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tstore\myStudyMaterial\Grade_3_Term_1\#Database System Introduction\version1\DATA\"/>
    </mc:Choice>
  </mc:AlternateContent>
  <bookViews>
    <workbookView xWindow="600" yWindow="108" windowWidth="20472" windowHeight="9636" activeTab="1"/>
  </bookViews>
  <sheets>
    <sheet name="学期1" sheetId="1" r:id="rId1"/>
    <sheet name="学期2" sheetId="2" r:id="rId2"/>
    <sheet name="学年1汇总" sheetId="9" r:id="rId3"/>
    <sheet name="学期3" sheetId="6" r:id="rId4"/>
    <sheet name="学期4" sheetId="7" r:id="rId5"/>
    <sheet name="学年2汇总" sheetId="10" r:id="rId6"/>
    <sheet name="体育" sheetId="11" r:id="rId7"/>
    <sheet name="综测汇总" sheetId="13" r:id="rId8"/>
    <sheet name="山威" sheetId="12" r:id="rId9"/>
    <sheet name="学生信息" sheetId="14" r:id="rId10"/>
    <sheet name="课程信息" sheetId="15" r:id="rId11"/>
  </sheets>
  <definedNames>
    <definedName name="_xlnm.Print_Area">学期2!$A$1</definedName>
  </definedNames>
  <calcPr calcId="162913"/>
  <fileRecoveryPr autoRecover="0"/>
</workbook>
</file>

<file path=xl/calcChain.xml><?xml version="1.0" encoding="utf-8"?>
<calcChain xmlns="http://schemas.openxmlformats.org/spreadsheetml/2006/main">
  <c r="BH16" i="7" l="1"/>
  <c r="BG16" i="7"/>
  <c r="BF16" i="7"/>
  <c r="AN16" i="7"/>
  <c r="AL16" i="7"/>
  <c r="G49" i="13"/>
  <c r="G48" i="13"/>
  <c r="G47" i="13"/>
  <c r="G46" i="13"/>
  <c r="AA16" i="7"/>
  <c r="AB16" i="7"/>
  <c r="AC16" i="7"/>
  <c r="AD16" i="7"/>
  <c r="AE16" i="7"/>
  <c r="AF16" i="7"/>
  <c r="AG16" i="7"/>
  <c r="AH16" i="7"/>
  <c r="AI16" i="7"/>
  <c r="AJ16" i="7"/>
  <c r="AK16" i="7"/>
  <c r="AM16" i="7"/>
  <c r="AO16" i="7"/>
  <c r="AP16" i="7"/>
  <c r="AQ16" i="7"/>
  <c r="AR16" i="7"/>
  <c r="AS16" i="7"/>
  <c r="W16" i="7"/>
  <c r="G16" i="10" s="1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A30" i="7"/>
  <c r="W30" i="7" s="1"/>
  <c r="G30" i="10" s="1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W34" i="7"/>
  <c r="G34" i="10" s="1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A38" i="7"/>
  <c r="AB38" i="7"/>
  <c r="AC38" i="7"/>
  <c r="W38" i="7" s="1"/>
  <c r="G38" i="10" s="1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A40" i="7"/>
  <c r="W40" i="7" s="1"/>
  <c r="G40" i="10" s="1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W42" i="7"/>
  <c r="G42" i="10" s="1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W5" i="6"/>
  <c r="F5" i="10" s="1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AQ8" i="6"/>
  <c r="AR8" i="6"/>
  <c r="AS8" i="6"/>
  <c r="AT8" i="6"/>
  <c r="W8" i="6" s="1"/>
  <c r="F8" i="10" s="1"/>
  <c r="AU8" i="6"/>
  <c r="AV8" i="6"/>
  <c r="AW8" i="6"/>
  <c r="AX8" i="6"/>
  <c r="AY8" i="6"/>
  <c r="AZ8" i="6"/>
  <c r="BA8" i="6"/>
  <c r="BB8" i="6"/>
  <c r="BC8" i="6"/>
  <c r="BD8" i="6"/>
  <c r="BE8" i="6"/>
  <c r="BF8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W10" i="6"/>
  <c r="F10" i="10" s="1"/>
  <c r="AQ11" i="6"/>
  <c r="AR11" i="6"/>
  <c r="W11" i="6" s="1"/>
  <c r="F11" i="10" s="1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W14" i="6"/>
  <c r="F14" i="10" s="1"/>
  <c r="AQ15" i="6"/>
  <c r="AR15" i="6"/>
  <c r="W15" i="6" s="1"/>
  <c r="F15" i="10" s="1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AQ18" i="6"/>
  <c r="AR18" i="6"/>
  <c r="W18" i="6" s="1"/>
  <c r="F18" i="10" s="1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W19" i="6"/>
  <c r="F19" i="10" s="1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W23" i="6"/>
  <c r="F23" i="10" s="1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W27" i="6"/>
  <c r="F27" i="10" s="1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AQ31" i="6"/>
  <c r="AR31" i="6"/>
  <c r="W31" i="6" s="1"/>
  <c r="F31" i="10" s="1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W32" i="6"/>
  <c r="F32" i="10" s="1"/>
  <c r="AQ33" i="6"/>
  <c r="AR33" i="6"/>
  <c r="AS33" i="6"/>
  <c r="W33" i="6" s="1"/>
  <c r="F33" i="10" s="1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W36" i="6"/>
  <c r="F36" i="10" s="1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AQ39" i="6"/>
  <c r="AR39" i="6"/>
  <c r="W39" i="6" s="1"/>
  <c r="F39" i="10" s="1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W40" i="6"/>
  <c r="F40" i="10" s="1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W44" i="6"/>
  <c r="F44" i="10" s="1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U9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U11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U13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U15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U18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Y26" i="6"/>
  <c r="U26" i="6" s="1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Y28" i="6"/>
  <c r="U28" i="6" s="1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Y35" i="6"/>
  <c r="U35" i="6" s="1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Y37" i="6"/>
  <c r="U37" i="6" s="1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Y42" i="6"/>
  <c r="U42" i="6" s="1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Y44" i="6"/>
  <c r="U44" i="6" s="1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Y2" i="6"/>
  <c r="U2" i="6" s="1"/>
  <c r="V2" i="6" s="1"/>
  <c r="E2" i="10" s="1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W2" i="6"/>
  <c r="F2" i="10" s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B2" i="10"/>
  <c r="C2" i="10"/>
  <c r="A2" i="10"/>
  <c r="B1" i="13"/>
  <c r="A1" i="13"/>
  <c r="F17" i="12"/>
  <c r="G17" i="12" s="1"/>
  <c r="F18" i="12"/>
  <c r="G18" i="12"/>
  <c r="F19" i="12"/>
  <c r="G19" i="12"/>
  <c r="F16" i="12"/>
  <c r="G16" i="12"/>
  <c r="M12" i="12"/>
  <c r="N12" i="12"/>
  <c r="N5" i="12"/>
  <c r="O5" i="12"/>
  <c r="M11" i="12"/>
  <c r="N11" i="12"/>
  <c r="M10" i="12"/>
  <c r="N10" i="12"/>
  <c r="M9" i="12"/>
  <c r="N9" i="12"/>
  <c r="O3" i="12"/>
  <c r="O4" i="12"/>
  <c r="O2" i="12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AN1" i="6"/>
  <c r="AO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H1" i="10"/>
  <c r="I1" i="10"/>
  <c r="G1" i="10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AU6" i="7"/>
  <c r="AV6" i="7"/>
  <c r="Y6" i="7" s="1"/>
  <c r="I6" i="10" s="1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AU8" i="7"/>
  <c r="AV8" i="7"/>
  <c r="Y8" i="7" s="1"/>
  <c r="I8" i="10" s="1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AU14" i="7"/>
  <c r="AV14" i="7"/>
  <c r="Y14" i="7" s="1"/>
  <c r="I14" i="10" s="1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AU16" i="7"/>
  <c r="AV16" i="7"/>
  <c r="AW16" i="7"/>
  <c r="AX16" i="7"/>
  <c r="AY16" i="7"/>
  <c r="AZ16" i="7"/>
  <c r="BA16" i="7"/>
  <c r="BB16" i="7"/>
  <c r="BC16" i="7"/>
  <c r="BD16" i="7"/>
  <c r="BE16" i="7"/>
  <c r="BI16" i="7"/>
  <c r="BJ16" i="7"/>
  <c r="BK16" i="7"/>
  <c r="BL16" i="7"/>
  <c r="BM16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AU18" i="7"/>
  <c r="Y18" i="7" s="1"/>
  <c r="I18" i="10" s="1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AU20" i="7"/>
  <c r="Y20" i="7" s="1"/>
  <c r="I20" i="10" s="1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AU26" i="7"/>
  <c r="Y26" i="7" s="1"/>
  <c r="I26" i="10" s="1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AU30" i="7"/>
  <c r="Y30" i="7" s="1"/>
  <c r="I30" i="10" s="1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AU36" i="7"/>
  <c r="Y36" i="7" s="1"/>
  <c r="I36" i="10" s="1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AU2" i="7"/>
  <c r="Y2" i="7"/>
  <c r="I2" i="10" s="1"/>
  <c r="BM1" i="7"/>
  <c r="BJ1" i="7"/>
  <c r="BK1" i="7"/>
  <c r="BL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AU1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A24" i="7"/>
  <c r="W24" i="7" s="1"/>
  <c r="G24" i="10" s="1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W32" i="7"/>
  <c r="G32" i="10" s="1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A2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A1" i="7"/>
  <c r="E1" i="10"/>
  <c r="F1" i="10"/>
  <c r="D1" i="10"/>
  <c r="AQ1" i="6"/>
  <c r="Y1" i="6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U7" i="1"/>
  <c r="F7" i="9" s="1"/>
  <c r="AM8" i="1"/>
  <c r="U8" i="1" s="1"/>
  <c r="F8" i="9" s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AM10" i="1"/>
  <c r="U10" i="1" s="1"/>
  <c r="F10" i="9" s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AM12" i="1"/>
  <c r="U12" i="1" s="1"/>
  <c r="F12" i="9" s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U15" i="1"/>
  <c r="F15" i="9" s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U23" i="1"/>
  <c r="F23" i="9" s="1"/>
  <c r="AM24" i="1"/>
  <c r="U24" i="1" s="1"/>
  <c r="F24" i="9" s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AM25" i="1"/>
  <c r="AN25" i="1"/>
  <c r="U25" i="1" s="1"/>
  <c r="F25" i="9" s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U31" i="1"/>
  <c r="F31" i="9" s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AM33" i="1"/>
  <c r="AN33" i="1"/>
  <c r="U33" i="1" s="1"/>
  <c r="F33" i="9" s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AM34" i="1"/>
  <c r="U34" i="1" s="1"/>
  <c r="F34" i="9" s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U39" i="1"/>
  <c r="F39" i="9" s="1"/>
  <c r="AM40" i="1"/>
  <c r="U40" i="1" s="1"/>
  <c r="F40" i="9" s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U47" i="1"/>
  <c r="F47" i="9" s="1"/>
  <c r="AM48" i="1"/>
  <c r="U48" i="1" s="1"/>
  <c r="F48" i="9" s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W4" i="1"/>
  <c r="X4" i="1"/>
  <c r="Y4" i="1"/>
  <c r="Z4" i="1"/>
  <c r="S4" i="1" s="1"/>
  <c r="AA4" i="1"/>
  <c r="AB4" i="1"/>
  <c r="AC4" i="1"/>
  <c r="AD4" i="1"/>
  <c r="AE4" i="1"/>
  <c r="AF4" i="1"/>
  <c r="AG4" i="1"/>
  <c r="AH4" i="1"/>
  <c r="AI4" i="1"/>
  <c r="AJ4" i="1"/>
  <c r="AK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W6" i="1"/>
  <c r="X6" i="1"/>
  <c r="Y6" i="1"/>
  <c r="Z6" i="1"/>
  <c r="S6" i="1" s="1"/>
  <c r="AA6" i="1"/>
  <c r="AB6" i="1"/>
  <c r="AC6" i="1"/>
  <c r="AD6" i="1"/>
  <c r="AE6" i="1"/>
  <c r="AF6" i="1"/>
  <c r="AG6" i="1"/>
  <c r="AH6" i="1"/>
  <c r="AI6" i="1"/>
  <c r="AJ6" i="1"/>
  <c r="AK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W8" i="1"/>
  <c r="X8" i="1"/>
  <c r="Y8" i="1"/>
  <c r="Z8" i="1"/>
  <c r="S8" i="1" s="1"/>
  <c r="AA8" i="1"/>
  <c r="AB8" i="1"/>
  <c r="AC8" i="1"/>
  <c r="AD8" i="1"/>
  <c r="AE8" i="1"/>
  <c r="AF8" i="1"/>
  <c r="AG8" i="1"/>
  <c r="AH8" i="1"/>
  <c r="AI8" i="1"/>
  <c r="AJ8" i="1"/>
  <c r="AK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W10" i="1"/>
  <c r="X10" i="1"/>
  <c r="Y10" i="1"/>
  <c r="Z10" i="1"/>
  <c r="S10" i="1" s="1"/>
  <c r="AA10" i="1"/>
  <c r="AB10" i="1"/>
  <c r="AC10" i="1"/>
  <c r="AD10" i="1"/>
  <c r="AE10" i="1"/>
  <c r="AF10" i="1"/>
  <c r="AG10" i="1"/>
  <c r="AH10" i="1"/>
  <c r="AI10" i="1"/>
  <c r="AJ10" i="1"/>
  <c r="AK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W12" i="1"/>
  <c r="X12" i="1"/>
  <c r="Y12" i="1"/>
  <c r="Z12" i="1"/>
  <c r="S12" i="1" s="1"/>
  <c r="AA12" i="1"/>
  <c r="AB12" i="1"/>
  <c r="AC12" i="1"/>
  <c r="AD12" i="1"/>
  <c r="AE12" i="1"/>
  <c r="AF12" i="1"/>
  <c r="AG12" i="1"/>
  <c r="AH12" i="1"/>
  <c r="AI12" i="1"/>
  <c r="AJ12" i="1"/>
  <c r="AK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W14" i="1"/>
  <c r="X14" i="1"/>
  <c r="Y14" i="1"/>
  <c r="Z14" i="1"/>
  <c r="S14" i="1" s="1"/>
  <c r="AA14" i="1"/>
  <c r="AB14" i="1"/>
  <c r="AC14" i="1"/>
  <c r="AD14" i="1"/>
  <c r="AE14" i="1"/>
  <c r="AF14" i="1"/>
  <c r="AG14" i="1"/>
  <c r="AH14" i="1"/>
  <c r="AI14" i="1"/>
  <c r="AJ14" i="1"/>
  <c r="AK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W16" i="1"/>
  <c r="X16" i="1"/>
  <c r="Y16" i="1"/>
  <c r="Z16" i="1"/>
  <c r="S16" i="1" s="1"/>
  <c r="T16" i="1" s="1"/>
  <c r="E16" i="9" s="1"/>
  <c r="AA16" i="1"/>
  <c r="AB16" i="1"/>
  <c r="AC16" i="1"/>
  <c r="AD16" i="1"/>
  <c r="AE16" i="1"/>
  <c r="AF16" i="1"/>
  <c r="AG16" i="1"/>
  <c r="AH16" i="1"/>
  <c r="AI16" i="1"/>
  <c r="AJ16" i="1"/>
  <c r="AK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W18" i="1"/>
  <c r="X18" i="1"/>
  <c r="Y18" i="1"/>
  <c r="Z18" i="1"/>
  <c r="S18" i="1" s="1"/>
  <c r="AA18" i="1"/>
  <c r="AB18" i="1"/>
  <c r="AC18" i="1"/>
  <c r="AD18" i="1"/>
  <c r="AE18" i="1"/>
  <c r="AF18" i="1"/>
  <c r="AG18" i="1"/>
  <c r="AH18" i="1"/>
  <c r="AI18" i="1"/>
  <c r="AJ18" i="1"/>
  <c r="AK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W20" i="1"/>
  <c r="X20" i="1"/>
  <c r="Y20" i="1"/>
  <c r="Z20" i="1"/>
  <c r="S20" i="1" s="1"/>
  <c r="AA20" i="1"/>
  <c r="AB20" i="1"/>
  <c r="AC20" i="1"/>
  <c r="AD20" i="1"/>
  <c r="AE20" i="1"/>
  <c r="AF20" i="1"/>
  <c r="AG20" i="1"/>
  <c r="AH20" i="1"/>
  <c r="AI20" i="1"/>
  <c r="AJ20" i="1"/>
  <c r="AK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W22" i="1"/>
  <c r="X22" i="1"/>
  <c r="Y22" i="1"/>
  <c r="Z22" i="1"/>
  <c r="S22" i="1" s="1"/>
  <c r="AA22" i="1"/>
  <c r="AB22" i="1"/>
  <c r="AC22" i="1"/>
  <c r="AD22" i="1"/>
  <c r="AE22" i="1"/>
  <c r="AF22" i="1"/>
  <c r="AG22" i="1"/>
  <c r="AH22" i="1"/>
  <c r="AI22" i="1"/>
  <c r="AJ22" i="1"/>
  <c r="AK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24" i="1"/>
  <c r="X24" i="1"/>
  <c r="Y24" i="1"/>
  <c r="Z24" i="1"/>
  <c r="S24" i="1" s="1"/>
  <c r="AA24" i="1"/>
  <c r="AB24" i="1"/>
  <c r="AC24" i="1"/>
  <c r="AD24" i="1"/>
  <c r="AE24" i="1"/>
  <c r="AF24" i="1"/>
  <c r="AG24" i="1"/>
  <c r="AH24" i="1"/>
  <c r="AI24" i="1"/>
  <c r="AJ24" i="1"/>
  <c r="AK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W26" i="1"/>
  <c r="X26" i="1"/>
  <c r="Y26" i="1"/>
  <c r="Z26" i="1"/>
  <c r="S26" i="1" s="1"/>
  <c r="AA26" i="1"/>
  <c r="AB26" i="1"/>
  <c r="AC26" i="1"/>
  <c r="AD26" i="1"/>
  <c r="AE26" i="1"/>
  <c r="AF26" i="1"/>
  <c r="AG26" i="1"/>
  <c r="AH26" i="1"/>
  <c r="AI26" i="1"/>
  <c r="AJ26" i="1"/>
  <c r="AK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W28" i="1"/>
  <c r="X28" i="1"/>
  <c r="Y28" i="1"/>
  <c r="Z28" i="1"/>
  <c r="S28" i="1" s="1"/>
  <c r="AA28" i="1"/>
  <c r="AB28" i="1"/>
  <c r="AC28" i="1"/>
  <c r="AD28" i="1"/>
  <c r="AE28" i="1"/>
  <c r="AF28" i="1"/>
  <c r="AG28" i="1"/>
  <c r="AH28" i="1"/>
  <c r="AI28" i="1"/>
  <c r="AJ28" i="1"/>
  <c r="AK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W30" i="1"/>
  <c r="X30" i="1"/>
  <c r="Y30" i="1"/>
  <c r="Z30" i="1"/>
  <c r="S30" i="1" s="1"/>
  <c r="AA30" i="1"/>
  <c r="AB30" i="1"/>
  <c r="AC30" i="1"/>
  <c r="AD30" i="1"/>
  <c r="AE30" i="1"/>
  <c r="AF30" i="1"/>
  <c r="AG30" i="1"/>
  <c r="AH30" i="1"/>
  <c r="AI30" i="1"/>
  <c r="AJ30" i="1"/>
  <c r="AK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W32" i="1"/>
  <c r="X32" i="1"/>
  <c r="Y32" i="1"/>
  <c r="Z32" i="1"/>
  <c r="S32" i="1" s="1"/>
  <c r="AA32" i="1"/>
  <c r="AB32" i="1"/>
  <c r="AC32" i="1"/>
  <c r="AD32" i="1"/>
  <c r="AE32" i="1"/>
  <c r="AF32" i="1"/>
  <c r="AG32" i="1"/>
  <c r="AH32" i="1"/>
  <c r="AI32" i="1"/>
  <c r="AJ32" i="1"/>
  <c r="AK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W34" i="1"/>
  <c r="X34" i="1"/>
  <c r="S34" i="1" s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S36" i="1"/>
  <c r="T36" i="1" s="1"/>
  <c r="E36" i="9" s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S38" i="1"/>
  <c r="T38" i="1" s="1"/>
  <c r="E38" i="9" s="1"/>
  <c r="W39" i="1"/>
  <c r="X39" i="1"/>
  <c r="S39" i="1" s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W40" i="1"/>
  <c r="X40" i="1"/>
  <c r="Y40" i="1"/>
  <c r="Z40" i="1"/>
  <c r="AA40" i="1"/>
  <c r="AB40" i="1"/>
  <c r="S40" i="1" s="1"/>
  <c r="AC40" i="1"/>
  <c r="AD40" i="1"/>
  <c r="AE40" i="1"/>
  <c r="AF40" i="1"/>
  <c r="AG40" i="1"/>
  <c r="AH40" i="1"/>
  <c r="AI40" i="1"/>
  <c r="AJ40" i="1"/>
  <c r="AK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W42" i="1"/>
  <c r="X42" i="1"/>
  <c r="S42" i="1" s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W44" i="1"/>
  <c r="X44" i="1"/>
  <c r="Y44" i="1"/>
  <c r="Z44" i="1"/>
  <c r="S44" i="1" s="1"/>
  <c r="T44" i="1" s="1"/>
  <c r="E44" i="9" s="1"/>
  <c r="AA44" i="1"/>
  <c r="AB44" i="1"/>
  <c r="AC44" i="1"/>
  <c r="AD44" i="1"/>
  <c r="AE44" i="1"/>
  <c r="AF44" i="1"/>
  <c r="AG44" i="1"/>
  <c r="AH44" i="1"/>
  <c r="AI44" i="1"/>
  <c r="AJ44" i="1"/>
  <c r="AK44" i="1"/>
  <c r="W45" i="1"/>
  <c r="S45" i="1" s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W46" i="1"/>
  <c r="X46" i="1"/>
  <c r="Y46" i="1"/>
  <c r="Z46" i="1"/>
  <c r="S46" i="1" s="1"/>
  <c r="AA46" i="1"/>
  <c r="AB46" i="1"/>
  <c r="AC46" i="1"/>
  <c r="AD46" i="1"/>
  <c r="AE46" i="1"/>
  <c r="AF46" i="1"/>
  <c r="AG46" i="1"/>
  <c r="AH46" i="1"/>
  <c r="AI46" i="1"/>
  <c r="AJ46" i="1"/>
  <c r="AK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S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D16" i="9"/>
  <c r="D38" i="9"/>
  <c r="H1" i="9"/>
  <c r="I1" i="9"/>
  <c r="G1" i="9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T46" i="2"/>
  <c r="I46" i="9" s="1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T9" i="2"/>
  <c r="I9" i="9" s="1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T21" i="2"/>
  <c r="I21" i="9" s="1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T25" i="2"/>
  <c r="I25" i="9" s="1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T37" i="2"/>
  <c r="I37" i="9" s="1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T41" i="2"/>
  <c r="I41" i="9" s="1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T3" i="2"/>
  <c r="I3" i="9" s="1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T4" i="2"/>
  <c r="I4" i="9" s="1"/>
  <c r="AJ5" i="2"/>
  <c r="AK5" i="2"/>
  <c r="AL5" i="2"/>
  <c r="AM5" i="2"/>
  <c r="AN5" i="2"/>
  <c r="AO5" i="2"/>
  <c r="AP5" i="2"/>
  <c r="T5" i="2" s="1"/>
  <c r="I5" i="9" s="1"/>
  <c r="AQ5" i="2"/>
  <c r="AR5" i="2"/>
  <c r="AS5" i="2"/>
  <c r="AT5" i="2"/>
  <c r="AU5" i="2"/>
  <c r="AV5" i="2"/>
  <c r="AW5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J11" i="2"/>
  <c r="T11" i="2" s="1"/>
  <c r="I11" i="9" s="1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J14" i="2"/>
  <c r="AK14" i="2"/>
  <c r="T14" i="2" s="1"/>
  <c r="I14" i="9" s="1"/>
  <c r="AL14" i="2"/>
  <c r="AM14" i="2"/>
  <c r="AN14" i="2"/>
  <c r="AO14" i="2"/>
  <c r="AP14" i="2"/>
  <c r="AQ14" i="2"/>
  <c r="AR14" i="2"/>
  <c r="AS14" i="2"/>
  <c r="AT14" i="2"/>
  <c r="AU14" i="2"/>
  <c r="AV14" i="2"/>
  <c r="AW14" i="2"/>
  <c r="AJ15" i="2"/>
  <c r="AK15" i="2"/>
  <c r="AL15" i="2"/>
  <c r="T15" i="2" s="1"/>
  <c r="I15" i="9" s="1"/>
  <c r="AM15" i="2"/>
  <c r="AN15" i="2"/>
  <c r="AO15" i="2"/>
  <c r="AP15" i="2"/>
  <c r="AQ15" i="2"/>
  <c r="AR15" i="2"/>
  <c r="AS15" i="2"/>
  <c r="AT15" i="2"/>
  <c r="AU15" i="2"/>
  <c r="AV15" i="2"/>
  <c r="AW15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J18" i="2"/>
  <c r="AK18" i="2"/>
  <c r="T18" i="2" s="1"/>
  <c r="I18" i="9" s="1"/>
  <c r="AL18" i="2"/>
  <c r="AM18" i="2"/>
  <c r="AN18" i="2"/>
  <c r="AO18" i="2"/>
  <c r="AP18" i="2"/>
  <c r="AQ18" i="2"/>
  <c r="AR18" i="2"/>
  <c r="AS18" i="2"/>
  <c r="AT18" i="2"/>
  <c r="AU18" i="2"/>
  <c r="AV18" i="2"/>
  <c r="AW18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T20" i="2"/>
  <c r="I20" i="9" s="1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T22" i="2"/>
  <c r="I22" i="9" s="1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J29" i="2"/>
  <c r="AK29" i="2"/>
  <c r="T29" i="2" s="1"/>
  <c r="I29" i="9" s="1"/>
  <c r="AL29" i="2"/>
  <c r="AM29" i="2"/>
  <c r="AN29" i="2"/>
  <c r="AO29" i="2"/>
  <c r="AP29" i="2"/>
  <c r="AQ29" i="2"/>
  <c r="AR29" i="2"/>
  <c r="AS29" i="2"/>
  <c r="AT29" i="2"/>
  <c r="AU29" i="2"/>
  <c r="AV29" i="2"/>
  <c r="AW29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J31" i="2"/>
  <c r="AK31" i="2"/>
  <c r="AL31" i="2"/>
  <c r="T31" i="2" s="1"/>
  <c r="I31" i="9" s="1"/>
  <c r="AM31" i="2"/>
  <c r="AN31" i="2"/>
  <c r="AO31" i="2"/>
  <c r="AP31" i="2"/>
  <c r="AQ31" i="2"/>
  <c r="AR31" i="2"/>
  <c r="AS31" i="2"/>
  <c r="AT31" i="2"/>
  <c r="AU31" i="2"/>
  <c r="AV31" i="2"/>
  <c r="AW31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J33" i="2"/>
  <c r="AK33" i="2"/>
  <c r="T33" i="2" s="1"/>
  <c r="I33" i="9" s="1"/>
  <c r="AL33" i="2"/>
  <c r="AM33" i="2"/>
  <c r="AN33" i="2"/>
  <c r="AO33" i="2"/>
  <c r="AP33" i="2"/>
  <c r="AQ33" i="2"/>
  <c r="AR33" i="2"/>
  <c r="AS33" i="2"/>
  <c r="AT33" i="2"/>
  <c r="AU33" i="2"/>
  <c r="AV33" i="2"/>
  <c r="AW33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T36" i="2"/>
  <c r="I36" i="9" s="1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T38" i="2"/>
  <c r="I38" i="9" s="1"/>
  <c r="AJ39" i="2"/>
  <c r="AK39" i="2"/>
  <c r="AL39" i="2"/>
  <c r="AM39" i="2"/>
  <c r="AN39" i="2"/>
  <c r="AO39" i="2"/>
  <c r="AP39" i="2"/>
  <c r="T39" i="2" s="1"/>
  <c r="I39" i="9" s="1"/>
  <c r="AQ39" i="2"/>
  <c r="AR39" i="2"/>
  <c r="AS39" i="2"/>
  <c r="AT39" i="2"/>
  <c r="AU39" i="2"/>
  <c r="AV39" i="2"/>
  <c r="AW39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J44" i="2"/>
  <c r="AK44" i="2"/>
  <c r="T44" i="2" s="1"/>
  <c r="I44" i="9" s="1"/>
  <c r="AL44" i="2"/>
  <c r="AM44" i="2"/>
  <c r="AN44" i="2"/>
  <c r="AO44" i="2"/>
  <c r="AP44" i="2"/>
  <c r="AQ44" i="2"/>
  <c r="AR44" i="2"/>
  <c r="AS44" i="2"/>
  <c r="AT44" i="2"/>
  <c r="AU44" i="2"/>
  <c r="AV44" i="2"/>
  <c r="AW44" i="2"/>
  <c r="AJ45" i="2"/>
  <c r="AK45" i="2"/>
  <c r="AL45" i="2"/>
  <c r="T45" i="2" s="1"/>
  <c r="I45" i="9" s="1"/>
  <c r="AM45" i="2"/>
  <c r="AN45" i="2"/>
  <c r="AO45" i="2"/>
  <c r="AP45" i="2"/>
  <c r="AQ45" i="2"/>
  <c r="AR45" i="2"/>
  <c r="AS45" i="2"/>
  <c r="AT45" i="2"/>
  <c r="AU45" i="2"/>
  <c r="AV45" i="2"/>
  <c r="AW45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T48" i="2"/>
  <c r="I48" i="9" s="1"/>
  <c r="AK2" i="2"/>
  <c r="AL2" i="2"/>
  <c r="T2" i="2" s="1"/>
  <c r="I2" i="9" s="1"/>
  <c r="AM2" i="2"/>
  <c r="AN2" i="2"/>
  <c r="AO2" i="2"/>
  <c r="AP2" i="2"/>
  <c r="AQ2" i="2"/>
  <c r="AR2" i="2"/>
  <c r="AS2" i="2"/>
  <c r="AT2" i="2"/>
  <c r="AU2" i="2"/>
  <c r="AV2" i="2"/>
  <c r="AW2" i="2"/>
  <c r="AJ2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J1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U19" i="2"/>
  <c r="R19" i="2" s="1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U21" i="2"/>
  <c r="V21" i="2"/>
  <c r="R21" i="2" s="1"/>
  <c r="S21" i="2" s="1"/>
  <c r="W21" i="2"/>
  <c r="X21" i="2"/>
  <c r="Y21" i="2"/>
  <c r="Z21" i="2"/>
  <c r="AA21" i="2"/>
  <c r="AB21" i="2"/>
  <c r="AC21" i="2"/>
  <c r="AD21" i="2"/>
  <c r="AE21" i="2"/>
  <c r="AF21" i="2"/>
  <c r="AG21" i="2"/>
  <c r="AH21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U23" i="2"/>
  <c r="V23" i="2"/>
  <c r="W23" i="2"/>
  <c r="X23" i="2"/>
  <c r="Y23" i="2"/>
  <c r="Z23" i="2"/>
  <c r="R23" i="2" s="1"/>
  <c r="AA23" i="2"/>
  <c r="AB23" i="2"/>
  <c r="AC23" i="2"/>
  <c r="AD23" i="2"/>
  <c r="AE23" i="2"/>
  <c r="AF23" i="2"/>
  <c r="AG23" i="2"/>
  <c r="AH23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U25" i="2"/>
  <c r="V25" i="2"/>
  <c r="R25" i="2" s="1"/>
  <c r="W25" i="2"/>
  <c r="X25" i="2"/>
  <c r="Y25" i="2"/>
  <c r="Z25" i="2"/>
  <c r="AA25" i="2"/>
  <c r="AB25" i="2"/>
  <c r="AC25" i="2"/>
  <c r="AD25" i="2"/>
  <c r="AE25" i="2"/>
  <c r="AF25" i="2"/>
  <c r="AG25" i="2"/>
  <c r="AH25" i="2"/>
  <c r="U26" i="2"/>
  <c r="V26" i="2"/>
  <c r="W26" i="2"/>
  <c r="X26" i="2"/>
  <c r="R26" i="2" s="1"/>
  <c r="Y26" i="2"/>
  <c r="Z26" i="2"/>
  <c r="AA26" i="2"/>
  <c r="AB26" i="2"/>
  <c r="AC26" i="2"/>
  <c r="AD26" i="2"/>
  <c r="AE26" i="2"/>
  <c r="AF26" i="2"/>
  <c r="AG26" i="2"/>
  <c r="AH26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U30" i="2"/>
  <c r="V30" i="2"/>
  <c r="R30" i="2" s="1"/>
  <c r="W30" i="2"/>
  <c r="X30" i="2"/>
  <c r="Y30" i="2"/>
  <c r="Z30" i="2"/>
  <c r="AA30" i="2"/>
  <c r="AB30" i="2"/>
  <c r="AC30" i="2"/>
  <c r="AD30" i="2"/>
  <c r="AE30" i="2"/>
  <c r="AF30" i="2"/>
  <c r="AG30" i="2"/>
  <c r="AH30" i="2"/>
  <c r="U31" i="2"/>
  <c r="V31" i="2"/>
  <c r="W31" i="2"/>
  <c r="X31" i="2"/>
  <c r="R31" i="2" s="1"/>
  <c r="Y31" i="2"/>
  <c r="Z31" i="2"/>
  <c r="AA31" i="2"/>
  <c r="AB31" i="2"/>
  <c r="AC31" i="2"/>
  <c r="AD31" i="2"/>
  <c r="AE31" i="2"/>
  <c r="AF31" i="2"/>
  <c r="AG31" i="2"/>
  <c r="AH31" i="2"/>
  <c r="U32" i="2"/>
  <c r="V32" i="2"/>
  <c r="R32" i="2" s="1"/>
  <c r="W32" i="2"/>
  <c r="X32" i="2"/>
  <c r="Y32" i="2"/>
  <c r="Z32" i="2"/>
  <c r="AA32" i="2"/>
  <c r="AB32" i="2"/>
  <c r="AC32" i="2"/>
  <c r="AD32" i="2"/>
  <c r="AE32" i="2"/>
  <c r="AF32" i="2"/>
  <c r="AG32" i="2"/>
  <c r="AH32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U35" i="2"/>
  <c r="V35" i="2"/>
  <c r="W35" i="2"/>
  <c r="R35" i="2" s="1"/>
  <c r="X35" i="2"/>
  <c r="Y35" i="2"/>
  <c r="Z35" i="2"/>
  <c r="AA35" i="2"/>
  <c r="AB35" i="2"/>
  <c r="AC35" i="2"/>
  <c r="AD35" i="2"/>
  <c r="AE35" i="2"/>
  <c r="AF35" i="2"/>
  <c r="AG35" i="2"/>
  <c r="AH35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U37" i="2"/>
  <c r="V37" i="2"/>
  <c r="W37" i="2"/>
  <c r="X37" i="2"/>
  <c r="Y37" i="2"/>
  <c r="Z37" i="2"/>
  <c r="AA37" i="2"/>
  <c r="AB37" i="2"/>
  <c r="R37" i="2" s="1"/>
  <c r="AC37" i="2"/>
  <c r="AD37" i="2"/>
  <c r="AE37" i="2"/>
  <c r="AF37" i="2"/>
  <c r="AG37" i="2"/>
  <c r="AH37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U42" i="2"/>
  <c r="V42" i="2"/>
  <c r="R42" i="2" s="1"/>
  <c r="W42" i="2"/>
  <c r="X42" i="2"/>
  <c r="Y42" i="2"/>
  <c r="Z42" i="2"/>
  <c r="AA42" i="2"/>
  <c r="AB42" i="2"/>
  <c r="AC42" i="2"/>
  <c r="AD42" i="2"/>
  <c r="AE42" i="2"/>
  <c r="AF42" i="2"/>
  <c r="AG42" i="2"/>
  <c r="AH42" i="2"/>
  <c r="U43" i="2"/>
  <c r="V43" i="2"/>
  <c r="W43" i="2"/>
  <c r="X43" i="2"/>
  <c r="R43" i="2" s="1"/>
  <c r="Y43" i="2"/>
  <c r="Z43" i="2"/>
  <c r="AA43" i="2"/>
  <c r="AB43" i="2"/>
  <c r="AC43" i="2"/>
  <c r="AD43" i="2"/>
  <c r="AE43" i="2"/>
  <c r="AF43" i="2"/>
  <c r="AG43" i="2"/>
  <c r="AH43" i="2"/>
  <c r="U45" i="2"/>
  <c r="V45" i="2"/>
  <c r="W45" i="2"/>
  <c r="X45" i="2"/>
  <c r="Y45" i="2"/>
  <c r="Z45" i="2"/>
  <c r="R45" i="2" s="1"/>
  <c r="AA45" i="2"/>
  <c r="AB45" i="2"/>
  <c r="AC45" i="2"/>
  <c r="AD45" i="2"/>
  <c r="AE45" i="2"/>
  <c r="AF45" i="2"/>
  <c r="AG45" i="2"/>
  <c r="AH45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U2" i="2"/>
  <c r="R2" i="2" s="1"/>
  <c r="G2" i="9" s="1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U1" i="2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U2" i="1"/>
  <c r="F2" i="9" s="1"/>
  <c r="W2" i="1"/>
  <c r="X2" i="1"/>
  <c r="Y2" i="1"/>
  <c r="S2" i="1" s="1"/>
  <c r="Z2" i="1"/>
  <c r="AA2" i="1"/>
  <c r="AB2" i="1"/>
  <c r="AC2" i="1"/>
  <c r="AD2" i="1"/>
  <c r="AE2" i="1"/>
  <c r="AF2" i="1"/>
  <c r="AG2" i="1"/>
  <c r="AH2" i="1"/>
  <c r="AI2" i="1"/>
  <c r="AJ2" i="1"/>
  <c r="AK2" i="1"/>
  <c r="E1" i="9"/>
  <c r="F1" i="9"/>
  <c r="D1" i="9"/>
  <c r="W26" i="7"/>
  <c r="X26" i="7" s="1"/>
  <c r="G26" i="10"/>
  <c r="W18" i="7"/>
  <c r="W13" i="7"/>
  <c r="G13" i="10" s="1"/>
  <c r="W7" i="7"/>
  <c r="X7" i="7" s="1"/>
  <c r="G7" i="10"/>
  <c r="W5" i="7"/>
  <c r="G5" i="10" s="1"/>
  <c r="Y41" i="7"/>
  <c r="I41" i="10" s="1"/>
  <c r="Y33" i="7"/>
  <c r="I33" i="10" s="1"/>
  <c r="Y9" i="7"/>
  <c r="I9" i="10"/>
  <c r="W23" i="7"/>
  <c r="G23" i="10" s="1"/>
  <c r="W15" i="7"/>
  <c r="G15" i="10" s="1"/>
  <c r="W12" i="7"/>
  <c r="X12" i="7" s="1"/>
  <c r="H12" i="10" s="1"/>
  <c r="Y43" i="7"/>
  <c r="I43" i="10"/>
  <c r="Y35" i="7"/>
  <c r="I35" i="10" s="1"/>
  <c r="Y27" i="7"/>
  <c r="I27" i="10"/>
  <c r="Y40" i="7"/>
  <c r="I40" i="10" s="1"/>
  <c r="Y24" i="7"/>
  <c r="I24" i="10"/>
  <c r="Y16" i="7"/>
  <c r="I16" i="10"/>
  <c r="W25" i="7"/>
  <c r="G25" i="10"/>
  <c r="W17" i="7"/>
  <c r="G17" i="10" s="1"/>
  <c r="W14" i="7"/>
  <c r="G14" i="10"/>
  <c r="Y37" i="7"/>
  <c r="I37" i="10"/>
  <c r="Y5" i="7"/>
  <c r="I5" i="10" s="1"/>
  <c r="Y25" i="7"/>
  <c r="I25" i="10"/>
  <c r="Y17" i="7"/>
  <c r="I17" i="10"/>
  <c r="Y15" i="7"/>
  <c r="I15" i="10"/>
  <c r="Y21" i="7"/>
  <c r="I21" i="10" s="1"/>
  <c r="W2" i="7"/>
  <c r="W27" i="7"/>
  <c r="Y39" i="7"/>
  <c r="I39" i="10" s="1"/>
  <c r="Y31" i="7"/>
  <c r="I31" i="10" s="1"/>
  <c r="Y29" i="7"/>
  <c r="I29" i="10" s="1"/>
  <c r="Y23" i="7"/>
  <c r="I23" i="10" s="1"/>
  <c r="Y7" i="7"/>
  <c r="I7" i="10" s="1"/>
  <c r="W16" i="6"/>
  <c r="F16" i="10"/>
  <c r="U16" i="6"/>
  <c r="Y19" i="7"/>
  <c r="I19" i="10"/>
  <c r="W19" i="7"/>
  <c r="G19" i="10"/>
  <c r="U30" i="6"/>
  <c r="Y32" i="7"/>
  <c r="I32" i="10"/>
  <c r="X23" i="7"/>
  <c r="H23" i="10" s="1"/>
  <c r="X15" i="7"/>
  <c r="H15" i="10"/>
  <c r="X40" i="7"/>
  <c r="H40" i="10" s="1"/>
  <c r="X32" i="7"/>
  <c r="H32" i="10" s="1"/>
  <c r="X25" i="7"/>
  <c r="H25" i="10" s="1"/>
  <c r="X17" i="7"/>
  <c r="H17" i="10"/>
  <c r="X14" i="7"/>
  <c r="H14" i="10" s="1"/>
  <c r="X38" i="7"/>
  <c r="H38" i="10" s="1"/>
  <c r="X30" i="7"/>
  <c r="H30" i="10" s="1"/>
  <c r="X2" i="7"/>
  <c r="H2" i="10" s="1"/>
  <c r="G2" i="10"/>
  <c r="X19" i="7"/>
  <c r="H19" i="10" s="1"/>
  <c r="X24" i="7"/>
  <c r="H24" i="10"/>
  <c r="X16" i="7"/>
  <c r="H16" i="10"/>
  <c r="H26" i="10"/>
  <c r="H7" i="10"/>
  <c r="X42" i="7"/>
  <c r="H42" i="10"/>
  <c r="X34" i="7"/>
  <c r="H34" i="10"/>
  <c r="W9" i="7"/>
  <c r="G9" i="10"/>
  <c r="W10" i="7"/>
  <c r="X10" i="7" s="1"/>
  <c r="H10" i="10" s="1"/>
  <c r="W28" i="7"/>
  <c r="G28" i="10"/>
  <c r="Y13" i="7"/>
  <c r="I13" i="10"/>
  <c r="W11" i="7"/>
  <c r="G11" i="10"/>
  <c r="X28" i="7"/>
  <c r="H28" i="10" s="1"/>
  <c r="X9" i="7"/>
  <c r="H9" i="10"/>
  <c r="X13" i="7"/>
  <c r="H13" i="10"/>
  <c r="R39" i="2"/>
  <c r="G39" i="9" s="1"/>
  <c r="R18" i="2"/>
  <c r="S18" i="2" s="1"/>
  <c r="H18" i="9" s="1"/>
  <c r="R15" i="2"/>
  <c r="G15" i="9" s="1"/>
  <c r="R11" i="2"/>
  <c r="S11" i="2" s="1"/>
  <c r="H11" i="9" s="1"/>
  <c r="R9" i="2"/>
  <c r="S9" i="2" s="1"/>
  <c r="H9" i="9" s="1"/>
  <c r="R7" i="2"/>
  <c r="G7" i="9" s="1"/>
  <c r="R6" i="2"/>
  <c r="G6" i="9" s="1"/>
  <c r="T47" i="2"/>
  <c r="I47" i="9" s="1"/>
  <c r="T43" i="2"/>
  <c r="I43" i="9" s="1"/>
  <c r="T35" i="2"/>
  <c r="I35" i="9" s="1"/>
  <c r="T27" i="2"/>
  <c r="I27" i="9" s="1"/>
  <c r="T23" i="2"/>
  <c r="I23" i="9" s="1"/>
  <c r="T19" i="2"/>
  <c r="I19" i="9" s="1"/>
  <c r="R38" i="2"/>
  <c r="G38" i="9" s="1"/>
  <c r="J38" i="9" s="1"/>
  <c r="R46" i="2"/>
  <c r="S46" i="2" s="1"/>
  <c r="H46" i="9" s="1"/>
  <c r="R17" i="2"/>
  <c r="S17" i="2" s="1"/>
  <c r="H17" i="9" s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AM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W1" i="1"/>
  <c r="X11" i="7"/>
  <c r="H11" i="10"/>
  <c r="G12" i="10"/>
  <c r="V16" i="6"/>
  <c r="E16" i="10" s="1"/>
  <c r="D16" i="10"/>
  <c r="V30" i="6"/>
  <c r="E30" i="10"/>
  <c r="D30" i="10"/>
  <c r="S7" i="2"/>
  <c r="H7" i="9" s="1"/>
  <c r="G17" i="9"/>
  <c r="S38" i="2"/>
  <c r="H38" i="9" s="1"/>
  <c r="H21" i="9"/>
  <c r="G9" i="9"/>
  <c r="S15" i="2"/>
  <c r="H15" i="9"/>
  <c r="G11" i="9"/>
  <c r="S6" i="2"/>
  <c r="H6" i="9" s="1"/>
  <c r="E3" i="11"/>
  <c r="F3" i="11" s="1"/>
  <c r="G3" i="11" s="1"/>
  <c r="E4" i="11"/>
  <c r="F4" i="11" s="1"/>
  <c r="G4" i="11" s="1"/>
  <c r="E5" i="11"/>
  <c r="F5" i="11" s="1"/>
  <c r="G5" i="11" s="1"/>
  <c r="E6" i="11"/>
  <c r="F6" i="11" s="1"/>
  <c r="G6" i="11" s="1"/>
  <c r="E7" i="11"/>
  <c r="F7" i="11" s="1"/>
  <c r="G7" i="11" s="1"/>
  <c r="E8" i="11"/>
  <c r="F8" i="11"/>
  <c r="G8" i="11" s="1"/>
  <c r="E9" i="11"/>
  <c r="F9" i="11"/>
  <c r="G9" i="11" s="1"/>
  <c r="E10" i="11"/>
  <c r="F10" i="11"/>
  <c r="G10" i="11"/>
  <c r="E11" i="11"/>
  <c r="F11" i="11" s="1"/>
  <c r="G11" i="11" s="1"/>
  <c r="E12" i="11"/>
  <c r="F12" i="11" s="1"/>
  <c r="G12" i="11" s="1"/>
  <c r="E13" i="11"/>
  <c r="F13" i="11"/>
  <c r="G13" i="11"/>
  <c r="E14" i="11"/>
  <c r="F14" i="11" s="1"/>
  <c r="G14" i="11" s="1"/>
  <c r="E15" i="11"/>
  <c r="F15" i="11" s="1"/>
  <c r="G15" i="11" s="1"/>
  <c r="E16" i="11"/>
  <c r="F16" i="11"/>
  <c r="G16" i="11" s="1"/>
  <c r="E17" i="11"/>
  <c r="F17" i="11"/>
  <c r="G17" i="11" s="1"/>
  <c r="E18" i="11"/>
  <c r="F18" i="11"/>
  <c r="G18" i="11"/>
  <c r="E19" i="11"/>
  <c r="F19" i="11" s="1"/>
  <c r="G19" i="11" s="1"/>
  <c r="E20" i="11"/>
  <c r="F20" i="11" s="1"/>
  <c r="G20" i="11" s="1"/>
  <c r="E21" i="11"/>
  <c r="F21" i="11"/>
  <c r="G21" i="11" s="1"/>
  <c r="E22" i="11"/>
  <c r="F22" i="11" s="1"/>
  <c r="G22" i="11" s="1"/>
  <c r="E23" i="11"/>
  <c r="F23" i="11" s="1"/>
  <c r="G23" i="11" s="1"/>
  <c r="E24" i="11"/>
  <c r="F24" i="11" s="1"/>
  <c r="G24" i="11" s="1"/>
  <c r="E25" i="11"/>
  <c r="F25" i="11"/>
  <c r="G25" i="11" s="1"/>
  <c r="E26" i="11"/>
  <c r="F26" i="11" s="1"/>
  <c r="G26" i="11" s="1"/>
  <c r="E27" i="11"/>
  <c r="F27" i="11" s="1"/>
  <c r="G27" i="11" s="1"/>
  <c r="E28" i="11"/>
  <c r="F28" i="11" s="1"/>
  <c r="G28" i="11" s="1"/>
  <c r="E29" i="11"/>
  <c r="F29" i="11"/>
  <c r="G29" i="11"/>
  <c r="E30" i="11"/>
  <c r="F30" i="11" s="1"/>
  <c r="G30" i="11" s="1"/>
  <c r="E31" i="11"/>
  <c r="F31" i="11" s="1"/>
  <c r="G31" i="11" s="1"/>
  <c r="E32" i="11"/>
  <c r="F32" i="11"/>
  <c r="G32" i="11" s="1"/>
  <c r="E33" i="11"/>
  <c r="F33" i="11"/>
  <c r="G33" i="11" s="1"/>
  <c r="E34" i="11"/>
  <c r="F34" i="11" s="1"/>
  <c r="G34" i="11"/>
  <c r="E35" i="11"/>
  <c r="F35" i="11" s="1"/>
  <c r="G35" i="11" s="1"/>
  <c r="E36" i="11"/>
  <c r="F36" i="11" s="1"/>
  <c r="G36" i="11" s="1"/>
  <c r="E37" i="11"/>
  <c r="F37" i="11"/>
  <c r="G37" i="11"/>
  <c r="E38" i="11"/>
  <c r="F38" i="11" s="1"/>
  <c r="G38" i="11" s="1"/>
  <c r="E39" i="11"/>
  <c r="F39" i="11" s="1"/>
  <c r="G39" i="11" s="1"/>
  <c r="E40" i="11"/>
  <c r="F40" i="11"/>
  <c r="G40" i="11" s="1"/>
  <c r="E41" i="11"/>
  <c r="F41" i="11"/>
  <c r="G41" i="11" s="1"/>
  <c r="E42" i="11"/>
  <c r="F42" i="11" s="1"/>
  <c r="G42" i="11"/>
  <c r="E43" i="11"/>
  <c r="F43" i="11" s="1"/>
  <c r="G43" i="11" s="1"/>
  <c r="E2" i="11"/>
  <c r="F2" i="11" s="1"/>
  <c r="G2" i="11" s="1"/>
  <c r="J30" i="10"/>
  <c r="J16" i="10"/>
  <c r="K16" i="10"/>
  <c r="L16" i="10" s="1"/>
  <c r="M16" i="10" s="1"/>
  <c r="D16" i="13" s="1"/>
  <c r="G16" i="13" s="1"/>
  <c r="D2" i="10"/>
  <c r="J2" i="10"/>
  <c r="U20" i="6"/>
  <c r="D20" i="10"/>
  <c r="V20" i="6"/>
  <c r="E20" i="10"/>
  <c r="W7" i="6"/>
  <c r="F7" i="10"/>
  <c r="U7" i="6"/>
  <c r="V7" i="6" s="1"/>
  <c r="E7" i="10" s="1"/>
  <c r="D7" i="10"/>
  <c r="J7" i="10" l="1"/>
  <c r="G45" i="9"/>
  <c r="S45" i="2"/>
  <c r="H45" i="9" s="1"/>
  <c r="S25" i="2"/>
  <c r="H25" i="9" s="1"/>
  <c r="G25" i="9"/>
  <c r="K2" i="10"/>
  <c r="L2" i="10" s="1"/>
  <c r="M2" i="10" s="1"/>
  <c r="D2" i="13" s="1"/>
  <c r="G2" i="13" s="1"/>
  <c r="G32" i="9"/>
  <c r="S32" i="2"/>
  <c r="H32" i="9" s="1"/>
  <c r="S19" i="2"/>
  <c r="H19" i="9" s="1"/>
  <c r="G19" i="9"/>
  <c r="T2" i="1"/>
  <c r="E2" i="9" s="1"/>
  <c r="D2" i="9"/>
  <c r="G43" i="9"/>
  <c r="S43" i="2"/>
  <c r="H43" i="9" s="1"/>
  <c r="S42" i="2"/>
  <c r="H42" i="9" s="1"/>
  <c r="G42" i="9"/>
  <c r="S37" i="2"/>
  <c r="H37" i="9" s="1"/>
  <c r="G37" i="9"/>
  <c r="G31" i="9"/>
  <c r="S31" i="2"/>
  <c r="H31" i="9" s="1"/>
  <c r="S26" i="2"/>
  <c r="H26" i="9" s="1"/>
  <c r="G26" i="9"/>
  <c r="G23" i="9"/>
  <c r="S23" i="2"/>
  <c r="H23" i="9" s="1"/>
  <c r="G35" i="9"/>
  <c r="S35" i="2"/>
  <c r="H35" i="9" s="1"/>
  <c r="G30" i="9"/>
  <c r="S30" i="2"/>
  <c r="H30" i="9" s="1"/>
  <c r="R34" i="2"/>
  <c r="R22" i="2"/>
  <c r="R3" i="2"/>
  <c r="T40" i="2"/>
  <c r="I40" i="9" s="1"/>
  <c r="T26" i="2"/>
  <c r="I26" i="9" s="1"/>
  <c r="T6" i="2"/>
  <c r="I6" i="9" s="1"/>
  <c r="G46" i="9"/>
  <c r="R48" i="2"/>
  <c r="R13" i="2"/>
  <c r="R8" i="2"/>
  <c r="T16" i="2"/>
  <c r="I16" i="9" s="1"/>
  <c r="T12" i="2"/>
  <c r="I12" i="9" s="1"/>
  <c r="T45" i="1"/>
  <c r="E45" i="9" s="1"/>
  <c r="D45" i="9"/>
  <c r="T30" i="1"/>
  <c r="E30" i="9" s="1"/>
  <c r="D30" i="9"/>
  <c r="T22" i="1"/>
  <c r="E22" i="9" s="1"/>
  <c r="D22" i="9"/>
  <c r="T14" i="1"/>
  <c r="E14" i="9" s="1"/>
  <c r="D14" i="9"/>
  <c r="T6" i="1"/>
  <c r="E6" i="9" s="1"/>
  <c r="D6" i="9"/>
  <c r="U43" i="1"/>
  <c r="F43" i="9" s="1"/>
  <c r="W38" i="6"/>
  <c r="F38" i="10" s="1"/>
  <c r="R41" i="2"/>
  <c r="R40" i="2"/>
  <c r="R4" i="2"/>
  <c r="T42" i="2"/>
  <c r="I42" i="9" s="1"/>
  <c r="T7" i="2"/>
  <c r="I7" i="9" s="1"/>
  <c r="R12" i="2"/>
  <c r="S48" i="1"/>
  <c r="T39" i="1"/>
  <c r="E39" i="9" s="1"/>
  <c r="D39" i="9"/>
  <c r="J39" i="9" s="1"/>
  <c r="W21" i="7"/>
  <c r="W4" i="7"/>
  <c r="W3" i="7"/>
  <c r="U32" i="6"/>
  <c r="U23" i="6"/>
  <c r="V15" i="6"/>
  <c r="E15" i="10" s="1"/>
  <c r="D15" i="10"/>
  <c r="U12" i="6"/>
  <c r="G18" i="9"/>
  <c r="S39" i="2"/>
  <c r="H39" i="9" s="1"/>
  <c r="T32" i="2"/>
  <c r="I32" i="9" s="1"/>
  <c r="T28" i="2"/>
  <c r="I28" i="9" s="1"/>
  <c r="T17" i="2"/>
  <c r="I17" i="9" s="1"/>
  <c r="T13" i="2"/>
  <c r="I13" i="9" s="1"/>
  <c r="R44" i="2"/>
  <c r="T47" i="1"/>
  <c r="E47" i="9" s="1"/>
  <c r="D47" i="9"/>
  <c r="T32" i="1"/>
  <c r="E32" i="9" s="1"/>
  <c r="D32" i="9"/>
  <c r="T24" i="1"/>
  <c r="E24" i="9" s="1"/>
  <c r="D24" i="9"/>
  <c r="T8" i="1"/>
  <c r="E8" i="9" s="1"/>
  <c r="D8" i="9"/>
  <c r="U39" i="6"/>
  <c r="S2" i="2"/>
  <c r="H2" i="9" s="1"/>
  <c r="G10" i="10"/>
  <c r="R36" i="2"/>
  <c r="R27" i="2"/>
  <c r="R14" i="2"/>
  <c r="R10" i="2"/>
  <c r="R5" i="2"/>
  <c r="T8" i="2"/>
  <c r="I8" i="9" s="1"/>
  <c r="R28" i="2"/>
  <c r="S35" i="1"/>
  <c r="X18" i="7"/>
  <c r="H18" i="10" s="1"/>
  <c r="G18" i="10"/>
  <c r="R33" i="2"/>
  <c r="D42" i="9"/>
  <c r="J42" i="9" s="1"/>
  <c r="T42" i="1"/>
  <c r="E42" i="9" s="1"/>
  <c r="D26" i="9"/>
  <c r="J26" i="9" s="1"/>
  <c r="T26" i="1"/>
  <c r="E26" i="9" s="1"/>
  <c r="D18" i="9"/>
  <c r="J18" i="9" s="1"/>
  <c r="T18" i="1"/>
  <c r="E18" i="9" s="1"/>
  <c r="D10" i="9"/>
  <c r="T10" i="1"/>
  <c r="E10" i="9" s="1"/>
  <c r="X27" i="7"/>
  <c r="H27" i="10" s="1"/>
  <c r="G27" i="10"/>
  <c r="R47" i="2"/>
  <c r="R20" i="2"/>
  <c r="T24" i="2"/>
  <c r="I24" i="9" s="1"/>
  <c r="T10" i="2"/>
  <c r="I10" i="9" s="1"/>
  <c r="D44" i="9"/>
  <c r="S43" i="1"/>
  <c r="G21" i="9"/>
  <c r="R29" i="2"/>
  <c r="R24" i="2"/>
  <c r="R16" i="2"/>
  <c r="T34" i="2"/>
  <c r="I34" i="9" s="1"/>
  <c r="T30" i="2"/>
  <c r="I30" i="9" s="1"/>
  <c r="T46" i="1"/>
  <c r="E46" i="9" s="1"/>
  <c r="D46" i="9"/>
  <c r="T40" i="1"/>
  <c r="E40" i="9" s="1"/>
  <c r="D40" i="9"/>
  <c r="D34" i="9"/>
  <c r="T34" i="1"/>
  <c r="E34" i="9" s="1"/>
  <c r="T28" i="1"/>
  <c r="E28" i="9" s="1"/>
  <c r="D28" i="9"/>
  <c r="T20" i="1"/>
  <c r="E20" i="9" s="1"/>
  <c r="D20" i="9"/>
  <c r="T12" i="1"/>
  <c r="E12" i="9" s="1"/>
  <c r="D12" i="9"/>
  <c r="T4" i="1"/>
  <c r="E4" i="9" s="1"/>
  <c r="D4" i="9"/>
  <c r="Y11" i="7"/>
  <c r="I11" i="10" s="1"/>
  <c r="Y3" i="7"/>
  <c r="I3" i="10" s="1"/>
  <c r="U44" i="1"/>
  <c r="F44" i="9" s="1"/>
  <c r="U41" i="1"/>
  <c r="F41" i="9" s="1"/>
  <c r="U38" i="1"/>
  <c r="F38" i="9" s="1"/>
  <c r="K38" i="9" s="1"/>
  <c r="L38" i="9" s="1"/>
  <c r="M38" i="9" s="1"/>
  <c r="U29" i="1"/>
  <c r="F29" i="9" s="1"/>
  <c r="U20" i="1"/>
  <c r="F20" i="9" s="1"/>
  <c r="U18" i="1"/>
  <c r="F18" i="9" s="1"/>
  <c r="U11" i="1"/>
  <c r="F11" i="9" s="1"/>
  <c r="U9" i="1"/>
  <c r="F9" i="9" s="1"/>
  <c r="U6" i="1"/>
  <c r="F6" i="9" s="1"/>
  <c r="U31" i="6"/>
  <c r="U22" i="6"/>
  <c r="V9" i="6"/>
  <c r="E9" i="10" s="1"/>
  <c r="D9" i="10"/>
  <c r="J9" i="10" s="1"/>
  <c r="W41" i="6"/>
  <c r="F41" i="10" s="1"/>
  <c r="W34" i="6"/>
  <c r="F34" i="10" s="1"/>
  <c r="W13" i="6"/>
  <c r="F13" i="10" s="1"/>
  <c r="W3" i="6"/>
  <c r="F3" i="10" s="1"/>
  <c r="W41" i="7"/>
  <c r="W36" i="7"/>
  <c r="X5" i="7"/>
  <c r="H5" i="10" s="1"/>
  <c r="S41" i="1"/>
  <c r="W6" i="7"/>
  <c r="Y22" i="7"/>
  <c r="I22" i="10" s="1"/>
  <c r="Y10" i="7"/>
  <c r="I10" i="10" s="1"/>
  <c r="V37" i="6"/>
  <c r="E37" i="10" s="1"/>
  <c r="D37" i="10"/>
  <c r="U36" i="6"/>
  <c r="U29" i="6"/>
  <c r="U21" i="6"/>
  <c r="U17" i="6"/>
  <c r="U3" i="6"/>
  <c r="W43" i="6"/>
  <c r="F43" i="10" s="1"/>
  <c r="W37" i="6"/>
  <c r="F37" i="10" s="1"/>
  <c r="W29" i="6"/>
  <c r="F29" i="10" s="1"/>
  <c r="W9" i="6"/>
  <c r="F9" i="10" s="1"/>
  <c r="W6" i="6"/>
  <c r="F6" i="10" s="1"/>
  <c r="W43" i="7"/>
  <c r="W37" i="7"/>
  <c r="W29" i="7"/>
  <c r="U45" i="1"/>
  <c r="F45" i="9" s="1"/>
  <c r="U42" i="1"/>
  <c r="F42" i="9" s="1"/>
  <c r="U35" i="1"/>
  <c r="F35" i="9" s="1"/>
  <c r="U32" i="1"/>
  <c r="F32" i="9" s="1"/>
  <c r="U30" i="1"/>
  <c r="F30" i="9" s="1"/>
  <c r="U21" i="1"/>
  <c r="F21" i="9" s="1"/>
  <c r="U3" i="1"/>
  <c r="F3" i="9" s="1"/>
  <c r="W20" i="7"/>
  <c r="Y42" i="7"/>
  <c r="I42" i="10" s="1"/>
  <c r="Y34" i="7"/>
  <c r="I34" i="10" s="1"/>
  <c r="V44" i="6"/>
  <c r="E44" i="10" s="1"/>
  <c r="D44" i="10"/>
  <c r="V28" i="6"/>
  <c r="E28" i="10" s="1"/>
  <c r="D28" i="10"/>
  <c r="J28" i="10" s="1"/>
  <c r="V13" i="6"/>
  <c r="E13" i="10" s="1"/>
  <c r="D13" i="10"/>
  <c r="J13" i="10" s="1"/>
  <c r="U10" i="6"/>
  <c r="W25" i="6"/>
  <c r="F25" i="10" s="1"/>
  <c r="W4" i="6"/>
  <c r="F4" i="10" s="1"/>
  <c r="W33" i="7"/>
  <c r="S37" i="1"/>
  <c r="W22" i="7"/>
  <c r="W8" i="7"/>
  <c r="Y12" i="7"/>
  <c r="I12" i="10" s="1"/>
  <c r="Y4" i="7"/>
  <c r="I4" i="10" s="1"/>
  <c r="U43" i="6"/>
  <c r="U27" i="6"/>
  <c r="U6" i="6"/>
  <c r="W35" i="6"/>
  <c r="F35" i="10" s="1"/>
  <c r="W21" i="6"/>
  <c r="F21" i="10" s="1"/>
  <c r="W35" i="7"/>
  <c r="S31" i="1"/>
  <c r="S27" i="1"/>
  <c r="S23" i="1"/>
  <c r="S19" i="1"/>
  <c r="S15" i="1"/>
  <c r="S11" i="1"/>
  <c r="S9" i="1"/>
  <c r="S7" i="1"/>
  <c r="S5" i="1"/>
  <c r="S3" i="1"/>
  <c r="U46" i="1"/>
  <c r="F46" i="9" s="1"/>
  <c r="U36" i="1"/>
  <c r="F36" i="9" s="1"/>
  <c r="U27" i="1"/>
  <c r="F27" i="9" s="1"/>
  <c r="U22" i="1"/>
  <c r="F22" i="9" s="1"/>
  <c r="U13" i="1"/>
  <c r="F13" i="9" s="1"/>
  <c r="Y44" i="7"/>
  <c r="I44" i="10" s="1"/>
  <c r="V42" i="6"/>
  <c r="E42" i="10" s="1"/>
  <c r="D42" i="10"/>
  <c r="D35" i="10"/>
  <c r="V35" i="6"/>
  <c r="E35" i="10" s="1"/>
  <c r="V26" i="6"/>
  <c r="E26" i="10" s="1"/>
  <c r="D26" i="10"/>
  <c r="V18" i="6"/>
  <c r="E18" i="10" s="1"/>
  <c r="D18" i="10"/>
  <c r="U14" i="6"/>
  <c r="W28" i="6"/>
  <c r="F28" i="10" s="1"/>
  <c r="S33" i="1"/>
  <c r="S29" i="1"/>
  <c r="S25" i="1"/>
  <c r="S21" i="1"/>
  <c r="S17" i="1"/>
  <c r="S13" i="1"/>
  <c r="W30" i="6"/>
  <c r="F30" i="10" s="1"/>
  <c r="K30" i="10" s="1"/>
  <c r="L30" i="10" s="1"/>
  <c r="M30" i="10" s="1"/>
  <c r="D30" i="13" s="1"/>
  <c r="G30" i="13" s="1"/>
  <c r="U41" i="6"/>
  <c r="U34" i="6"/>
  <c r="U25" i="6"/>
  <c r="D11" i="10"/>
  <c r="J11" i="10" s="1"/>
  <c r="V11" i="6"/>
  <c r="E11" i="10" s="1"/>
  <c r="U8" i="6"/>
  <c r="W26" i="6"/>
  <c r="F26" i="10" s="1"/>
  <c r="W24" i="6"/>
  <c r="F24" i="10" s="1"/>
  <c r="W17" i="6"/>
  <c r="F17" i="10" s="1"/>
  <c r="W31" i="7"/>
  <c r="D36" i="9"/>
  <c r="U37" i="1"/>
  <c r="F37" i="9" s="1"/>
  <c r="U28" i="1"/>
  <c r="F28" i="9" s="1"/>
  <c r="U26" i="1"/>
  <c r="F26" i="9" s="1"/>
  <c r="U19" i="1"/>
  <c r="F19" i="9" s="1"/>
  <c r="U17" i="1"/>
  <c r="F17" i="9" s="1"/>
  <c r="U16" i="1"/>
  <c r="F16" i="9" s="1"/>
  <c r="U14" i="1"/>
  <c r="F14" i="9" s="1"/>
  <c r="U5" i="1"/>
  <c r="F5" i="9" s="1"/>
  <c r="U4" i="1"/>
  <c r="F4" i="9" s="1"/>
  <c r="Y38" i="7"/>
  <c r="I38" i="10" s="1"/>
  <c r="Y28" i="7"/>
  <c r="I28" i="10" s="1"/>
  <c r="U40" i="6"/>
  <c r="U38" i="6"/>
  <c r="U33" i="6"/>
  <c r="U24" i="6"/>
  <c r="U19" i="6"/>
  <c r="U5" i="6"/>
  <c r="U4" i="6"/>
  <c r="W42" i="6"/>
  <c r="F42" i="10" s="1"/>
  <c r="W22" i="6"/>
  <c r="F22" i="10" s="1"/>
  <c r="W20" i="6"/>
  <c r="F20" i="10" s="1"/>
  <c r="W12" i="6"/>
  <c r="F12" i="10" s="1"/>
  <c r="W44" i="7"/>
  <c r="W39" i="7"/>
  <c r="T15" i="1" l="1"/>
  <c r="E15" i="9" s="1"/>
  <c r="D15" i="9"/>
  <c r="J15" i="9" s="1"/>
  <c r="D6" i="10"/>
  <c r="V6" i="6"/>
  <c r="E6" i="10" s="1"/>
  <c r="G33" i="10"/>
  <c r="X33" i="7"/>
  <c r="H33" i="10" s="1"/>
  <c r="D36" i="10"/>
  <c r="V36" i="6"/>
  <c r="E36" i="10" s="1"/>
  <c r="G36" i="10"/>
  <c r="X36" i="7"/>
  <c r="H36" i="10" s="1"/>
  <c r="V22" i="6"/>
  <c r="E22" i="10" s="1"/>
  <c r="D22" i="10"/>
  <c r="K42" i="9"/>
  <c r="L42" i="9" s="1"/>
  <c r="M42" i="9" s="1"/>
  <c r="G10" i="9"/>
  <c r="S10" i="2"/>
  <c r="H10" i="9" s="1"/>
  <c r="T48" i="1"/>
  <c r="E48" i="9" s="1"/>
  <c r="D48" i="9"/>
  <c r="T17" i="1"/>
  <c r="E17" i="9" s="1"/>
  <c r="D17" i="9"/>
  <c r="D5" i="10"/>
  <c r="V5" i="6"/>
  <c r="E5" i="10" s="1"/>
  <c r="K11" i="10"/>
  <c r="L11" i="10"/>
  <c r="M11" i="10" s="1"/>
  <c r="D11" i="13" s="1"/>
  <c r="G11" i="13" s="1"/>
  <c r="T25" i="1"/>
  <c r="E25" i="9" s="1"/>
  <c r="D25" i="9"/>
  <c r="G39" i="10"/>
  <c r="X39" i="7"/>
  <c r="H39" i="10" s="1"/>
  <c r="D19" i="10"/>
  <c r="V19" i="6"/>
  <c r="E19" i="10" s="1"/>
  <c r="V25" i="6"/>
  <c r="E25" i="10" s="1"/>
  <c r="D25" i="10"/>
  <c r="J25" i="10" s="1"/>
  <c r="T29" i="1"/>
  <c r="E29" i="9" s="1"/>
  <c r="D29" i="9"/>
  <c r="T19" i="1"/>
  <c r="E19" i="9" s="1"/>
  <c r="D19" i="9"/>
  <c r="J19" i="9" s="1"/>
  <c r="V27" i="6"/>
  <c r="E27" i="10" s="1"/>
  <c r="D27" i="10"/>
  <c r="G41" i="10"/>
  <c r="X41" i="7"/>
  <c r="H41" i="10" s="1"/>
  <c r="V31" i="6"/>
  <c r="E31" i="10" s="1"/>
  <c r="D31" i="10"/>
  <c r="J46" i="9"/>
  <c r="T43" i="1"/>
  <c r="E43" i="9" s="1"/>
  <c r="D43" i="9"/>
  <c r="J43" i="9" s="1"/>
  <c r="S33" i="2"/>
  <c r="H33" i="9" s="1"/>
  <c r="G33" i="9"/>
  <c r="G14" i="9"/>
  <c r="J14" i="9" s="1"/>
  <c r="S14" i="2"/>
  <c r="H14" i="9" s="1"/>
  <c r="D23" i="10"/>
  <c r="J23" i="10" s="1"/>
  <c r="V23" i="6"/>
  <c r="E23" i="10" s="1"/>
  <c r="S12" i="2"/>
  <c r="H12" i="9" s="1"/>
  <c r="G12" i="9"/>
  <c r="J6" i="9"/>
  <c r="J45" i="9"/>
  <c r="V43" i="6"/>
  <c r="E43" i="10" s="1"/>
  <c r="D43" i="10"/>
  <c r="J10" i="9"/>
  <c r="G27" i="9"/>
  <c r="S27" i="2"/>
  <c r="H27" i="9" s="1"/>
  <c r="D32" i="10"/>
  <c r="J32" i="10" s="1"/>
  <c r="V32" i="6"/>
  <c r="E32" i="10" s="1"/>
  <c r="G31" i="10"/>
  <c r="X31" i="7"/>
  <c r="H31" i="10" s="1"/>
  <c r="T33" i="1"/>
  <c r="E33" i="9" s="1"/>
  <c r="D33" i="9"/>
  <c r="T23" i="1"/>
  <c r="E23" i="9" s="1"/>
  <c r="D23" i="9"/>
  <c r="V33" i="6"/>
  <c r="E33" i="10" s="1"/>
  <c r="D33" i="10"/>
  <c r="V41" i="6"/>
  <c r="E41" i="10" s="1"/>
  <c r="D41" i="10"/>
  <c r="J41" i="10" s="1"/>
  <c r="J42" i="10"/>
  <c r="T3" i="1"/>
  <c r="E3" i="9" s="1"/>
  <c r="D3" i="9"/>
  <c r="T27" i="1"/>
  <c r="E27" i="9" s="1"/>
  <c r="D27" i="9"/>
  <c r="J27" i="9" s="1"/>
  <c r="D10" i="10"/>
  <c r="V10" i="6"/>
  <c r="E10" i="10" s="1"/>
  <c r="G36" i="9"/>
  <c r="J36" i="9" s="1"/>
  <c r="S36" i="2"/>
  <c r="H36" i="9" s="1"/>
  <c r="J32" i="9"/>
  <c r="X3" i="7"/>
  <c r="H3" i="10" s="1"/>
  <c r="G3" i="10"/>
  <c r="G44" i="10"/>
  <c r="X44" i="7"/>
  <c r="H44" i="10" s="1"/>
  <c r="J44" i="10" s="1"/>
  <c r="V34" i="6"/>
  <c r="E34" i="10" s="1"/>
  <c r="D34" i="10"/>
  <c r="J34" i="10" s="1"/>
  <c r="T5" i="1"/>
  <c r="E5" i="9" s="1"/>
  <c r="D5" i="9"/>
  <c r="T31" i="1"/>
  <c r="E31" i="9" s="1"/>
  <c r="D31" i="9"/>
  <c r="K13" i="10"/>
  <c r="L13" i="10"/>
  <c r="M13" i="10" s="1"/>
  <c r="D13" i="13" s="1"/>
  <c r="G13" i="13" s="1"/>
  <c r="G20" i="10"/>
  <c r="X20" i="7"/>
  <c r="H20" i="10" s="1"/>
  <c r="G29" i="10"/>
  <c r="X29" i="7"/>
  <c r="H29" i="10" s="1"/>
  <c r="V3" i="6"/>
  <c r="E3" i="10" s="1"/>
  <c r="D3" i="10"/>
  <c r="K18" i="9"/>
  <c r="L18" i="9"/>
  <c r="M18" i="9" s="1"/>
  <c r="T35" i="1"/>
  <c r="E35" i="9" s="1"/>
  <c r="D35" i="9"/>
  <c r="J35" i="9" s="1"/>
  <c r="G4" i="10"/>
  <c r="X4" i="7"/>
  <c r="H4" i="10" s="1"/>
  <c r="G4" i="9"/>
  <c r="J4" i="9" s="1"/>
  <c r="S4" i="2"/>
  <c r="H4" i="9" s="1"/>
  <c r="S3" i="2"/>
  <c r="H3" i="9" s="1"/>
  <c r="G3" i="9"/>
  <c r="V24" i="6"/>
  <c r="E24" i="10" s="1"/>
  <c r="D24" i="10"/>
  <c r="J24" i="10" s="1"/>
  <c r="D38" i="10"/>
  <c r="V38" i="6"/>
  <c r="E38" i="10" s="1"/>
  <c r="D14" i="10"/>
  <c r="J14" i="10" s="1"/>
  <c r="V14" i="6"/>
  <c r="E14" i="10" s="1"/>
  <c r="V40" i="6"/>
  <c r="E40" i="10" s="1"/>
  <c r="D40" i="10"/>
  <c r="J40" i="10" s="1"/>
  <c r="T13" i="1"/>
  <c r="E13" i="9" s="1"/>
  <c r="D13" i="9"/>
  <c r="J18" i="10"/>
  <c r="T7" i="1"/>
  <c r="E7" i="9" s="1"/>
  <c r="D7" i="9"/>
  <c r="J7" i="9" s="1"/>
  <c r="G35" i="10"/>
  <c r="J35" i="10" s="1"/>
  <c r="X35" i="7"/>
  <c r="H35" i="10" s="1"/>
  <c r="G8" i="10"/>
  <c r="X8" i="7"/>
  <c r="H8" i="10" s="1"/>
  <c r="X37" i="7"/>
  <c r="H37" i="10" s="1"/>
  <c r="G37" i="10"/>
  <c r="J37" i="10" s="1"/>
  <c r="D17" i="10"/>
  <c r="V17" i="6"/>
  <c r="E17" i="10" s="1"/>
  <c r="G6" i="10"/>
  <c r="X6" i="7"/>
  <c r="H6" i="10" s="1"/>
  <c r="S16" i="2"/>
  <c r="H16" i="9" s="1"/>
  <c r="G16" i="9"/>
  <c r="G20" i="9"/>
  <c r="J20" i="9" s="1"/>
  <c r="S20" i="2"/>
  <c r="H20" i="9" s="1"/>
  <c r="S28" i="2"/>
  <c r="H28" i="9" s="1"/>
  <c r="J28" i="9" s="1"/>
  <c r="G28" i="9"/>
  <c r="G21" i="10"/>
  <c r="X21" i="7"/>
  <c r="H21" i="10" s="1"/>
  <c r="S40" i="2"/>
  <c r="H40" i="9" s="1"/>
  <c r="G40" i="9"/>
  <c r="S8" i="2"/>
  <c r="H8" i="9" s="1"/>
  <c r="J8" i="9" s="1"/>
  <c r="G8" i="9"/>
  <c r="S22" i="2"/>
  <c r="H22" i="9" s="1"/>
  <c r="G22" i="9"/>
  <c r="J22" i="9" s="1"/>
  <c r="D8" i="10"/>
  <c r="V8" i="6"/>
  <c r="E8" i="10" s="1"/>
  <c r="G22" i="10"/>
  <c r="X22" i="7"/>
  <c r="H22" i="10" s="1"/>
  <c r="K28" i="10"/>
  <c r="L28" i="10" s="1"/>
  <c r="M28" i="10" s="1"/>
  <c r="D28" i="13" s="1"/>
  <c r="G28" i="13" s="1"/>
  <c r="G43" i="10"/>
  <c r="X43" i="7"/>
  <c r="H43" i="10" s="1"/>
  <c r="D21" i="10"/>
  <c r="V21" i="6"/>
  <c r="E21" i="10" s="1"/>
  <c r="T41" i="1"/>
  <c r="E41" i="9" s="1"/>
  <c r="D41" i="9"/>
  <c r="K9" i="10"/>
  <c r="L9" i="10" s="1"/>
  <c r="M9" i="10" s="1"/>
  <c r="D9" i="13" s="1"/>
  <c r="G9" i="13" s="1"/>
  <c r="G24" i="9"/>
  <c r="J24" i="9" s="1"/>
  <c r="S24" i="2"/>
  <c r="H24" i="9" s="1"/>
  <c r="G47" i="9"/>
  <c r="J47" i="9" s="1"/>
  <c r="S47" i="2"/>
  <c r="H47" i="9" s="1"/>
  <c r="K26" i="9"/>
  <c r="L26" i="9"/>
  <c r="M26" i="9" s="1"/>
  <c r="D39" i="10"/>
  <c r="V39" i="6"/>
  <c r="E39" i="10" s="1"/>
  <c r="V12" i="6"/>
  <c r="E12" i="10" s="1"/>
  <c r="D12" i="10"/>
  <c r="K39" i="9"/>
  <c r="L39" i="9" s="1"/>
  <c r="M39" i="9" s="1"/>
  <c r="G41" i="9"/>
  <c r="S41" i="2"/>
  <c r="H41" i="9" s="1"/>
  <c r="S13" i="2"/>
  <c r="H13" i="9" s="1"/>
  <c r="G13" i="9"/>
  <c r="G34" i="9"/>
  <c r="J34" i="9" s="1"/>
  <c r="S34" i="2"/>
  <c r="H34" i="9" s="1"/>
  <c r="K7" i="10"/>
  <c r="L7" i="10" s="1"/>
  <c r="M7" i="10" s="1"/>
  <c r="D7" i="13" s="1"/>
  <c r="G7" i="13" s="1"/>
  <c r="T9" i="1"/>
  <c r="E9" i="9" s="1"/>
  <c r="D9" i="9"/>
  <c r="J9" i="9" s="1"/>
  <c r="D4" i="10"/>
  <c r="V4" i="6"/>
  <c r="E4" i="10" s="1"/>
  <c r="T21" i="1"/>
  <c r="E21" i="9" s="1"/>
  <c r="D21" i="9"/>
  <c r="J26" i="10"/>
  <c r="T11" i="1"/>
  <c r="E11" i="9" s="1"/>
  <c r="D11" i="9"/>
  <c r="J11" i="9" s="1"/>
  <c r="T37" i="1"/>
  <c r="E37" i="9" s="1"/>
  <c r="D37" i="9"/>
  <c r="D29" i="10"/>
  <c r="V29" i="6"/>
  <c r="E29" i="10" s="1"/>
  <c r="J12" i="9"/>
  <c r="J40" i="9"/>
  <c r="S29" i="2"/>
  <c r="H29" i="9" s="1"/>
  <c r="G29" i="9"/>
  <c r="S5" i="2"/>
  <c r="H5" i="9" s="1"/>
  <c r="G5" i="9"/>
  <c r="G44" i="9"/>
  <c r="J44" i="9" s="1"/>
  <c r="S44" i="2"/>
  <c r="H44" i="9" s="1"/>
  <c r="J15" i="10"/>
  <c r="J30" i="9"/>
  <c r="G48" i="9"/>
  <c r="S48" i="2"/>
  <c r="H48" i="9" s="1"/>
  <c r="J2" i="9"/>
  <c r="K24" i="9" l="1"/>
  <c r="L24" i="9"/>
  <c r="M24" i="9" s="1"/>
  <c r="K8" i="9"/>
  <c r="L8" i="9" s="1"/>
  <c r="M8" i="9" s="1"/>
  <c r="K20" i="9"/>
  <c r="L20" i="9" s="1"/>
  <c r="M20" i="9" s="1"/>
  <c r="L36" i="9"/>
  <c r="M36" i="9" s="1"/>
  <c r="K36" i="9"/>
  <c r="K14" i="9"/>
  <c r="L14" i="9"/>
  <c r="M14" i="9" s="1"/>
  <c r="K47" i="9"/>
  <c r="L47" i="9" s="1"/>
  <c r="M47" i="9" s="1"/>
  <c r="K34" i="9"/>
  <c r="L34" i="9"/>
  <c r="M34" i="9" s="1"/>
  <c r="K44" i="9"/>
  <c r="L44" i="9" s="1"/>
  <c r="M44" i="9" s="1"/>
  <c r="K37" i="10"/>
  <c r="L37" i="10"/>
  <c r="M37" i="10" s="1"/>
  <c r="D37" i="13" s="1"/>
  <c r="G37" i="13" s="1"/>
  <c r="K44" i="10"/>
  <c r="L44" i="10"/>
  <c r="M44" i="10" s="1"/>
  <c r="D44" i="13" s="1"/>
  <c r="G44" i="13" s="1"/>
  <c r="K35" i="10"/>
  <c r="L35" i="10"/>
  <c r="M35" i="10" s="1"/>
  <c r="D35" i="13" s="1"/>
  <c r="G35" i="13" s="1"/>
  <c r="L28" i="9"/>
  <c r="M28" i="9" s="1"/>
  <c r="K28" i="9"/>
  <c r="K22" i="9"/>
  <c r="L22" i="9"/>
  <c r="M22" i="9" s="1"/>
  <c r="K4" i="9"/>
  <c r="L4" i="9"/>
  <c r="M4" i="9" s="1"/>
  <c r="K9" i="9"/>
  <c r="L9" i="9" s="1"/>
  <c r="M9" i="9" s="1"/>
  <c r="L12" i="9"/>
  <c r="M12" i="9" s="1"/>
  <c r="K12" i="9"/>
  <c r="J21" i="9"/>
  <c r="J12" i="10"/>
  <c r="J21" i="10"/>
  <c r="J8" i="10"/>
  <c r="J20" i="10"/>
  <c r="K42" i="10"/>
  <c r="L42" i="10" s="1"/>
  <c r="M42" i="10" s="1"/>
  <c r="D42" i="13" s="1"/>
  <c r="G42" i="13" s="1"/>
  <c r="J27" i="10"/>
  <c r="J36" i="10"/>
  <c r="J43" i="10"/>
  <c r="K23" i="10"/>
  <c r="L23" i="10" s="1"/>
  <c r="M23" i="10" s="1"/>
  <c r="D23" i="13" s="1"/>
  <c r="G23" i="13" s="1"/>
  <c r="K46" i="9"/>
  <c r="L46" i="9"/>
  <c r="M46" i="9" s="1"/>
  <c r="L19" i="9"/>
  <c r="M19" i="9" s="1"/>
  <c r="K19" i="9"/>
  <c r="J19" i="10"/>
  <c r="J5" i="10"/>
  <c r="K40" i="10"/>
  <c r="L40" i="10" s="1"/>
  <c r="M40" i="10" s="1"/>
  <c r="D40" i="13" s="1"/>
  <c r="G40" i="13" s="1"/>
  <c r="K41" i="10"/>
  <c r="L41" i="10" s="1"/>
  <c r="M41" i="10" s="1"/>
  <c r="D41" i="13" s="1"/>
  <c r="G41" i="13" s="1"/>
  <c r="J29" i="10"/>
  <c r="K2" i="9"/>
  <c r="L2" i="9" s="1"/>
  <c r="M2" i="9" s="1"/>
  <c r="J37" i="9"/>
  <c r="J4" i="10"/>
  <c r="J39" i="10"/>
  <c r="J3" i="10"/>
  <c r="J31" i="9"/>
  <c r="J10" i="10"/>
  <c r="J33" i="10"/>
  <c r="J31" i="10"/>
  <c r="J17" i="9"/>
  <c r="J22" i="10"/>
  <c r="L14" i="10"/>
  <c r="M14" i="10" s="1"/>
  <c r="D14" i="13" s="1"/>
  <c r="G14" i="13" s="1"/>
  <c r="K14" i="10"/>
  <c r="L32" i="10"/>
  <c r="M32" i="10" s="1"/>
  <c r="D32" i="13" s="1"/>
  <c r="G32" i="13" s="1"/>
  <c r="K32" i="10"/>
  <c r="K45" i="9"/>
  <c r="L45" i="9" s="1"/>
  <c r="M45" i="9" s="1"/>
  <c r="J29" i="9"/>
  <c r="K7" i="9"/>
  <c r="L7" i="9"/>
  <c r="M7" i="9" s="1"/>
  <c r="J41" i="9"/>
  <c r="J17" i="10"/>
  <c r="J5" i="9"/>
  <c r="J23" i="9"/>
  <c r="K6" i="9"/>
  <c r="L6" i="9"/>
  <c r="M6" i="9" s="1"/>
  <c r="J25" i="9"/>
  <c r="J48" i="9"/>
  <c r="J6" i="10"/>
  <c r="K27" i="9"/>
  <c r="L27" i="9" s="1"/>
  <c r="M27" i="9" s="1"/>
  <c r="L11" i="9"/>
  <c r="M11" i="9" s="1"/>
  <c r="K11" i="9"/>
  <c r="K30" i="9"/>
  <c r="L30" i="9" s="1"/>
  <c r="M30" i="9" s="1"/>
  <c r="K18" i="10"/>
  <c r="L18" i="10" s="1"/>
  <c r="M18" i="10" s="1"/>
  <c r="D18" i="13" s="1"/>
  <c r="G18" i="13" s="1"/>
  <c r="J38" i="10"/>
  <c r="L32" i="9"/>
  <c r="M32" i="9" s="1"/>
  <c r="K32" i="9"/>
  <c r="J3" i="9"/>
  <c r="K25" i="10"/>
  <c r="L25" i="10" s="1"/>
  <c r="M25" i="10" s="1"/>
  <c r="D25" i="13" s="1"/>
  <c r="G25" i="13" s="1"/>
  <c r="K15" i="9"/>
  <c r="L15" i="9" s="1"/>
  <c r="M15" i="9" s="1"/>
  <c r="L15" i="10"/>
  <c r="M15" i="10" s="1"/>
  <c r="D15" i="13" s="1"/>
  <c r="G15" i="13" s="1"/>
  <c r="K15" i="10"/>
  <c r="L40" i="9"/>
  <c r="M40" i="9" s="1"/>
  <c r="K40" i="9"/>
  <c r="K26" i="10"/>
  <c r="L26" i="10" s="1"/>
  <c r="M26" i="10" s="1"/>
  <c r="D26" i="13" s="1"/>
  <c r="G26" i="13" s="1"/>
  <c r="J16" i="9"/>
  <c r="J13" i="9"/>
  <c r="K24" i="10"/>
  <c r="L24" i="10" s="1"/>
  <c r="M24" i="10" s="1"/>
  <c r="D24" i="13" s="1"/>
  <c r="G24" i="13" s="1"/>
  <c r="K35" i="9"/>
  <c r="L35" i="9" s="1"/>
  <c r="M35" i="9" s="1"/>
  <c r="K34" i="10"/>
  <c r="L34" i="10" s="1"/>
  <c r="M34" i="10" s="1"/>
  <c r="D34" i="13" s="1"/>
  <c r="G34" i="13" s="1"/>
  <c r="J33" i="9"/>
  <c r="K10" i="9"/>
  <c r="L10" i="9" s="1"/>
  <c r="M10" i="9" s="1"/>
  <c r="K43" i="9"/>
  <c r="L43" i="9" s="1"/>
  <c r="M43" i="9" s="1"/>
  <c r="K37" i="9" l="1"/>
  <c r="L37" i="9"/>
  <c r="M37" i="9" s="1"/>
  <c r="K23" i="9"/>
  <c r="L23" i="9" s="1"/>
  <c r="M23" i="9" s="1"/>
  <c r="K33" i="10"/>
  <c r="L33" i="10"/>
  <c r="M33" i="10" s="1"/>
  <c r="D33" i="13" s="1"/>
  <c r="G33" i="13" s="1"/>
  <c r="K27" i="10"/>
  <c r="L27" i="10" s="1"/>
  <c r="M27" i="10" s="1"/>
  <c r="D27" i="13" s="1"/>
  <c r="G27" i="13" s="1"/>
  <c r="K38" i="10"/>
  <c r="L38" i="10"/>
  <c r="M38" i="10" s="1"/>
  <c r="D38" i="13" s="1"/>
  <c r="G38" i="13" s="1"/>
  <c r="K29" i="9"/>
  <c r="L29" i="9" s="1"/>
  <c r="M29" i="9" s="1"/>
  <c r="K5" i="9"/>
  <c r="L5" i="9" s="1"/>
  <c r="M5" i="9" s="1"/>
  <c r="K10" i="10"/>
  <c r="L10" i="10" s="1"/>
  <c r="M10" i="10" s="1"/>
  <c r="D10" i="13" s="1"/>
  <c r="G10" i="13" s="1"/>
  <c r="K29" i="10"/>
  <c r="L29" i="10" s="1"/>
  <c r="M29" i="10" s="1"/>
  <c r="D29" i="13" s="1"/>
  <c r="G29" i="13" s="1"/>
  <c r="K17" i="10"/>
  <c r="L17" i="10"/>
  <c r="M17" i="10" s="1"/>
  <c r="D17" i="13" s="1"/>
  <c r="G17" i="13" s="1"/>
  <c r="K13" i="9"/>
  <c r="L13" i="9"/>
  <c r="M13" i="9" s="1"/>
  <c r="K6" i="10"/>
  <c r="L6" i="10"/>
  <c r="M6" i="10" s="1"/>
  <c r="D6" i="13" s="1"/>
  <c r="G6" i="13" s="1"/>
  <c r="K41" i="9"/>
  <c r="L41" i="9"/>
  <c r="M41" i="9" s="1"/>
  <c r="K3" i="10"/>
  <c r="L3" i="10"/>
  <c r="M3" i="10" s="1"/>
  <c r="D3" i="13" s="1"/>
  <c r="G3" i="13" s="1"/>
  <c r="K20" i="10"/>
  <c r="L20" i="10"/>
  <c r="M20" i="10" s="1"/>
  <c r="D20" i="13" s="1"/>
  <c r="G20" i="13" s="1"/>
  <c r="K16" i="9"/>
  <c r="L16" i="9" s="1"/>
  <c r="M16" i="9" s="1"/>
  <c r="K48" i="9"/>
  <c r="L48" i="9"/>
  <c r="M48" i="9" s="1"/>
  <c r="K39" i="10"/>
  <c r="L39" i="10" s="1"/>
  <c r="M39" i="10" s="1"/>
  <c r="D39" i="13" s="1"/>
  <c r="G39" i="13" s="1"/>
  <c r="K8" i="10"/>
  <c r="L8" i="10"/>
  <c r="M8" i="10" s="1"/>
  <c r="D8" i="13" s="1"/>
  <c r="G8" i="13" s="1"/>
  <c r="K31" i="9"/>
  <c r="L31" i="9"/>
  <c r="M31" i="9" s="1"/>
  <c r="K33" i="9"/>
  <c r="L33" i="9"/>
  <c r="M33" i="9" s="1"/>
  <c r="K25" i="9"/>
  <c r="L25" i="9"/>
  <c r="M25" i="9" s="1"/>
  <c r="K22" i="10"/>
  <c r="L22" i="10"/>
  <c r="M22" i="10" s="1"/>
  <c r="D22" i="13" s="1"/>
  <c r="G22" i="13" s="1"/>
  <c r="K4" i="10"/>
  <c r="L4" i="10" s="1"/>
  <c r="M4" i="10" s="1"/>
  <c r="D4" i="13" s="1"/>
  <c r="G4" i="13" s="1"/>
  <c r="K21" i="10"/>
  <c r="L21" i="10"/>
  <c r="M21" i="10" s="1"/>
  <c r="D21" i="13" s="1"/>
  <c r="G21" i="13" s="1"/>
  <c r="K17" i="9"/>
  <c r="L17" i="9"/>
  <c r="M17" i="9" s="1"/>
  <c r="K5" i="10"/>
  <c r="L5" i="10" s="1"/>
  <c r="M5" i="10" s="1"/>
  <c r="D5" i="13" s="1"/>
  <c r="G5" i="13" s="1"/>
  <c r="K43" i="10"/>
  <c r="L43" i="10" s="1"/>
  <c r="M43" i="10" s="1"/>
  <c r="D43" i="13" s="1"/>
  <c r="G43" i="13" s="1"/>
  <c r="K12" i="10"/>
  <c r="L12" i="10" s="1"/>
  <c r="M12" i="10" s="1"/>
  <c r="D12" i="13" s="1"/>
  <c r="G12" i="13" s="1"/>
  <c r="K3" i="9"/>
  <c r="L3" i="9" s="1"/>
  <c r="M3" i="9" s="1"/>
  <c r="K31" i="10"/>
  <c r="L31" i="10"/>
  <c r="M31" i="10" s="1"/>
  <c r="D31" i="13" s="1"/>
  <c r="G31" i="13" s="1"/>
  <c r="K19" i="10"/>
  <c r="L19" i="10"/>
  <c r="M19" i="10" s="1"/>
  <c r="D19" i="13" s="1"/>
  <c r="G19" i="13" s="1"/>
  <c r="K36" i="10"/>
  <c r="L36" i="10" s="1"/>
  <c r="M36" i="10" s="1"/>
  <c r="D36" i="13" s="1"/>
  <c r="G36" i="13" s="1"/>
  <c r="K21" i="9"/>
  <c r="L21" i="9"/>
  <c r="M21" i="9" s="1"/>
</calcChain>
</file>

<file path=xl/sharedStrings.xml><?xml version="1.0" encoding="utf-8"?>
<sst xmlns="http://schemas.openxmlformats.org/spreadsheetml/2006/main" count="1062" uniqueCount="287">
  <si>
    <t>解析几何</t>
    <phoneticPr fontId="1" type="noConversion"/>
  </si>
  <si>
    <t>唐效禹</t>
    <phoneticPr fontId="1" type="noConversion"/>
  </si>
  <si>
    <t>郭子杰</t>
    <phoneticPr fontId="1" type="noConversion"/>
  </si>
  <si>
    <t>王昆鹏</t>
    <phoneticPr fontId="1" type="noConversion"/>
  </si>
  <si>
    <t>张锡成</t>
    <phoneticPr fontId="1" type="noConversion"/>
  </si>
  <si>
    <t>张建宁</t>
    <phoneticPr fontId="1" type="noConversion"/>
  </si>
  <si>
    <t>孟俊廷</t>
    <phoneticPr fontId="1" type="noConversion"/>
  </si>
  <si>
    <t>徐洲敏</t>
    <phoneticPr fontId="1" type="noConversion"/>
  </si>
  <si>
    <t>李银萍</t>
    <phoneticPr fontId="1" type="noConversion"/>
  </si>
  <si>
    <t>孔庆哲</t>
    <phoneticPr fontId="1" type="noConversion"/>
  </si>
  <si>
    <t>杨瑞正</t>
    <phoneticPr fontId="1" type="noConversion"/>
  </si>
  <si>
    <t>刘苏文</t>
    <phoneticPr fontId="1" type="noConversion"/>
  </si>
  <si>
    <t>郑茂森</t>
    <phoneticPr fontId="1" type="noConversion"/>
  </si>
  <si>
    <t>徐延铭</t>
    <phoneticPr fontId="1" type="noConversion"/>
  </si>
  <si>
    <t>刘鹏</t>
    <phoneticPr fontId="1" type="noConversion"/>
  </si>
  <si>
    <t>陈思佳</t>
    <phoneticPr fontId="1" type="noConversion"/>
  </si>
  <si>
    <t>张浩</t>
    <phoneticPr fontId="1" type="noConversion"/>
  </si>
  <si>
    <t>易辉元</t>
    <phoneticPr fontId="1" type="noConversion"/>
  </si>
  <si>
    <t>程泳峰</t>
    <phoneticPr fontId="1" type="noConversion"/>
  </si>
  <si>
    <t>梅智寒</t>
    <phoneticPr fontId="1" type="noConversion"/>
  </si>
  <si>
    <t>向薇</t>
    <phoneticPr fontId="1" type="noConversion"/>
  </si>
  <si>
    <t>伍云峰</t>
    <phoneticPr fontId="1" type="noConversion"/>
  </si>
  <si>
    <t>崔国员</t>
    <phoneticPr fontId="1" type="noConversion"/>
  </si>
  <si>
    <t>郝媛玮</t>
    <phoneticPr fontId="1" type="noConversion"/>
  </si>
  <si>
    <t>丁宏宇</t>
    <phoneticPr fontId="1" type="noConversion"/>
  </si>
  <si>
    <t>陶爽</t>
    <phoneticPr fontId="1" type="noConversion"/>
  </si>
  <si>
    <t>王津桥</t>
    <phoneticPr fontId="1" type="noConversion"/>
  </si>
  <si>
    <t>陈丽红</t>
    <phoneticPr fontId="1" type="noConversion"/>
  </si>
  <si>
    <t>李倩倩</t>
    <phoneticPr fontId="1" type="noConversion"/>
  </si>
  <si>
    <t>孔杰文</t>
    <phoneticPr fontId="1" type="noConversion"/>
  </si>
  <si>
    <t>张贺源</t>
    <phoneticPr fontId="1" type="noConversion"/>
  </si>
  <si>
    <t>吕威</t>
    <phoneticPr fontId="1" type="noConversion"/>
  </si>
  <si>
    <t>黄蔚</t>
    <phoneticPr fontId="1" type="noConversion"/>
  </si>
  <si>
    <t>袁盛鸽</t>
    <phoneticPr fontId="1" type="noConversion"/>
  </si>
  <si>
    <t>李旺</t>
    <phoneticPr fontId="1" type="noConversion"/>
  </si>
  <si>
    <t>昝泽琼</t>
    <phoneticPr fontId="1" type="noConversion"/>
  </si>
  <si>
    <t>王波</t>
    <phoneticPr fontId="1" type="noConversion"/>
  </si>
  <si>
    <t>谭博文</t>
    <phoneticPr fontId="1" type="noConversion"/>
  </si>
  <si>
    <t>刘航麟</t>
    <phoneticPr fontId="1" type="noConversion"/>
  </si>
  <si>
    <t>冯有进</t>
    <phoneticPr fontId="1" type="noConversion"/>
  </si>
  <si>
    <t>林梦瑶</t>
    <phoneticPr fontId="1" type="noConversion"/>
  </si>
  <si>
    <t>赵勤聪</t>
    <phoneticPr fontId="1" type="noConversion"/>
  </si>
  <si>
    <t>熊辛纬</t>
    <phoneticPr fontId="1" type="noConversion"/>
  </si>
  <si>
    <t>段生普</t>
    <phoneticPr fontId="1" type="noConversion"/>
  </si>
  <si>
    <t>杨蓉蓉</t>
    <phoneticPr fontId="1" type="noConversion"/>
  </si>
  <si>
    <t>沈立志</t>
    <phoneticPr fontId="1" type="noConversion"/>
  </si>
  <si>
    <t>段文洁</t>
    <phoneticPr fontId="1" type="noConversion"/>
  </si>
  <si>
    <t>素选1</t>
    <phoneticPr fontId="1" type="noConversion"/>
  </si>
  <si>
    <t>素选2</t>
    <phoneticPr fontId="1" type="noConversion"/>
  </si>
  <si>
    <t>素选3</t>
    <phoneticPr fontId="1" type="noConversion"/>
  </si>
  <si>
    <t>姓名</t>
    <phoneticPr fontId="1" type="noConversion"/>
  </si>
  <si>
    <t>军事理论</t>
    <phoneticPr fontId="1" type="noConversion"/>
  </si>
  <si>
    <t>刘鹏</t>
    <phoneticPr fontId="1" type="noConversion"/>
  </si>
  <si>
    <t>唐效禹</t>
    <phoneticPr fontId="1" type="noConversion"/>
  </si>
  <si>
    <t>王波</t>
    <phoneticPr fontId="1" type="noConversion"/>
  </si>
  <si>
    <t>林梦瑶</t>
    <phoneticPr fontId="1" type="noConversion"/>
  </si>
  <si>
    <t>孟俊廷</t>
    <phoneticPr fontId="1" type="noConversion"/>
  </si>
  <si>
    <t>丁宏宇</t>
    <phoneticPr fontId="1" type="noConversion"/>
  </si>
  <si>
    <t>黄蔚</t>
    <phoneticPr fontId="1" type="noConversion"/>
  </si>
  <si>
    <t>熊辛纬</t>
    <phoneticPr fontId="1" type="noConversion"/>
  </si>
  <si>
    <t>张建宁</t>
    <phoneticPr fontId="1" type="noConversion"/>
  </si>
  <si>
    <t>段生普</t>
    <phoneticPr fontId="1" type="noConversion"/>
  </si>
  <si>
    <t>徐延铭</t>
    <phoneticPr fontId="1" type="noConversion"/>
  </si>
  <si>
    <t>游志航</t>
    <phoneticPr fontId="1" type="noConversion"/>
  </si>
  <si>
    <t>常微分方程</t>
    <phoneticPr fontId="1" type="noConversion"/>
  </si>
  <si>
    <t>数学分析(3)</t>
    <phoneticPr fontId="1" type="noConversion"/>
  </si>
  <si>
    <t>数学分析(3)习作</t>
    <phoneticPr fontId="1" type="noConversion"/>
  </si>
  <si>
    <t>高级语言程序设计</t>
    <phoneticPr fontId="1" type="noConversion"/>
  </si>
  <si>
    <t>高级程序语言设计实验</t>
    <phoneticPr fontId="1" type="noConversion"/>
  </si>
  <si>
    <t>离散数学</t>
    <phoneticPr fontId="1" type="noConversion"/>
  </si>
  <si>
    <t>离散数学实验</t>
    <phoneticPr fontId="1" type="noConversion"/>
  </si>
  <si>
    <t>大学国文</t>
    <phoneticPr fontId="1" type="noConversion"/>
  </si>
  <si>
    <t>体育(3)</t>
    <phoneticPr fontId="1" type="noConversion"/>
  </si>
  <si>
    <t>毛概(1)</t>
    <phoneticPr fontId="1" type="noConversion"/>
  </si>
  <si>
    <t>形势与政策(3)</t>
    <phoneticPr fontId="1" type="noConversion"/>
  </si>
  <si>
    <t>中国近现代史纲要</t>
    <phoneticPr fontId="1" type="noConversion"/>
  </si>
  <si>
    <t>素质选修课</t>
    <phoneticPr fontId="1" type="noConversion"/>
  </si>
  <si>
    <t>数学分析(1)</t>
    <phoneticPr fontId="1" type="noConversion"/>
  </si>
  <si>
    <t>体育(1)</t>
    <phoneticPr fontId="1" type="noConversion"/>
  </si>
  <si>
    <t>形势与政策(1)</t>
    <phoneticPr fontId="1" type="noConversion"/>
  </si>
  <si>
    <t>形势与政策(2)</t>
    <phoneticPr fontId="1" type="noConversion"/>
  </si>
  <si>
    <t>高等代数(2)</t>
    <phoneticPr fontId="1" type="noConversion"/>
  </si>
  <si>
    <t>数学分析(2)</t>
    <phoneticPr fontId="1" type="noConversion"/>
  </si>
  <si>
    <t>数学分析习作(2)</t>
    <phoneticPr fontId="1" type="noConversion"/>
  </si>
  <si>
    <t>体育(2)</t>
    <phoneticPr fontId="1" type="noConversion"/>
  </si>
  <si>
    <t>数学分析习作(1)</t>
    <phoneticPr fontId="1" type="noConversion"/>
  </si>
  <si>
    <t>女</t>
  </si>
  <si>
    <t>男</t>
  </si>
  <si>
    <t>杨佳明</t>
    <phoneticPr fontId="1" type="noConversion"/>
  </si>
  <si>
    <t>计算机基础(二)</t>
    <phoneticPr fontId="1" type="noConversion"/>
  </si>
  <si>
    <t>体育(3)</t>
    <phoneticPr fontId="1" type="noConversion"/>
  </si>
  <si>
    <t>毛概(2)</t>
    <phoneticPr fontId="1" type="noConversion"/>
  </si>
  <si>
    <t>形势与政策(4)</t>
    <phoneticPr fontId="1" type="noConversion"/>
  </si>
  <si>
    <t>素选1</t>
    <phoneticPr fontId="1" type="noConversion"/>
  </si>
  <si>
    <t>数学建模</t>
    <phoneticPr fontId="1" type="noConversion"/>
  </si>
  <si>
    <t>数学建模实验</t>
    <phoneticPr fontId="1" type="noConversion"/>
  </si>
  <si>
    <t>概率统计</t>
    <phoneticPr fontId="1" type="noConversion"/>
  </si>
  <si>
    <t>体育1</t>
    <phoneticPr fontId="1" type="noConversion"/>
  </si>
  <si>
    <t>姓名</t>
    <phoneticPr fontId="1" type="noConversion"/>
  </si>
  <si>
    <t>学分</t>
    <phoneticPr fontId="1" type="noConversion"/>
  </si>
  <si>
    <t>英语读写(4)</t>
    <phoneticPr fontId="1" type="noConversion"/>
  </si>
  <si>
    <t>英语听说(4)</t>
    <phoneticPr fontId="1" type="noConversion"/>
  </si>
  <si>
    <t>数学分析(2)</t>
    <phoneticPr fontId="1" type="noConversion"/>
  </si>
  <si>
    <t>数据结构与算法</t>
    <phoneticPr fontId="1" type="noConversion"/>
  </si>
  <si>
    <t>数据结构与算法实验</t>
    <phoneticPr fontId="1" type="noConversion"/>
  </si>
  <si>
    <t>大学综合英语(1)</t>
    <phoneticPr fontId="1" type="noConversion"/>
  </si>
  <si>
    <t>素选1</t>
    <phoneticPr fontId="1" type="noConversion"/>
  </si>
  <si>
    <t>素选2</t>
    <phoneticPr fontId="1" type="noConversion"/>
  </si>
  <si>
    <t>素选3</t>
  </si>
  <si>
    <t>素选4</t>
  </si>
  <si>
    <t>素选5</t>
  </si>
  <si>
    <t>复变函数</t>
    <phoneticPr fontId="1" type="noConversion"/>
  </si>
  <si>
    <t>中国的马克思主义</t>
    <phoneticPr fontId="1" type="noConversion"/>
  </si>
  <si>
    <t>中国近现代史纲要</t>
    <phoneticPr fontId="1" type="noConversion"/>
  </si>
  <si>
    <t>谭博文</t>
    <phoneticPr fontId="1" type="noConversion"/>
  </si>
  <si>
    <t>张锡成</t>
    <phoneticPr fontId="1" type="noConversion"/>
  </si>
  <si>
    <t>大学综合英语2</t>
    <phoneticPr fontId="1" type="noConversion"/>
  </si>
  <si>
    <t>实变函数</t>
    <phoneticPr fontId="1" type="noConversion"/>
  </si>
  <si>
    <t>概率论</t>
    <phoneticPr fontId="1" type="noConversion"/>
  </si>
  <si>
    <t>数学模型</t>
    <phoneticPr fontId="1" type="noConversion"/>
  </si>
  <si>
    <t>操作系统</t>
    <phoneticPr fontId="1" type="noConversion"/>
  </si>
  <si>
    <t>体育4</t>
    <phoneticPr fontId="1" type="noConversion"/>
  </si>
  <si>
    <t>赵勤聪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</si>
  <si>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</si>
  <si>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</si>
  <si>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</si>
  <si>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</si>
  <si>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孔杰文</t>
    <phoneticPr fontId="1" type="noConversion"/>
  </si>
  <si>
    <t>男</t>
    <phoneticPr fontId="1" type="noConversion"/>
  </si>
  <si>
    <t>性别</t>
    <phoneticPr fontId="1" type="noConversion"/>
  </si>
  <si>
    <t>学年2课程加权平均分</t>
  </si>
  <si>
    <t>学年2挂科扣减分</t>
  </si>
  <si>
    <t>学期2加权平均分</t>
    <phoneticPr fontId="1" type="noConversion"/>
  </si>
  <si>
    <t>学期1应修学分</t>
    <phoneticPr fontId="1" type="noConversion"/>
  </si>
  <si>
    <t>学年2成绩综测占比</t>
    <phoneticPr fontId="1" type="noConversion"/>
  </si>
  <si>
    <t>大学生心理健康教育</t>
  </si>
  <si>
    <t>军事技能训练</t>
    <phoneticPr fontId="1" type="noConversion"/>
  </si>
  <si>
    <t>思想道德修养与法律基础</t>
    <phoneticPr fontId="1" type="noConversion"/>
  </si>
  <si>
    <t>高等代数(1)</t>
    <phoneticPr fontId="1" type="noConversion"/>
  </si>
  <si>
    <t>英语读写(2)</t>
    <phoneticPr fontId="1" type="noConversion"/>
  </si>
  <si>
    <t>英语听说(1)</t>
    <phoneticPr fontId="1" type="noConversion"/>
  </si>
  <si>
    <t>杨佳明</t>
    <phoneticPr fontId="1" type="noConversion"/>
  </si>
  <si>
    <t>学号</t>
    <phoneticPr fontId="1" type="noConversion"/>
  </si>
  <si>
    <t>学期1加权平均分</t>
    <phoneticPr fontId="1" type="noConversion"/>
  </si>
  <si>
    <t>学期1挂科扣减学分</t>
    <phoneticPr fontId="1" type="noConversion"/>
  </si>
  <si>
    <r>
      <t>计算机基础(</t>
    </r>
    <r>
      <rPr>
        <sz val="11"/>
        <color theme="1"/>
        <rFont val="宋体"/>
        <family val="3"/>
        <charset val="134"/>
        <scheme val="minor"/>
      </rPr>
      <t>一)</t>
    </r>
    <phoneticPr fontId="1" type="noConversion"/>
  </si>
  <si>
    <r>
      <t>英语读写(1</t>
    </r>
    <r>
      <rPr>
        <sz val="11"/>
        <color theme="1"/>
        <rFont val="宋体"/>
        <family val="3"/>
        <charset val="134"/>
        <scheme val="minor"/>
      </rPr>
      <t>)</t>
    </r>
    <phoneticPr fontId="1" type="noConversion"/>
  </si>
  <si>
    <r>
      <t>英语听说(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)</t>
    </r>
    <phoneticPr fontId="1" type="noConversion"/>
  </si>
  <si>
    <t>马克思主义基本原理概论</t>
  </si>
  <si>
    <t>学期2应修学分</t>
    <phoneticPr fontId="1" type="noConversion"/>
  </si>
  <si>
    <t>学期2挂科扣减学分</t>
    <phoneticPr fontId="1" type="noConversion"/>
  </si>
  <si>
    <t>学分</t>
  </si>
  <si>
    <t>英语读写(3)</t>
    <phoneticPr fontId="1" type="noConversion"/>
  </si>
  <si>
    <t>英语听说(2)</t>
    <phoneticPr fontId="1" type="noConversion"/>
  </si>
  <si>
    <t>学期4应修学分</t>
  </si>
  <si>
    <t>学期4加权平均分</t>
  </si>
  <si>
    <t>学期4挂科扣减学分</t>
  </si>
  <si>
    <t>学年1课程加权平均分</t>
    <phoneticPr fontId="1" type="noConversion"/>
  </si>
  <si>
    <t>学年1挂科扣减分</t>
    <phoneticPr fontId="1" type="noConversion"/>
  </si>
  <si>
    <t>学年1扣除挂科分</t>
    <phoneticPr fontId="1" type="noConversion"/>
  </si>
  <si>
    <t>学年1成绩综测占比</t>
    <phoneticPr fontId="1" type="noConversion"/>
  </si>
  <si>
    <t>学年2扣除挂科分</t>
    <phoneticPr fontId="1" type="noConversion"/>
  </si>
  <si>
    <t>英语听说(3)</t>
    <phoneticPr fontId="1" type="noConversion"/>
  </si>
  <si>
    <t>英语听说(4)</t>
  </si>
  <si>
    <t>综测总分</t>
    <phoneticPr fontId="1" type="noConversion"/>
  </si>
  <si>
    <t>学年2体育总学分</t>
    <phoneticPr fontId="1" type="noConversion"/>
  </si>
  <si>
    <t>学年2体育加权平均分</t>
    <phoneticPr fontId="1" type="noConversion"/>
  </si>
  <si>
    <t>综测比例</t>
    <phoneticPr fontId="1" type="noConversion"/>
  </si>
  <si>
    <t>加权平均分</t>
  </si>
  <si>
    <t>加权平均分</t>
    <phoneticPr fontId="1" type="noConversion"/>
  </si>
  <si>
    <t>总加权</t>
    <phoneticPr fontId="1" type="noConversion"/>
  </si>
  <si>
    <t>综合测评占比</t>
    <phoneticPr fontId="1" type="noConversion"/>
  </si>
  <si>
    <t>游志航</t>
  </si>
  <si>
    <t>唐效禹</t>
  </si>
  <si>
    <t>郭子杰</t>
  </si>
  <si>
    <t>张建宁</t>
  </si>
  <si>
    <t>孟俊廷</t>
  </si>
  <si>
    <t>徐洲敏</t>
  </si>
  <si>
    <t>李银萍</t>
  </si>
  <si>
    <t>孔庆哲</t>
  </si>
  <si>
    <t>杨瑞正</t>
  </si>
  <si>
    <t>刘苏文</t>
  </si>
  <si>
    <t>郑茂森</t>
  </si>
  <si>
    <t>刘鹏</t>
  </si>
  <si>
    <t>张浩</t>
  </si>
  <si>
    <t>易辉元</t>
  </si>
  <si>
    <t>程泳峰</t>
  </si>
  <si>
    <t>杨佳明</t>
  </si>
  <si>
    <t>梅智寒</t>
  </si>
  <si>
    <t>向薇</t>
  </si>
  <si>
    <t>伍云峰</t>
  </si>
  <si>
    <t>崔国员</t>
  </si>
  <si>
    <t>郝媛玮</t>
  </si>
  <si>
    <t>丁宏宇</t>
  </si>
  <si>
    <t>陶爽</t>
  </si>
  <si>
    <t>王津桥</t>
  </si>
  <si>
    <t>陈丽红</t>
  </si>
  <si>
    <t>沈立志</t>
  </si>
  <si>
    <t>李倩倩</t>
  </si>
  <si>
    <t>张贺源</t>
  </si>
  <si>
    <t>吕威</t>
  </si>
  <si>
    <t>黄蔚</t>
  </si>
  <si>
    <t>袁盛鸽</t>
  </si>
  <si>
    <t>李旺</t>
  </si>
  <si>
    <t>昝泽琼</t>
  </si>
  <si>
    <t>王波</t>
  </si>
  <si>
    <t>刘航麟</t>
  </si>
  <si>
    <t>冯有进</t>
  </si>
  <si>
    <t>林梦瑶</t>
  </si>
  <si>
    <t>赵勤聪</t>
  </si>
  <si>
    <t>熊辛纬</t>
  </si>
  <si>
    <t>段生普</t>
  </si>
  <si>
    <t>杨蓉蓉</t>
  </si>
  <si>
    <t>段文洁</t>
  </si>
  <si>
    <t>孔杰文</t>
  </si>
  <si>
    <t>王昆鹏</t>
    <phoneticPr fontId="1" type="noConversion"/>
  </si>
  <si>
    <t>学期3应修学分</t>
    <phoneticPr fontId="1" type="noConversion"/>
  </si>
  <si>
    <t>学期3加权平均分</t>
    <phoneticPr fontId="1" type="noConversion"/>
  </si>
  <si>
    <t>学期3挂科扣减学分</t>
    <phoneticPr fontId="1" type="noConversion"/>
  </si>
  <si>
    <t>王昆鹏</t>
  </si>
  <si>
    <r>
      <t>学术英语读写(</t>
    </r>
    <r>
      <rPr>
        <sz val="11"/>
        <color theme="1"/>
        <rFont val="宋体"/>
        <family val="2"/>
        <charset val="134"/>
        <scheme val="minor"/>
      </rPr>
      <t>5)</t>
    </r>
    <phoneticPr fontId="1" type="noConversion"/>
  </si>
  <si>
    <r>
      <t>体育(1</t>
    </r>
    <r>
      <rPr>
        <sz val="11"/>
        <color theme="1"/>
        <rFont val="宋体"/>
        <family val="2"/>
        <charset val="134"/>
        <scheme val="minor"/>
      </rPr>
      <t>)</t>
    </r>
    <phoneticPr fontId="1" type="noConversion"/>
  </si>
  <si>
    <t>20151050062</t>
  </si>
  <si>
    <t>20151910004</t>
  </si>
  <si>
    <t>20151910005</t>
  </si>
  <si>
    <t>20151910014</t>
  </si>
  <si>
    <t>20151910016</t>
  </si>
  <si>
    <t>20151910017</t>
  </si>
  <si>
    <t>20151910026</t>
  </si>
  <si>
    <t>20151910027</t>
  </si>
  <si>
    <t>20151910028</t>
  </si>
  <si>
    <t>20151910029</t>
  </si>
  <si>
    <t>20151910042</t>
  </si>
  <si>
    <t>20151910055</t>
  </si>
  <si>
    <t>20151910056</t>
  </si>
  <si>
    <t>20151910057</t>
  </si>
  <si>
    <t>20151910066</t>
  </si>
  <si>
    <t>20151910068</t>
  </si>
  <si>
    <t>20151910069</t>
  </si>
  <si>
    <t>20151910084</t>
  </si>
  <si>
    <t>20151910085</t>
  </si>
  <si>
    <t>20151910086</t>
  </si>
  <si>
    <t>20151910104</t>
  </si>
  <si>
    <t>20151910107</t>
  </si>
  <si>
    <t>20151910108</t>
  </si>
  <si>
    <t>20151910112</t>
  </si>
  <si>
    <t>20151910113</t>
  </si>
  <si>
    <t>20151910114</t>
  </si>
  <si>
    <t>20151910115</t>
  </si>
  <si>
    <t>20151910116</t>
  </si>
  <si>
    <t>20151910119</t>
  </si>
  <si>
    <t>20151910120</t>
  </si>
  <si>
    <t>20151910122</t>
  </si>
  <si>
    <t>20151910126</t>
  </si>
  <si>
    <t>20151910128</t>
  </si>
  <si>
    <t>20151910135</t>
  </si>
  <si>
    <t>20151910140</t>
  </si>
  <si>
    <t>20151910145</t>
  </si>
  <si>
    <t>20151910148</t>
  </si>
  <si>
    <t>20151910154</t>
  </si>
  <si>
    <t>20151910157</t>
  </si>
  <si>
    <t>20151910159</t>
  </si>
  <si>
    <t>20151910006</t>
  </si>
  <si>
    <t>20151910015</t>
  </si>
  <si>
    <t>90</t>
  </si>
  <si>
    <t>97</t>
  </si>
  <si>
    <t>1.0</t>
  </si>
  <si>
    <t>出生日期</t>
    <phoneticPr fontId="1" type="noConversion"/>
  </si>
  <si>
    <t>课程名</t>
    <phoneticPr fontId="1" type="noConversion"/>
  </si>
  <si>
    <t>课程所占学分</t>
    <phoneticPr fontId="1" type="noConversion"/>
  </si>
  <si>
    <t>任课教师</t>
    <phoneticPr fontId="1" type="noConversion"/>
  </si>
  <si>
    <r>
      <t>计算机基础(</t>
    </r>
    <r>
      <rPr>
        <b/>
        <sz val="11"/>
        <color theme="1"/>
        <rFont val="宋体"/>
        <family val="3"/>
        <charset val="134"/>
        <scheme val="minor"/>
      </rPr>
      <t>2</t>
    </r>
    <r>
      <rPr>
        <b/>
        <sz val="11"/>
        <color theme="1"/>
        <rFont val="宋体"/>
        <family val="3"/>
        <charset val="134"/>
        <scheme val="minor"/>
      </rPr>
      <t>)</t>
    </r>
    <phoneticPr fontId="1" type="noConversion"/>
  </si>
  <si>
    <t>计算机基础(2)</t>
    <phoneticPr fontId="1" type="noConversion"/>
  </si>
  <si>
    <t>英语读写(1)</t>
    <phoneticPr fontId="1" type="noConversion"/>
  </si>
  <si>
    <t>计算机基础(1)</t>
    <phoneticPr fontId="1" type="noConversion"/>
  </si>
  <si>
    <t>数学分析习作(3)</t>
    <phoneticPr fontId="1" type="noConversion"/>
  </si>
  <si>
    <t>通用学术英语(1)</t>
    <phoneticPr fontId="1" type="noConversion"/>
  </si>
  <si>
    <t>快班学术英语</t>
    <phoneticPr fontId="1" type="noConversion"/>
  </si>
  <si>
    <t>英语快班</t>
    <phoneticPr fontId="1" type="noConversion"/>
  </si>
  <si>
    <t>素选(1)</t>
    <phoneticPr fontId="1" type="noConversion"/>
  </si>
  <si>
    <t>素选(2)</t>
    <phoneticPr fontId="1" type="noConversion"/>
  </si>
  <si>
    <t>素选(3)</t>
  </si>
  <si>
    <t>素选(4)</t>
  </si>
  <si>
    <t>素选(5)</t>
  </si>
  <si>
    <t>素选(6)</t>
  </si>
  <si>
    <t>素选(7)</t>
  </si>
  <si>
    <t>素选(8)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</si>
</sst>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 "/>
    <numFmt numFmtId="177" formatCode="0.00_);[Red]\(0.00\)"/>
    <numFmt numFmtId="178" formatCode="0.0_ "/>
    <numFmt numFmtId="179" formatCode="0_ "/>
    <numFmt numFmtId="180" formatCode="0_);[Red]\(0\)"/>
    <numFmt numFmtId="181" formatCode="0.0_);[Red]\(0.0\)"/>
  </numFmts>
  <fonts count="3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0061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rgb="FF00610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rgb="FF00610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5" fillId="4" borderId="0" xfId="3" applyAlignment="1">
      <alignment horizontal="center" vertical="center"/>
    </xf>
    <xf numFmtId="0" fontId="0" fillId="0" borderId="0" xfId="0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77" fontId="7" fillId="0" borderId="0" xfId="0" applyNumberFormat="1" applyFont="1" applyAlignment="1">
      <alignment horizontal="center" vertical="center"/>
    </xf>
    <xf numFmtId="0" fontId="8" fillId="2" borderId="0" xfId="1" applyFont="1" applyAlignment="1">
      <alignment horizontal="center" vertical="center"/>
    </xf>
    <xf numFmtId="180" fontId="8" fillId="2" borderId="0" xfId="1" applyNumberFormat="1" applyFont="1" applyAlignment="1">
      <alignment horizontal="center" vertical="center"/>
    </xf>
    <xf numFmtId="177" fontId="7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7" fontId="9" fillId="3" borderId="0" xfId="2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80" fontId="10" fillId="7" borderId="0" xfId="1" applyNumberFormat="1" applyFont="1" applyFill="1" applyAlignment="1">
      <alignment horizontal="center" vertical="center"/>
    </xf>
    <xf numFmtId="181" fontId="3" fillId="2" borderId="0" xfId="1" applyNumberFormat="1" applyAlignment="1">
      <alignment horizontal="center" vertical="center"/>
    </xf>
    <xf numFmtId="181" fontId="10" fillId="8" borderId="0" xfId="0" applyNumberFormat="1" applyFont="1" applyFill="1" applyAlignment="1">
      <alignment horizontal="center" vertical="center"/>
    </xf>
    <xf numFmtId="181" fontId="10" fillId="5" borderId="0" xfId="0" applyNumberFormat="1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2" borderId="0" xfId="1" applyFont="1" applyAlignment="1">
      <alignment horizontal="center" vertical="center"/>
    </xf>
    <xf numFmtId="0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11" fillId="9" borderId="0" xfId="0" applyNumberFormat="1" applyFont="1" applyFill="1" applyAlignment="1">
      <alignment horizontal="center" vertical="center"/>
    </xf>
    <xf numFmtId="0" fontId="3" fillId="2" borderId="0" xfId="1">
      <alignment vertical="center"/>
    </xf>
    <xf numFmtId="180" fontId="16" fillId="2" borderId="0" xfId="1" applyNumberFormat="1" applyFont="1" applyAlignment="1">
      <alignment horizontal="center" vertical="center"/>
    </xf>
    <xf numFmtId="176" fontId="10" fillId="9" borderId="0" xfId="0" applyNumberFormat="1" applyFont="1" applyFill="1" applyAlignment="1">
      <alignment horizontal="center" vertical="center"/>
    </xf>
    <xf numFmtId="176" fontId="17" fillId="9" borderId="0" xfId="0" applyNumberFormat="1" applyFont="1" applyFill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Font="1">
      <alignment vertical="center"/>
    </xf>
    <xf numFmtId="176" fontId="3" fillId="2" borderId="0" xfId="1" applyNumberFormat="1" applyAlignment="1">
      <alignment horizontal="center" vertical="center"/>
    </xf>
    <xf numFmtId="178" fontId="3" fillId="2" borderId="0" xfId="1" applyNumberFormat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18" fillId="9" borderId="0" xfId="0" applyNumberFormat="1" applyFont="1" applyFill="1" applyAlignment="1">
      <alignment horizontal="center" vertical="center"/>
    </xf>
    <xf numFmtId="0" fontId="20" fillId="2" borderId="0" xfId="1" applyNumberFormat="1" applyFont="1" applyAlignment="1">
      <alignment horizontal="center" vertical="center"/>
    </xf>
    <xf numFmtId="0" fontId="21" fillId="4" borderId="0" xfId="3" applyFont="1">
      <alignment vertical="center"/>
    </xf>
    <xf numFmtId="49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6" fontId="22" fillId="0" borderId="0" xfId="0" applyNumberFormat="1" applyFont="1" applyAlignment="1">
      <alignment horizontal="center" vertical="center"/>
    </xf>
    <xf numFmtId="0" fontId="22" fillId="0" borderId="0" xfId="0" applyFont="1">
      <alignment vertical="center"/>
    </xf>
    <xf numFmtId="0" fontId="22" fillId="0" borderId="0" xfId="0" applyNumberFormat="1" applyFont="1" applyAlignment="1">
      <alignment horizontal="center" vertical="center"/>
    </xf>
    <xf numFmtId="0" fontId="21" fillId="4" borderId="0" xfId="3" applyNumberFormat="1" applyFont="1" applyAlignment="1">
      <alignment horizontal="center" vertical="center"/>
    </xf>
    <xf numFmtId="181" fontId="22" fillId="0" borderId="0" xfId="0" applyNumberFormat="1" applyFont="1" applyAlignment="1">
      <alignment horizontal="center" vertical="center"/>
    </xf>
    <xf numFmtId="181" fontId="22" fillId="0" borderId="0" xfId="0" applyNumberFormat="1" applyFont="1">
      <alignment vertical="center"/>
    </xf>
    <xf numFmtId="0" fontId="23" fillId="6" borderId="0" xfId="0" applyFont="1" applyFill="1" applyAlignment="1">
      <alignment horizontal="center" vertical="center"/>
    </xf>
    <xf numFmtId="180" fontId="23" fillId="7" borderId="0" xfId="1" applyNumberFormat="1" applyFont="1" applyFill="1" applyAlignment="1">
      <alignment horizontal="center" vertical="center"/>
    </xf>
    <xf numFmtId="177" fontId="23" fillId="7" borderId="0" xfId="1" applyNumberFormat="1" applyFont="1" applyFill="1" applyAlignment="1">
      <alignment horizontal="center" vertical="center"/>
    </xf>
    <xf numFmtId="0" fontId="23" fillId="7" borderId="0" xfId="1" applyNumberFormat="1" applyFont="1" applyFill="1" applyAlignment="1">
      <alignment horizontal="center" vertical="center"/>
    </xf>
    <xf numFmtId="181" fontId="23" fillId="8" borderId="0" xfId="0" applyNumberFormat="1" applyFont="1" applyFill="1" applyAlignment="1">
      <alignment horizontal="center" vertical="center"/>
    </xf>
    <xf numFmtId="180" fontId="24" fillId="2" borderId="0" xfId="1" applyNumberFormat="1" applyFont="1" applyAlignment="1">
      <alignment horizontal="center" vertical="center"/>
    </xf>
    <xf numFmtId="0" fontId="25" fillId="0" borderId="0" xfId="0" applyFont="1">
      <alignment vertical="center"/>
    </xf>
    <xf numFmtId="49" fontId="25" fillId="0" borderId="0" xfId="0" applyNumberFormat="1" applyFont="1" applyAlignment="1">
      <alignment horizontal="center" vertical="center"/>
    </xf>
    <xf numFmtId="181" fontId="26" fillId="2" borderId="0" xfId="1" applyNumberFormat="1" applyFont="1" applyAlignment="1">
      <alignment horizontal="center" vertical="center"/>
    </xf>
    <xf numFmtId="177" fontId="26" fillId="2" borderId="0" xfId="1" applyNumberFormat="1" applyFont="1" applyAlignment="1">
      <alignment horizontal="center" vertical="center"/>
    </xf>
    <xf numFmtId="0" fontId="26" fillId="2" borderId="0" xfId="1" applyNumberFormat="1" applyFont="1" applyAlignment="1">
      <alignment horizontal="center" vertical="center"/>
    </xf>
    <xf numFmtId="181" fontId="23" fillId="5" borderId="0" xfId="0" applyNumberFormat="1" applyFont="1" applyFill="1" applyAlignment="1">
      <alignment horizontal="center" vertical="center"/>
    </xf>
    <xf numFmtId="179" fontId="25" fillId="0" borderId="0" xfId="0" applyNumberFormat="1" applyFont="1" applyAlignment="1">
      <alignment horizontal="center" vertical="center"/>
    </xf>
    <xf numFmtId="178" fontId="25" fillId="0" borderId="0" xfId="0" applyNumberFormat="1" applyFont="1" applyAlignment="1">
      <alignment horizontal="center" vertical="center"/>
    </xf>
    <xf numFmtId="180" fontId="25" fillId="0" borderId="0" xfId="0" applyNumberFormat="1" applyFont="1" applyAlignment="1">
      <alignment horizontal="center" vertical="center"/>
    </xf>
    <xf numFmtId="177" fontId="25" fillId="0" borderId="0" xfId="0" applyNumberFormat="1" applyFont="1" applyAlignment="1">
      <alignment horizontal="center" vertical="center"/>
    </xf>
    <xf numFmtId="0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80" fontId="27" fillId="9" borderId="0" xfId="0" applyNumberFormat="1" applyFont="1" applyFill="1" applyAlignment="1">
      <alignment horizontal="center" vertical="center"/>
    </xf>
    <xf numFmtId="0" fontId="28" fillId="2" borderId="0" xfId="1" applyFont="1" applyAlignment="1">
      <alignment horizontal="center" vertical="center"/>
    </xf>
    <xf numFmtId="181" fontId="28" fillId="2" borderId="0" xfId="1" applyNumberFormat="1" applyFont="1" applyAlignment="1">
      <alignment horizontal="center" vertical="center"/>
    </xf>
    <xf numFmtId="0" fontId="27" fillId="9" borderId="0" xfId="0" applyFont="1" applyFill="1" applyAlignment="1">
      <alignment horizontal="center" vertical="center"/>
    </xf>
    <xf numFmtId="0" fontId="29" fillId="0" borderId="0" xfId="0" applyFont="1">
      <alignment vertical="center"/>
    </xf>
    <xf numFmtId="180" fontId="30" fillId="2" borderId="0" xfId="1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81" fontId="29" fillId="0" borderId="0" xfId="0" applyNumberFormat="1" applyFont="1" applyAlignment="1">
      <alignment horizontal="center" vertical="center"/>
    </xf>
    <xf numFmtId="176" fontId="29" fillId="0" borderId="0" xfId="0" applyNumberFormat="1" applyFont="1" applyAlignment="1">
      <alignment horizontal="center" vertical="center"/>
    </xf>
    <xf numFmtId="180" fontId="29" fillId="0" borderId="0" xfId="0" applyNumberFormat="1" applyFont="1" applyAlignment="1">
      <alignment horizontal="center" vertical="center"/>
    </xf>
    <xf numFmtId="0" fontId="30" fillId="2" borderId="0" xfId="1" applyFont="1" applyAlignment="1">
      <alignment horizontal="center" vertical="center"/>
    </xf>
    <xf numFmtId="178" fontId="29" fillId="0" borderId="0" xfId="0" applyNumberFormat="1" applyFont="1">
      <alignment vertical="center"/>
    </xf>
    <xf numFmtId="0" fontId="31" fillId="9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9" borderId="0" xfId="0" applyFont="1" applyFill="1">
      <alignment vertical="center"/>
    </xf>
    <xf numFmtId="177" fontId="31" fillId="9" borderId="0" xfId="0" applyNumberFormat="1" applyFont="1" applyFill="1" applyAlignment="1">
      <alignment horizontal="center" vertical="center"/>
    </xf>
    <xf numFmtId="0" fontId="33" fillId="2" borderId="0" xfId="1" applyFont="1" applyAlignment="1">
      <alignment horizontal="center" vertical="center"/>
    </xf>
    <xf numFmtId="0" fontId="34" fillId="4" borderId="0" xfId="3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177" fontId="32" fillId="0" borderId="0" xfId="0" applyNumberFormat="1" applyFont="1" applyAlignment="1">
      <alignment horizontal="center" vertical="center"/>
    </xf>
    <xf numFmtId="176" fontId="32" fillId="0" borderId="0" xfId="0" applyNumberFormat="1" applyFont="1" applyAlignment="1">
      <alignment horizontal="center" vertical="center"/>
    </xf>
    <xf numFmtId="0" fontId="32" fillId="0" borderId="0" xfId="0" applyNumberFormat="1" applyFont="1" applyAlignment="1">
      <alignment horizontal="center" vertical="center"/>
    </xf>
    <xf numFmtId="0" fontId="32" fillId="0" borderId="0" xfId="0" applyNumberFormat="1" applyFont="1">
      <alignment vertical="center"/>
    </xf>
    <xf numFmtId="0" fontId="32" fillId="0" borderId="0" xfId="0" applyFont="1">
      <alignment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" fillId="10" borderId="0" xfId="0" applyFont="1" applyFill="1">
      <alignment vertical="center"/>
    </xf>
    <xf numFmtId="0" fontId="15" fillId="0" borderId="0" xfId="0" applyFont="1" applyAlignment="1">
      <alignment horizontal="left" vertical="center"/>
    </xf>
    <xf numFmtId="0" fontId="22" fillId="0" borderId="0" xfId="0" applyNumberFormat="1" applyFont="1" applyAlignment="1">
      <alignment horizontal="left" vertical="center"/>
    </xf>
  </cellXfs>
  <cellStyles count="4">
    <cellStyle name="差" xfId="3" builtinId="27"/>
    <cellStyle name="常规" xfId="0" builtinId="0"/>
    <cellStyle name="好" xfId="1" builtinId="26"/>
    <cellStyle name="适中" xfId="2" builtinId="2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A50"/>
  <sheetViews>
    <sheetView zoomScale="130" zoomScaleNormal="130" workbookViewId="0">
      <pane ySplit="1" topLeftCell="A2" activePane="bottomLeft" state="frozen"/>
      <selection activeCell="B49" sqref="A1:B49"/>
      <selection pane="bottomLeft" activeCell="D50" sqref="D50:R50"/>
    </sheetView>
  </sheetViews>
  <sheetFormatPr defaultColWidth="8.88671875" defaultRowHeight="14.4" x14ac:dyDescent="0.25"/>
  <cols>
    <col min="1" max="1" width="12.77734375" style="33" bestFit="1" customWidth="1"/>
    <col min="2" max="2" width="7.5546875" style="33" bestFit="1" customWidth="1"/>
    <col min="3" max="3" width="5.77734375" style="33" bestFit="1" customWidth="1"/>
    <col min="4" max="4" width="13.6640625" style="33" bestFit="1" customWidth="1"/>
    <col min="5" max="5" width="10" style="33" bestFit="1" customWidth="1"/>
    <col min="6" max="6" width="18.33203125" style="33" bestFit="1" customWidth="1"/>
    <col min="7" max="7" width="13.6640625" style="33" bestFit="1" customWidth="1"/>
    <col min="8" max="8" width="21.5546875" style="33" bestFit="1" customWidth="1"/>
    <col min="9" max="9" width="9.109375" style="33" bestFit="1" customWidth="1"/>
    <col min="10" max="10" width="16" style="33" bestFit="1" customWidth="1"/>
    <col min="11" max="11" width="16.77734375" style="33" bestFit="1" customWidth="1"/>
    <col min="12" max="12" width="13.5546875" style="33" bestFit="1" customWidth="1"/>
    <col min="13" max="14" width="13.6640625" style="33" bestFit="1" customWidth="1"/>
    <col min="15" max="15" width="13.44140625" style="33" bestFit="1" customWidth="1"/>
    <col min="16" max="16" width="14.6640625" style="33" bestFit="1" customWidth="1"/>
    <col min="17" max="17" width="26.21875" style="33" bestFit="1" customWidth="1"/>
    <col min="18" max="18" width="10" style="33" bestFit="1" customWidth="1"/>
    <col min="19" max="19" width="15.88671875" style="33" bestFit="1" customWidth="1"/>
    <col min="20" max="20" width="18.109375" style="33" bestFit="1" customWidth="1"/>
    <col min="21" max="21" width="20.44140625" style="32" bestFit="1" customWidth="1"/>
    <col min="22" max="22" width="13.6640625" style="33" bestFit="1" customWidth="1"/>
    <col min="23" max="23" width="13.77734375" style="33" hidden="1" customWidth="1"/>
    <col min="24" max="24" width="10.109375" style="33" hidden="1" customWidth="1"/>
    <col min="25" max="25" width="18.21875" style="33" hidden="1" customWidth="1"/>
    <col min="26" max="26" width="13.77734375" style="33" hidden="1" customWidth="1"/>
    <col min="27" max="27" width="21.5546875" style="33" hidden="1" customWidth="1"/>
    <col min="28" max="28" width="9.21875" style="33" hidden="1" customWidth="1"/>
    <col min="29" max="29" width="16" style="33" hidden="1" customWidth="1"/>
    <col min="30" max="30" width="17" style="33" hidden="1" customWidth="1"/>
    <col min="31" max="34" width="13.77734375" style="33" hidden="1" customWidth="1"/>
    <col min="35" max="35" width="14.5546875" style="33" hidden="1" customWidth="1"/>
    <col min="36" max="36" width="26" style="33" hidden="1" customWidth="1"/>
    <col min="37" max="37" width="10.109375" style="33" hidden="1" customWidth="1"/>
    <col min="38" max="38" width="8.88671875" style="33"/>
    <col min="39" max="39" width="15" style="33" hidden="1" customWidth="1"/>
    <col min="40" max="40" width="10.77734375" style="33" hidden="1" customWidth="1"/>
    <col min="41" max="41" width="20" style="33" hidden="1" customWidth="1"/>
    <col min="42" max="42" width="15" style="33" hidden="1" customWidth="1"/>
    <col min="43" max="43" width="23" style="33" hidden="1" customWidth="1"/>
    <col min="44" max="44" width="10.109375" style="33" hidden="1" customWidth="1"/>
    <col min="45" max="45" width="17.44140625" style="33" hidden="1" customWidth="1"/>
    <col min="46" max="46" width="18.5546875" style="33" hidden="1" customWidth="1"/>
    <col min="47" max="50" width="15" style="33" hidden="1" customWidth="1"/>
    <col min="51" max="51" width="15.6640625" style="33" hidden="1" customWidth="1"/>
    <col min="52" max="52" width="28.21875" style="33" hidden="1" customWidth="1"/>
    <col min="53" max="53" width="10.77734375" style="33" hidden="1" customWidth="1"/>
    <col min="54" max="16384" width="8.88671875" style="33"/>
  </cols>
  <sheetData>
    <row r="1" spans="1:53" s="30" customFormat="1" x14ac:dyDescent="0.25">
      <c r="A1" s="29" t="s">
        <v>142</v>
      </c>
      <c r="B1" s="29" t="s">
        <v>50</v>
      </c>
      <c r="C1" s="29" t="s">
        <v>129</v>
      </c>
      <c r="D1" s="30" t="s">
        <v>77</v>
      </c>
      <c r="E1" s="30" t="s">
        <v>0</v>
      </c>
      <c r="F1" s="30" t="s">
        <v>85</v>
      </c>
      <c r="G1" s="30" t="s">
        <v>138</v>
      </c>
      <c r="H1" s="30" t="s">
        <v>135</v>
      </c>
      <c r="I1" s="30" t="s">
        <v>78</v>
      </c>
      <c r="J1" s="30" t="s">
        <v>79</v>
      </c>
      <c r="K1" s="30" t="s">
        <v>145</v>
      </c>
      <c r="L1" s="30" t="s">
        <v>146</v>
      </c>
      <c r="M1" s="30" t="s">
        <v>139</v>
      </c>
      <c r="N1" s="30" t="s">
        <v>140</v>
      </c>
      <c r="O1" s="30" t="s">
        <v>147</v>
      </c>
      <c r="P1" s="30" t="s">
        <v>136</v>
      </c>
      <c r="Q1" s="30" t="s">
        <v>137</v>
      </c>
      <c r="R1" s="30" t="s">
        <v>51</v>
      </c>
      <c r="S1" s="29" t="s">
        <v>133</v>
      </c>
      <c r="T1" s="29" t="s">
        <v>143</v>
      </c>
      <c r="U1" s="36" t="s">
        <v>144</v>
      </c>
      <c r="W1" s="31" t="str">
        <f t="shared" ref="W1:AK1" si="0">D1</f>
        <v>数学分析(1)</v>
      </c>
      <c r="X1" s="31" t="str">
        <f t="shared" si="0"/>
        <v>解析几何</v>
      </c>
      <c r="Y1" s="31" t="str">
        <f t="shared" si="0"/>
        <v>数学分析习作(1)</v>
      </c>
      <c r="Z1" s="31" t="str">
        <f t="shared" si="0"/>
        <v>高等代数(1)</v>
      </c>
      <c r="AA1" s="31" t="str">
        <f t="shared" si="0"/>
        <v>大学生心理健康教育</v>
      </c>
      <c r="AB1" s="31" t="str">
        <f t="shared" si="0"/>
        <v>体育(1)</v>
      </c>
      <c r="AC1" s="31" t="str">
        <f t="shared" si="0"/>
        <v>形势与政策(1)</v>
      </c>
      <c r="AD1" s="31" t="str">
        <f t="shared" si="0"/>
        <v>计算机基础(一)</v>
      </c>
      <c r="AE1" s="31" t="str">
        <f t="shared" si="0"/>
        <v>英语读写(1)</v>
      </c>
      <c r="AF1" s="31" t="str">
        <f t="shared" si="0"/>
        <v>英语读写(2)</v>
      </c>
      <c r="AG1" s="31" t="str">
        <f t="shared" si="0"/>
        <v>英语听说(1)</v>
      </c>
      <c r="AH1" s="31" t="str">
        <f t="shared" si="0"/>
        <v>英语听说(2)</v>
      </c>
      <c r="AI1" s="31" t="str">
        <f t="shared" si="0"/>
        <v>军事技能训练</v>
      </c>
      <c r="AJ1" s="31" t="str">
        <f t="shared" si="0"/>
        <v>思想道德修养与法律基础</v>
      </c>
      <c r="AK1" s="31" t="str">
        <f t="shared" si="0"/>
        <v>军事理论</v>
      </c>
      <c r="AM1" s="30" t="str">
        <f>D1</f>
        <v>数学分析(1)</v>
      </c>
      <c r="AN1" s="30" t="str">
        <f t="shared" ref="AN1:BA1" si="1">E1</f>
        <v>解析几何</v>
      </c>
      <c r="AO1" s="30" t="str">
        <f t="shared" si="1"/>
        <v>数学分析习作(1)</v>
      </c>
      <c r="AP1" s="30" t="str">
        <f t="shared" si="1"/>
        <v>高等代数(1)</v>
      </c>
      <c r="AQ1" s="30" t="str">
        <f t="shared" si="1"/>
        <v>大学生心理健康教育</v>
      </c>
      <c r="AR1" s="30" t="str">
        <f t="shared" si="1"/>
        <v>体育(1)</v>
      </c>
      <c r="AS1" s="30" t="str">
        <f t="shared" si="1"/>
        <v>形势与政策(1)</v>
      </c>
      <c r="AT1" s="30" t="str">
        <f t="shared" si="1"/>
        <v>计算机基础(一)</v>
      </c>
      <c r="AU1" s="30" t="str">
        <f t="shared" si="1"/>
        <v>英语读写(1)</v>
      </c>
      <c r="AV1" s="30" t="str">
        <f t="shared" si="1"/>
        <v>英语读写(2)</v>
      </c>
      <c r="AW1" s="30" t="str">
        <f t="shared" si="1"/>
        <v>英语听说(1)</v>
      </c>
      <c r="AX1" s="30" t="str">
        <f t="shared" si="1"/>
        <v>英语听说(2)</v>
      </c>
      <c r="AY1" s="30" t="str">
        <f t="shared" si="1"/>
        <v>军事技能训练</v>
      </c>
      <c r="AZ1" s="30" t="str">
        <f t="shared" si="1"/>
        <v>思想道德修养与法律基础</v>
      </c>
      <c r="BA1" s="30" t="str">
        <f t="shared" si="1"/>
        <v>军事理论</v>
      </c>
    </row>
    <row r="2" spans="1:53" x14ac:dyDescent="0.25">
      <c r="A2" s="32">
        <v>20151910004</v>
      </c>
      <c r="B2" s="33" t="s">
        <v>53</v>
      </c>
      <c r="C2" s="33" t="s">
        <v>87</v>
      </c>
      <c r="D2" s="34">
        <v>90</v>
      </c>
      <c r="E2" s="34">
        <v>96</v>
      </c>
      <c r="F2" s="34">
        <v>93</v>
      </c>
      <c r="G2" s="34">
        <v>87</v>
      </c>
      <c r="H2" s="34">
        <v>82</v>
      </c>
      <c r="I2" s="34">
        <v>90</v>
      </c>
      <c r="J2" s="34">
        <v>79</v>
      </c>
      <c r="K2" s="34">
        <v>81</v>
      </c>
      <c r="L2" s="34">
        <v>79</v>
      </c>
      <c r="N2" s="34">
        <v>87</v>
      </c>
      <c r="P2" s="34">
        <v>85</v>
      </c>
      <c r="Q2" s="34">
        <v>86</v>
      </c>
      <c r="R2" s="34">
        <v>64</v>
      </c>
      <c r="S2" s="33">
        <f t="shared" ref="S2:S48" si="2">SUM(W2:AK2)</f>
        <v>22.5</v>
      </c>
      <c r="T2" s="34">
        <f>SUMPRODUCT(D2:R2,D$50:R$50)/S2</f>
        <v>86.2</v>
      </c>
      <c r="U2" s="32">
        <f>SUM(AM2:BA2)</f>
        <v>0</v>
      </c>
      <c r="W2" s="31">
        <f>IF(AND(D2=0,D2&lt;&gt;""),D$50,IFERROR(D2*D$50/D2,0))</f>
        <v>4</v>
      </c>
      <c r="X2" s="31">
        <f t="shared" ref="X2:AK2" si="3">IF(AND(E2=0,E2&lt;&gt;""),E$50,IFERROR(E2*E$50/E2,0))</f>
        <v>2</v>
      </c>
      <c r="Y2" s="31">
        <f t="shared" si="3"/>
        <v>1</v>
      </c>
      <c r="Z2" s="31">
        <f t="shared" si="3"/>
        <v>4</v>
      </c>
      <c r="AA2" s="31">
        <f t="shared" si="3"/>
        <v>1</v>
      </c>
      <c r="AB2" s="31">
        <f t="shared" si="3"/>
        <v>1</v>
      </c>
      <c r="AC2" s="31">
        <f t="shared" si="3"/>
        <v>0.5</v>
      </c>
      <c r="AD2" s="31">
        <f t="shared" si="3"/>
        <v>2</v>
      </c>
      <c r="AE2" s="31">
        <f t="shared" si="3"/>
        <v>1</v>
      </c>
      <c r="AF2" s="31">
        <f t="shared" si="3"/>
        <v>0</v>
      </c>
      <c r="AG2" s="31">
        <f t="shared" si="3"/>
        <v>1</v>
      </c>
      <c r="AH2" s="31">
        <f t="shared" si="3"/>
        <v>0</v>
      </c>
      <c r="AI2" s="31">
        <f t="shared" si="3"/>
        <v>1</v>
      </c>
      <c r="AJ2" s="31">
        <f t="shared" si="3"/>
        <v>3</v>
      </c>
      <c r="AK2" s="31">
        <f t="shared" si="3"/>
        <v>1</v>
      </c>
      <c r="AM2" s="33">
        <f>IF(AND(D2&lt;60,D2&lt;&gt;""),D$50,0)</f>
        <v>0</v>
      </c>
      <c r="AN2" s="33">
        <f t="shared" ref="AN2:BA2" si="4">IF(AND(E2&lt;60,E2&lt;&gt;""),E$50,0)</f>
        <v>0</v>
      </c>
      <c r="AO2" s="33">
        <f t="shared" si="4"/>
        <v>0</v>
      </c>
      <c r="AP2" s="33">
        <f t="shared" si="4"/>
        <v>0</v>
      </c>
      <c r="AQ2" s="33">
        <f t="shared" si="4"/>
        <v>0</v>
      </c>
      <c r="AR2" s="33">
        <f t="shared" si="4"/>
        <v>0</v>
      </c>
      <c r="AS2" s="33">
        <f t="shared" si="4"/>
        <v>0</v>
      </c>
      <c r="AT2" s="33">
        <f t="shared" si="4"/>
        <v>0</v>
      </c>
      <c r="AU2" s="33">
        <f t="shared" si="4"/>
        <v>0</v>
      </c>
      <c r="AV2" s="33">
        <f t="shared" si="4"/>
        <v>0</v>
      </c>
      <c r="AW2" s="33">
        <f t="shared" si="4"/>
        <v>0</v>
      </c>
      <c r="AX2" s="33">
        <f t="shared" si="4"/>
        <v>0</v>
      </c>
      <c r="AY2" s="33">
        <f t="shared" si="4"/>
        <v>0</v>
      </c>
      <c r="AZ2" s="33">
        <f t="shared" si="4"/>
        <v>0</v>
      </c>
      <c r="BA2" s="33">
        <f t="shared" si="4"/>
        <v>0</v>
      </c>
    </row>
    <row r="3" spans="1:53" x14ac:dyDescent="0.25">
      <c r="A3" s="35">
        <v>20151910005</v>
      </c>
      <c r="B3" s="33" t="s">
        <v>2</v>
      </c>
      <c r="C3" s="33" t="s">
        <v>87</v>
      </c>
      <c r="D3" s="34">
        <v>84</v>
      </c>
      <c r="E3" s="34">
        <v>91</v>
      </c>
      <c r="F3" s="34">
        <v>90</v>
      </c>
      <c r="G3" s="34">
        <v>81</v>
      </c>
      <c r="H3" s="34">
        <v>82</v>
      </c>
      <c r="I3" s="34">
        <v>74</v>
      </c>
      <c r="J3" s="34">
        <v>78</v>
      </c>
      <c r="K3" s="34">
        <v>91</v>
      </c>
      <c r="M3" s="34">
        <v>76</v>
      </c>
      <c r="O3" s="34">
        <v>82</v>
      </c>
      <c r="P3" s="34">
        <v>76</v>
      </c>
      <c r="Q3" s="34">
        <v>88</v>
      </c>
      <c r="R3" s="34">
        <v>84</v>
      </c>
      <c r="S3" s="33">
        <f t="shared" si="2"/>
        <v>22.5</v>
      </c>
      <c r="T3" s="34">
        <f t="shared" ref="T3:T48" si="5">SUMPRODUCT(D3:R3,D$50:R$50)/S3</f>
        <v>84.044444444444451</v>
      </c>
      <c r="U3" s="32">
        <f t="shared" ref="U3:U48" si="6">SUM(AM3:BA3)</f>
        <v>0</v>
      </c>
      <c r="W3" s="31">
        <f t="shared" ref="W3:W48" si="7">IF(AND(D3=0,D3&lt;&gt;""),D$50,IFERROR(D3*D$50/D3,0))</f>
        <v>4</v>
      </c>
      <c r="X3" s="31">
        <f t="shared" ref="X3:X48" si="8">IF(AND(E3=0,E3&lt;&gt;""),E$50,IFERROR(E3*E$50/E3,0))</f>
        <v>2</v>
      </c>
      <c r="Y3" s="31">
        <f t="shared" ref="Y3:Y48" si="9">IF(AND(F3=0,F3&lt;&gt;""),F$50,IFERROR(F3*F$50/F3,0))</f>
        <v>1</v>
      </c>
      <c r="Z3" s="31">
        <f t="shared" ref="Z3:Z48" si="10">IF(AND(G3=0,G3&lt;&gt;""),G$50,IFERROR(G3*G$50/G3,0))</f>
        <v>4</v>
      </c>
      <c r="AA3" s="31">
        <f t="shared" ref="AA3:AA48" si="11">IF(AND(H3=0,H3&lt;&gt;""),H$50,IFERROR(H3*H$50/H3,0))</f>
        <v>1</v>
      </c>
      <c r="AB3" s="31">
        <f t="shared" ref="AB3:AB48" si="12">IF(AND(I3=0,I3&lt;&gt;""),I$50,IFERROR(I3*I$50/I3,0))</f>
        <v>1</v>
      </c>
      <c r="AC3" s="31">
        <f t="shared" ref="AC3:AC48" si="13">IF(AND(J3=0,J3&lt;&gt;""),J$50,IFERROR(J3*J$50/J3,0))</f>
        <v>0.5</v>
      </c>
      <c r="AD3" s="31">
        <f t="shared" ref="AD3:AD48" si="14">IF(AND(K3=0,K3&lt;&gt;""),K$50,IFERROR(K3*K$50/K3,0))</f>
        <v>2</v>
      </c>
      <c r="AE3" s="31">
        <f t="shared" ref="AE3:AE48" si="15">IF(AND(L3=0,L3&lt;&gt;""),L$50,IFERROR(L3*L$50/L3,0))</f>
        <v>0</v>
      </c>
      <c r="AF3" s="31">
        <f t="shared" ref="AF3:AF48" si="16">IF(AND(M3=0,M3&lt;&gt;""),M$50,IFERROR(M3*M$50/M3,0))</f>
        <v>1</v>
      </c>
      <c r="AG3" s="31">
        <f t="shared" ref="AG3:AG48" si="17">IF(AND(N3=0,N3&lt;&gt;""),N$50,IFERROR(N3*N$50/N3,0))</f>
        <v>0</v>
      </c>
      <c r="AH3" s="31">
        <f t="shared" ref="AH3:AH48" si="18">IF(AND(O3=0,O3&lt;&gt;""),O$50,IFERROR(O3*O$50/O3,0))</f>
        <v>1</v>
      </c>
      <c r="AI3" s="31">
        <f t="shared" ref="AI3:AI48" si="19">IF(AND(P3=0,P3&lt;&gt;""),P$50,IFERROR(P3*P$50/P3,0))</f>
        <v>1</v>
      </c>
      <c r="AJ3" s="31">
        <f t="shared" ref="AJ3:AJ48" si="20">IF(AND(Q3=0,Q3&lt;&gt;""),Q$50,IFERROR(Q3*Q$50/Q3,0))</f>
        <v>3</v>
      </c>
      <c r="AK3" s="31">
        <f t="shared" ref="AK3:AK48" si="21">IF(AND(R3=0,R3&lt;&gt;""),R$50,IFERROR(R3*R$50/R3,0))</f>
        <v>1</v>
      </c>
      <c r="AM3" s="33">
        <f t="shared" ref="AM3:AM48" si="22">IF(AND(D3&lt;60,D3&lt;&gt;""),D$50,0)</f>
        <v>0</v>
      </c>
      <c r="AN3" s="33">
        <f t="shared" ref="AN3:AN48" si="23">IF(AND(E3&lt;60,E3&lt;&gt;""),E$50,0)</f>
        <v>0</v>
      </c>
      <c r="AO3" s="33">
        <f t="shared" ref="AO3:AO48" si="24">IF(AND(F3&lt;60,F3&lt;&gt;""),F$50,0)</f>
        <v>0</v>
      </c>
      <c r="AP3" s="33">
        <f t="shared" ref="AP3:AP48" si="25">IF(AND(G3&lt;60,G3&lt;&gt;""),G$50,0)</f>
        <v>0</v>
      </c>
      <c r="AQ3" s="33">
        <f t="shared" ref="AQ3:AQ48" si="26">IF(AND(H3&lt;60,H3&lt;&gt;""),H$50,0)</f>
        <v>0</v>
      </c>
      <c r="AR3" s="33">
        <f t="shared" ref="AR3:AR48" si="27">IF(AND(I3&lt;60,I3&lt;&gt;""),I$50,0)</f>
        <v>0</v>
      </c>
      <c r="AS3" s="33">
        <f t="shared" ref="AS3:AS48" si="28">IF(AND(J3&lt;60,J3&lt;&gt;""),J$50,0)</f>
        <v>0</v>
      </c>
      <c r="AT3" s="33">
        <f t="shared" ref="AT3:AT48" si="29">IF(AND(K3&lt;60,K3&lt;&gt;""),K$50,0)</f>
        <v>0</v>
      </c>
      <c r="AU3" s="33">
        <f t="shared" ref="AU3:AU48" si="30">IF(AND(L3&lt;60,L3&lt;&gt;""),L$50,0)</f>
        <v>0</v>
      </c>
      <c r="AV3" s="33">
        <f t="shared" ref="AV3:AV48" si="31">IF(AND(M3&lt;60,M3&lt;&gt;""),M$50,0)</f>
        <v>0</v>
      </c>
      <c r="AW3" s="33">
        <f t="shared" ref="AW3:AW48" si="32">IF(AND(N3&lt;60,N3&lt;&gt;""),N$50,0)</f>
        <v>0</v>
      </c>
      <c r="AX3" s="33">
        <f t="shared" ref="AX3:AX48" si="33">IF(AND(O3&lt;60,O3&lt;&gt;""),O$50,0)</f>
        <v>0</v>
      </c>
      <c r="AY3" s="33">
        <f t="shared" ref="AY3:AY48" si="34">IF(AND(P3&lt;60,P3&lt;&gt;""),P$50,0)</f>
        <v>0</v>
      </c>
      <c r="AZ3" s="33">
        <f t="shared" ref="AZ3:AZ48" si="35">IF(AND(Q3&lt;60,Q3&lt;&gt;""),Q$50,0)</f>
        <v>0</v>
      </c>
      <c r="BA3" s="33">
        <f t="shared" ref="BA3:BA48" si="36">IF(AND(R3&lt;60,R3&lt;&gt;""),R$50,0)</f>
        <v>0</v>
      </c>
    </row>
    <row r="4" spans="1:53" x14ac:dyDescent="0.25">
      <c r="A4" s="35">
        <v>20151910006</v>
      </c>
      <c r="B4" s="33" t="s">
        <v>3</v>
      </c>
      <c r="C4" s="33" t="s">
        <v>87</v>
      </c>
      <c r="D4" s="34">
        <v>84</v>
      </c>
      <c r="E4" s="34">
        <v>91</v>
      </c>
      <c r="F4" s="34">
        <v>91</v>
      </c>
      <c r="G4" s="34">
        <v>80</v>
      </c>
      <c r="H4" s="34">
        <v>77</v>
      </c>
      <c r="I4" s="34">
        <v>73</v>
      </c>
      <c r="J4" s="34">
        <v>88</v>
      </c>
      <c r="K4" s="34">
        <v>70</v>
      </c>
      <c r="M4" s="34">
        <v>76</v>
      </c>
      <c r="O4" s="34">
        <v>81</v>
      </c>
      <c r="P4" s="34">
        <v>77</v>
      </c>
      <c r="Q4" s="34">
        <v>82</v>
      </c>
      <c r="R4" s="34">
        <v>77</v>
      </c>
      <c r="S4" s="33">
        <f t="shared" si="2"/>
        <v>22.5</v>
      </c>
      <c r="T4" s="34">
        <f t="shared" si="5"/>
        <v>80.888888888888886</v>
      </c>
      <c r="U4" s="32">
        <f t="shared" si="6"/>
        <v>0</v>
      </c>
      <c r="W4" s="31">
        <f t="shared" si="7"/>
        <v>4</v>
      </c>
      <c r="X4" s="31">
        <f t="shared" si="8"/>
        <v>2</v>
      </c>
      <c r="Y4" s="31">
        <f t="shared" si="9"/>
        <v>1</v>
      </c>
      <c r="Z4" s="31">
        <f t="shared" si="10"/>
        <v>4</v>
      </c>
      <c r="AA4" s="31">
        <f t="shared" si="11"/>
        <v>1</v>
      </c>
      <c r="AB4" s="31">
        <f t="shared" si="12"/>
        <v>1</v>
      </c>
      <c r="AC4" s="31">
        <f t="shared" si="13"/>
        <v>0.5</v>
      </c>
      <c r="AD4" s="31">
        <f t="shared" si="14"/>
        <v>2</v>
      </c>
      <c r="AE4" s="31">
        <f t="shared" si="15"/>
        <v>0</v>
      </c>
      <c r="AF4" s="31">
        <f t="shared" si="16"/>
        <v>1</v>
      </c>
      <c r="AG4" s="31">
        <f t="shared" si="17"/>
        <v>0</v>
      </c>
      <c r="AH4" s="31">
        <f t="shared" si="18"/>
        <v>1</v>
      </c>
      <c r="AI4" s="31">
        <f t="shared" si="19"/>
        <v>1</v>
      </c>
      <c r="AJ4" s="31">
        <f t="shared" si="20"/>
        <v>3</v>
      </c>
      <c r="AK4" s="31">
        <f t="shared" si="21"/>
        <v>1</v>
      </c>
      <c r="AM4" s="33">
        <f t="shared" si="22"/>
        <v>0</v>
      </c>
      <c r="AN4" s="33">
        <f t="shared" si="23"/>
        <v>0</v>
      </c>
      <c r="AO4" s="33">
        <f t="shared" si="24"/>
        <v>0</v>
      </c>
      <c r="AP4" s="33">
        <f t="shared" si="25"/>
        <v>0</v>
      </c>
      <c r="AQ4" s="33">
        <f t="shared" si="26"/>
        <v>0</v>
      </c>
      <c r="AR4" s="33">
        <f t="shared" si="27"/>
        <v>0</v>
      </c>
      <c r="AS4" s="33">
        <f t="shared" si="28"/>
        <v>0</v>
      </c>
      <c r="AT4" s="33">
        <f t="shared" si="29"/>
        <v>0</v>
      </c>
      <c r="AU4" s="33">
        <f t="shared" si="30"/>
        <v>0</v>
      </c>
      <c r="AV4" s="33">
        <f t="shared" si="31"/>
        <v>0</v>
      </c>
      <c r="AW4" s="33">
        <f t="shared" si="32"/>
        <v>0</v>
      </c>
      <c r="AX4" s="33">
        <f t="shared" si="33"/>
        <v>0</v>
      </c>
      <c r="AY4" s="33">
        <f t="shared" si="34"/>
        <v>0</v>
      </c>
      <c r="AZ4" s="33">
        <f t="shared" si="35"/>
        <v>0</v>
      </c>
      <c r="BA4" s="33">
        <f t="shared" si="36"/>
        <v>0</v>
      </c>
    </row>
    <row r="5" spans="1:53" x14ac:dyDescent="0.25">
      <c r="A5" s="35">
        <v>20151910007</v>
      </c>
      <c r="B5" s="33" t="s">
        <v>4</v>
      </c>
      <c r="C5" s="33" t="s">
        <v>87</v>
      </c>
      <c r="D5" s="34">
        <v>73</v>
      </c>
      <c r="E5" s="34">
        <v>82</v>
      </c>
      <c r="F5" s="34">
        <v>81</v>
      </c>
      <c r="G5" s="34">
        <v>71</v>
      </c>
      <c r="H5" s="34">
        <v>79</v>
      </c>
      <c r="I5" s="34">
        <v>74</v>
      </c>
      <c r="J5" s="34">
        <v>87</v>
      </c>
      <c r="K5" s="34">
        <v>88</v>
      </c>
      <c r="M5" s="34">
        <v>75</v>
      </c>
      <c r="O5" s="34">
        <v>78</v>
      </c>
      <c r="P5" s="34">
        <v>76</v>
      </c>
      <c r="Q5" s="34">
        <v>82</v>
      </c>
      <c r="R5" s="34">
        <v>66</v>
      </c>
      <c r="S5" s="33">
        <f t="shared" si="2"/>
        <v>22.5</v>
      </c>
      <c r="T5" s="34">
        <f t="shared" si="5"/>
        <v>77.088888888888889</v>
      </c>
      <c r="U5" s="32">
        <f t="shared" si="6"/>
        <v>0</v>
      </c>
      <c r="W5" s="31">
        <f t="shared" si="7"/>
        <v>4</v>
      </c>
      <c r="X5" s="31">
        <f t="shared" si="8"/>
        <v>2</v>
      </c>
      <c r="Y5" s="31">
        <f t="shared" si="9"/>
        <v>1</v>
      </c>
      <c r="Z5" s="31">
        <f t="shared" si="10"/>
        <v>4</v>
      </c>
      <c r="AA5" s="31">
        <f t="shared" si="11"/>
        <v>1</v>
      </c>
      <c r="AB5" s="31">
        <f t="shared" si="12"/>
        <v>1</v>
      </c>
      <c r="AC5" s="31">
        <f t="shared" si="13"/>
        <v>0.5</v>
      </c>
      <c r="AD5" s="31">
        <f t="shared" si="14"/>
        <v>2</v>
      </c>
      <c r="AE5" s="31">
        <f t="shared" si="15"/>
        <v>0</v>
      </c>
      <c r="AF5" s="31">
        <f t="shared" si="16"/>
        <v>1</v>
      </c>
      <c r="AG5" s="31">
        <f t="shared" si="17"/>
        <v>0</v>
      </c>
      <c r="AH5" s="31">
        <f t="shared" si="18"/>
        <v>1</v>
      </c>
      <c r="AI5" s="31">
        <f t="shared" si="19"/>
        <v>1</v>
      </c>
      <c r="AJ5" s="31">
        <f t="shared" si="20"/>
        <v>3</v>
      </c>
      <c r="AK5" s="31">
        <f t="shared" si="21"/>
        <v>1</v>
      </c>
      <c r="AM5" s="33">
        <f t="shared" si="22"/>
        <v>0</v>
      </c>
      <c r="AN5" s="33">
        <f t="shared" si="23"/>
        <v>0</v>
      </c>
      <c r="AO5" s="33">
        <f t="shared" si="24"/>
        <v>0</v>
      </c>
      <c r="AP5" s="33">
        <f t="shared" si="25"/>
        <v>0</v>
      </c>
      <c r="AQ5" s="33">
        <f t="shared" si="26"/>
        <v>0</v>
      </c>
      <c r="AR5" s="33">
        <f t="shared" si="27"/>
        <v>0</v>
      </c>
      <c r="AS5" s="33">
        <f t="shared" si="28"/>
        <v>0</v>
      </c>
      <c r="AT5" s="33">
        <f t="shared" si="29"/>
        <v>0</v>
      </c>
      <c r="AU5" s="33">
        <f t="shared" si="30"/>
        <v>0</v>
      </c>
      <c r="AV5" s="33">
        <f t="shared" si="31"/>
        <v>0</v>
      </c>
      <c r="AW5" s="33">
        <f t="shared" si="32"/>
        <v>0</v>
      </c>
      <c r="AX5" s="33">
        <f t="shared" si="33"/>
        <v>0</v>
      </c>
      <c r="AY5" s="33">
        <f t="shared" si="34"/>
        <v>0</v>
      </c>
      <c r="AZ5" s="33">
        <f t="shared" si="35"/>
        <v>0</v>
      </c>
      <c r="BA5" s="33">
        <f t="shared" si="36"/>
        <v>0</v>
      </c>
    </row>
    <row r="6" spans="1:53" x14ac:dyDescent="0.25">
      <c r="A6" s="35">
        <v>20151910014</v>
      </c>
      <c r="B6" s="33" t="s">
        <v>60</v>
      </c>
      <c r="C6" s="33" t="s">
        <v>87</v>
      </c>
      <c r="D6" s="34">
        <v>47</v>
      </c>
      <c r="E6" s="34">
        <v>66</v>
      </c>
      <c r="F6" s="34">
        <v>67</v>
      </c>
      <c r="G6" s="34">
        <v>60</v>
      </c>
      <c r="H6" s="34">
        <v>70</v>
      </c>
      <c r="I6" s="34">
        <v>80</v>
      </c>
      <c r="J6" s="34">
        <v>89</v>
      </c>
      <c r="K6" s="34">
        <v>70</v>
      </c>
      <c r="L6" s="34">
        <v>67</v>
      </c>
      <c r="N6" s="34">
        <v>84</v>
      </c>
      <c r="P6" s="34">
        <v>75</v>
      </c>
      <c r="Q6" s="34">
        <v>70</v>
      </c>
      <c r="R6" s="34">
        <v>60</v>
      </c>
      <c r="S6" s="33">
        <f t="shared" si="2"/>
        <v>22.5</v>
      </c>
      <c r="T6" s="34">
        <f t="shared" si="5"/>
        <v>64.777777777777771</v>
      </c>
      <c r="U6" s="32">
        <f t="shared" si="6"/>
        <v>4</v>
      </c>
      <c r="W6" s="31">
        <f t="shared" si="7"/>
        <v>4</v>
      </c>
      <c r="X6" s="31">
        <f t="shared" si="8"/>
        <v>2</v>
      </c>
      <c r="Y6" s="31">
        <f t="shared" si="9"/>
        <v>1</v>
      </c>
      <c r="Z6" s="31">
        <f t="shared" si="10"/>
        <v>4</v>
      </c>
      <c r="AA6" s="31">
        <f t="shared" si="11"/>
        <v>1</v>
      </c>
      <c r="AB6" s="31">
        <f t="shared" si="12"/>
        <v>1</v>
      </c>
      <c r="AC6" s="31">
        <f t="shared" si="13"/>
        <v>0.5</v>
      </c>
      <c r="AD6" s="31">
        <f t="shared" si="14"/>
        <v>2</v>
      </c>
      <c r="AE6" s="31">
        <f t="shared" si="15"/>
        <v>1</v>
      </c>
      <c r="AF6" s="31">
        <f t="shared" si="16"/>
        <v>0</v>
      </c>
      <c r="AG6" s="31">
        <f t="shared" si="17"/>
        <v>1</v>
      </c>
      <c r="AH6" s="31">
        <f t="shared" si="18"/>
        <v>0</v>
      </c>
      <c r="AI6" s="31">
        <f t="shared" si="19"/>
        <v>1</v>
      </c>
      <c r="AJ6" s="31">
        <f t="shared" si="20"/>
        <v>3</v>
      </c>
      <c r="AK6" s="31">
        <f t="shared" si="21"/>
        <v>1</v>
      </c>
      <c r="AM6" s="33">
        <f t="shared" si="22"/>
        <v>4</v>
      </c>
      <c r="AN6" s="33">
        <f t="shared" si="23"/>
        <v>0</v>
      </c>
      <c r="AO6" s="33">
        <f t="shared" si="24"/>
        <v>0</v>
      </c>
      <c r="AP6" s="33">
        <f t="shared" si="25"/>
        <v>0</v>
      </c>
      <c r="AQ6" s="33">
        <f t="shared" si="26"/>
        <v>0</v>
      </c>
      <c r="AR6" s="33">
        <f t="shared" si="27"/>
        <v>0</v>
      </c>
      <c r="AS6" s="33">
        <f t="shared" si="28"/>
        <v>0</v>
      </c>
      <c r="AT6" s="33">
        <f t="shared" si="29"/>
        <v>0</v>
      </c>
      <c r="AU6" s="33">
        <f t="shared" si="30"/>
        <v>0</v>
      </c>
      <c r="AV6" s="33">
        <f t="shared" si="31"/>
        <v>0</v>
      </c>
      <c r="AW6" s="33">
        <f t="shared" si="32"/>
        <v>0</v>
      </c>
      <c r="AX6" s="33">
        <f t="shared" si="33"/>
        <v>0</v>
      </c>
      <c r="AY6" s="33">
        <f t="shared" si="34"/>
        <v>0</v>
      </c>
      <c r="AZ6" s="33">
        <f t="shared" si="35"/>
        <v>0</v>
      </c>
      <c r="BA6" s="33">
        <f t="shared" si="36"/>
        <v>0</v>
      </c>
    </row>
    <row r="7" spans="1:53" x14ac:dyDescent="0.25">
      <c r="A7" s="35">
        <v>20151910015</v>
      </c>
      <c r="B7" s="33" t="s">
        <v>56</v>
      </c>
      <c r="C7" s="33" t="s">
        <v>86</v>
      </c>
      <c r="D7" s="34">
        <v>61</v>
      </c>
      <c r="E7" s="34">
        <v>84</v>
      </c>
      <c r="F7" s="34">
        <v>73</v>
      </c>
      <c r="G7" s="34">
        <v>86</v>
      </c>
      <c r="H7" s="34">
        <v>78</v>
      </c>
      <c r="I7" s="34">
        <v>76</v>
      </c>
      <c r="J7" s="34">
        <v>89</v>
      </c>
      <c r="K7" s="34">
        <v>66</v>
      </c>
      <c r="L7" s="34">
        <v>74</v>
      </c>
      <c r="N7" s="34">
        <v>78</v>
      </c>
      <c r="P7" s="34">
        <v>86</v>
      </c>
      <c r="Q7" s="34">
        <v>75</v>
      </c>
      <c r="R7" s="34">
        <v>60</v>
      </c>
      <c r="S7" s="33">
        <f t="shared" si="2"/>
        <v>22.5</v>
      </c>
      <c r="T7" s="34">
        <f t="shared" si="5"/>
        <v>74.777777777777771</v>
      </c>
      <c r="U7" s="32">
        <f t="shared" si="6"/>
        <v>0</v>
      </c>
      <c r="W7" s="31">
        <f t="shared" si="7"/>
        <v>4</v>
      </c>
      <c r="X7" s="31">
        <f t="shared" si="8"/>
        <v>2</v>
      </c>
      <c r="Y7" s="31">
        <f t="shared" si="9"/>
        <v>1</v>
      </c>
      <c r="Z7" s="31">
        <f t="shared" si="10"/>
        <v>4</v>
      </c>
      <c r="AA7" s="31">
        <f t="shared" si="11"/>
        <v>1</v>
      </c>
      <c r="AB7" s="31">
        <f t="shared" si="12"/>
        <v>1</v>
      </c>
      <c r="AC7" s="31">
        <f t="shared" si="13"/>
        <v>0.5</v>
      </c>
      <c r="AD7" s="31">
        <f t="shared" si="14"/>
        <v>2</v>
      </c>
      <c r="AE7" s="31">
        <f t="shared" si="15"/>
        <v>1</v>
      </c>
      <c r="AF7" s="31">
        <f t="shared" si="16"/>
        <v>0</v>
      </c>
      <c r="AG7" s="31">
        <f t="shared" si="17"/>
        <v>1</v>
      </c>
      <c r="AH7" s="31">
        <f t="shared" si="18"/>
        <v>0</v>
      </c>
      <c r="AI7" s="31">
        <f t="shared" si="19"/>
        <v>1</v>
      </c>
      <c r="AJ7" s="31">
        <f t="shared" si="20"/>
        <v>3</v>
      </c>
      <c r="AK7" s="31">
        <f t="shared" si="21"/>
        <v>1</v>
      </c>
      <c r="AM7" s="33">
        <f t="shared" si="22"/>
        <v>0</v>
      </c>
      <c r="AN7" s="33">
        <f t="shared" si="23"/>
        <v>0</v>
      </c>
      <c r="AO7" s="33">
        <f t="shared" si="24"/>
        <v>0</v>
      </c>
      <c r="AP7" s="33">
        <f t="shared" si="25"/>
        <v>0</v>
      </c>
      <c r="AQ7" s="33">
        <f t="shared" si="26"/>
        <v>0</v>
      </c>
      <c r="AR7" s="33">
        <f t="shared" si="27"/>
        <v>0</v>
      </c>
      <c r="AS7" s="33">
        <f t="shared" si="28"/>
        <v>0</v>
      </c>
      <c r="AT7" s="33">
        <f t="shared" si="29"/>
        <v>0</v>
      </c>
      <c r="AU7" s="33">
        <f t="shared" si="30"/>
        <v>0</v>
      </c>
      <c r="AV7" s="33">
        <f t="shared" si="31"/>
        <v>0</v>
      </c>
      <c r="AW7" s="33">
        <f t="shared" si="32"/>
        <v>0</v>
      </c>
      <c r="AX7" s="33">
        <f t="shared" si="33"/>
        <v>0</v>
      </c>
      <c r="AY7" s="33">
        <f t="shared" si="34"/>
        <v>0</v>
      </c>
      <c r="AZ7" s="33">
        <f t="shared" si="35"/>
        <v>0</v>
      </c>
      <c r="BA7" s="33">
        <f t="shared" si="36"/>
        <v>0</v>
      </c>
    </row>
    <row r="8" spans="1:53" x14ac:dyDescent="0.25">
      <c r="A8" s="35">
        <v>20151910016</v>
      </c>
      <c r="B8" s="33" t="s">
        <v>7</v>
      </c>
      <c r="C8" s="33" t="s">
        <v>87</v>
      </c>
      <c r="D8" s="34">
        <v>75</v>
      </c>
      <c r="E8" s="34">
        <v>91</v>
      </c>
      <c r="F8" s="34">
        <v>90</v>
      </c>
      <c r="G8" s="34">
        <v>82</v>
      </c>
      <c r="H8" s="34">
        <v>86</v>
      </c>
      <c r="I8" s="34">
        <v>82</v>
      </c>
      <c r="J8" s="34">
        <v>88</v>
      </c>
      <c r="K8" s="34">
        <v>93</v>
      </c>
      <c r="L8" s="34">
        <v>77</v>
      </c>
      <c r="N8" s="34">
        <v>86</v>
      </c>
      <c r="P8" s="34">
        <v>82</v>
      </c>
      <c r="Q8" s="34">
        <v>79</v>
      </c>
      <c r="R8" s="34">
        <v>78</v>
      </c>
      <c r="S8" s="33">
        <f t="shared" si="2"/>
        <v>22.5</v>
      </c>
      <c r="T8" s="34">
        <f t="shared" si="5"/>
        <v>82.577777777777783</v>
      </c>
      <c r="U8" s="32">
        <f t="shared" si="6"/>
        <v>0</v>
      </c>
      <c r="W8" s="31">
        <f t="shared" si="7"/>
        <v>4</v>
      </c>
      <c r="X8" s="31">
        <f t="shared" si="8"/>
        <v>2</v>
      </c>
      <c r="Y8" s="31">
        <f t="shared" si="9"/>
        <v>1</v>
      </c>
      <c r="Z8" s="31">
        <f t="shared" si="10"/>
        <v>4</v>
      </c>
      <c r="AA8" s="31">
        <f t="shared" si="11"/>
        <v>1</v>
      </c>
      <c r="AB8" s="31">
        <f t="shared" si="12"/>
        <v>1</v>
      </c>
      <c r="AC8" s="31">
        <f t="shared" si="13"/>
        <v>0.5</v>
      </c>
      <c r="AD8" s="31">
        <f t="shared" si="14"/>
        <v>2</v>
      </c>
      <c r="AE8" s="31">
        <f t="shared" si="15"/>
        <v>1</v>
      </c>
      <c r="AF8" s="31">
        <f t="shared" si="16"/>
        <v>0</v>
      </c>
      <c r="AG8" s="31">
        <f t="shared" si="17"/>
        <v>1</v>
      </c>
      <c r="AH8" s="31">
        <f t="shared" si="18"/>
        <v>0</v>
      </c>
      <c r="AI8" s="31">
        <f t="shared" si="19"/>
        <v>1</v>
      </c>
      <c r="AJ8" s="31">
        <f t="shared" si="20"/>
        <v>3</v>
      </c>
      <c r="AK8" s="31">
        <f t="shared" si="21"/>
        <v>1</v>
      </c>
      <c r="AM8" s="33">
        <f t="shared" si="22"/>
        <v>0</v>
      </c>
      <c r="AN8" s="33">
        <f t="shared" si="23"/>
        <v>0</v>
      </c>
      <c r="AO8" s="33">
        <f t="shared" si="24"/>
        <v>0</v>
      </c>
      <c r="AP8" s="33">
        <f t="shared" si="25"/>
        <v>0</v>
      </c>
      <c r="AQ8" s="33">
        <f t="shared" si="26"/>
        <v>0</v>
      </c>
      <c r="AR8" s="33">
        <f t="shared" si="27"/>
        <v>0</v>
      </c>
      <c r="AS8" s="33">
        <f t="shared" si="28"/>
        <v>0</v>
      </c>
      <c r="AT8" s="33">
        <f t="shared" si="29"/>
        <v>0</v>
      </c>
      <c r="AU8" s="33">
        <f t="shared" si="30"/>
        <v>0</v>
      </c>
      <c r="AV8" s="33">
        <f t="shared" si="31"/>
        <v>0</v>
      </c>
      <c r="AW8" s="33">
        <f t="shared" si="32"/>
        <v>0</v>
      </c>
      <c r="AX8" s="33">
        <f t="shared" si="33"/>
        <v>0</v>
      </c>
      <c r="AY8" s="33">
        <f t="shared" si="34"/>
        <v>0</v>
      </c>
      <c r="AZ8" s="33">
        <f t="shared" si="35"/>
        <v>0</v>
      </c>
      <c r="BA8" s="33">
        <f t="shared" si="36"/>
        <v>0</v>
      </c>
    </row>
    <row r="9" spans="1:53" x14ac:dyDescent="0.25">
      <c r="A9" s="35">
        <v>20151910017</v>
      </c>
      <c r="B9" s="33" t="s">
        <v>8</v>
      </c>
      <c r="C9" s="33" t="s">
        <v>86</v>
      </c>
      <c r="D9" s="34">
        <v>73</v>
      </c>
      <c r="E9" s="34">
        <v>83</v>
      </c>
      <c r="F9" s="34">
        <v>88</v>
      </c>
      <c r="G9" s="34">
        <v>74</v>
      </c>
      <c r="H9" s="34">
        <v>76</v>
      </c>
      <c r="I9" s="34">
        <v>76</v>
      </c>
      <c r="J9" s="34">
        <v>94</v>
      </c>
      <c r="K9" s="34">
        <v>70</v>
      </c>
      <c r="L9" s="34">
        <v>73</v>
      </c>
      <c r="N9" s="34">
        <v>74</v>
      </c>
      <c r="P9" s="34">
        <v>87</v>
      </c>
      <c r="Q9" s="34">
        <v>98</v>
      </c>
      <c r="R9" s="34">
        <v>89</v>
      </c>
      <c r="S9" s="33">
        <f t="shared" si="2"/>
        <v>22.5</v>
      </c>
      <c r="T9" s="34">
        <f t="shared" si="5"/>
        <v>79.911111111111111</v>
      </c>
      <c r="U9" s="32">
        <f t="shared" si="6"/>
        <v>0</v>
      </c>
      <c r="W9" s="31">
        <f t="shared" si="7"/>
        <v>4</v>
      </c>
      <c r="X9" s="31">
        <f t="shared" si="8"/>
        <v>2</v>
      </c>
      <c r="Y9" s="31">
        <f t="shared" si="9"/>
        <v>1</v>
      </c>
      <c r="Z9" s="31">
        <f t="shared" si="10"/>
        <v>4</v>
      </c>
      <c r="AA9" s="31">
        <f t="shared" si="11"/>
        <v>1</v>
      </c>
      <c r="AB9" s="31">
        <f t="shared" si="12"/>
        <v>1</v>
      </c>
      <c r="AC9" s="31">
        <f t="shared" si="13"/>
        <v>0.5</v>
      </c>
      <c r="AD9" s="31">
        <f t="shared" si="14"/>
        <v>2</v>
      </c>
      <c r="AE9" s="31">
        <f t="shared" si="15"/>
        <v>1</v>
      </c>
      <c r="AF9" s="31">
        <f t="shared" si="16"/>
        <v>0</v>
      </c>
      <c r="AG9" s="31">
        <f t="shared" si="17"/>
        <v>1</v>
      </c>
      <c r="AH9" s="31">
        <f t="shared" si="18"/>
        <v>0</v>
      </c>
      <c r="AI9" s="31">
        <f t="shared" si="19"/>
        <v>1</v>
      </c>
      <c r="AJ9" s="31">
        <f t="shared" si="20"/>
        <v>3</v>
      </c>
      <c r="AK9" s="31">
        <f t="shared" si="21"/>
        <v>1</v>
      </c>
      <c r="AM9" s="33">
        <f t="shared" si="22"/>
        <v>0</v>
      </c>
      <c r="AN9" s="33">
        <f t="shared" si="23"/>
        <v>0</v>
      </c>
      <c r="AO9" s="33">
        <f t="shared" si="24"/>
        <v>0</v>
      </c>
      <c r="AP9" s="33">
        <f t="shared" si="25"/>
        <v>0</v>
      </c>
      <c r="AQ9" s="33">
        <f t="shared" si="26"/>
        <v>0</v>
      </c>
      <c r="AR9" s="33">
        <f t="shared" si="27"/>
        <v>0</v>
      </c>
      <c r="AS9" s="33">
        <f t="shared" si="28"/>
        <v>0</v>
      </c>
      <c r="AT9" s="33">
        <f t="shared" si="29"/>
        <v>0</v>
      </c>
      <c r="AU9" s="33">
        <f t="shared" si="30"/>
        <v>0</v>
      </c>
      <c r="AV9" s="33">
        <f t="shared" si="31"/>
        <v>0</v>
      </c>
      <c r="AW9" s="33">
        <f t="shared" si="32"/>
        <v>0</v>
      </c>
      <c r="AX9" s="33">
        <f t="shared" si="33"/>
        <v>0</v>
      </c>
      <c r="AY9" s="33">
        <f t="shared" si="34"/>
        <v>0</v>
      </c>
      <c r="AZ9" s="33">
        <f t="shared" si="35"/>
        <v>0</v>
      </c>
      <c r="BA9" s="33">
        <f t="shared" si="36"/>
        <v>0</v>
      </c>
    </row>
    <row r="10" spans="1:53" x14ac:dyDescent="0.25">
      <c r="A10" s="35">
        <v>20151910026</v>
      </c>
      <c r="B10" s="33" t="s">
        <v>9</v>
      </c>
      <c r="C10" s="33" t="s">
        <v>87</v>
      </c>
      <c r="D10" s="34">
        <v>60</v>
      </c>
      <c r="E10" s="34">
        <v>60</v>
      </c>
      <c r="F10" s="34">
        <v>74</v>
      </c>
      <c r="G10" s="34">
        <v>60</v>
      </c>
      <c r="H10" s="34">
        <v>79</v>
      </c>
      <c r="I10" s="34">
        <v>70</v>
      </c>
      <c r="J10" s="34">
        <v>89</v>
      </c>
      <c r="K10" s="34">
        <v>67</v>
      </c>
      <c r="M10" s="34">
        <v>71</v>
      </c>
      <c r="O10" s="34">
        <v>79</v>
      </c>
      <c r="P10" s="34">
        <v>83</v>
      </c>
      <c r="Q10" s="34">
        <v>78</v>
      </c>
      <c r="R10" s="34">
        <v>60</v>
      </c>
      <c r="S10" s="33">
        <f t="shared" si="2"/>
        <v>22.5</v>
      </c>
      <c r="T10" s="34">
        <f t="shared" si="5"/>
        <v>67.933333333333337</v>
      </c>
      <c r="U10" s="32">
        <f t="shared" si="6"/>
        <v>0</v>
      </c>
      <c r="W10" s="31">
        <f t="shared" si="7"/>
        <v>4</v>
      </c>
      <c r="X10" s="31">
        <f t="shared" si="8"/>
        <v>2</v>
      </c>
      <c r="Y10" s="31">
        <f t="shared" si="9"/>
        <v>1</v>
      </c>
      <c r="Z10" s="31">
        <f t="shared" si="10"/>
        <v>4</v>
      </c>
      <c r="AA10" s="31">
        <f t="shared" si="11"/>
        <v>1</v>
      </c>
      <c r="AB10" s="31">
        <f t="shared" si="12"/>
        <v>1</v>
      </c>
      <c r="AC10" s="31">
        <f t="shared" si="13"/>
        <v>0.5</v>
      </c>
      <c r="AD10" s="31">
        <f t="shared" si="14"/>
        <v>2</v>
      </c>
      <c r="AE10" s="31">
        <f t="shared" si="15"/>
        <v>0</v>
      </c>
      <c r="AF10" s="31">
        <f t="shared" si="16"/>
        <v>1</v>
      </c>
      <c r="AG10" s="31">
        <f t="shared" si="17"/>
        <v>0</v>
      </c>
      <c r="AH10" s="31">
        <f t="shared" si="18"/>
        <v>1</v>
      </c>
      <c r="AI10" s="31">
        <f t="shared" si="19"/>
        <v>1</v>
      </c>
      <c r="AJ10" s="31">
        <f t="shared" si="20"/>
        <v>3</v>
      </c>
      <c r="AK10" s="31">
        <f t="shared" si="21"/>
        <v>1</v>
      </c>
      <c r="AM10" s="33">
        <f t="shared" si="22"/>
        <v>0</v>
      </c>
      <c r="AN10" s="33">
        <f t="shared" si="23"/>
        <v>0</v>
      </c>
      <c r="AO10" s="33">
        <f t="shared" si="24"/>
        <v>0</v>
      </c>
      <c r="AP10" s="33">
        <f t="shared" si="25"/>
        <v>0</v>
      </c>
      <c r="AQ10" s="33">
        <f t="shared" si="26"/>
        <v>0</v>
      </c>
      <c r="AR10" s="33">
        <f t="shared" si="27"/>
        <v>0</v>
      </c>
      <c r="AS10" s="33">
        <f t="shared" si="28"/>
        <v>0</v>
      </c>
      <c r="AT10" s="33">
        <f t="shared" si="29"/>
        <v>0</v>
      </c>
      <c r="AU10" s="33">
        <f t="shared" si="30"/>
        <v>0</v>
      </c>
      <c r="AV10" s="33">
        <f t="shared" si="31"/>
        <v>0</v>
      </c>
      <c r="AW10" s="33">
        <f t="shared" si="32"/>
        <v>0</v>
      </c>
      <c r="AX10" s="33">
        <f t="shared" si="33"/>
        <v>0</v>
      </c>
      <c r="AY10" s="33">
        <f t="shared" si="34"/>
        <v>0</v>
      </c>
      <c r="AZ10" s="33">
        <f t="shared" si="35"/>
        <v>0</v>
      </c>
      <c r="BA10" s="33">
        <f t="shared" si="36"/>
        <v>0</v>
      </c>
    </row>
    <row r="11" spans="1:53" x14ac:dyDescent="0.25">
      <c r="A11" s="35">
        <v>20151910027</v>
      </c>
      <c r="B11" s="33" t="s">
        <v>10</v>
      </c>
      <c r="C11" s="33" t="s">
        <v>87</v>
      </c>
      <c r="D11" s="34">
        <v>68</v>
      </c>
      <c r="E11" s="34">
        <v>70</v>
      </c>
      <c r="F11" s="34">
        <v>77</v>
      </c>
      <c r="G11" s="34">
        <v>63</v>
      </c>
      <c r="H11" s="34">
        <v>77</v>
      </c>
      <c r="I11" s="34">
        <v>70</v>
      </c>
      <c r="J11" s="34">
        <v>78</v>
      </c>
      <c r="K11" s="34">
        <v>66</v>
      </c>
      <c r="L11" s="34">
        <v>61</v>
      </c>
      <c r="N11" s="34">
        <v>72</v>
      </c>
      <c r="P11" s="34">
        <v>83</v>
      </c>
      <c r="Q11" s="34">
        <v>73</v>
      </c>
      <c r="R11" s="34">
        <v>61</v>
      </c>
      <c r="S11" s="33">
        <f t="shared" si="2"/>
        <v>22.5</v>
      </c>
      <c r="T11" s="34">
        <f t="shared" si="5"/>
        <v>69.111111111111114</v>
      </c>
      <c r="U11" s="32">
        <f t="shared" si="6"/>
        <v>0</v>
      </c>
      <c r="W11" s="31">
        <f t="shared" si="7"/>
        <v>4</v>
      </c>
      <c r="X11" s="31">
        <f t="shared" si="8"/>
        <v>2</v>
      </c>
      <c r="Y11" s="31">
        <f t="shared" si="9"/>
        <v>1</v>
      </c>
      <c r="Z11" s="31">
        <f t="shared" si="10"/>
        <v>4</v>
      </c>
      <c r="AA11" s="31">
        <f t="shared" si="11"/>
        <v>1</v>
      </c>
      <c r="AB11" s="31">
        <f t="shared" si="12"/>
        <v>1</v>
      </c>
      <c r="AC11" s="31">
        <f t="shared" si="13"/>
        <v>0.5</v>
      </c>
      <c r="AD11" s="31">
        <f t="shared" si="14"/>
        <v>2</v>
      </c>
      <c r="AE11" s="31">
        <f t="shared" si="15"/>
        <v>1</v>
      </c>
      <c r="AF11" s="31">
        <f t="shared" si="16"/>
        <v>0</v>
      </c>
      <c r="AG11" s="31">
        <f t="shared" si="17"/>
        <v>1</v>
      </c>
      <c r="AH11" s="31">
        <f t="shared" si="18"/>
        <v>0</v>
      </c>
      <c r="AI11" s="31">
        <f t="shared" si="19"/>
        <v>1</v>
      </c>
      <c r="AJ11" s="31">
        <f t="shared" si="20"/>
        <v>3</v>
      </c>
      <c r="AK11" s="31">
        <f t="shared" si="21"/>
        <v>1</v>
      </c>
      <c r="AM11" s="33">
        <f t="shared" si="22"/>
        <v>0</v>
      </c>
      <c r="AN11" s="33">
        <f t="shared" si="23"/>
        <v>0</v>
      </c>
      <c r="AO11" s="33">
        <f t="shared" si="24"/>
        <v>0</v>
      </c>
      <c r="AP11" s="33">
        <f t="shared" si="25"/>
        <v>0</v>
      </c>
      <c r="AQ11" s="33">
        <f t="shared" si="26"/>
        <v>0</v>
      </c>
      <c r="AR11" s="33">
        <f t="shared" si="27"/>
        <v>0</v>
      </c>
      <c r="AS11" s="33">
        <f t="shared" si="28"/>
        <v>0</v>
      </c>
      <c r="AT11" s="33">
        <f t="shared" si="29"/>
        <v>0</v>
      </c>
      <c r="AU11" s="33">
        <f t="shared" si="30"/>
        <v>0</v>
      </c>
      <c r="AV11" s="33">
        <f t="shared" si="31"/>
        <v>0</v>
      </c>
      <c r="AW11" s="33">
        <f t="shared" si="32"/>
        <v>0</v>
      </c>
      <c r="AX11" s="33">
        <f t="shared" si="33"/>
        <v>0</v>
      </c>
      <c r="AY11" s="33">
        <f t="shared" si="34"/>
        <v>0</v>
      </c>
      <c r="AZ11" s="33">
        <f t="shared" si="35"/>
        <v>0</v>
      </c>
      <c r="BA11" s="33">
        <f t="shared" si="36"/>
        <v>0</v>
      </c>
    </row>
    <row r="12" spans="1:53" x14ac:dyDescent="0.25">
      <c r="A12" s="35">
        <v>20151910028</v>
      </c>
      <c r="B12" s="33" t="s">
        <v>11</v>
      </c>
      <c r="C12" s="33" t="s">
        <v>86</v>
      </c>
      <c r="D12" s="34">
        <v>66</v>
      </c>
      <c r="E12" s="34">
        <v>84</v>
      </c>
      <c r="F12" s="34">
        <v>82</v>
      </c>
      <c r="G12" s="34">
        <v>71</v>
      </c>
      <c r="H12" s="34">
        <v>79</v>
      </c>
      <c r="I12" s="34">
        <v>61</v>
      </c>
      <c r="J12" s="34">
        <v>86</v>
      </c>
      <c r="K12" s="34">
        <v>60</v>
      </c>
      <c r="L12" s="34">
        <v>78</v>
      </c>
      <c r="N12" s="34">
        <v>89</v>
      </c>
      <c r="P12" s="34">
        <v>87</v>
      </c>
      <c r="Q12" s="34">
        <v>100</v>
      </c>
      <c r="R12" s="34">
        <v>87</v>
      </c>
      <c r="S12" s="33">
        <f t="shared" si="2"/>
        <v>22.5</v>
      </c>
      <c r="T12" s="34">
        <f t="shared" si="5"/>
        <v>77.422222222222217</v>
      </c>
      <c r="U12" s="32">
        <f t="shared" si="6"/>
        <v>0</v>
      </c>
      <c r="W12" s="31">
        <f t="shared" si="7"/>
        <v>4</v>
      </c>
      <c r="X12" s="31">
        <f t="shared" si="8"/>
        <v>2</v>
      </c>
      <c r="Y12" s="31">
        <f t="shared" si="9"/>
        <v>1</v>
      </c>
      <c r="Z12" s="31">
        <f t="shared" si="10"/>
        <v>4</v>
      </c>
      <c r="AA12" s="31">
        <f t="shared" si="11"/>
        <v>1</v>
      </c>
      <c r="AB12" s="31">
        <f t="shared" si="12"/>
        <v>1</v>
      </c>
      <c r="AC12" s="31">
        <f t="shared" si="13"/>
        <v>0.5</v>
      </c>
      <c r="AD12" s="31">
        <f t="shared" si="14"/>
        <v>2</v>
      </c>
      <c r="AE12" s="31">
        <f t="shared" si="15"/>
        <v>1</v>
      </c>
      <c r="AF12" s="31">
        <f t="shared" si="16"/>
        <v>0</v>
      </c>
      <c r="AG12" s="31">
        <f t="shared" si="17"/>
        <v>1</v>
      </c>
      <c r="AH12" s="31">
        <f t="shared" si="18"/>
        <v>0</v>
      </c>
      <c r="AI12" s="31">
        <f t="shared" si="19"/>
        <v>1</v>
      </c>
      <c r="AJ12" s="31">
        <f t="shared" si="20"/>
        <v>3</v>
      </c>
      <c r="AK12" s="31">
        <f t="shared" si="21"/>
        <v>1</v>
      </c>
      <c r="AM12" s="33">
        <f t="shared" si="22"/>
        <v>0</v>
      </c>
      <c r="AN12" s="33">
        <f t="shared" si="23"/>
        <v>0</v>
      </c>
      <c r="AO12" s="33">
        <f t="shared" si="24"/>
        <v>0</v>
      </c>
      <c r="AP12" s="33">
        <f t="shared" si="25"/>
        <v>0</v>
      </c>
      <c r="AQ12" s="33">
        <f t="shared" si="26"/>
        <v>0</v>
      </c>
      <c r="AR12" s="33">
        <f t="shared" si="27"/>
        <v>0</v>
      </c>
      <c r="AS12" s="33">
        <f t="shared" si="28"/>
        <v>0</v>
      </c>
      <c r="AT12" s="33">
        <f t="shared" si="29"/>
        <v>0</v>
      </c>
      <c r="AU12" s="33">
        <f t="shared" si="30"/>
        <v>0</v>
      </c>
      <c r="AV12" s="33">
        <f t="shared" si="31"/>
        <v>0</v>
      </c>
      <c r="AW12" s="33">
        <f t="shared" si="32"/>
        <v>0</v>
      </c>
      <c r="AX12" s="33">
        <f t="shared" si="33"/>
        <v>0</v>
      </c>
      <c r="AY12" s="33">
        <f t="shared" si="34"/>
        <v>0</v>
      </c>
      <c r="AZ12" s="33">
        <f t="shared" si="35"/>
        <v>0</v>
      </c>
      <c r="BA12" s="33">
        <f t="shared" si="36"/>
        <v>0</v>
      </c>
    </row>
    <row r="13" spans="1:53" x14ac:dyDescent="0.25">
      <c r="A13" s="35">
        <v>20151910029</v>
      </c>
      <c r="B13" s="33" t="s">
        <v>12</v>
      </c>
      <c r="C13" s="33" t="s">
        <v>87</v>
      </c>
      <c r="D13" s="34">
        <v>77</v>
      </c>
      <c r="E13" s="34">
        <v>73</v>
      </c>
      <c r="F13" s="34">
        <v>84</v>
      </c>
      <c r="G13" s="34">
        <v>66</v>
      </c>
      <c r="H13" s="34">
        <v>74</v>
      </c>
      <c r="I13" s="34">
        <v>63</v>
      </c>
      <c r="J13" s="34">
        <v>89</v>
      </c>
      <c r="K13" s="34">
        <v>77</v>
      </c>
      <c r="M13" s="34">
        <v>74</v>
      </c>
      <c r="O13" s="34">
        <v>80</v>
      </c>
      <c r="P13" s="34">
        <v>77</v>
      </c>
      <c r="Q13" s="34">
        <v>80</v>
      </c>
      <c r="R13" s="34">
        <v>60</v>
      </c>
      <c r="S13" s="33">
        <f t="shared" si="2"/>
        <v>22.5</v>
      </c>
      <c r="T13" s="34">
        <f t="shared" si="5"/>
        <v>74.155555555555551</v>
      </c>
      <c r="U13" s="32">
        <f t="shared" si="6"/>
        <v>0</v>
      </c>
      <c r="W13" s="31">
        <f t="shared" si="7"/>
        <v>4</v>
      </c>
      <c r="X13" s="31">
        <f t="shared" si="8"/>
        <v>2</v>
      </c>
      <c r="Y13" s="31">
        <f t="shared" si="9"/>
        <v>1</v>
      </c>
      <c r="Z13" s="31">
        <f t="shared" si="10"/>
        <v>4</v>
      </c>
      <c r="AA13" s="31">
        <f t="shared" si="11"/>
        <v>1</v>
      </c>
      <c r="AB13" s="31">
        <f t="shared" si="12"/>
        <v>1</v>
      </c>
      <c r="AC13" s="31">
        <f t="shared" si="13"/>
        <v>0.5</v>
      </c>
      <c r="AD13" s="31">
        <f t="shared" si="14"/>
        <v>2</v>
      </c>
      <c r="AE13" s="31">
        <f t="shared" si="15"/>
        <v>0</v>
      </c>
      <c r="AF13" s="31">
        <f t="shared" si="16"/>
        <v>1</v>
      </c>
      <c r="AG13" s="31">
        <f t="shared" si="17"/>
        <v>0</v>
      </c>
      <c r="AH13" s="31">
        <f t="shared" si="18"/>
        <v>1</v>
      </c>
      <c r="AI13" s="31">
        <f t="shared" si="19"/>
        <v>1</v>
      </c>
      <c r="AJ13" s="31">
        <f t="shared" si="20"/>
        <v>3</v>
      </c>
      <c r="AK13" s="31">
        <f t="shared" si="21"/>
        <v>1</v>
      </c>
      <c r="AM13" s="33">
        <f t="shared" si="22"/>
        <v>0</v>
      </c>
      <c r="AN13" s="33">
        <f t="shared" si="23"/>
        <v>0</v>
      </c>
      <c r="AO13" s="33">
        <f t="shared" si="24"/>
        <v>0</v>
      </c>
      <c r="AP13" s="33">
        <f t="shared" si="25"/>
        <v>0</v>
      </c>
      <c r="AQ13" s="33">
        <f t="shared" si="26"/>
        <v>0</v>
      </c>
      <c r="AR13" s="33">
        <f t="shared" si="27"/>
        <v>0</v>
      </c>
      <c r="AS13" s="33">
        <f t="shared" si="28"/>
        <v>0</v>
      </c>
      <c r="AT13" s="33">
        <f t="shared" si="29"/>
        <v>0</v>
      </c>
      <c r="AU13" s="33">
        <f t="shared" si="30"/>
        <v>0</v>
      </c>
      <c r="AV13" s="33">
        <f t="shared" si="31"/>
        <v>0</v>
      </c>
      <c r="AW13" s="33">
        <f t="shared" si="32"/>
        <v>0</v>
      </c>
      <c r="AX13" s="33">
        <f t="shared" si="33"/>
        <v>0</v>
      </c>
      <c r="AY13" s="33">
        <f t="shared" si="34"/>
        <v>0</v>
      </c>
      <c r="AZ13" s="33">
        <f t="shared" si="35"/>
        <v>0</v>
      </c>
      <c r="BA13" s="33">
        <f t="shared" si="36"/>
        <v>0</v>
      </c>
    </row>
    <row r="14" spans="1:53" x14ac:dyDescent="0.25">
      <c r="A14" s="35">
        <v>20151910041</v>
      </c>
      <c r="B14" s="33" t="s">
        <v>62</v>
      </c>
      <c r="C14" s="33" t="s">
        <v>87</v>
      </c>
      <c r="D14" s="34">
        <v>61</v>
      </c>
      <c r="E14" s="34">
        <v>0</v>
      </c>
      <c r="F14" s="34">
        <v>72</v>
      </c>
      <c r="G14" s="34">
        <v>64</v>
      </c>
      <c r="H14" s="34">
        <v>76</v>
      </c>
      <c r="I14" s="34">
        <v>0</v>
      </c>
      <c r="J14" s="34">
        <v>87</v>
      </c>
      <c r="K14" s="34">
        <v>61</v>
      </c>
      <c r="L14" s="34">
        <v>62</v>
      </c>
      <c r="N14" s="34">
        <v>71</v>
      </c>
      <c r="P14" s="34">
        <v>84</v>
      </c>
      <c r="Q14" s="34">
        <v>76</v>
      </c>
      <c r="R14" s="34">
        <v>27</v>
      </c>
      <c r="S14" s="33">
        <f t="shared" si="2"/>
        <v>22.5</v>
      </c>
      <c r="T14" s="34">
        <f t="shared" si="5"/>
        <v>57.133333333333333</v>
      </c>
      <c r="U14" s="32">
        <f t="shared" si="6"/>
        <v>4</v>
      </c>
      <c r="W14" s="31">
        <f t="shared" si="7"/>
        <v>4</v>
      </c>
      <c r="X14" s="31">
        <f t="shared" si="8"/>
        <v>2</v>
      </c>
      <c r="Y14" s="31">
        <f t="shared" si="9"/>
        <v>1</v>
      </c>
      <c r="Z14" s="31">
        <f t="shared" si="10"/>
        <v>4</v>
      </c>
      <c r="AA14" s="31">
        <f t="shared" si="11"/>
        <v>1</v>
      </c>
      <c r="AB14" s="31">
        <f t="shared" si="12"/>
        <v>1</v>
      </c>
      <c r="AC14" s="31">
        <f t="shared" si="13"/>
        <v>0.5</v>
      </c>
      <c r="AD14" s="31">
        <f t="shared" si="14"/>
        <v>2</v>
      </c>
      <c r="AE14" s="31">
        <f t="shared" si="15"/>
        <v>1</v>
      </c>
      <c r="AF14" s="31">
        <f t="shared" si="16"/>
        <v>0</v>
      </c>
      <c r="AG14" s="31">
        <f t="shared" si="17"/>
        <v>1</v>
      </c>
      <c r="AH14" s="31">
        <f t="shared" si="18"/>
        <v>0</v>
      </c>
      <c r="AI14" s="31">
        <f t="shared" si="19"/>
        <v>1</v>
      </c>
      <c r="AJ14" s="31">
        <f t="shared" si="20"/>
        <v>3</v>
      </c>
      <c r="AK14" s="31">
        <f t="shared" si="21"/>
        <v>1</v>
      </c>
      <c r="AM14" s="33">
        <f t="shared" si="22"/>
        <v>0</v>
      </c>
      <c r="AN14" s="33">
        <f t="shared" si="23"/>
        <v>2</v>
      </c>
      <c r="AO14" s="33">
        <f t="shared" si="24"/>
        <v>0</v>
      </c>
      <c r="AP14" s="33">
        <f t="shared" si="25"/>
        <v>0</v>
      </c>
      <c r="AQ14" s="33">
        <f t="shared" si="26"/>
        <v>0</v>
      </c>
      <c r="AR14" s="33">
        <f t="shared" si="27"/>
        <v>1</v>
      </c>
      <c r="AS14" s="33">
        <f t="shared" si="28"/>
        <v>0</v>
      </c>
      <c r="AT14" s="33">
        <f t="shared" si="29"/>
        <v>0</v>
      </c>
      <c r="AU14" s="33">
        <f t="shared" si="30"/>
        <v>0</v>
      </c>
      <c r="AV14" s="33">
        <f t="shared" si="31"/>
        <v>0</v>
      </c>
      <c r="AW14" s="33">
        <f t="shared" si="32"/>
        <v>0</v>
      </c>
      <c r="AX14" s="33">
        <f t="shared" si="33"/>
        <v>0</v>
      </c>
      <c r="AY14" s="33">
        <f t="shared" si="34"/>
        <v>0</v>
      </c>
      <c r="AZ14" s="33">
        <f t="shared" si="35"/>
        <v>0</v>
      </c>
      <c r="BA14" s="33">
        <f t="shared" si="36"/>
        <v>1</v>
      </c>
    </row>
    <row r="15" spans="1:53" x14ac:dyDescent="0.25">
      <c r="A15" s="35">
        <v>20151910042</v>
      </c>
      <c r="B15" s="33" t="s">
        <v>52</v>
      </c>
      <c r="C15" s="33" t="s">
        <v>87</v>
      </c>
      <c r="D15" s="34">
        <v>84</v>
      </c>
      <c r="E15" s="34">
        <v>88</v>
      </c>
      <c r="F15" s="34">
        <v>90</v>
      </c>
      <c r="G15" s="34">
        <v>84</v>
      </c>
      <c r="H15" s="34">
        <v>75</v>
      </c>
      <c r="I15" s="34">
        <v>90</v>
      </c>
      <c r="J15" s="34">
        <v>88</v>
      </c>
      <c r="K15" s="34">
        <v>81</v>
      </c>
      <c r="L15" s="34">
        <v>76</v>
      </c>
      <c r="N15" s="34">
        <v>82</v>
      </c>
      <c r="P15" s="34">
        <v>85</v>
      </c>
      <c r="Q15" s="34">
        <v>100</v>
      </c>
      <c r="R15" s="34">
        <v>90</v>
      </c>
      <c r="S15" s="33">
        <f t="shared" si="2"/>
        <v>22.5</v>
      </c>
      <c r="T15" s="34">
        <f t="shared" si="5"/>
        <v>86.311111111111117</v>
      </c>
      <c r="U15" s="32">
        <f t="shared" si="6"/>
        <v>0</v>
      </c>
      <c r="W15" s="31">
        <f t="shared" si="7"/>
        <v>4</v>
      </c>
      <c r="X15" s="31">
        <f t="shared" si="8"/>
        <v>2</v>
      </c>
      <c r="Y15" s="31">
        <f t="shared" si="9"/>
        <v>1</v>
      </c>
      <c r="Z15" s="31">
        <f t="shared" si="10"/>
        <v>4</v>
      </c>
      <c r="AA15" s="31">
        <f t="shared" si="11"/>
        <v>1</v>
      </c>
      <c r="AB15" s="31">
        <f t="shared" si="12"/>
        <v>1</v>
      </c>
      <c r="AC15" s="31">
        <f t="shared" si="13"/>
        <v>0.5</v>
      </c>
      <c r="AD15" s="31">
        <f t="shared" si="14"/>
        <v>2</v>
      </c>
      <c r="AE15" s="31">
        <f t="shared" si="15"/>
        <v>1</v>
      </c>
      <c r="AF15" s="31">
        <f t="shared" si="16"/>
        <v>0</v>
      </c>
      <c r="AG15" s="31">
        <f t="shared" si="17"/>
        <v>1</v>
      </c>
      <c r="AH15" s="31">
        <f t="shared" si="18"/>
        <v>0</v>
      </c>
      <c r="AI15" s="31">
        <f t="shared" si="19"/>
        <v>1</v>
      </c>
      <c r="AJ15" s="31">
        <f t="shared" si="20"/>
        <v>3</v>
      </c>
      <c r="AK15" s="31">
        <f t="shared" si="21"/>
        <v>1</v>
      </c>
      <c r="AM15" s="33">
        <f t="shared" si="22"/>
        <v>0</v>
      </c>
      <c r="AN15" s="33">
        <f t="shared" si="23"/>
        <v>0</v>
      </c>
      <c r="AO15" s="33">
        <f t="shared" si="24"/>
        <v>0</v>
      </c>
      <c r="AP15" s="33">
        <f t="shared" si="25"/>
        <v>0</v>
      </c>
      <c r="AQ15" s="33">
        <f t="shared" si="26"/>
        <v>0</v>
      </c>
      <c r="AR15" s="33">
        <f t="shared" si="27"/>
        <v>0</v>
      </c>
      <c r="AS15" s="33">
        <f t="shared" si="28"/>
        <v>0</v>
      </c>
      <c r="AT15" s="33">
        <f t="shared" si="29"/>
        <v>0</v>
      </c>
      <c r="AU15" s="33">
        <f t="shared" si="30"/>
        <v>0</v>
      </c>
      <c r="AV15" s="33">
        <f t="shared" si="31"/>
        <v>0</v>
      </c>
      <c r="AW15" s="33">
        <f t="shared" si="32"/>
        <v>0</v>
      </c>
      <c r="AX15" s="33">
        <f t="shared" si="33"/>
        <v>0</v>
      </c>
      <c r="AY15" s="33">
        <f t="shared" si="34"/>
        <v>0</v>
      </c>
      <c r="AZ15" s="33">
        <f t="shared" si="35"/>
        <v>0</v>
      </c>
      <c r="BA15" s="33">
        <f t="shared" si="36"/>
        <v>0</v>
      </c>
    </row>
    <row r="16" spans="1:53" x14ac:dyDescent="0.25">
      <c r="A16" s="35">
        <v>20151910044</v>
      </c>
      <c r="B16" s="33" t="s">
        <v>15</v>
      </c>
      <c r="C16" s="33" t="s">
        <v>86</v>
      </c>
      <c r="D16" s="34">
        <v>70</v>
      </c>
      <c r="E16" s="34">
        <v>77</v>
      </c>
      <c r="F16" s="34">
        <v>76</v>
      </c>
      <c r="G16" s="34">
        <v>80</v>
      </c>
      <c r="H16" s="34">
        <v>86</v>
      </c>
      <c r="I16" s="34">
        <v>90</v>
      </c>
      <c r="J16" s="34">
        <v>91</v>
      </c>
      <c r="K16" s="34">
        <v>83</v>
      </c>
      <c r="L16" s="34">
        <v>79</v>
      </c>
      <c r="N16" s="34">
        <v>86</v>
      </c>
      <c r="P16" s="34">
        <v>92</v>
      </c>
      <c r="Q16" s="34">
        <v>100</v>
      </c>
      <c r="R16" s="34">
        <v>86</v>
      </c>
      <c r="S16" s="33">
        <f t="shared" si="2"/>
        <v>22.5</v>
      </c>
      <c r="T16" s="34">
        <f t="shared" si="5"/>
        <v>82.688888888888883</v>
      </c>
      <c r="U16" s="32">
        <f t="shared" si="6"/>
        <v>0</v>
      </c>
      <c r="W16" s="31">
        <f t="shared" si="7"/>
        <v>4</v>
      </c>
      <c r="X16" s="31">
        <f t="shared" si="8"/>
        <v>2</v>
      </c>
      <c r="Y16" s="31">
        <f t="shared" si="9"/>
        <v>1</v>
      </c>
      <c r="Z16" s="31">
        <f t="shared" si="10"/>
        <v>4</v>
      </c>
      <c r="AA16" s="31">
        <f t="shared" si="11"/>
        <v>1</v>
      </c>
      <c r="AB16" s="31">
        <f t="shared" si="12"/>
        <v>1</v>
      </c>
      <c r="AC16" s="31">
        <f t="shared" si="13"/>
        <v>0.5</v>
      </c>
      <c r="AD16" s="31">
        <f t="shared" si="14"/>
        <v>2</v>
      </c>
      <c r="AE16" s="31">
        <f t="shared" si="15"/>
        <v>1</v>
      </c>
      <c r="AF16" s="31">
        <f t="shared" si="16"/>
        <v>0</v>
      </c>
      <c r="AG16" s="31">
        <f t="shared" si="17"/>
        <v>1</v>
      </c>
      <c r="AH16" s="31">
        <f t="shared" si="18"/>
        <v>0</v>
      </c>
      <c r="AI16" s="31">
        <f t="shared" si="19"/>
        <v>1</v>
      </c>
      <c r="AJ16" s="31">
        <f t="shared" si="20"/>
        <v>3</v>
      </c>
      <c r="AK16" s="31">
        <f t="shared" si="21"/>
        <v>1</v>
      </c>
      <c r="AM16" s="33">
        <f t="shared" si="22"/>
        <v>0</v>
      </c>
      <c r="AN16" s="33">
        <f t="shared" si="23"/>
        <v>0</v>
      </c>
      <c r="AO16" s="33">
        <f t="shared" si="24"/>
        <v>0</v>
      </c>
      <c r="AP16" s="33">
        <f t="shared" si="25"/>
        <v>0</v>
      </c>
      <c r="AQ16" s="33">
        <f t="shared" si="26"/>
        <v>0</v>
      </c>
      <c r="AR16" s="33">
        <f t="shared" si="27"/>
        <v>0</v>
      </c>
      <c r="AS16" s="33">
        <f t="shared" si="28"/>
        <v>0</v>
      </c>
      <c r="AT16" s="33">
        <f t="shared" si="29"/>
        <v>0</v>
      </c>
      <c r="AU16" s="33">
        <f t="shared" si="30"/>
        <v>0</v>
      </c>
      <c r="AV16" s="33">
        <f t="shared" si="31"/>
        <v>0</v>
      </c>
      <c r="AW16" s="33">
        <f t="shared" si="32"/>
        <v>0</v>
      </c>
      <c r="AX16" s="33">
        <f t="shared" si="33"/>
        <v>0</v>
      </c>
      <c r="AY16" s="33">
        <f t="shared" si="34"/>
        <v>0</v>
      </c>
      <c r="AZ16" s="33">
        <f t="shared" si="35"/>
        <v>0</v>
      </c>
      <c r="BA16" s="33">
        <f t="shared" si="36"/>
        <v>0</v>
      </c>
    </row>
    <row r="17" spans="1:53" x14ac:dyDescent="0.25">
      <c r="A17" s="35">
        <v>20151910055</v>
      </c>
      <c r="B17" s="33" t="s">
        <v>16</v>
      </c>
      <c r="C17" s="33" t="s">
        <v>87</v>
      </c>
      <c r="D17" s="34">
        <v>90</v>
      </c>
      <c r="E17" s="34">
        <v>96</v>
      </c>
      <c r="F17" s="34">
        <v>92</v>
      </c>
      <c r="G17" s="34">
        <v>94</v>
      </c>
      <c r="H17" s="34">
        <v>75</v>
      </c>
      <c r="I17" s="34">
        <v>76</v>
      </c>
      <c r="J17" s="34">
        <v>78</v>
      </c>
      <c r="K17" s="34">
        <v>76</v>
      </c>
      <c r="L17" s="34">
        <v>60</v>
      </c>
      <c r="N17" s="34">
        <v>60</v>
      </c>
      <c r="P17" s="34">
        <v>78</v>
      </c>
      <c r="Q17" s="34">
        <v>82</v>
      </c>
      <c r="R17" s="34">
        <v>67</v>
      </c>
      <c r="S17" s="33">
        <f t="shared" si="2"/>
        <v>22.5</v>
      </c>
      <c r="T17" s="34">
        <f t="shared" si="5"/>
        <v>83.24444444444444</v>
      </c>
      <c r="U17" s="32">
        <f t="shared" si="6"/>
        <v>0</v>
      </c>
      <c r="W17" s="31">
        <f t="shared" si="7"/>
        <v>4</v>
      </c>
      <c r="X17" s="31">
        <f t="shared" si="8"/>
        <v>2</v>
      </c>
      <c r="Y17" s="31">
        <f t="shared" si="9"/>
        <v>1</v>
      </c>
      <c r="Z17" s="31">
        <f t="shared" si="10"/>
        <v>4</v>
      </c>
      <c r="AA17" s="31">
        <f t="shared" si="11"/>
        <v>1</v>
      </c>
      <c r="AB17" s="31">
        <f t="shared" si="12"/>
        <v>1</v>
      </c>
      <c r="AC17" s="31">
        <f t="shared" si="13"/>
        <v>0.5</v>
      </c>
      <c r="AD17" s="31">
        <f t="shared" si="14"/>
        <v>2</v>
      </c>
      <c r="AE17" s="31">
        <f t="shared" si="15"/>
        <v>1</v>
      </c>
      <c r="AF17" s="31">
        <f t="shared" si="16"/>
        <v>0</v>
      </c>
      <c r="AG17" s="31">
        <f t="shared" si="17"/>
        <v>1</v>
      </c>
      <c r="AH17" s="31">
        <f t="shared" si="18"/>
        <v>0</v>
      </c>
      <c r="AI17" s="31">
        <f t="shared" si="19"/>
        <v>1</v>
      </c>
      <c r="AJ17" s="31">
        <f t="shared" si="20"/>
        <v>3</v>
      </c>
      <c r="AK17" s="31">
        <f t="shared" si="21"/>
        <v>1</v>
      </c>
      <c r="AM17" s="33">
        <f t="shared" si="22"/>
        <v>0</v>
      </c>
      <c r="AN17" s="33">
        <f t="shared" si="23"/>
        <v>0</v>
      </c>
      <c r="AO17" s="33">
        <f t="shared" si="24"/>
        <v>0</v>
      </c>
      <c r="AP17" s="33">
        <f t="shared" si="25"/>
        <v>0</v>
      </c>
      <c r="AQ17" s="33">
        <f t="shared" si="26"/>
        <v>0</v>
      </c>
      <c r="AR17" s="33">
        <f t="shared" si="27"/>
        <v>0</v>
      </c>
      <c r="AS17" s="33">
        <f t="shared" si="28"/>
        <v>0</v>
      </c>
      <c r="AT17" s="33">
        <f t="shared" si="29"/>
        <v>0</v>
      </c>
      <c r="AU17" s="33">
        <f t="shared" si="30"/>
        <v>0</v>
      </c>
      <c r="AV17" s="33">
        <f t="shared" si="31"/>
        <v>0</v>
      </c>
      <c r="AW17" s="33">
        <f t="shared" si="32"/>
        <v>0</v>
      </c>
      <c r="AX17" s="33">
        <f t="shared" si="33"/>
        <v>0</v>
      </c>
      <c r="AY17" s="33">
        <f t="shared" si="34"/>
        <v>0</v>
      </c>
      <c r="AZ17" s="33">
        <f t="shared" si="35"/>
        <v>0</v>
      </c>
      <c r="BA17" s="33">
        <f t="shared" si="36"/>
        <v>0</v>
      </c>
    </row>
    <row r="18" spans="1:53" x14ac:dyDescent="0.25">
      <c r="A18" s="35">
        <v>20151910056</v>
      </c>
      <c r="B18" s="33" t="s">
        <v>17</v>
      </c>
      <c r="C18" s="33" t="s">
        <v>87</v>
      </c>
      <c r="D18" s="34">
        <v>64</v>
      </c>
      <c r="E18" s="34">
        <v>75</v>
      </c>
      <c r="F18" s="34">
        <v>80</v>
      </c>
      <c r="G18" s="34">
        <v>63</v>
      </c>
      <c r="H18" s="34">
        <v>73</v>
      </c>
      <c r="I18" s="34">
        <v>85</v>
      </c>
      <c r="J18" s="34">
        <v>93</v>
      </c>
      <c r="K18" s="34">
        <v>64</v>
      </c>
      <c r="L18" s="34">
        <v>29</v>
      </c>
      <c r="N18" s="34">
        <v>60</v>
      </c>
      <c r="P18" s="34">
        <v>80</v>
      </c>
      <c r="Q18" s="34">
        <v>74</v>
      </c>
      <c r="R18" s="34">
        <v>60</v>
      </c>
      <c r="S18" s="33">
        <f t="shared" si="2"/>
        <v>22.5</v>
      </c>
      <c r="T18" s="34">
        <f t="shared" si="5"/>
        <v>67.62222222222222</v>
      </c>
      <c r="U18" s="32">
        <f t="shared" si="6"/>
        <v>1</v>
      </c>
      <c r="W18" s="31">
        <f t="shared" si="7"/>
        <v>4</v>
      </c>
      <c r="X18" s="31">
        <f t="shared" si="8"/>
        <v>2</v>
      </c>
      <c r="Y18" s="31">
        <f t="shared" si="9"/>
        <v>1</v>
      </c>
      <c r="Z18" s="31">
        <f t="shared" si="10"/>
        <v>4</v>
      </c>
      <c r="AA18" s="31">
        <f t="shared" si="11"/>
        <v>1</v>
      </c>
      <c r="AB18" s="31">
        <f t="shared" si="12"/>
        <v>1</v>
      </c>
      <c r="AC18" s="31">
        <f t="shared" si="13"/>
        <v>0.5</v>
      </c>
      <c r="AD18" s="31">
        <f t="shared" si="14"/>
        <v>2</v>
      </c>
      <c r="AE18" s="31">
        <f t="shared" si="15"/>
        <v>1</v>
      </c>
      <c r="AF18" s="31">
        <f t="shared" si="16"/>
        <v>0</v>
      </c>
      <c r="AG18" s="31">
        <f t="shared" si="17"/>
        <v>1</v>
      </c>
      <c r="AH18" s="31">
        <f t="shared" si="18"/>
        <v>0</v>
      </c>
      <c r="AI18" s="31">
        <f t="shared" si="19"/>
        <v>1</v>
      </c>
      <c r="AJ18" s="31">
        <f t="shared" si="20"/>
        <v>3</v>
      </c>
      <c r="AK18" s="31">
        <f t="shared" si="21"/>
        <v>1</v>
      </c>
      <c r="AM18" s="33">
        <f t="shared" si="22"/>
        <v>0</v>
      </c>
      <c r="AN18" s="33">
        <f t="shared" si="23"/>
        <v>0</v>
      </c>
      <c r="AO18" s="33">
        <f t="shared" si="24"/>
        <v>0</v>
      </c>
      <c r="AP18" s="33">
        <f t="shared" si="25"/>
        <v>0</v>
      </c>
      <c r="AQ18" s="33">
        <f t="shared" si="26"/>
        <v>0</v>
      </c>
      <c r="AR18" s="33">
        <f t="shared" si="27"/>
        <v>0</v>
      </c>
      <c r="AS18" s="33">
        <f t="shared" si="28"/>
        <v>0</v>
      </c>
      <c r="AT18" s="33">
        <f t="shared" si="29"/>
        <v>0</v>
      </c>
      <c r="AU18" s="33">
        <f>IF(AND(L18&lt;60,L18&lt;&gt;""),L$50,0)</f>
        <v>1</v>
      </c>
      <c r="AV18" s="33">
        <f t="shared" si="31"/>
        <v>0</v>
      </c>
      <c r="AW18" s="33">
        <f t="shared" si="32"/>
        <v>0</v>
      </c>
      <c r="AX18" s="33">
        <f t="shared" si="33"/>
        <v>0</v>
      </c>
      <c r="AY18" s="33">
        <f t="shared" si="34"/>
        <v>0</v>
      </c>
      <c r="AZ18" s="33">
        <f t="shared" si="35"/>
        <v>0</v>
      </c>
      <c r="BA18" s="33">
        <f t="shared" si="36"/>
        <v>0</v>
      </c>
    </row>
    <row r="19" spans="1:53" x14ac:dyDescent="0.25">
      <c r="A19" s="35">
        <v>20151910057</v>
      </c>
      <c r="B19" s="33" t="s">
        <v>18</v>
      </c>
      <c r="C19" s="33" t="s">
        <v>87</v>
      </c>
      <c r="D19" s="34">
        <v>73</v>
      </c>
      <c r="E19" s="34">
        <v>86</v>
      </c>
      <c r="F19" s="34">
        <v>76</v>
      </c>
      <c r="G19" s="34">
        <v>80</v>
      </c>
      <c r="H19" s="34">
        <v>82</v>
      </c>
      <c r="I19" s="34">
        <v>80</v>
      </c>
      <c r="J19" s="34">
        <v>94</v>
      </c>
      <c r="K19" s="34">
        <v>87</v>
      </c>
      <c r="L19" s="34">
        <v>76</v>
      </c>
      <c r="N19" s="34">
        <v>70</v>
      </c>
      <c r="P19" s="34">
        <v>83</v>
      </c>
      <c r="Q19" s="34">
        <v>81</v>
      </c>
      <c r="R19" s="34">
        <v>62</v>
      </c>
      <c r="S19" s="33">
        <f t="shared" si="2"/>
        <v>22.5</v>
      </c>
      <c r="T19" s="34">
        <f t="shared" si="5"/>
        <v>78.977777777777774</v>
      </c>
      <c r="U19" s="32">
        <f t="shared" si="6"/>
        <v>0</v>
      </c>
      <c r="W19" s="31">
        <f t="shared" si="7"/>
        <v>4</v>
      </c>
      <c r="X19" s="31">
        <f t="shared" si="8"/>
        <v>2</v>
      </c>
      <c r="Y19" s="31">
        <f t="shared" si="9"/>
        <v>1</v>
      </c>
      <c r="Z19" s="31">
        <f t="shared" si="10"/>
        <v>4</v>
      </c>
      <c r="AA19" s="31">
        <f t="shared" si="11"/>
        <v>1</v>
      </c>
      <c r="AB19" s="31">
        <f t="shared" si="12"/>
        <v>1</v>
      </c>
      <c r="AC19" s="31">
        <f t="shared" si="13"/>
        <v>0.5</v>
      </c>
      <c r="AD19" s="31">
        <f t="shared" si="14"/>
        <v>2</v>
      </c>
      <c r="AE19" s="31">
        <f t="shared" si="15"/>
        <v>1</v>
      </c>
      <c r="AF19" s="31">
        <f t="shared" si="16"/>
        <v>0</v>
      </c>
      <c r="AG19" s="31">
        <f t="shared" si="17"/>
        <v>1</v>
      </c>
      <c r="AH19" s="31">
        <f t="shared" si="18"/>
        <v>0</v>
      </c>
      <c r="AI19" s="31">
        <f t="shared" si="19"/>
        <v>1</v>
      </c>
      <c r="AJ19" s="31">
        <f t="shared" si="20"/>
        <v>3</v>
      </c>
      <c r="AK19" s="31">
        <f t="shared" si="21"/>
        <v>1</v>
      </c>
      <c r="AM19" s="33">
        <f t="shared" si="22"/>
        <v>0</v>
      </c>
      <c r="AN19" s="33">
        <f t="shared" si="23"/>
        <v>0</v>
      </c>
      <c r="AO19" s="33">
        <f t="shared" si="24"/>
        <v>0</v>
      </c>
      <c r="AP19" s="33">
        <f t="shared" si="25"/>
        <v>0</v>
      </c>
      <c r="AQ19" s="33">
        <f t="shared" si="26"/>
        <v>0</v>
      </c>
      <c r="AR19" s="33">
        <f t="shared" si="27"/>
        <v>0</v>
      </c>
      <c r="AS19" s="33">
        <f t="shared" si="28"/>
        <v>0</v>
      </c>
      <c r="AT19" s="33">
        <f t="shared" si="29"/>
        <v>0</v>
      </c>
      <c r="AU19" s="33">
        <f t="shared" si="30"/>
        <v>0</v>
      </c>
      <c r="AV19" s="33">
        <f t="shared" si="31"/>
        <v>0</v>
      </c>
      <c r="AW19" s="33">
        <f t="shared" si="32"/>
        <v>0</v>
      </c>
      <c r="AX19" s="33">
        <f t="shared" si="33"/>
        <v>0</v>
      </c>
      <c r="AY19" s="33">
        <f t="shared" si="34"/>
        <v>0</v>
      </c>
      <c r="AZ19" s="33">
        <f t="shared" si="35"/>
        <v>0</v>
      </c>
      <c r="BA19" s="33">
        <f t="shared" si="36"/>
        <v>0</v>
      </c>
    </row>
    <row r="20" spans="1:53" x14ac:dyDescent="0.25">
      <c r="A20" s="35">
        <v>20151910065</v>
      </c>
      <c r="B20" s="33" t="s">
        <v>141</v>
      </c>
      <c r="C20" s="33" t="s">
        <v>87</v>
      </c>
      <c r="D20" s="34">
        <v>75</v>
      </c>
      <c r="E20" s="34">
        <v>82</v>
      </c>
      <c r="F20" s="34">
        <v>81</v>
      </c>
      <c r="G20" s="34">
        <v>66</v>
      </c>
      <c r="H20" s="34">
        <v>71</v>
      </c>
      <c r="I20" s="34">
        <v>80</v>
      </c>
      <c r="J20" s="34">
        <v>88</v>
      </c>
      <c r="K20" s="34">
        <v>68</v>
      </c>
      <c r="L20" s="34">
        <v>72</v>
      </c>
      <c r="N20" s="34">
        <v>81</v>
      </c>
      <c r="P20" s="34">
        <v>82</v>
      </c>
      <c r="Q20" s="34">
        <v>70</v>
      </c>
      <c r="R20" s="34">
        <v>60</v>
      </c>
      <c r="S20" s="33">
        <f t="shared" si="2"/>
        <v>22.5</v>
      </c>
      <c r="T20" s="34">
        <f t="shared" si="5"/>
        <v>73.111111111111114</v>
      </c>
      <c r="U20" s="32">
        <f t="shared" si="6"/>
        <v>0</v>
      </c>
      <c r="W20" s="31">
        <f t="shared" si="7"/>
        <v>4</v>
      </c>
      <c r="X20" s="31">
        <f t="shared" si="8"/>
        <v>2</v>
      </c>
      <c r="Y20" s="31">
        <f t="shared" si="9"/>
        <v>1</v>
      </c>
      <c r="Z20" s="31">
        <f t="shared" si="10"/>
        <v>4</v>
      </c>
      <c r="AA20" s="31">
        <f t="shared" si="11"/>
        <v>1</v>
      </c>
      <c r="AB20" s="31">
        <f t="shared" si="12"/>
        <v>1</v>
      </c>
      <c r="AC20" s="31">
        <f t="shared" si="13"/>
        <v>0.5</v>
      </c>
      <c r="AD20" s="31">
        <f t="shared" si="14"/>
        <v>2</v>
      </c>
      <c r="AE20" s="31">
        <f t="shared" si="15"/>
        <v>1</v>
      </c>
      <c r="AF20" s="31">
        <f t="shared" si="16"/>
        <v>0</v>
      </c>
      <c r="AG20" s="31">
        <f t="shared" si="17"/>
        <v>1</v>
      </c>
      <c r="AH20" s="31">
        <f t="shared" si="18"/>
        <v>0</v>
      </c>
      <c r="AI20" s="31">
        <f t="shared" si="19"/>
        <v>1</v>
      </c>
      <c r="AJ20" s="31">
        <f t="shared" si="20"/>
        <v>3</v>
      </c>
      <c r="AK20" s="31">
        <f t="shared" si="21"/>
        <v>1</v>
      </c>
      <c r="AM20" s="33">
        <f t="shared" si="22"/>
        <v>0</v>
      </c>
      <c r="AN20" s="33">
        <f t="shared" si="23"/>
        <v>0</v>
      </c>
      <c r="AO20" s="33">
        <f t="shared" si="24"/>
        <v>0</v>
      </c>
      <c r="AP20" s="33">
        <f t="shared" si="25"/>
        <v>0</v>
      </c>
      <c r="AQ20" s="33">
        <f t="shared" si="26"/>
        <v>0</v>
      </c>
      <c r="AR20" s="33">
        <f t="shared" si="27"/>
        <v>0</v>
      </c>
      <c r="AS20" s="33">
        <f t="shared" si="28"/>
        <v>0</v>
      </c>
      <c r="AT20" s="33">
        <f t="shared" si="29"/>
        <v>0</v>
      </c>
      <c r="AU20" s="33">
        <f t="shared" si="30"/>
        <v>0</v>
      </c>
      <c r="AV20" s="33">
        <f t="shared" si="31"/>
        <v>0</v>
      </c>
      <c r="AW20" s="33">
        <f t="shared" si="32"/>
        <v>0</v>
      </c>
      <c r="AX20" s="33">
        <f t="shared" si="33"/>
        <v>0</v>
      </c>
      <c r="AY20" s="33">
        <f t="shared" si="34"/>
        <v>0</v>
      </c>
      <c r="AZ20" s="33">
        <f t="shared" si="35"/>
        <v>0</v>
      </c>
      <c r="BA20" s="33">
        <f t="shared" si="36"/>
        <v>0</v>
      </c>
    </row>
    <row r="21" spans="1:53" x14ac:dyDescent="0.25">
      <c r="A21" s="35">
        <v>20151910066</v>
      </c>
      <c r="B21" s="33" t="s">
        <v>19</v>
      </c>
      <c r="C21" s="33" t="s">
        <v>86</v>
      </c>
      <c r="D21" s="34">
        <v>78</v>
      </c>
      <c r="E21" s="34">
        <v>96</v>
      </c>
      <c r="F21" s="34">
        <v>84</v>
      </c>
      <c r="G21" s="34">
        <v>87</v>
      </c>
      <c r="H21" s="34">
        <v>84</v>
      </c>
      <c r="I21" s="34">
        <v>76</v>
      </c>
      <c r="J21" s="34">
        <v>89</v>
      </c>
      <c r="K21" s="34">
        <v>73</v>
      </c>
      <c r="L21" s="34">
        <v>74</v>
      </c>
      <c r="N21" s="34">
        <v>79</v>
      </c>
      <c r="P21" s="34">
        <v>85</v>
      </c>
      <c r="Q21" s="34">
        <v>77</v>
      </c>
      <c r="R21" s="34">
        <v>75</v>
      </c>
      <c r="S21" s="33">
        <f t="shared" si="2"/>
        <v>22.5</v>
      </c>
      <c r="T21" s="34">
        <f t="shared" si="5"/>
        <v>81.355555555555554</v>
      </c>
      <c r="U21" s="32">
        <f t="shared" si="6"/>
        <v>0</v>
      </c>
      <c r="W21" s="31">
        <f t="shared" si="7"/>
        <v>4</v>
      </c>
      <c r="X21" s="31">
        <f t="shared" si="8"/>
        <v>2</v>
      </c>
      <c r="Y21" s="31">
        <f t="shared" si="9"/>
        <v>1</v>
      </c>
      <c r="Z21" s="31">
        <f t="shared" si="10"/>
        <v>4</v>
      </c>
      <c r="AA21" s="31">
        <f t="shared" si="11"/>
        <v>1</v>
      </c>
      <c r="AB21" s="31">
        <f t="shared" si="12"/>
        <v>1</v>
      </c>
      <c r="AC21" s="31">
        <f t="shared" si="13"/>
        <v>0.5</v>
      </c>
      <c r="AD21" s="31">
        <f t="shared" si="14"/>
        <v>2</v>
      </c>
      <c r="AE21" s="31">
        <f t="shared" si="15"/>
        <v>1</v>
      </c>
      <c r="AF21" s="31">
        <f t="shared" si="16"/>
        <v>0</v>
      </c>
      <c r="AG21" s="31">
        <f t="shared" si="17"/>
        <v>1</v>
      </c>
      <c r="AH21" s="31">
        <f t="shared" si="18"/>
        <v>0</v>
      </c>
      <c r="AI21" s="31">
        <f t="shared" si="19"/>
        <v>1</v>
      </c>
      <c r="AJ21" s="31">
        <f t="shared" si="20"/>
        <v>3</v>
      </c>
      <c r="AK21" s="31">
        <f t="shared" si="21"/>
        <v>1</v>
      </c>
      <c r="AM21" s="33">
        <f t="shared" si="22"/>
        <v>0</v>
      </c>
      <c r="AN21" s="33">
        <f t="shared" si="23"/>
        <v>0</v>
      </c>
      <c r="AO21" s="33">
        <f t="shared" si="24"/>
        <v>0</v>
      </c>
      <c r="AP21" s="33">
        <f t="shared" si="25"/>
        <v>0</v>
      </c>
      <c r="AQ21" s="33">
        <f t="shared" si="26"/>
        <v>0</v>
      </c>
      <c r="AR21" s="33">
        <f t="shared" si="27"/>
        <v>0</v>
      </c>
      <c r="AS21" s="33">
        <f t="shared" si="28"/>
        <v>0</v>
      </c>
      <c r="AT21" s="33">
        <f t="shared" si="29"/>
        <v>0</v>
      </c>
      <c r="AU21" s="33">
        <f t="shared" si="30"/>
        <v>0</v>
      </c>
      <c r="AV21" s="33">
        <f t="shared" si="31"/>
        <v>0</v>
      </c>
      <c r="AW21" s="33">
        <f t="shared" si="32"/>
        <v>0</v>
      </c>
      <c r="AX21" s="33">
        <f t="shared" si="33"/>
        <v>0</v>
      </c>
      <c r="AY21" s="33">
        <f t="shared" si="34"/>
        <v>0</v>
      </c>
      <c r="AZ21" s="33">
        <f t="shared" si="35"/>
        <v>0</v>
      </c>
      <c r="BA21" s="33">
        <f t="shared" si="36"/>
        <v>0</v>
      </c>
    </row>
    <row r="22" spans="1:53" x14ac:dyDescent="0.25">
      <c r="A22" s="35">
        <v>20151910068</v>
      </c>
      <c r="B22" s="33" t="s">
        <v>20</v>
      </c>
      <c r="C22" s="33" t="s">
        <v>86</v>
      </c>
      <c r="D22" s="34">
        <v>60</v>
      </c>
      <c r="E22" s="34">
        <v>68</v>
      </c>
      <c r="F22" s="34">
        <v>77</v>
      </c>
      <c r="G22" s="34">
        <v>64</v>
      </c>
      <c r="H22" s="34">
        <v>83</v>
      </c>
      <c r="I22" s="34">
        <v>66</v>
      </c>
      <c r="J22" s="34">
        <v>86</v>
      </c>
      <c r="K22" s="34">
        <v>65</v>
      </c>
      <c r="M22" s="34">
        <v>80</v>
      </c>
      <c r="O22" s="34">
        <v>83</v>
      </c>
      <c r="P22" s="34">
        <v>86</v>
      </c>
      <c r="Q22" s="34">
        <v>72</v>
      </c>
      <c r="R22" s="34">
        <v>62</v>
      </c>
      <c r="S22" s="33">
        <f t="shared" si="2"/>
        <v>22.5</v>
      </c>
      <c r="T22" s="34">
        <f t="shared" si="5"/>
        <v>69.24444444444444</v>
      </c>
      <c r="U22" s="32">
        <f t="shared" si="6"/>
        <v>0</v>
      </c>
      <c r="W22" s="31">
        <f t="shared" si="7"/>
        <v>4</v>
      </c>
      <c r="X22" s="31">
        <f t="shared" si="8"/>
        <v>2</v>
      </c>
      <c r="Y22" s="31">
        <f t="shared" si="9"/>
        <v>1</v>
      </c>
      <c r="Z22" s="31">
        <f t="shared" si="10"/>
        <v>4</v>
      </c>
      <c r="AA22" s="31">
        <f t="shared" si="11"/>
        <v>1</v>
      </c>
      <c r="AB22" s="31">
        <f t="shared" si="12"/>
        <v>1</v>
      </c>
      <c r="AC22" s="31">
        <f t="shared" si="13"/>
        <v>0.5</v>
      </c>
      <c r="AD22" s="31">
        <f t="shared" si="14"/>
        <v>2</v>
      </c>
      <c r="AE22" s="31">
        <f t="shared" si="15"/>
        <v>0</v>
      </c>
      <c r="AF22" s="31">
        <f t="shared" si="16"/>
        <v>1</v>
      </c>
      <c r="AG22" s="31">
        <f t="shared" si="17"/>
        <v>0</v>
      </c>
      <c r="AH22" s="31">
        <f t="shared" si="18"/>
        <v>1</v>
      </c>
      <c r="AI22" s="31">
        <f t="shared" si="19"/>
        <v>1</v>
      </c>
      <c r="AJ22" s="31">
        <f t="shared" si="20"/>
        <v>3</v>
      </c>
      <c r="AK22" s="31">
        <f t="shared" si="21"/>
        <v>1</v>
      </c>
      <c r="AM22" s="33">
        <f t="shared" si="22"/>
        <v>0</v>
      </c>
      <c r="AN22" s="33">
        <f t="shared" si="23"/>
        <v>0</v>
      </c>
      <c r="AO22" s="33">
        <f t="shared" si="24"/>
        <v>0</v>
      </c>
      <c r="AP22" s="33">
        <f t="shared" si="25"/>
        <v>0</v>
      </c>
      <c r="AQ22" s="33">
        <f t="shared" si="26"/>
        <v>0</v>
      </c>
      <c r="AR22" s="33">
        <f t="shared" si="27"/>
        <v>0</v>
      </c>
      <c r="AS22" s="33">
        <f t="shared" si="28"/>
        <v>0</v>
      </c>
      <c r="AT22" s="33">
        <f t="shared" si="29"/>
        <v>0</v>
      </c>
      <c r="AU22" s="33">
        <f t="shared" si="30"/>
        <v>0</v>
      </c>
      <c r="AV22" s="33">
        <f t="shared" si="31"/>
        <v>0</v>
      </c>
      <c r="AW22" s="33">
        <f t="shared" si="32"/>
        <v>0</v>
      </c>
      <c r="AX22" s="33">
        <f t="shared" si="33"/>
        <v>0</v>
      </c>
      <c r="AY22" s="33">
        <f t="shared" si="34"/>
        <v>0</v>
      </c>
      <c r="AZ22" s="33">
        <f t="shared" si="35"/>
        <v>0</v>
      </c>
      <c r="BA22" s="33">
        <f t="shared" si="36"/>
        <v>0</v>
      </c>
    </row>
    <row r="23" spans="1:53" x14ac:dyDescent="0.25">
      <c r="A23" s="35">
        <v>20151910069</v>
      </c>
      <c r="B23" s="33" t="s">
        <v>21</v>
      </c>
      <c r="C23" s="33" t="s">
        <v>87</v>
      </c>
      <c r="D23" s="34">
        <v>46</v>
      </c>
      <c r="E23" s="34">
        <v>60</v>
      </c>
      <c r="F23" s="34">
        <v>73</v>
      </c>
      <c r="G23" s="34">
        <v>60</v>
      </c>
      <c r="H23" s="34">
        <v>74</v>
      </c>
      <c r="I23" s="34">
        <v>81</v>
      </c>
      <c r="J23" s="34">
        <v>87</v>
      </c>
      <c r="K23" s="34">
        <v>61</v>
      </c>
      <c r="L23" s="34">
        <v>31</v>
      </c>
      <c r="N23" s="34">
        <v>72</v>
      </c>
      <c r="P23" s="34">
        <v>83</v>
      </c>
      <c r="Q23" s="34">
        <v>78</v>
      </c>
      <c r="R23" s="34">
        <v>60</v>
      </c>
      <c r="S23" s="33">
        <f t="shared" si="2"/>
        <v>22.5</v>
      </c>
      <c r="T23" s="34">
        <f t="shared" si="5"/>
        <v>63</v>
      </c>
      <c r="U23" s="32">
        <f t="shared" si="6"/>
        <v>5</v>
      </c>
      <c r="W23" s="31">
        <f t="shared" si="7"/>
        <v>4</v>
      </c>
      <c r="X23" s="31">
        <f t="shared" si="8"/>
        <v>2</v>
      </c>
      <c r="Y23" s="31">
        <f t="shared" si="9"/>
        <v>1</v>
      </c>
      <c r="Z23" s="31">
        <f t="shared" si="10"/>
        <v>4</v>
      </c>
      <c r="AA23" s="31">
        <f t="shared" si="11"/>
        <v>1</v>
      </c>
      <c r="AB23" s="31">
        <f t="shared" si="12"/>
        <v>1</v>
      </c>
      <c r="AC23" s="31">
        <f t="shared" si="13"/>
        <v>0.5</v>
      </c>
      <c r="AD23" s="31">
        <f t="shared" si="14"/>
        <v>2</v>
      </c>
      <c r="AE23" s="31">
        <f t="shared" si="15"/>
        <v>1</v>
      </c>
      <c r="AF23" s="31">
        <f t="shared" si="16"/>
        <v>0</v>
      </c>
      <c r="AG23" s="31">
        <f t="shared" si="17"/>
        <v>1</v>
      </c>
      <c r="AH23" s="31">
        <f t="shared" si="18"/>
        <v>0</v>
      </c>
      <c r="AI23" s="31">
        <f t="shared" si="19"/>
        <v>1</v>
      </c>
      <c r="AJ23" s="31">
        <f t="shared" si="20"/>
        <v>3</v>
      </c>
      <c r="AK23" s="31">
        <f t="shared" si="21"/>
        <v>1</v>
      </c>
      <c r="AM23" s="33">
        <f t="shared" si="22"/>
        <v>4</v>
      </c>
      <c r="AN23" s="33">
        <f t="shared" si="23"/>
        <v>0</v>
      </c>
      <c r="AO23" s="33">
        <f t="shared" si="24"/>
        <v>0</v>
      </c>
      <c r="AP23" s="33">
        <f t="shared" si="25"/>
        <v>0</v>
      </c>
      <c r="AQ23" s="33">
        <f t="shared" si="26"/>
        <v>0</v>
      </c>
      <c r="AR23" s="33">
        <f t="shared" si="27"/>
        <v>0</v>
      </c>
      <c r="AS23" s="33">
        <f t="shared" si="28"/>
        <v>0</v>
      </c>
      <c r="AT23" s="33">
        <f t="shared" si="29"/>
        <v>0</v>
      </c>
      <c r="AU23" s="33">
        <f t="shared" si="30"/>
        <v>1</v>
      </c>
      <c r="AV23" s="33">
        <f t="shared" si="31"/>
        <v>0</v>
      </c>
      <c r="AW23" s="33">
        <f t="shared" si="32"/>
        <v>0</v>
      </c>
      <c r="AX23" s="33">
        <f t="shared" si="33"/>
        <v>0</v>
      </c>
      <c r="AY23" s="33">
        <f t="shared" si="34"/>
        <v>0</v>
      </c>
      <c r="AZ23" s="33">
        <f t="shared" si="35"/>
        <v>0</v>
      </c>
      <c r="BA23" s="33">
        <f t="shared" si="36"/>
        <v>0</v>
      </c>
    </row>
    <row r="24" spans="1:53" x14ac:dyDescent="0.25">
      <c r="A24" s="35">
        <v>20151910084</v>
      </c>
      <c r="B24" s="33" t="s">
        <v>22</v>
      </c>
      <c r="C24" s="33" t="s">
        <v>87</v>
      </c>
      <c r="D24" s="34">
        <v>60</v>
      </c>
      <c r="E24" s="34">
        <v>60</v>
      </c>
      <c r="F24" s="34">
        <v>75</v>
      </c>
      <c r="G24" s="34">
        <v>60</v>
      </c>
      <c r="H24" s="34">
        <v>82</v>
      </c>
      <c r="I24" s="34">
        <v>81</v>
      </c>
      <c r="J24" s="34">
        <v>94</v>
      </c>
      <c r="K24" s="34">
        <v>70</v>
      </c>
      <c r="L24" s="34">
        <v>61</v>
      </c>
      <c r="N24" s="34">
        <v>73</v>
      </c>
      <c r="P24" s="34">
        <v>84</v>
      </c>
      <c r="Q24" s="34">
        <v>78</v>
      </c>
      <c r="R24" s="34">
        <v>81</v>
      </c>
      <c r="S24" s="33">
        <f t="shared" si="2"/>
        <v>22.5</v>
      </c>
      <c r="T24" s="34">
        <f t="shared" si="5"/>
        <v>69.24444444444444</v>
      </c>
      <c r="U24" s="32">
        <f t="shared" si="6"/>
        <v>0</v>
      </c>
      <c r="W24" s="31">
        <f t="shared" si="7"/>
        <v>4</v>
      </c>
      <c r="X24" s="31">
        <f t="shared" si="8"/>
        <v>2</v>
      </c>
      <c r="Y24" s="31">
        <f t="shared" si="9"/>
        <v>1</v>
      </c>
      <c r="Z24" s="31">
        <f t="shared" si="10"/>
        <v>4</v>
      </c>
      <c r="AA24" s="31">
        <f t="shared" si="11"/>
        <v>1</v>
      </c>
      <c r="AB24" s="31">
        <f t="shared" si="12"/>
        <v>1</v>
      </c>
      <c r="AC24" s="31">
        <f t="shared" si="13"/>
        <v>0.5</v>
      </c>
      <c r="AD24" s="31">
        <f t="shared" si="14"/>
        <v>2</v>
      </c>
      <c r="AE24" s="31">
        <f t="shared" si="15"/>
        <v>1</v>
      </c>
      <c r="AF24" s="31">
        <f t="shared" si="16"/>
        <v>0</v>
      </c>
      <c r="AG24" s="31">
        <f t="shared" si="17"/>
        <v>1</v>
      </c>
      <c r="AH24" s="31">
        <f t="shared" si="18"/>
        <v>0</v>
      </c>
      <c r="AI24" s="31">
        <f t="shared" si="19"/>
        <v>1</v>
      </c>
      <c r="AJ24" s="31">
        <f t="shared" si="20"/>
        <v>3</v>
      </c>
      <c r="AK24" s="31">
        <f t="shared" si="21"/>
        <v>1</v>
      </c>
      <c r="AM24" s="33">
        <f t="shared" si="22"/>
        <v>0</v>
      </c>
      <c r="AN24" s="33">
        <f t="shared" si="23"/>
        <v>0</v>
      </c>
      <c r="AO24" s="33">
        <f t="shared" si="24"/>
        <v>0</v>
      </c>
      <c r="AP24" s="33">
        <f t="shared" si="25"/>
        <v>0</v>
      </c>
      <c r="AQ24" s="33">
        <f t="shared" si="26"/>
        <v>0</v>
      </c>
      <c r="AR24" s="33">
        <f t="shared" si="27"/>
        <v>0</v>
      </c>
      <c r="AS24" s="33">
        <f t="shared" si="28"/>
        <v>0</v>
      </c>
      <c r="AT24" s="33">
        <f t="shared" si="29"/>
        <v>0</v>
      </c>
      <c r="AU24" s="33">
        <f t="shared" si="30"/>
        <v>0</v>
      </c>
      <c r="AV24" s="33">
        <f t="shared" si="31"/>
        <v>0</v>
      </c>
      <c r="AW24" s="33">
        <f t="shared" si="32"/>
        <v>0</v>
      </c>
      <c r="AX24" s="33">
        <f t="shared" si="33"/>
        <v>0</v>
      </c>
      <c r="AY24" s="33">
        <f t="shared" si="34"/>
        <v>0</v>
      </c>
      <c r="AZ24" s="33">
        <f t="shared" si="35"/>
        <v>0</v>
      </c>
      <c r="BA24" s="33">
        <f t="shared" si="36"/>
        <v>0</v>
      </c>
    </row>
    <row r="25" spans="1:53" x14ac:dyDescent="0.25">
      <c r="A25" s="35">
        <v>20151910085</v>
      </c>
      <c r="B25" s="33" t="s">
        <v>23</v>
      </c>
      <c r="C25" s="33" t="s">
        <v>86</v>
      </c>
      <c r="D25" s="34">
        <v>68</v>
      </c>
      <c r="E25" s="34">
        <v>87</v>
      </c>
      <c r="F25" s="34">
        <v>73</v>
      </c>
      <c r="G25" s="34">
        <v>86</v>
      </c>
      <c r="H25" s="34">
        <v>84</v>
      </c>
      <c r="I25" s="34">
        <v>60</v>
      </c>
      <c r="J25" s="34">
        <v>89</v>
      </c>
      <c r="K25" s="34">
        <v>71</v>
      </c>
      <c r="L25" s="34">
        <v>74</v>
      </c>
      <c r="N25" s="34">
        <v>81</v>
      </c>
      <c r="P25" s="34">
        <v>85</v>
      </c>
      <c r="Q25" s="34">
        <v>80</v>
      </c>
      <c r="R25" s="34">
        <v>77</v>
      </c>
      <c r="S25" s="33">
        <f t="shared" si="2"/>
        <v>22.5</v>
      </c>
      <c r="T25" s="34">
        <f t="shared" si="5"/>
        <v>77.8</v>
      </c>
      <c r="U25" s="32">
        <f t="shared" si="6"/>
        <v>0</v>
      </c>
      <c r="W25" s="31">
        <f t="shared" si="7"/>
        <v>4</v>
      </c>
      <c r="X25" s="31">
        <f t="shared" si="8"/>
        <v>2</v>
      </c>
      <c r="Y25" s="31">
        <f t="shared" si="9"/>
        <v>1</v>
      </c>
      <c r="Z25" s="31">
        <f t="shared" si="10"/>
        <v>4</v>
      </c>
      <c r="AA25" s="31">
        <f t="shared" si="11"/>
        <v>1</v>
      </c>
      <c r="AB25" s="31">
        <f t="shared" si="12"/>
        <v>1</v>
      </c>
      <c r="AC25" s="31">
        <f t="shared" si="13"/>
        <v>0.5</v>
      </c>
      <c r="AD25" s="31">
        <f t="shared" si="14"/>
        <v>2</v>
      </c>
      <c r="AE25" s="31">
        <f t="shared" si="15"/>
        <v>1</v>
      </c>
      <c r="AF25" s="31">
        <f t="shared" si="16"/>
        <v>0</v>
      </c>
      <c r="AG25" s="31">
        <f t="shared" si="17"/>
        <v>1</v>
      </c>
      <c r="AH25" s="31">
        <f t="shared" si="18"/>
        <v>0</v>
      </c>
      <c r="AI25" s="31">
        <f t="shared" si="19"/>
        <v>1</v>
      </c>
      <c r="AJ25" s="31">
        <f t="shared" si="20"/>
        <v>3</v>
      </c>
      <c r="AK25" s="31">
        <f t="shared" si="21"/>
        <v>1</v>
      </c>
      <c r="AM25" s="33">
        <f t="shared" si="22"/>
        <v>0</v>
      </c>
      <c r="AN25" s="33">
        <f t="shared" si="23"/>
        <v>0</v>
      </c>
      <c r="AO25" s="33">
        <f t="shared" si="24"/>
        <v>0</v>
      </c>
      <c r="AP25" s="33">
        <f t="shared" si="25"/>
        <v>0</v>
      </c>
      <c r="AQ25" s="33">
        <f t="shared" si="26"/>
        <v>0</v>
      </c>
      <c r="AR25" s="33">
        <f t="shared" si="27"/>
        <v>0</v>
      </c>
      <c r="AS25" s="33">
        <f t="shared" si="28"/>
        <v>0</v>
      </c>
      <c r="AT25" s="33">
        <f t="shared" si="29"/>
        <v>0</v>
      </c>
      <c r="AU25" s="33">
        <f t="shared" si="30"/>
        <v>0</v>
      </c>
      <c r="AV25" s="33">
        <f t="shared" si="31"/>
        <v>0</v>
      </c>
      <c r="AW25" s="33">
        <f t="shared" si="32"/>
        <v>0</v>
      </c>
      <c r="AX25" s="33">
        <f t="shared" si="33"/>
        <v>0</v>
      </c>
      <c r="AY25" s="33">
        <f t="shared" si="34"/>
        <v>0</v>
      </c>
      <c r="AZ25" s="33">
        <f t="shared" si="35"/>
        <v>0</v>
      </c>
      <c r="BA25" s="33">
        <f t="shared" si="36"/>
        <v>0</v>
      </c>
    </row>
    <row r="26" spans="1:53" x14ac:dyDescent="0.25">
      <c r="A26" s="35">
        <v>20151910086</v>
      </c>
      <c r="B26" s="33" t="s">
        <v>57</v>
      </c>
      <c r="C26" s="33" t="s">
        <v>87</v>
      </c>
      <c r="D26" s="34">
        <v>66</v>
      </c>
      <c r="E26" s="34">
        <v>63</v>
      </c>
      <c r="F26" s="34">
        <v>73</v>
      </c>
      <c r="G26" s="34">
        <v>64</v>
      </c>
      <c r="H26" s="34">
        <v>78</v>
      </c>
      <c r="I26" s="34">
        <v>73</v>
      </c>
      <c r="J26" s="34">
        <v>94</v>
      </c>
      <c r="K26" s="34">
        <v>86</v>
      </c>
      <c r="L26" s="34">
        <v>67</v>
      </c>
      <c r="N26" s="34">
        <v>81</v>
      </c>
      <c r="P26" s="34">
        <v>80</v>
      </c>
      <c r="Q26" s="34">
        <v>76</v>
      </c>
      <c r="R26" s="34">
        <v>60</v>
      </c>
      <c r="S26" s="33">
        <f t="shared" si="2"/>
        <v>22.5</v>
      </c>
      <c r="T26" s="34">
        <f t="shared" si="5"/>
        <v>71.333333333333329</v>
      </c>
      <c r="U26" s="32">
        <f t="shared" si="6"/>
        <v>0</v>
      </c>
      <c r="W26" s="31">
        <f t="shared" si="7"/>
        <v>4</v>
      </c>
      <c r="X26" s="31">
        <f t="shared" si="8"/>
        <v>2</v>
      </c>
      <c r="Y26" s="31">
        <f t="shared" si="9"/>
        <v>1</v>
      </c>
      <c r="Z26" s="31">
        <f t="shared" si="10"/>
        <v>4</v>
      </c>
      <c r="AA26" s="31">
        <f t="shared" si="11"/>
        <v>1</v>
      </c>
      <c r="AB26" s="31">
        <f t="shared" si="12"/>
        <v>1</v>
      </c>
      <c r="AC26" s="31">
        <f t="shared" si="13"/>
        <v>0.5</v>
      </c>
      <c r="AD26" s="31">
        <f t="shared" si="14"/>
        <v>2</v>
      </c>
      <c r="AE26" s="31">
        <f t="shared" si="15"/>
        <v>1</v>
      </c>
      <c r="AF26" s="31">
        <f t="shared" si="16"/>
        <v>0</v>
      </c>
      <c r="AG26" s="31">
        <f t="shared" si="17"/>
        <v>1</v>
      </c>
      <c r="AH26" s="31">
        <f t="shared" si="18"/>
        <v>0</v>
      </c>
      <c r="AI26" s="31">
        <f t="shared" si="19"/>
        <v>1</v>
      </c>
      <c r="AJ26" s="31">
        <f t="shared" si="20"/>
        <v>3</v>
      </c>
      <c r="AK26" s="31">
        <f t="shared" si="21"/>
        <v>1</v>
      </c>
      <c r="AM26" s="33">
        <f t="shared" si="22"/>
        <v>0</v>
      </c>
      <c r="AN26" s="33">
        <f t="shared" si="23"/>
        <v>0</v>
      </c>
      <c r="AO26" s="33">
        <f t="shared" si="24"/>
        <v>0</v>
      </c>
      <c r="AP26" s="33">
        <f t="shared" si="25"/>
        <v>0</v>
      </c>
      <c r="AQ26" s="33">
        <f t="shared" si="26"/>
        <v>0</v>
      </c>
      <c r="AR26" s="33">
        <f t="shared" si="27"/>
        <v>0</v>
      </c>
      <c r="AS26" s="33">
        <f t="shared" si="28"/>
        <v>0</v>
      </c>
      <c r="AT26" s="33">
        <f t="shared" si="29"/>
        <v>0</v>
      </c>
      <c r="AU26" s="33">
        <f t="shared" si="30"/>
        <v>0</v>
      </c>
      <c r="AV26" s="33">
        <f t="shared" si="31"/>
        <v>0</v>
      </c>
      <c r="AW26" s="33">
        <f t="shared" si="32"/>
        <v>0</v>
      </c>
      <c r="AX26" s="33">
        <f t="shared" si="33"/>
        <v>0</v>
      </c>
      <c r="AY26" s="33">
        <f t="shared" si="34"/>
        <v>0</v>
      </c>
      <c r="AZ26" s="33">
        <f t="shared" si="35"/>
        <v>0</v>
      </c>
      <c r="BA26" s="33">
        <f t="shared" si="36"/>
        <v>0</v>
      </c>
    </row>
    <row r="27" spans="1:53" x14ac:dyDescent="0.25">
      <c r="A27" s="35">
        <v>20151910104</v>
      </c>
      <c r="B27" s="33" t="s">
        <v>25</v>
      </c>
      <c r="C27" s="33" t="s">
        <v>86</v>
      </c>
      <c r="D27" s="34">
        <v>75</v>
      </c>
      <c r="E27" s="34">
        <v>74</v>
      </c>
      <c r="F27" s="34">
        <v>82</v>
      </c>
      <c r="G27" s="34">
        <v>82</v>
      </c>
      <c r="H27" s="34">
        <v>78</v>
      </c>
      <c r="I27" s="34">
        <v>87</v>
      </c>
      <c r="J27" s="34">
        <v>94</v>
      </c>
      <c r="K27" s="34">
        <v>65</v>
      </c>
      <c r="L27" s="34">
        <v>79</v>
      </c>
      <c r="N27" s="34">
        <v>84</v>
      </c>
      <c r="P27" s="34">
        <v>86</v>
      </c>
      <c r="Q27" s="34">
        <v>82</v>
      </c>
      <c r="R27" s="34">
        <v>70</v>
      </c>
      <c r="S27" s="33">
        <f t="shared" si="2"/>
        <v>22.5</v>
      </c>
      <c r="T27" s="34">
        <f t="shared" si="5"/>
        <v>78.444444444444443</v>
      </c>
      <c r="U27" s="32">
        <f t="shared" si="6"/>
        <v>0</v>
      </c>
      <c r="W27" s="31">
        <f t="shared" si="7"/>
        <v>4</v>
      </c>
      <c r="X27" s="31">
        <f t="shared" si="8"/>
        <v>2</v>
      </c>
      <c r="Y27" s="31">
        <f t="shared" si="9"/>
        <v>1</v>
      </c>
      <c r="Z27" s="31">
        <f t="shared" si="10"/>
        <v>4</v>
      </c>
      <c r="AA27" s="31">
        <f t="shared" si="11"/>
        <v>1</v>
      </c>
      <c r="AB27" s="31">
        <f t="shared" si="12"/>
        <v>1</v>
      </c>
      <c r="AC27" s="31">
        <f t="shared" si="13"/>
        <v>0.5</v>
      </c>
      <c r="AD27" s="31">
        <f t="shared" si="14"/>
        <v>2</v>
      </c>
      <c r="AE27" s="31">
        <f t="shared" si="15"/>
        <v>1</v>
      </c>
      <c r="AF27" s="31">
        <f t="shared" si="16"/>
        <v>0</v>
      </c>
      <c r="AG27" s="31">
        <f t="shared" si="17"/>
        <v>1</v>
      </c>
      <c r="AH27" s="31">
        <f t="shared" si="18"/>
        <v>0</v>
      </c>
      <c r="AI27" s="31">
        <f t="shared" si="19"/>
        <v>1</v>
      </c>
      <c r="AJ27" s="31">
        <f t="shared" si="20"/>
        <v>3</v>
      </c>
      <c r="AK27" s="31">
        <f t="shared" si="21"/>
        <v>1</v>
      </c>
      <c r="AM27" s="33">
        <f t="shared" si="22"/>
        <v>0</v>
      </c>
      <c r="AN27" s="33">
        <f t="shared" si="23"/>
        <v>0</v>
      </c>
      <c r="AO27" s="33">
        <f t="shared" si="24"/>
        <v>0</v>
      </c>
      <c r="AP27" s="33">
        <f t="shared" si="25"/>
        <v>0</v>
      </c>
      <c r="AQ27" s="33">
        <f t="shared" si="26"/>
        <v>0</v>
      </c>
      <c r="AR27" s="33">
        <f t="shared" si="27"/>
        <v>0</v>
      </c>
      <c r="AS27" s="33">
        <f t="shared" si="28"/>
        <v>0</v>
      </c>
      <c r="AT27" s="33">
        <f t="shared" si="29"/>
        <v>0</v>
      </c>
      <c r="AU27" s="33">
        <f t="shared" si="30"/>
        <v>0</v>
      </c>
      <c r="AV27" s="33">
        <f t="shared" si="31"/>
        <v>0</v>
      </c>
      <c r="AW27" s="33">
        <f t="shared" si="32"/>
        <v>0</v>
      </c>
      <c r="AX27" s="33">
        <f t="shared" si="33"/>
        <v>0</v>
      </c>
      <c r="AY27" s="33">
        <f t="shared" si="34"/>
        <v>0</v>
      </c>
      <c r="AZ27" s="33">
        <f t="shared" si="35"/>
        <v>0</v>
      </c>
      <c r="BA27" s="33">
        <f t="shared" si="36"/>
        <v>0</v>
      </c>
    </row>
    <row r="28" spans="1:53" x14ac:dyDescent="0.25">
      <c r="A28" s="35">
        <v>20151910107</v>
      </c>
      <c r="B28" s="33" t="s">
        <v>26</v>
      </c>
      <c r="C28" s="33" t="s">
        <v>86</v>
      </c>
      <c r="D28" s="34">
        <v>61</v>
      </c>
      <c r="E28" s="34">
        <v>60</v>
      </c>
      <c r="F28" s="34">
        <v>74</v>
      </c>
      <c r="G28" s="34">
        <v>60</v>
      </c>
      <c r="H28" s="34">
        <v>83</v>
      </c>
      <c r="I28" s="34">
        <v>71</v>
      </c>
      <c r="J28" s="34">
        <v>88</v>
      </c>
      <c r="K28" s="34">
        <v>64</v>
      </c>
      <c r="L28" s="34">
        <v>62</v>
      </c>
      <c r="N28" s="34">
        <v>73</v>
      </c>
      <c r="P28" s="34">
        <v>85</v>
      </c>
      <c r="Q28" s="34">
        <v>77</v>
      </c>
      <c r="R28" s="34">
        <v>60</v>
      </c>
      <c r="S28" s="33">
        <f t="shared" si="2"/>
        <v>22.5</v>
      </c>
      <c r="T28" s="34">
        <f t="shared" si="5"/>
        <v>67.333333333333329</v>
      </c>
      <c r="U28" s="32">
        <f t="shared" si="6"/>
        <v>0</v>
      </c>
      <c r="W28" s="31">
        <f t="shared" si="7"/>
        <v>4</v>
      </c>
      <c r="X28" s="31">
        <f t="shared" si="8"/>
        <v>2</v>
      </c>
      <c r="Y28" s="31">
        <f t="shared" si="9"/>
        <v>1</v>
      </c>
      <c r="Z28" s="31">
        <f t="shared" si="10"/>
        <v>4</v>
      </c>
      <c r="AA28" s="31">
        <f t="shared" si="11"/>
        <v>1</v>
      </c>
      <c r="AB28" s="31">
        <f t="shared" si="12"/>
        <v>1</v>
      </c>
      <c r="AC28" s="31">
        <f t="shared" si="13"/>
        <v>0.5</v>
      </c>
      <c r="AD28" s="31">
        <f t="shared" si="14"/>
        <v>2</v>
      </c>
      <c r="AE28" s="31">
        <f t="shared" si="15"/>
        <v>1</v>
      </c>
      <c r="AF28" s="31">
        <f t="shared" si="16"/>
        <v>0</v>
      </c>
      <c r="AG28" s="31">
        <f t="shared" si="17"/>
        <v>1</v>
      </c>
      <c r="AH28" s="31">
        <f t="shared" si="18"/>
        <v>0</v>
      </c>
      <c r="AI28" s="31">
        <f t="shared" si="19"/>
        <v>1</v>
      </c>
      <c r="AJ28" s="31">
        <f t="shared" si="20"/>
        <v>3</v>
      </c>
      <c r="AK28" s="31">
        <f t="shared" si="21"/>
        <v>1</v>
      </c>
      <c r="AM28" s="33">
        <f t="shared" si="22"/>
        <v>0</v>
      </c>
      <c r="AN28" s="33">
        <f t="shared" si="23"/>
        <v>0</v>
      </c>
      <c r="AO28" s="33">
        <f t="shared" si="24"/>
        <v>0</v>
      </c>
      <c r="AP28" s="33">
        <f t="shared" si="25"/>
        <v>0</v>
      </c>
      <c r="AQ28" s="33">
        <f t="shared" si="26"/>
        <v>0</v>
      </c>
      <c r="AR28" s="33">
        <f t="shared" si="27"/>
        <v>0</v>
      </c>
      <c r="AS28" s="33">
        <f t="shared" si="28"/>
        <v>0</v>
      </c>
      <c r="AT28" s="33">
        <f t="shared" si="29"/>
        <v>0</v>
      </c>
      <c r="AU28" s="33">
        <f t="shared" si="30"/>
        <v>0</v>
      </c>
      <c r="AV28" s="33">
        <f t="shared" si="31"/>
        <v>0</v>
      </c>
      <c r="AW28" s="33">
        <f t="shared" si="32"/>
        <v>0</v>
      </c>
      <c r="AX28" s="33">
        <f t="shared" si="33"/>
        <v>0</v>
      </c>
      <c r="AY28" s="33">
        <f t="shared" si="34"/>
        <v>0</v>
      </c>
      <c r="AZ28" s="33">
        <f t="shared" si="35"/>
        <v>0</v>
      </c>
      <c r="BA28" s="33">
        <f t="shared" si="36"/>
        <v>0</v>
      </c>
    </row>
    <row r="29" spans="1:53" x14ac:dyDescent="0.25">
      <c r="A29" s="35">
        <v>20151910108</v>
      </c>
      <c r="B29" s="33" t="s">
        <v>27</v>
      </c>
      <c r="C29" s="33" t="s">
        <v>86</v>
      </c>
      <c r="D29" s="34">
        <v>63</v>
      </c>
      <c r="E29" s="34">
        <v>81</v>
      </c>
      <c r="F29" s="34">
        <v>81</v>
      </c>
      <c r="G29" s="34">
        <v>77</v>
      </c>
      <c r="H29" s="34">
        <v>79</v>
      </c>
      <c r="I29" s="34">
        <v>68</v>
      </c>
      <c r="J29" s="34">
        <v>93</v>
      </c>
      <c r="K29" s="34">
        <v>88</v>
      </c>
      <c r="L29" s="34">
        <v>80</v>
      </c>
      <c r="N29" s="34">
        <v>78</v>
      </c>
      <c r="P29" s="34">
        <v>86</v>
      </c>
      <c r="Q29" s="34">
        <v>80</v>
      </c>
      <c r="R29" s="34">
        <v>73</v>
      </c>
      <c r="S29" s="33">
        <f t="shared" si="2"/>
        <v>22.5</v>
      </c>
      <c r="T29" s="34">
        <f t="shared" si="5"/>
        <v>76.86666666666666</v>
      </c>
      <c r="U29" s="32">
        <f t="shared" si="6"/>
        <v>0</v>
      </c>
      <c r="W29" s="31">
        <f t="shared" si="7"/>
        <v>4</v>
      </c>
      <c r="X29" s="31">
        <f t="shared" si="8"/>
        <v>2</v>
      </c>
      <c r="Y29" s="31">
        <f t="shared" si="9"/>
        <v>1</v>
      </c>
      <c r="Z29" s="31">
        <f t="shared" si="10"/>
        <v>4</v>
      </c>
      <c r="AA29" s="31">
        <f t="shared" si="11"/>
        <v>1</v>
      </c>
      <c r="AB29" s="31">
        <f t="shared" si="12"/>
        <v>1</v>
      </c>
      <c r="AC29" s="31">
        <f t="shared" si="13"/>
        <v>0.5</v>
      </c>
      <c r="AD29" s="31">
        <f t="shared" si="14"/>
        <v>2</v>
      </c>
      <c r="AE29" s="31">
        <f t="shared" si="15"/>
        <v>1</v>
      </c>
      <c r="AF29" s="31">
        <f t="shared" si="16"/>
        <v>0</v>
      </c>
      <c r="AG29" s="31">
        <f t="shared" si="17"/>
        <v>1</v>
      </c>
      <c r="AH29" s="31">
        <f t="shared" si="18"/>
        <v>0</v>
      </c>
      <c r="AI29" s="31">
        <f t="shared" si="19"/>
        <v>1</v>
      </c>
      <c r="AJ29" s="31">
        <f t="shared" si="20"/>
        <v>3</v>
      </c>
      <c r="AK29" s="31">
        <f t="shared" si="21"/>
        <v>1</v>
      </c>
      <c r="AM29" s="33">
        <f t="shared" si="22"/>
        <v>0</v>
      </c>
      <c r="AN29" s="33">
        <f t="shared" si="23"/>
        <v>0</v>
      </c>
      <c r="AO29" s="33">
        <f t="shared" si="24"/>
        <v>0</v>
      </c>
      <c r="AP29" s="33">
        <f t="shared" si="25"/>
        <v>0</v>
      </c>
      <c r="AQ29" s="33">
        <f t="shared" si="26"/>
        <v>0</v>
      </c>
      <c r="AR29" s="33">
        <f t="shared" si="27"/>
        <v>0</v>
      </c>
      <c r="AS29" s="33">
        <f t="shared" si="28"/>
        <v>0</v>
      </c>
      <c r="AT29" s="33">
        <f t="shared" si="29"/>
        <v>0</v>
      </c>
      <c r="AU29" s="33">
        <f t="shared" si="30"/>
        <v>0</v>
      </c>
      <c r="AV29" s="33">
        <f t="shared" si="31"/>
        <v>0</v>
      </c>
      <c r="AW29" s="33">
        <f t="shared" si="32"/>
        <v>0</v>
      </c>
      <c r="AX29" s="33">
        <f t="shared" si="33"/>
        <v>0</v>
      </c>
      <c r="AY29" s="33">
        <f t="shared" si="34"/>
        <v>0</v>
      </c>
      <c r="AZ29" s="33">
        <f t="shared" si="35"/>
        <v>0</v>
      </c>
      <c r="BA29" s="33">
        <f t="shared" si="36"/>
        <v>0</v>
      </c>
    </row>
    <row r="30" spans="1:53" x14ac:dyDescent="0.25">
      <c r="A30" s="35">
        <v>20151910112</v>
      </c>
      <c r="B30" s="33" t="s">
        <v>45</v>
      </c>
      <c r="C30" s="33" t="s">
        <v>87</v>
      </c>
      <c r="D30" s="34">
        <v>60</v>
      </c>
      <c r="E30" s="34">
        <v>67</v>
      </c>
      <c r="F30" s="34">
        <v>84</v>
      </c>
      <c r="G30" s="34">
        <v>60</v>
      </c>
      <c r="H30" s="34">
        <v>75</v>
      </c>
      <c r="I30" s="34">
        <v>85</v>
      </c>
      <c r="J30" s="34">
        <v>87</v>
      </c>
      <c r="K30" s="34">
        <v>64</v>
      </c>
      <c r="L30" s="34">
        <v>60</v>
      </c>
      <c r="N30" s="34">
        <v>72</v>
      </c>
      <c r="P30" s="34">
        <v>82</v>
      </c>
      <c r="Q30" s="34">
        <v>71</v>
      </c>
      <c r="R30" s="34">
        <v>46</v>
      </c>
      <c r="S30" s="33">
        <f t="shared" si="2"/>
        <v>22.5</v>
      </c>
      <c r="T30" s="34">
        <f t="shared" si="5"/>
        <v>66.777777777777771</v>
      </c>
      <c r="U30" s="32">
        <f t="shared" si="6"/>
        <v>1</v>
      </c>
      <c r="W30" s="31">
        <f t="shared" si="7"/>
        <v>4</v>
      </c>
      <c r="X30" s="31">
        <f t="shared" si="8"/>
        <v>2</v>
      </c>
      <c r="Y30" s="31">
        <f t="shared" si="9"/>
        <v>1</v>
      </c>
      <c r="Z30" s="31">
        <f t="shared" si="10"/>
        <v>4</v>
      </c>
      <c r="AA30" s="31">
        <f t="shared" si="11"/>
        <v>1</v>
      </c>
      <c r="AB30" s="31">
        <f t="shared" si="12"/>
        <v>1</v>
      </c>
      <c r="AC30" s="31">
        <f t="shared" si="13"/>
        <v>0.5</v>
      </c>
      <c r="AD30" s="31">
        <f t="shared" si="14"/>
        <v>2</v>
      </c>
      <c r="AE30" s="31">
        <f t="shared" si="15"/>
        <v>1</v>
      </c>
      <c r="AF30" s="31">
        <f t="shared" si="16"/>
        <v>0</v>
      </c>
      <c r="AG30" s="31">
        <f t="shared" si="17"/>
        <v>1</v>
      </c>
      <c r="AH30" s="31">
        <f t="shared" si="18"/>
        <v>0</v>
      </c>
      <c r="AI30" s="31">
        <f t="shared" si="19"/>
        <v>1</v>
      </c>
      <c r="AJ30" s="31">
        <f t="shared" si="20"/>
        <v>3</v>
      </c>
      <c r="AK30" s="31">
        <f t="shared" si="21"/>
        <v>1</v>
      </c>
      <c r="AM30" s="33">
        <f t="shared" si="22"/>
        <v>0</v>
      </c>
      <c r="AN30" s="33">
        <f t="shared" si="23"/>
        <v>0</v>
      </c>
      <c r="AO30" s="33">
        <f t="shared" si="24"/>
        <v>0</v>
      </c>
      <c r="AP30" s="33">
        <f t="shared" si="25"/>
        <v>0</v>
      </c>
      <c r="AQ30" s="33">
        <f t="shared" si="26"/>
        <v>0</v>
      </c>
      <c r="AR30" s="33">
        <f t="shared" si="27"/>
        <v>0</v>
      </c>
      <c r="AS30" s="33">
        <f t="shared" si="28"/>
        <v>0</v>
      </c>
      <c r="AT30" s="33">
        <f t="shared" si="29"/>
        <v>0</v>
      </c>
      <c r="AU30" s="33">
        <f t="shared" si="30"/>
        <v>0</v>
      </c>
      <c r="AV30" s="33">
        <f t="shared" si="31"/>
        <v>0</v>
      </c>
      <c r="AW30" s="33">
        <f t="shared" si="32"/>
        <v>0</v>
      </c>
      <c r="AX30" s="33">
        <f t="shared" si="33"/>
        <v>0</v>
      </c>
      <c r="AY30" s="33">
        <f t="shared" si="34"/>
        <v>0</v>
      </c>
      <c r="AZ30" s="33">
        <f t="shared" si="35"/>
        <v>0</v>
      </c>
      <c r="BA30" s="33">
        <f t="shared" si="36"/>
        <v>1</v>
      </c>
    </row>
    <row r="31" spans="1:53" x14ac:dyDescent="0.25">
      <c r="A31" s="35">
        <v>20151910113</v>
      </c>
      <c r="B31" s="33" t="s">
        <v>28</v>
      </c>
      <c r="C31" s="33" t="s">
        <v>86</v>
      </c>
      <c r="D31" s="34">
        <v>68</v>
      </c>
      <c r="E31" s="34">
        <v>77</v>
      </c>
      <c r="F31" s="34">
        <v>86</v>
      </c>
      <c r="G31" s="34">
        <v>74</v>
      </c>
      <c r="H31" s="34">
        <v>81</v>
      </c>
      <c r="I31" s="34">
        <v>82</v>
      </c>
      <c r="J31" s="34">
        <v>89</v>
      </c>
      <c r="K31" s="34">
        <v>70</v>
      </c>
      <c r="L31" s="34">
        <v>73</v>
      </c>
      <c r="N31" s="34">
        <v>83</v>
      </c>
      <c r="P31" s="34">
        <v>86</v>
      </c>
      <c r="Q31" s="34">
        <v>98</v>
      </c>
      <c r="R31" s="34">
        <v>89</v>
      </c>
      <c r="S31" s="33">
        <f t="shared" si="2"/>
        <v>22.5</v>
      </c>
      <c r="T31" s="34">
        <f t="shared" si="5"/>
        <v>79.13333333333334</v>
      </c>
      <c r="U31" s="32">
        <f t="shared" si="6"/>
        <v>0</v>
      </c>
      <c r="W31" s="31">
        <f t="shared" si="7"/>
        <v>4</v>
      </c>
      <c r="X31" s="31">
        <f t="shared" si="8"/>
        <v>2</v>
      </c>
      <c r="Y31" s="31">
        <f t="shared" si="9"/>
        <v>1</v>
      </c>
      <c r="Z31" s="31">
        <f t="shared" si="10"/>
        <v>4</v>
      </c>
      <c r="AA31" s="31">
        <f t="shared" si="11"/>
        <v>1</v>
      </c>
      <c r="AB31" s="31">
        <f t="shared" si="12"/>
        <v>1</v>
      </c>
      <c r="AC31" s="31">
        <f t="shared" si="13"/>
        <v>0.5</v>
      </c>
      <c r="AD31" s="31">
        <f t="shared" si="14"/>
        <v>2</v>
      </c>
      <c r="AE31" s="31">
        <f t="shared" si="15"/>
        <v>1</v>
      </c>
      <c r="AF31" s="31">
        <f t="shared" si="16"/>
        <v>0</v>
      </c>
      <c r="AG31" s="31">
        <f t="shared" si="17"/>
        <v>1</v>
      </c>
      <c r="AH31" s="31">
        <f t="shared" si="18"/>
        <v>0</v>
      </c>
      <c r="AI31" s="31">
        <f t="shared" si="19"/>
        <v>1</v>
      </c>
      <c r="AJ31" s="31">
        <f t="shared" si="20"/>
        <v>3</v>
      </c>
      <c r="AK31" s="31">
        <f t="shared" si="21"/>
        <v>1</v>
      </c>
      <c r="AM31" s="33">
        <f t="shared" si="22"/>
        <v>0</v>
      </c>
      <c r="AN31" s="33">
        <f t="shared" si="23"/>
        <v>0</v>
      </c>
      <c r="AO31" s="33">
        <f t="shared" si="24"/>
        <v>0</v>
      </c>
      <c r="AP31" s="33">
        <f t="shared" si="25"/>
        <v>0</v>
      </c>
      <c r="AQ31" s="33">
        <f t="shared" si="26"/>
        <v>0</v>
      </c>
      <c r="AR31" s="33">
        <f t="shared" si="27"/>
        <v>0</v>
      </c>
      <c r="AS31" s="33">
        <f t="shared" si="28"/>
        <v>0</v>
      </c>
      <c r="AT31" s="33">
        <f t="shared" si="29"/>
        <v>0</v>
      </c>
      <c r="AU31" s="33">
        <f t="shared" si="30"/>
        <v>0</v>
      </c>
      <c r="AV31" s="33">
        <f t="shared" si="31"/>
        <v>0</v>
      </c>
      <c r="AW31" s="33">
        <f t="shared" si="32"/>
        <v>0</v>
      </c>
      <c r="AX31" s="33">
        <f t="shared" si="33"/>
        <v>0</v>
      </c>
      <c r="AY31" s="33">
        <f t="shared" si="34"/>
        <v>0</v>
      </c>
      <c r="AZ31" s="33">
        <f t="shared" si="35"/>
        <v>0</v>
      </c>
      <c r="BA31" s="33">
        <f t="shared" si="36"/>
        <v>0</v>
      </c>
    </row>
    <row r="32" spans="1:53" x14ac:dyDescent="0.25">
      <c r="A32" s="35">
        <v>20151910114</v>
      </c>
      <c r="B32" s="33" t="s">
        <v>29</v>
      </c>
      <c r="C32" s="33" t="s">
        <v>87</v>
      </c>
      <c r="D32" s="34">
        <v>64</v>
      </c>
      <c r="E32" s="34">
        <v>75</v>
      </c>
      <c r="F32" s="34">
        <v>86</v>
      </c>
      <c r="G32" s="34">
        <v>80</v>
      </c>
      <c r="H32" s="34">
        <v>79</v>
      </c>
      <c r="I32" s="34">
        <v>87</v>
      </c>
      <c r="J32" s="34">
        <v>93</v>
      </c>
      <c r="K32" s="34">
        <v>73</v>
      </c>
      <c r="L32" s="34">
        <v>75</v>
      </c>
      <c r="N32" s="34">
        <v>87</v>
      </c>
      <c r="P32" s="34">
        <v>84</v>
      </c>
      <c r="Q32" s="34">
        <v>87</v>
      </c>
      <c r="R32" s="34">
        <v>60</v>
      </c>
      <c r="S32" s="33">
        <f t="shared" si="2"/>
        <v>22.5</v>
      </c>
      <c r="T32" s="34">
        <f t="shared" si="5"/>
        <v>77.222222222222229</v>
      </c>
      <c r="U32" s="32">
        <f t="shared" si="6"/>
        <v>0</v>
      </c>
      <c r="W32" s="31">
        <f t="shared" si="7"/>
        <v>4</v>
      </c>
      <c r="X32" s="31">
        <f t="shared" si="8"/>
        <v>2</v>
      </c>
      <c r="Y32" s="31">
        <f t="shared" si="9"/>
        <v>1</v>
      </c>
      <c r="Z32" s="31">
        <f t="shared" si="10"/>
        <v>4</v>
      </c>
      <c r="AA32" s="31">
        <f t="shared" si="11"/>
        <v>1</v>
      </c>
      <c r="AB32" s="31">
        <f t="shared" si="12"/>
        <v>1</v>
      </c>
      <c r="AC32" s="31">
        <f t="shared" si="13"/>
        <v>0.5</v>
      </c>
      <c r="AD32" s="31">
        <f t="shared" si="14"/>
        <v>2</v>
      </c>
      <c r="AE32" s="31">
        <f t="shared" si="15"/>
        <v>1</v>
      </c>
      <c r="AF32" s="31">
        <f t="shared" si="16"/>
        <v>0</v>
      </c>
      <c r="AG32" s="31">
        <f t="shared" si="17"/>
        <v>1</v>
      </c>
      <c r="AH32" s="31">
        <f t="shared" si="18"/>
        <v>0</v>
      </c>
      <c r="AI32" s="31">
        <f t="shared" si="19"/>
        <v>1</v>
      </c>
      <c r="AJ32" s="31">
        <f t="shared" si="20"/>
        <v>3</v>
      </c>
      <c r="AK32" s="31">
        <f t="shared" si="21"/>
        <v>1</v>
      </c>
      <c r="AM32" s="33">
        <f t="shared" si="22"/>
        <v>0</v>
      </c>
      <c r="AN32" s="33">
        <f t="shared" si="23"/>
        <v>0</v>
      </c>
      <c r="AO32" s="33">
        <f t="shared" si="24"/>
        <v>0</v>
      </c>
      <c r="AP32" s="33">
        <f t="shared" si="25"/>
        <v>0</v>
      </c>
      <c r="AQ32" s="33">
        <f t="shared" si="26"/>
        <v>0</v>
      </c>
      <c r="AR32" s="33">
        <f t="shared" si="27"/>
        <v>0</v>
      </c>
      <c r="AS32" s="33">
        <f t="shared" si="28"/>
        <v>0</v>
      </c>
      <c r="AT32" s="33">
        <f t="shared" si="29"/>
        <v>0</v>
      </c>
      <c r="AU32" s="33">
        <f t="shared" si="30"/>
        <v>0</v>
      </c>
      <c r="AV32" s="33">
        <f t="shared" si="31"/>
        <v>0</v>
      </c>
      <c r="AW32" s="33">
        <f t="shared" si="32"/>
        <v>0</v>
      </c>
      <c r="AX32" s="33">
        <f t="shared" si="33"/>
        <v>0</v>
      </c>
      <c r="AY32" s="33">
        <f t="shared" si="34"/>
        <v>0</v>
      </c>
      <c r="AZ32" s="33">
        <f t="shared" si="35"/>
        <v>0</v>
      </c>
      <c r="BA32" s="33">
        <f t="shared" si="36"/>
        <v>0</v>
      </c>
    </row>
    <row r="33" spans="1:53" x14ac:dyDescent="0.25">
      <c r="A33" s="35">
        <v>20151910115</v>
      </c>
      <c r="B33" s="33" t="s">
        <v>30</v>
      </c>
      <c r="C33" s="33" t="s">
        <v>87</v>
      </c>
      <c r="D33" s="34">
        <v>66</v>
      </c>
      <c r="E33" s="34">
        <v>60</v>
      </c>
      <c r="F33" s="34">
        <v>90</v>
      </c>
      <c r="G33" s="34">
        <v>61</v>
      </c>
      <c r="H33" s="34">
        <v>72</v>
      </c>
      <c r="I33" s="34">
        <v>68</v>
      </c>
      <c r="J33" s="34">
        <v>76</v>
      </c>
      <c r="K33" s="34">
        <v>64</v>
      </c>
      <c r="L33" s="34">
        <v>60</v>
      </c>
      <c r="N33" s="34">
        <v>73</v>
      </c>
      <c r="P33" s="34">
        <v>90</v>
      </c>
      <c r="Q33" s="34">
        <v>72</v>
      </c>
      <c r="R33" s="34">
        <v>41.5</v>
      </c>
      <c r="S33" s="33">
        <f t="shared" si="2"/>
        <v>22.5</v>
      </c>
      <c r="T33" s="34">
        <f t="shared" si="5"/>
        <v>66.86666666666666</v>
      </c>
      <c r="U33" s="32">
        <f t="shared" si="6"/>
        <v>1</v>
      </c>
      <c r="W33" s="31">
        <f t="shared" si="7"/>
        <v>4</v>
      </c>
      <c r="X33" s="31">
        <f t="shared" si="8"/>
        <v>2</v>
      </c>
      <c r="Y33" s="31">
        <f t="shared" si="9"/>
        <v>1</v>
      </c>
      <c r="Z33" s="31">
        <f t="shared" si="10"/>
        <v>4</v>
      </c>
      <c r="AA33" s="31">
        <f t="shared" si="11"/>
        <v>1</v>
      </c>
      <c r="AB33" s="31">
        <f t="shared" si="12"/>
        <v>1</v>
      </c>
      <c r="AC33" s="31">
        <f t="shared" si="13"/>
        <v>0.5</v>
      </c>
      <c r="AD33" s="31">
        <f t="shared" si="14"/>
        <v>2</v>
      </c>
      <c r="AE33" s="31">
        <f t="shared" si="15"/>
        <v>1</v>
      </c>
      <c r="AF33" s="31">
        <f t="shared" si="16"/>
        <v>0</v>
      </c>
      <c r="AG33" s="31">
        <f t="shared" si="17"/>
        <v>1</v>
      </c>
      <c r="AH33" s="31">
        <f t="shared" si="18"/>
        <v>0</v>
      </c>
      <c r="AI33" s="31">
        <f t="shared" si="19"/>
        <v>1</v>
      </c>
      <c r="AJ33" s="31">
        <f t="shared" si="20"/>
        <v>3</v>
      </c>
      <c r="AK33" s="31">
        <f t="shared" si="21"/>
        <v>1</v>
      </c>
      <c r="AM33" s="33">
        <f t="shared" si="22"/>
        <v>0</v>
      </c>
      <c r="AN33" s="33">
        <f t="shared" si="23"/>
        <v>0</v>
      </c>
      <c r="AO33" s="33">
        <f t="shared" si="24"/>
        <v>0</v>
      </c>
      <c r="AP33" s="33">
        <f t="shared" si="25"/>
        <v>0</v>
      </c>
      <c r="AQ33" s="33">
        <f t="shared" si="26"/>
        <v>0</v>
      </c>
      <c r="AR33" s="33">
        <f t="shared" si="27"/>
        <v>0</v>
      </c>
      <c r="AS33" s="33">
        <f t="shared" si="28"/>
        <v>0</v>
      </c>
      <c r="AT33" s="33">
        <f t="shared" si="29"/>
        <v>0</v>
      </c>
      <c r="AU33" s="33">
        <f t="shared" si="30"/>
        <v>0</v>
      </c>
      <c r="AV33" s="33">
        <f t="shared" si="31"/>
        <v>0</v>
      </c>
      <c r="AW33" s="33">
        <f t="shared" si="32"/>
        <v>0</v>
      </c>
      <c r="AX33" s="33">
        <f t="shared" si="33"/>
        <v>0</v>
      </c>
      <c r="AY33" s="33">
        <f t="shared" si="34"/>
        <v>0</v>
      </c>
      <c r="AZ33" s="33">
        <f t="shared" si="35"/>
        <v>0</v>
      </c>
      <c r="BA33" s="33">
        <f t="shared" si="36"/>
        <v>1</v>
      </c>
    </row>
    <row r="34" spans="1:53" x14ac:dyDescent="0.25">
      <c r="A34" s="35">
        <v>20151910116</v>
      </c>
      <c r="B34" s="33" t="s">
        <v>31</v>
      </c>
      <c r="C34" s="33" t="s">
        <v>87</v>
      </c>
      <c r="D34" s="34">
        <v>77</v>
      </c>
      <c r="E34" s="34">
        <v>67</v>
      </c>
      <c r="F34" s="34">
        <v>81</v>
      </c>
      <c r="G34" s="34">
        <v>72</v>
      </c>
      <c r="H34" s="34">
        <v>73</v>
      </c>
      <c r="I34" s="34">
        <v>77</v>
      </c>
      <c r="J34" s="34">
        <v>88</v>
      </c>
      <c r="K34" s="34">
        <v>67</v>
      </c>
      <c r="L34" s="34">
        <v>60</v>
      </c>
      <c r="N34" s="34">
        <v>64</v>
      </c>
      <c r="P34" s="34">
        <v>84</v>
      </c>
      <c r="Q34" s="34">
        <v>68</v>
      </c>
      <c r="R34" s="34">
        <v>60</v>
      </c>
      <c r="S34" s="33">
        <f t="shared" si="2"/>
        <v>22.5</v>
      </c>
      <c r="T34" s="34">
        <f t="shared" si="5"/>
        <v>71.599999999999994</v>
      </c>
      <c r="U34" s="32">
        <f t="shared" si="6"/>
        <v>0</v>
      </c>
      <c r="W34" s="31">
        <f t="shared" si="7"/>
        <v>4</v>
      </c>
      <c r="X34" s="31">
        <f t="shared" si="8"/>
        <v>2</v>
      </c>
      <c r="Y34" s="31">
        <f t="shared" si="9"/>
        <v>1</v>
      </c>
      <c r="Z34" s="31">
        <f t="shared" si="10"/>
        <v>4</v>
      </c>
      <c r="AA34" s="31">
        <f t="shared" si="11"/>
        <v>1</v>
      </c>
      <c r="AB34" s="31">
        <f t="shared" si="12"/>
        <v>1</v>
      </c>
      <c r="AC34" s="31">
        <f t="shared" si="13"/>
        <v>0.5</v>
      </c>
      <c r="AD34" s="31">
        <f t="shared" si="14"/>
        <v>2</v>
      </c>
      <c r="AE34" s="31">
        <f t="shared" si="15"/>
        <v>1</v>
      </c>
      <c r="AF34" s="31">
        <f t="shared" si="16"/>
        <v>0</v>
      </c>
      <c r="AG34" s="31">
        <f t="shared" si="17"/>
        <v>1</v>
      </c>
      <c r="AH34" s="31">
        <f t="shared" si="18"/>
        <v>0</v>
      </c>
      <c r="AI34" s="31">
        <f t="shared" si="19"/>
        <v>1</v>
      </c>
      <c r="AJ34" s="31">
        <f t="shared" si="20"/>
        <v>3</v>
      </c>
      <c r="AK34" s="31">
        <f t="shared" si="21"/>
        <v>1</v>
      </c>
      <c r="AM34" s="33">
        <f t="shared" si="22"/>
        <v>0</v>
      </c>
      <c r="AN34" s="33">
        <f t="shared" si="23"/>
        <v>0</v>
      </c>
      <c r="AO34" s="33">
        <f t="shared" si="24"/>
        <v>0</v>
      </c>
      <c r="AP34" s="33">
        <f t="shared" si="25"/>
        <v>0</v>
      </c>
      <c r="AQ34" s="33">
        <f t="shared" si="26"/>
        <v>0</v>
      </c>
      <c r="AR34" s="33">
        <f t="shared" si="27"/>
        <v>0</v>
      </c>
      <c r="AS34" s="33">
        <f t="shared" si="28"/>
        <v>0</v>
      </c>
      <c r="AT34" s="33">
        <f t="shared" si="29"/>
        <v>0</v>
      </c>
      <c r="AU34" s="33">
        <f t="shared" si="30"/>
        <v>0</v>
      </c>
      <c r="AV34" s="33">
        <f t="shared" si="31"/>
        <v>0</v>
      </c>
      <c r="AW34" s="33">
        <f t="shared" si="32"/>
        <v>0</v>
      </c>
      <c r="AX34" s="33">
        <f t="shared" si="33"/>
        <v>0</v>
      </c>
      <c r="AY34" s="33">
        <f t="shared" si="34"/>
        <v>0</v>
      </c>
      <c r="AZ34" s="33">
        <f t="shared" si="35"/>
        <v>0</v>
      </c>
      <c r="BA34" s="33">
        <f t="shared" si="36"/>
        <v>0</v>
      </c>
    </row>
    <row r="35" spans="1:53" x14ac:dyDescent="0.25">
      <c r="A35" s="35">
        <v>20151910119</v>
      </c>
      <c r="B35" s="33" t="s">
        <v>58</v>
      </c>
      <c r="C35" s="33" t="s">
        <v>86</v>
      </c>
      <c r="D35" s="34">
        <v>69</v>
      </c>
      <c r="E35" s="34">
        <v>80</v>
      </c>
      <c r="F35" s="34">
        <v>76</v>
      </c>
      <c r="G35" s="34">
        <v>60</v>
      </c>
      <c r="H35" s="34">
        <v>74</v>
      </c>
      <c r="I35" s="34">
        <v>79</v>
      </c>
      <c r="J35" s="34">
        <v>94</v>
      </c>
      <c r="K35" s="34">
        <v>60</v>
      </c>
      <c r="L35" s="34">
        <v>61</v>
      </c>
      <c r="N35" s="34">
        <v>68</v>
      </c>
      <c r="P35" s="34">
        <v>87</v>
      </c>
      <c r="Q35" s="34">
        <v>72</v>
      </c>
      <c r="R35" s="34">
        <v>61</v>
      </c>
      <c r="S35" s="33">
        <f t="shared" si="2"/>
        <v>22.5</v>
      </c>
      <c r="T35" s="34">
        <f t="shared" si="5"/>
        <v>69.555555555555557</v>
      </c>
      <c r="U35" s="32">
        <f t="shared" si="6"/>
        <v>0</v>
      </c>
      <c r="W35" s="31">
        <f t="shared" si="7"/>
        <v>4</v>
      </c>
      <c r="X35" s="31">
        <f t="shared" si="8"/>
        <v>2</v>
      </c>
      <c r="Y35" s="31">
        <f t="shared" si="9"/>
        <v>1</v>
      </c>
      <c r="Z35" s="31">
        <f t="shared" si="10"/>
        <v>4</v>
      </c>
      <c r="AA35" s="31">
        <f t="shared" si="11"/>
        <v>1</v>
      </c>
      <c r="AB35" s="31">
        <f t="shared" si="12"/>
        <v>1</v>
      </c>
      <c r="AC35" s="31">
        <f t="shared" si="13"/>
        <v>0.5</v>
      </c>
      <c r="AD35" s="31">
        <f t="shared" si="14"/>
        <v>2</v>
      </c>
      <c r="AE35" s="31">
        <f t="shared" si="15"/>
        <v>1</v>
      </c>
      <c r="AF35" s="31">
        <f t="shared" si="16"/>
        <v>0</v>
      </c>
      <c r="AG35" s="31">
        <f t="shared" si="17"/>
        <v>1</v>
      </c>
      <c r="AH35" s="31">
        <f t="shared" si="18"/>
        <v>0</v>
      </c>
      <c r="AI35" s="31">
        <f t="shared" si="19"/>
        <v>1</v>
      </c>
      <c r="AJ35" s="31">
        <f t="shared" si="20"/>
        <v>3</v>
      </c>
      <c r="AK35" s="31">
        <f t="shared" si="21"/>
        <v>1</v>
      </c>
      <c r="AM35" s="33">
        <f t="shared" si="22"/>
        <v>0</v>
      </c>
      <c r="AN35" s="33">
        <f t="shared" si="23"/>
        <v>0</v>
      </c>
      <c r="AO35" s="33">
        <f t="shared" si="24"/>
        <v>0</v>
      </c>
      <c r="AP35" s="33">
        <f t="shared" si="25"/>
        <v>0</v>
      </c>
      <c r="AQ35" s="33">
        <f t="shared" si="26"/>
        <v>0</v>
      </c>
      <c r="AR35" s="33">
        <f t="shared" si="27"/>
        <v>0</v>
      </c>
      <c r="AS35" s="33">
        <f t="shared" si="28"/>
        <v>0</v>
      </c>
      <c r="AT35" s="33">
        <f t="shared" si="29"/>
        <v>0</v>
      </c>
      <c r="AU35" s="33">
        <f t="shared" si="30"/>
        <v>0</v>
      </c>
      <c r="AV35" s="33">
        <f t="shared" si="31"/>
        <v>0</v>
      </c>
      <c r="AW35" s="33">
        <f t="shared" si="32"/>
        <v>0</v>
      </c>
      <c r="AX35" s="33">
        <f t="shared" si="33"/>
        <v>0</v>
      </c>
      <c r="AY35" s="33">
        <f t="shared" si="34"/>
        <v>0</v>
      </c>
      <c r="AZ35" s="33">
        <f t="shared" si="35"/>
        <v>0</v>
      </c>
      <c r="BA35" s="33">
        <f t="shared" si="36"/>
        <v>0</v>
      </c>
    </row>
    <row r="36" spans="1:53" x14ac:dyDescent="0.25">
      <c r="A36" s="35">
        <v>20151910120</v>
      </c>
      <c r="B36" s="33" t="s">
        <v>33</v>
      </c>
      <c r="C36" s="33" t="s">
        <v>86</v>
      </c>
      <c r="D36" s="34">
        <v>70</v>
      </c>
      <c r="E36" s="34">
        <v>83</v>
      </c>
      <c r="F36" s="34">
        <v>80</v>
      </c>
      <c r="G36" s="34">
        <v>61</v>
      </c>
      <c r="H36" s="34">
        <v>79</v>
      </c>
      <c r="I36" s="34">
        <v>65</v>
      </c>
      <c r="J36" s="34">
        <v>87</v>
      </c>
      <c r="K36" s="34">
        <v>64</v>
      </c>
      <c r="L36" s="34">
        <v>60</v>
      </c>
      <c r="N36" s="34">
        <v>64</v>
      </c>
      <c r="P36" s="34">
        <v>87</v>
      </c>
      <c r="Q36" s="34">
        <v>70</v>
      </c>
      <c r="R36" s="34">
        <v>60</v>
      </c>
      <c r="S36" s="33">
        <f t="shared" si="2"/>
        <v>22.5</v>
      </c>
      <c r="T36" s="34">
        <f t="shared" si="5"/>
        <v>69.62222222222222</v>
      </c>
      <c r="U36" s="32">
        <f t="shared" si="6"/>
        <v>0</v>
      </c>
      <c r="W36" s="31">
        <f t="shared" si="7"/>
        <v>4</v>
      </c>
      <c r="X36" s="31">
        <f t="shared" si="8"/>
        <v>2</v>
      </c>
      <c r="Y36" s="31">
        <f t="shared" si="9"/>
        <v>1</v>
      </c>
      <c r="Z36" s="31">
        <f t="shared" si="10"/>
        <v>4</v>
      </c>
      <c r="AA36" s="31">
        <f t="shared" si="11"/>
        <v>1</v>
      </c>
      <c r="AB36" s="31">
        <f t="shared" si="12"/>
        <v>1</v>
      </c>
      <c r="AC36" s="31">
        <f t="shared" si="13"/>
        <v>0.5</v>
      </c>
      <c r="AD36" s="31">
        <f t="shared" si="14"/>
        <v>2</v>
      </c>
      <c r="AE36" s="31">
        <f t="shared" si="15"/>
        <v>1</v>
      </c>
      <c r="AF36" s="31">
        <f t="shared" si="16"/>
        <v>0</v>
      </c>
      <c r="AG36" s="31">
        <f t="shared" si="17"/>
        <v>1</v>
      </c>
      <c r="AH36" s="31">
        <f t="shared" si="18"/>
        <v>0</v>
      </c>
      <c r="AI36" s="31">
        <f t="shared" si="19"/>
        <v>1</v>
      </c>
      <c r="AJ36" s="31">
        <f t="shared" si="20"/>
        <v>3</v>
      </c>
      <c r="AK36" s="31">
        <f t="shared" si="21"/>
        <v>1</v>
      </c>
      <c r="AM36" s="33">
        <f t="shared" si="22"/>
        <v>0</v>
      </c>
      <c r="AN36" s="33">
        <f t="shared" si="23"/>
        <v>0</v>
      </c>
      <c r="AO36" s="33">
        <f t="shared" si="24"/>
        <v>0</v>
      </c>
      <c r="AP36" s="33">
        <f t="shared" si="25"/>
        <v>0</v>
      </c>
      <c r="AQ36" s="33">
        <f t="shared" si="26"/>
        <v>0</v>
      </c>
      <c r="AR36" s="33">
        <f t="shared" si="27"/>
        <v>0</v>
      </c>
      <c r="AS36" s="33">
        <f t="shared" si="28"/>
        <v>0</v>
      </c>
      <c r="AT36" s="33">
        <f t="shared" si="29"/>
        <v>0</v>
      </c>
      <c r="AU36" s="33">
        <f t="shared" si="30"/>
        <v>0</v>
      </c>
      <c r="AV36" s="33">
        <f t="shared" si="31"/>
        <v>0</v>
      </c>
      <c r="AW36" s="33">
        <f t="shared" si="32"/>
        <v>0</v>
      </c>
      <c r="AX36" s="33">
        <f t="shared" si="33"/>
        <v>0</v>
      </c>
      <c r="AY36" s="33">
        <f t="shared" si="34"/>
        <v>0</v>
      </c>
      <c r="AZ36" s="33">
        <f t="shared" si="35"/>
        <v>0</v>
      </c>
      <c r="BA36" s="33">
        <f t="shared" si="36"/>
        <v>0</v>
      </c>
    </row>
    <row r="37" spans="1:53" x14ac:dyDescent="0.25">
      <c r="A37" s="35">
        <v>20151910122</v>
      </c>
      <c r="B37" s="33" t="s">
        <v>34</v>
      </c>
      <c r="C37" s="33" t="s">
        <v>87</v>
      </c>
      <c r="D37" s="34">
        <v>60</v>
      </c>
      <c r="E37" s="34">
        <v>65</v>
      </c>
      <c r="F37" s="34">
        <v>68</v>
      </c>
      <c r="G37" s="34">
        <v>60</v>
      </c>
      <c r="H37" s="34">
        <v>78</v>
      </c>
      <c r="I37" s="34">
        <v>77</v>
      </c>
      <c r="J37" s="34">
        <v>78</v>
      </c>
      <c r="K37" s="34">
        <v>69</v>
      </c>
      <c r="L37" s="34">
        <v>35</v>
      </c>
      <c r="N37" s="34">
        <v>62</v>
      </c>
      <c r="P37" s="34">
        <v>86</v>
      </c>
      <c r="Q37" s="34">
        <v>68</v>
      </c>
      <c r="R37" s="34">
        <v>60</v>
      </c>
      <c r="S37" s="33">
        <f t="shared" si="2"/>
        <v>22.5</v>
      </c>
      <c r="T37" s="34">
        <f t="shared" si="5"/>
        <v>64.75555555555556</v>
      </c>
      <c r="U37" s="32">
        <f t="shared" si="6"/>
        <v>1</v>
      </c>
      <c r="W37" s="31">
        <f t="shared" si="7"/>
        <v>4</v>
      </c>
      <c r="X37" s="31">
        <f t="shared" si="8"/>
        <v>2</v>
      </c>
      <c r="Y37" s="31">
        <f t="shared" si="9"/>
        <v>1</v>
      </c>
      <c r="Z37" s="31">
        <f t="shared" si="10"/>
        <v>4</v>
      </c>
      <c r="AA37" s="31">
        <f t="shared" si="11"/>
        <v>1</v>
      </c>
      <c r="AB37" s="31">
        <f t="shared" si="12"/>
        <v>1</v>
      </c>
      <c r="AC37" s="31">
        <f t="shared" si="13"/>
        <v>0.5</v>
      </c>
      <c r="AD37" s="31">
        <f t="shared" si="14"/>
        <v>2</v>
      </c>
      <c r="AE37" s="31">
        <f t="shared" si="15"/>
        <v>1</v>
      </c>
      <c r="AF37" s="31">
        <f t="shared" si="16"/>
        <v>0</v>
      </c>
      <c r="AG37" s="31">
        <f t="shared" si="17"/>
        <v>1</v>
      </c>
      <c r="AH37" s="31">
        <f t="shared" si="18"/>
        <v>0</v>
      </c>
      <c r="AI37" s="31">
        <f t="shared" si="19"/>
        <v>1</v>
      </c>
      <c r="AJ37" s="31">
        <f t="shared" si="20"/>
        <v>3</v>
      </c>
      <c r="AK37" s="31">
        <f t="shared" si="21"/>
        <v>1</v>
      </c>
      <c r="AM37" s="33">
        <f t="shared" si="22"/>
        <v>0</v>
      </c>
      <c r="AN37" s="33">
        <f t="shared" si="23"/>
        <v>0</v>
      </c>
      <c r="AO37" s="33">
        <f t="shared" si="24"/>
        <v>0</v>
      </c>
      <c r="AP37" s="33">
        <f t="shared" si="25"/>
        <v>0</v>
      </c>
      <c r="AQ37" s="33">
        <f t="shared" si="26"/>
        <v>0</v>
      </c>
      <c r="AR37" s="33">
        <f t="shared" si="27"/>
        <v>0</v>
      </c>
      <c r="AS37" s="33">
        <f t="shared" si="28"/>
        <v>0</v>
      </c>
      <c r="AT37" s="33">
        <f t="shared" si="29"/>
        <v>0</v>
      </c>
      <c r="AU37" s="33">
        <f t="shared" si="30"/>
        <v>1</v>
      </c>
      <c r="AV37" s="33">
        <f t="shared" si="31"/>
        <v>0</v>
      </c>
      <c r="AW37" s="33">
        <f t="shared" si="32"/>
        <v>0</v>
      </c>
      <c r="AX37" s="33">
        <f t="shared" si="33"/>
        <v>0</v>
      </c>
      <c r="AY37" s="33">
        <f t="shared" si="34"/>
        <v>0</v>
      </c>
      <c r="AZ37" s="33">
        <f t="shared" si="35"/>
        <v>0</v>
      </c>
      <c r="BA37" s="33">
        <f t="shared" si="36"/>
        <v>0</v>
      </c>
    </row>
    <row r="38" spans="1:53" x14ac:dyDescent="0.25">
      <c r="A38" s="35">
        <v>20151910126</v>
      </c>
      <c r="B38" s="33" t="s">
        <v>35</v>
      </c>
      <c r="C38" s="33" t="s">
        <v>86</v>
      </c>
      <c r="D38" s="34">
        <v>71</v>
      </c>
      <c r="E38" s="34">
        <v>88</v>
      </c>
      <c r="F38" s="34">
        <v>76</v>
      </c>
      <c r="G38" s="34">
        <v>62</v>
      </c>
      <c r="H38" s="34">
        <v>79</v>
      </c>
      <c r="I38" s="34">
        <v>76</v>
      </c>
      <c r="J38" s="34">
        <v>89</v>
      </c>
      <c r="K38" s="34">
        <v>67</v>
      </c>
      <c r="L38" s="34">
        <v>65</v>
      </c>
      <c r="N38" s="34">
        <v>76</v>
      </c>
      <c r="P38" s="34">
        <v>87</v>
      </c>
      <c r="Q38" s="34">
        <v>74</v>
      </c>
      <c r="R38" s="34">
        <v>60</v>
      </c>
      <c r="S38" s="33">
        <f t="shared" si="2"/>
        <v>22.5</v>
      </c>
      <c r="T38" s="34">
        <f t="shared" si="5"/>
        <v>72.333333333333329</v>
      </c>
      <c r="U38" s="32">
        <f t="shared" si="6"/>
        <v>0</v>
      </c>
      <c r="W38" s="31">
        <f t="shared" si="7"/>
        <v>4</v>
      </c>
      <c r="X38" s="31">
        <f t="shared" si="8"/>
        <v>2</v>
      </c>
      <c r="Y38" s="31">
        <f t="shared" si="9"/>
        <v>1</v>
      </c>
      <c r="Z38" s="31">
        <f t="shared" si="10"/>
        <v>4</v>
      </c>
      <c r="AA38" s="31">
        <f t="shared" si="11"/>
        <v>1</v>
      </c>
      <c r="AB38" s="31">
        <f t="shared" si="12"/>
        <v>1</v>
      </c>
      <c r="AC38" s="31">
        <f t="shared" si="13"/>
        <v>0.5</v>
      </c>
      <c r="AD38" s="31">
        <f t="shared" si="14"/>
        <v>2</v>
      </c>
      <c r="AE38" s="31">
        <f t="shared" si="15"/>
        <v>1</v>
      </c>
      <c r="AF38" s="31">
        <f t="shared" si="16"/>
        <v>0</v>
      </c>
      <c r="AG38" s="31">
        <f t="shared" si="17"/>
        <v>1</v>
      </c>
      <c r="AH38" s="31">
        <f t="shared" si="18"/>
        <v>0</v>
      </c>
      <c r="AI38" s="31">
        <f t="shared" si="19"/>
        <v>1</v>
      </c>
      <c r="AJ38" s="31">
        <f t="shared" si="20"/>
        <v>3</v>
      </c>
      <c r="AK38" s="31">
        <f t="shared" si="21"/>
        <v>1</v>
      </c>
      <c r="AM38" s="33">
        <f t="shared" si="22"/>
        <v>0</v>
      </c>
      <c r="AN38" s="33">
        <f t="shared" si="23"/>
        <v>0</v>
      </c>
      <c r="AO38" s="33">
        <f t="shared" si="24"/>
        <v>0</v>
      </c>
      <c r="AP38" s="33">
        <f t="shared" si="25"/>
        <v>0</v>
      </c>
      <c r="AQ38" s="33">
        <f t="shared" si="26"/>
        <v>0</v>
      </c>
      <c r="AR38" s="33">
        <f t="shared" si="27"/>
        <v>0</v>
      </c>
      <c r="AS38" s="33">
        <f t="shared" si="28"/>
        <v>0</v>
      </c>
      <c r="AT38" s="33">
        <f t="shared" si="29"/>
        <v>0</v>
      </c>
      <c r="AU38" s="33">
        <f t="shared" si="30"/>
        <v>0</v>
      </c>
      <c r="AV38" s="33">
        <f t="shared" si="31"/>
        <v>0</v>
      </c>
      <c r="AW38" s="33">
        <f t="shared" si="32"/>
        <v>0</v>
      </c>
      <c r="AX38" s="33">
        <f t="shared" si="33"/>
        <v>0</v>
      </c>
      <c r="AY38" s="33">
        <f t="shared" si="34"/>
        <v>0</v>
      </c>
      <c r="AZ38" s="33">
        <f t="shared" si="35"/>
        <v>0</v>
      </c>
      <c r="BA38" s="33">
        <f t="shared" si="36"/>
        <v>0</v>
      </c>
    </row>
    <row r="39" spans="1:53" x14ac:dyDescent="0.25">
      <c r="A39" s="35">
        <v>20151910128</v>
      </c>
      <c r="B39" s="33" t="s">
        <v>54</v>
      </c>
      <c r="C39" s="33" t="s">
        <v>86</v>
      </c>
      <c r="D39" s="34">
        <v>82</v>
      </c>
      <c r="E39" s="34">
        <v>72</v>
      </c>
      <c r="F39" s="34">
        <v>84</v>
      </c>
      <c r="G39" s="34">
        <v>77</v>
      </c>
      <c r="H39" s="34">
        <v>79</v>
      </c>
      <c r="I39" s="34">
        <v>71</v>
      </c>
      <c r="J39" s="34">
        <v>87</v>
      </c>
      <c r="K39" s="34">
        <v>67</v>
      </c>
      <c r="L39" s="34">
        <v>71</v>
      </c>
      <c r="N39" s="34">
        <v>75</v>
      </c>
      <c r="P39" s="34">
        <v>87</v>
      </c>
      <c r="Q39" s="34">
        <v>75</v>
      </c>
      <c r="R39" s="34">
        <v>69</v>
      </c>
      <c r="S39" s="33">
        <f t="shared" si="2"/>
        <v>22.5</v>
      </c>
      <c r="T39" s="34">
        <f t="shared" si="5"/>
        <v>76.37777777777778</v>
      </c>
      <c r="U39" s="32">
        <f t="shared" si="6"/>
        <v>0</v>
      </c>
      <c r="W39" s="31">
        <f t="shared" si="7"/>
        <v>4</v>
      </c>
      <c r="X39" s="31">
        <f t="shared" si="8"/>
        <v>2</v>
      </c>
      <c r="Y39" s="31">
        <f t="shared" si="9"/>
        <v>1</v>
      </c>
      <c r="Z39" s="31">
        <f t="shared" si="10"/>
        <v>4</v>
      </c>
      <c r="AA39" s="31">
        <f t="shared" si="11"/>
        <v>1</v>
      </c>
      <c r="AB39" s="31">
        <f t="shared" si="12"/>
        <v>1</v>
      </c>
      <c r="AC39" s="31">
        <f t="shared" si="13"/>
        <v>0.5</v>
      </c>
      <c r="AD39" s="31">
        <f t="shared" si="14"/>
        <v>2</v>
      </c>
      <c r="AE39" s="31">
        <f t="shared" si="15"/>
        <v>1</v>
      </c>
      <c r="AF39" s="31">
        <f t="shared" si="16"/>
        <v>0</v>
      </c>
      <c r="AG39" s="31">
        <f t="shared" si="17"/>
        <v>1</v>
      </c>
      <c r="AH39" s="31">
        <f t="shared" si="18"/>
        <v>0</v>
      </c>
      <c r="AI39" s="31">
        <f t="shared" si="19"/>
        <v>1</v>
      </c>
      <c r="AJ39" s="31">
        <f t="shared" si="20"/>
        <v>3</v>
      </c>
      <c r="AK39" s="31">
        <f t="shared" si="21"/>
        <v>1</v>
      </c>
      <c r="AM39" s="33">
        <f t="shared" si="22"/>
        <v>0</v>
      </c>
      <c r="AN39" s="33">
        <f t="shared" si="23"/>
        <v>0</v>
      </c>
      <c r="AO39" s="33">
        <f t="shared" si="24"/>
        <v>0</v>
      </c>
      <c r="AP39" s="33">
        <f t="shared" si="25"/>
        <v>0</v>
      </c>
      <c r="AQ39" s="33">
        <f t="shared" si="26"/>
        <v>0</v>
      </c>
      <c r="AR39" s="33">
        <f t="shared" si="27"/>
        <v>0</v>
      </c>
      <c r="AS39" s="33">
        <f t="shared" si="28"/>
        <v>0</v>
      </c>
      <c r="AT39" s="33">
        <f t="shared" si="29"/>
        <v>0</v>
      </c>
      <c r="AU39" s="33">
        <f t="shared" si="30"/>
        <v>0</v>
      </c>
      <c r="AV39" s="33">
        <f t="shared" si="31"/>
        <v>0</v>
      </c>
      <c r="AW39" s="33">
        <f t="shared" si="32"/>
        <v>0</v>
      </c>
      <c r="AX39" s="33">
        <f t="shared" si="33"/>
        <v>0</v>
      </c>
      <c r="AY39" s="33">
        <f t="shared" si="34"/>
        <v>0</v>
      </c>
      <c r="AZ39" s="33">
        <f t="shared" si="35"/>
        <v>0</v>
      </c>
      <c r="BA39" s="33">
        <f t="shared" si="36"/>
        <v>0</v>
      </c>
    </row>
    <row r="40" spans="1:53" x14ac:dyDescent="0.25">
      <c r="A40" s="35">
        <v>20151910133</v>
      </c>
      <c r="B40" s="33" t="s">
        <v>37</v>
      </c>
      <c r="C40" s="33" t="s">
        <v>87</v>
      </c>
      <c r="D40" s="34">
        <v>77</v>
      </c>
      <c r="E40" s="34">
        <v>91</v>
      </c>
      <c r="F40" s="34">
        <v>84</v>
      </c>
      <c r="G40" s="34">
        <v>90</v>
      </c>
      <c r="H40" s="34">
        <v>80</v>
      </c>
      <c r="I40" s="34">
        <v>84</v>
      </c>
      <c r="J40" s="34">
        <v>87</v>
      </c>
      <c r="K40" s="34">
        <v>67</v>
      </c>
      <c r="L40" s="34">
        <v>62</v>
      </c>
      <c r="N40" s="34">
        <v>73</v>
      </c>
      <c r="P40" s="34">
        <v>85</v>
      </c>
      <c r="Q40" s="34">
        <v>82</v>
      </c>
      <c r="R40" s="34">
        <v>72</v>
      </c>
      <c r="S40" s="33">
        <f t="shared" si="2"/>
        <v>22.5</v>
      </c>
      <c r="T40" s="34">
        <f t="shared" si="5"/>
        <v>80.599999999999994</v>
      </c>
      <c r="U40" s="32">
        <f t="shared" si="6"/>
        <v>0</v>
      </c>
      <c r="W40" s="31">
        <f t="shared" si="7"/>
        <v>4</v>
      </c>
      <c r="X40" s="31">
        <f t="shared" si="8"/>
        <v>2</v>
      </c>
      <c r="Y40" s="31">
        <f t="shared" si="9"/>
        <v>1</v>
      </c>
      <c r="Z40" s="31">
        <f t="shared" si="10"/>
        <v>4</v>
      </c>
      <c r="AA40" s="31">
        <f t="shared" si="11"/>
        <v>1</v>
      </c>
      <c r="AB40" s="31">
        <f t="shared" si="12"/>
        <v>1</v>
      </c>
      <c r="AC40" s="31">
        <f t="shared" si="13"/>
        <v>0.5</v>
      </c>
      <c r="AD40" s="31">
        <f t="shared" si="14"/>
        <v>2</v>
      </c>
      <c r="AE40" s="31">
        <f t="shared" si="15"/>
        <v>1</v>
      </c>
      <c r="AF40" s="31">
        <f t="shared" si="16"/>
        <v>0</v>
      </c>
      <c r="AG40" s="31">
        <f t="shared" si="17"/>
        <v>1</v>
      </c>
      <c r="AH40" s="31">
        <f t="shared" si="18"/>
        <v>0</v>
      </c>
      <c r="AI40" s="31">
        <f t="shared" si="19"/>
        <v>1</v>
      </c>
      <c r="AJ40" s="31">
        <f t="shared" si="20"/>
        <v>3</v>
      </c>
      <c r="AK40" s="31">
        <f t="shared" si="21"/>
        <v>1</v>
      </c>
      <c r="AM40" s="33">
        <f t="shared" si="22"/>
        <v>0</v>
      </c>
      <c r="AN40" s="33">
        <f t="shared" si="23"/>
        <v>0</v>
      </c>
      <c r="AO40" s="33">
        <f t="shared" si="24"/>
        <v>0</v>
      </c>
      <c r="AP40" s="33">
        <f t="shared" si="25"/>
        <v>0</v>
      </c>
      <c r="AQ40" s="33">
        <f t="shared" si="26"/>
        <v>0</v>
      </c>
      <c r="AR40" s="33">
        <f t="shared" si="27"/>
        <v>0</v>
      </c>
      <c r="AS40" s="33">
        <f t="shared" si="28"/>
        <v>0</v>
      </c>
      <c r="AT40" s="33">
        <f t="shared" si="29"/>
        <v>0</v>
      </c>
      <c r="AU40" s="33">
        <f t="shared" si="30"/>
        <v>0</v>
      </c>
      <c r="AV40" s="33">
        <f t="shared" si="31"/>
        <v>0</v>
      </c>
      <c r="AW40" s="33">
        <f t="shared" si="32"/>
        <v>0</v>
      </c>
      <c r="AX40" s="33">
        <f t="shared" si="33"/>
        <v>0</v>
      </c>
      <c r="AY40" s="33">
        <f t="shared" si="34"/>
        <v>0</v>
      </c>
      <c r="AZ40" s="33">
        <f t="shared" si="35"/>
        <v>0</v>
      </c>
      <c r="BA40" s="33">
        <f t="shared" si="36"/>
        <v>0</v>
      </c>
    </row>
    <row r="41" spans="1:53" x14ac:dyDescent="0.25">
      <c r="A41" s="35">
        <v>20151910134</v>
      </c>
      <c r="B41" s="33" t="s">
        <v>38</v>
      </c>
      <c r="C41" s="33" t="s">
        <v>87</v>
      </c>
      <c r="D41" s="34">
        <v>67</v>
      </c>
      <c r="E41" s="34">
        <v>77</v>
      </c>
      <c r="F41" s="34">
        <v>85</v>
      </c>
      <c r="G41" s="34">
        <v>77</v>
      </c>
      <c r="H41" s="34">
        <v>81</v>
      </c>
      <c r="I41" s="34">
        <v>94</v>
      </c>
      <c r="J41" s="34">
        <v>89</v>
      </c>
      <c r="K41" s="34">
        <v>91</v>
      </c>
      <c r="L41" s="34">
        <v>69</v>
      </c>
      <c r="N41" s="34">
        <v>79</v>
      </c>
      <c r="P41" s="34">
        <v>85</v>
      </c>
      <c r="Q41" s="34">
        <v>76</v>
      </c>
      <c r="R41" s="34">
        <v>75</v>
      </c>
      <c r="S41" s="33">
        <f t="shared" si="2"/>
        <v>22.5</v>
      </c>
      <c r="T41" s="34">
        <f t="shared" si="5"/>
        <v>77.888888888888886</v>
      </c>
      <c r="U41" s="32">
        <f t="shared" si="6"/>
        <v>0</v>
      </c>
      <c r="W41" s="31">
        <f t="shared" si="7"/>
        <v>4</v>
      </c>
      <c r="X41" s="31">
        <f t="shared" si="8"/>
        <v>2</v>
      </c>
      <c r="Y41" s="31">
        <f t="shared" si="9"/>
        <v>1</v>
      </c>
      <c r="Z41" s="31">
        <f t="shared" si="10"/>
        <v>4</v>
      </c>
      <c r="AA41" s="31">
        <f t="shared" si="11"/>
        <v>1</v>
      </c>
      <c r="AB41" s="31">
        <f t="shared" si="12"/>
        <v>1</v>
      </c>
      <c r="AC41" s="31">
        <f t="shared" si="13"/>
        <v>0.5</v>
      </c>
      <c r="AD41" s="31">
        <f t="shared" si="14"/>
        <v>2</v>
      </c>
      <c r="AE41" s="31">
        <f t="shared" si="15"/>
        <v>1</v>
      </c>
      <c r="AF41" s="31">
        <f t="shared" si="16"/>
        <v>0</v>
      </c>
      <c r="AG41" s="31">
        <f t="shared" si="17"/>
        <v>1</v>
      </c>
      <c r="AH41" s="31">
        <f t="shared" si="18"/>
        <v>0</v>
      </c>
      <c r="AI41" s="31">
        <f t="shared" si="19"/>
        <v>1</v>
      </c>
      <c r="AJ41" s="31">
        <f t="shared" si="20"/>
        <v>3</v>
      </c>
      <c r="AK41" s="31">
        <f t="shared" si="21"/>
        <v>1</v>
      </c>
      <c r="AM41" s="33">
        <f t="shared" si="22"/>
        <v>0</v>
      </c>
      <c r="AN41" s="33">
        <f t="shared" si="23"/>
        <v>0</v>
      </c>
      <c r="AO41" s="33">
        <f t="shared" si="24"/>
        <v>0</v>
      </c>
      <c r="AP41" s="33">
        <f t="shared" si="25"/>
        <v>0</v>
      </c>
      <c r="AQ41" s="33">
        <f t="shared" si="26"/>
        <v>0</v>
      </c>
      <c r="AR41" s="33">
        <f t="shared" si="27"/>
        <v>0</v>
      </c>
      <c r="AS41" s="33">
        <f t="shared" si="28"/>
        <v>0</v>
      </c>
      <c r="AT41" s="33">
        <f t="shared" si="29"/>
        <v>0</v>
      </c>
      <c r="AU41" s="33">
        <f t="shared" si="30"/>
        <v>0</v>
      </c>
      <c r="AV41" s="33">
        <f t="shared" si="31"/>
        <v>0</v>
      </c>
      <c r="AW41" s="33">
        <f t="shared" si="32"/>
        <v>0</v>
      </c>
      <c r="AX41" s="33">
        <f t="shared" si="33"/>
        <v>0</v>
      </c>
      <c r="AY41" s="33">
        <f t="shared" si="34"/>
        <v>0</v>
      </c>
      <c r="AZ41" s="33">
        <f t="shared" si="35"/>
        <v>0</v>
      </c>
      <c r="BA41" s="33">
        <f t="shared" si="36"/>
        <v>0</v>
      </c>
    </row>
    <row r="42" spans="1:53" x14ac:dyDescent="0.25">
      <c r="A42" s="35">
        <v>20151910135</v>
      </c>
      <c r="B42" s="33" t="s">
        <v>39</v>
      </c>
      <c r="C42" s="33" t="s">
        <v>87</v>
      </c>
      <c r="D42" s="34">
        <v>60</v>
      </c>
      <c r="E42" s="34">
        <v>69</v>
      </c>
      <c r="F42" s="34">
        <v>70</v>
      </c>
      <c r="G42" s="34">
        <v>60</v>
      </c>
      <c r="H42" s="34">
        <v>77</v>
      </c>
      <c r="I42" s="34">
        <v>90</v>
      </c>
      <c r="J42" s="34">
        <v>90</v>
      </c>
      <c r="K42" s="34">
        <v>64</v>
      </c>
      <c r="L42" s="34">
        <v>76</v>
      </c>
      <c r="N42" s="34">
        <v>88</v>
      </c>
      <c r="P42" s="34">
        <v>84</v>
      </c>
      <c r="Q42" s="34">
        <v>76</v>
      </c>
      <c r="R42" s="34">
        <v>60</v>
      </c>
      <c r="S42" s="33">
        <f t="shared" si="2"/>
        <v>22.5</v>
      </c>
      <c r="T42" s="34">
        <f t="shared" si="5"/>
        <v>69.511111111111106</v>
      </c>
      <c r="U42" s="32">
        <f t="shared" si="6"/>
        <v>0</v>
      </c>
      <c r="W42" s="31">
        <f t="shared" si="7"/>
        <v>4</v>
      </c>
      <c r="X42" s="31">
        <f t="shared" si="8"/>
        <v>2</v>
      </c>
      <c r="Y42" s="31">
        <f t="shared" si="9"/>
        <v>1</v>
      </c>
      <c r="Z42" s="31">
        <f t="shared" si="10"/>
        <v>4</v>
      </c>
      <c r="AA42" s="31">
        <f t="shared" si="11"/>
        <v>1</v>
      </c>
      <c r="AB42" s="31">
        <f t="shared" si="12"/>
        <v>1</v>
      </c>
      <c r="AC42" s="31">
        <f t="shared" si="13"/>
        <v>0.5</v>
      </c>
      <c r="AD42" s="31">
        <f t="shared" si="14"/>
        <v>2</v>
      </c>
      <c r="AE42" s="31">
        <f t="shared" si="15"/>
        <v>1</v>
      </c>
      <c r="AF42" s="31">
        <f t="shared" si="16"/>
        <v>0</v>
      </c>
      <c r="AG42" s="31">
        <f t="shared" si="17"/>
        <v>1</v>
      </c>
      <c r="AH42" s="31">
        <f t="shared" si="18"/>
        <v>0</v>
      </c>
      <c r="AI42" s="31">
        <f t="shared" si="19"/>
        <v>1</v>
      </c>
      <c r="AJ42" s="31">
        <f t="shared" si="20"/>
        <v>3</v>
      </c>
      <c r="AK42" s="31">
        <f t="shared" si="21"/>
        <v>1</v>
      </c>
      <c r="AM42" s="33">
        <f t="shared" si="22"/>
        <v>0</v>
      </c>
      <c r="AN42" s="33">
        <f t="shared" si="23"/>
        <v>0</v>
      </c>
      <c r="AO42" s="33">
        <f t="shared" si="24"/>
        <v>0</v>
      </c>
      <c r="AP42" s="33">
        <f t="shared" si="25"/>
        <v>0</v>
      </c>
      <c r="AQ42" s="33">
        <f t="shared" si="26"/>
        <v>0</v>
      </c>
      <c r="AR42" s="33">
        <f t="shared" si="27"/>
        <v>0</v>
      </c>
      <c r="AS42" s="33">
        <f t="shared" si="28"/>
        <v>0</v>
      </c>
      <c r="AT42" s="33">
        <f t="shared" si="29"/>
        <v>0</v>
      </c>
      <c r="AU42" s="33">
        <f t="shared" si="30"/>
        <v>0</v>
      </c>
      <c r="AV42" s="33">
        <f t="shared" si="31"/>
        <v>0</v>
      </c>
      <c r="AW42" s="33">
        <f t="shared" si="32"/>
        <v>0</v>
      </c>
      <c r="AX42" s="33">
        <f t="shared" si="33"/>
        <v>0</v>
      </c>
      <c r="AY42" s="33">
        <f t="shared" si="34"/>
        <v>0</v>
      </c>
      <c r="AZ42" s="33">
        <f t="shared" si="35"/>
        <v>0</v>
      </c>
      <c r="BA42" s="33">
        <f t="shared" si="36"/>
        <v>0</v>
      </c>
    </row>
    <row r="43" spans="1:53" x14ac:dyDescent="0.25">
      <c r="A43" s="35">
        <v>20151910140</v>
      </c>
      <c r="B43" s="33" t="s">
        <v>55</v>
      </c>
      <c r="C43" s="33" t="s">
        <v>86</v>
      </c>
      <c r="D43" s="34">
        <v>60</v>
      </c>
      <c r="E43" s="34">
        <v>60</v>
      </c>
      <c r="F43" s="34">
        <v>75</v>
      </c>
      <c r="G43" s="34">
        <v>70</v>
      </c>
      <c r="H43" s="34">
        <v>86</v>
      </c>
      <c r="I43" s="34">
        <v>60</v>
      </c>
      <c r="J43" s="34">
        <v>87</v>
      </c>
      <c r="K43" s="34">
        <v>85</v>
      </c>
      <c r="L43" s="34">
        <v>76</v>
      </c>
      <c r="N43" s="34">
        <v>80</v>
      </c>
      <c r="P43" s="34">
        <v>86</v>
      </c>
      <c r="Q43" s="34">
        <v>77</v>
      </c>
      <c r="R43" s="34">
        <v>89</v>
      </c>
      <c r="S43" s="33">
        <f t="shared" si="2"/>
        <v>22.5</v>
      </c>
      <c r="T43" s="34">
        <f t="shared" si="5"/>
        <v>72.733333333333334</v>
      </c>
      <c r="U43" s="32">
        <f t="shared" si="6"/>
        <v>0</v>
      </c>
      <c r="W43" s="31">
        <f t="shared" si="7"/>
        <v>4</v>
      </c>
      <c r="X43" s="31">
        <f t="shared" si="8"/>
        <v>2</v>
      </c>
      <c r="Y43" s="31">
        <f t="shared" si="9"/>
        <v>1</v>
      </c>
      <c r="Z43" s="31">
        <f t="shared" si="10"/>
        <v>4</v>
      </c>
      <c r="AA43" s="31">
        <f t="shared" si="11"/>
        <v>1</v>
      </c>
      <c r="AB43" s="31">
        <f t="shared" si="12"/>
        <v>1</v>
      </c>
      <c r="AC43" s="31">
        <f t="shared" si="13"/>
        <v>0.5</v>
      </c>
      <c r="AD43" s="31">
        <f t="shared" si="14"/>
        <v>2</v>
      </c>
      <c r="AE43" s="31">
        <f t="shared" si="15"/>
        <v>1</v>
      </c>
      <c r="AF43" s="31">
        <f t="shared" si="16"/>
        <v>0</v>
      </c>
      <c r="AG43" s="31">
        <f t="shared" si="17"/>
        <v>1</v>
      </c>
      <c r="AH43" s="31">
        <f t="shared" si="18"/>
        <v>0</v>
      </c>
      <c r="AI43" s="31">
        <f t="shared" si="19"/>
        <v>1</v>
      </c>
      <c r="AJ43" s="31">
        <f t="shared" si="20"/>
        <v>3</v>
      </c>
      <c r="AK43" s="31">
        <f t="shared" si="21"/>
        <v>1</v>
      </c>
      <c r="AM43" s="33">
        <f t="shared" si="22"/>
        <v>0</v>
      </c>
      <c r="AN43" s="33">
        <f t="shared" si="23"/>
        <v>0</v>
      </c>
      <c r="AO43" s="33">
        <f t="shared" si="24"/>
        <v>0</v>
      </c>
      <c r="AP43" s="33">
        <f t="shared" si="25"/>
        <v>0</v>
      </c>
      <c r="AQ43" s="33">
        <f t="shared" si="26"/>
        <v>0</v>
      </c>
      <c r="AR43" s="33">
        <f t="shared" si="27"/>
        <v>0</v>
      </c>
      <c r="AS43" s="33">
        <f t="shared" si="28"/>
        <v>0</v>
      </c>
      <c r="AT43" s="33">
        <f t="shared" si="29"/>
        <v>0</v>
      </c>
      <c r="AU43" s="33">
        <f t="shared" si="30"/>
        <v>0</v>
      </c>
      <c r="AV43" s="33">
        <f t="shared" si="31"/>
        <v>0</v>
      </c>
      <c r="AW43" s="33">
        <f t="shared" si="32"/>
        <v>0</v>
      </c>
      <c r="AX43" s="33">
        <f t="shared" si="33"/>
        <v>0</v>
      </c>
      <c r="AY43" s="33">
        <f t="shared" si="34"/>
        <v>0</v>
      </c>
      <c r="AZ43" s="33">
        <f t="shared" si="35"/>
        <v>0</v>
      </c>
      <c r="BA43" s="33">
        <f t="shared" si="36"/>
        <v>0</v>
      </c>
    </row>
    <row r="44" spans="1:53" x14ac:dyDescent="0.25">
      <c r="A44" s="35">
        <v>20151910145</v>
      </c>
      <c r="B44" s="33" t="s">
        <v>41</v>
      </c>
      <c r="C44" s="33" t="s">
        <v>87</v>
      </c>
      <c r="D44" s="34">
        <v>60</v>
      </c>
      <c r="E44" s="34">
        <v>60</v>
      </c>
      <c r="F44" s="34">
        <v>73</v>
      </c>
      <c r="G44" s="34">
        <v>60</v>
      </c>
      <c r="H44" s="34">
        <v>76</v>
      </c>
      <c r="I44" s="34">
        <v>83</v>
      </c>
      <c r="J44" s="34">
        <v>87</v>
      </c>
      <c r="K44" s="34">
        <v>60</v>
      </c>
      <c r="L44" s="34">
        <v>68</v>
      </c>
      <c r="N44" s="34">
        <v>78</v>
      </c>
      <c r="P44" s="34">
        <v>85</v>
      </c>
      <c r="Q44" s="34">
        <v>70</v>
      </c>
      <c r="R44" s="34">
        <v>60</v>
      </c>
      <c r="S44" s="33">
        <f t="shared" si="2"/>
        <v>22.5</v>
      </c>
      <c r="T44" s="34">
        <f t="shared" si="5"/>
        <v>66.511111111111106</v>
      </c>
      <c r="U44" s="32">
        <f t="shared" si="6"/>
        <v>0</v>
      </c>
      <c r="W44" s="31">
        <f t="shared" si="7"/>
        <v>4</v>
      </c>
      <c r="X44" s="31">
        <f t="shared" si="8"/>
        <v>2</v>
      </c>
      <c r="Y44" s="31">
        <f t="shared" si="9"/>
        <v>1</v>
      </c>
      <c r="Z44" s="31">
        <f t="shared" si="10"/>
        <v>4</v>
      </c>
      <c r="AA44" s="31">
        <f t="shared" si="11"/>
        <v>1</v>
      </c>
      <c r="AB44" s="31">
        <f t="shared" si="12"/>
        <v>1</v>
      </c>
      <c r="AC44" s="31">
        <f t="shared" si="13"/>
        <v>0.5</v>
      </c>
      <c r="AD44" s="31">
        <f t="shared" si="14"/>
        <v>2</v>
      </c>
      <c r="AE44" s="31">
        <f t="shared" si="15"/>
        <v>1</v>
      </c>
      <c r="AF44" s="31">
        <f t="shared" si="16"/>
        <v>0</v>
      </c>
      <c r="AG44" s="31">
        <f t="shared" si="17"/>
        <v>1</v>
      </c>
      <c r="AH44" s="31">
        <f t="shared" si="18"/>
        <v>0</v>
      </c>
      <c r="AI44" s="31">
        <f t="shared" si="19"/>
        <v>1</v>
      </c>
      <c r="AJ44" s="31">
        <f t="shared" si="20"/>
        <v>3</v>
      </c>
      <c r="AK44" s="31">
        <f t="shared" si="21"/>
        <v>1</v>
      </c>
      <c r="AM44" s="33">
        <f t="shared" si="22"/>
        <v>0</v>
      </c>
      <c r="AN44" s="33">
        <f t="shared" si="23"/>
        <v>0</v>
      </c>
      <c r="AO44" s="33">
        <f t="shared" si="24"/>
        <v>0</v>
      </c>
      <c r="AP44" s="33">
        <f t="shared" si="25"/>
        <v>0</v>
      </c>
      <c r="AQ44" s="33">
        <f t="shared" si="26"/>
        <v>0</v>
      </c>
      <c r="AR44" s="33">
        <f t="shared" si="27"/>
        <v>0</v>
      </c>
      <c r="AS44" s="33">
        <f t="shared" si="28"/>
        <v>0</v>
      </c>
      <c r="AT44" s="33">
        <f t="shared" si="29"/>
        <v>0</v>
      </c>
      <c r="AU44" s="33">
        <f t="shared" si="30"/>
        <v>0</v>
      </c>
      <c r="AV44" s="33">
        <f t="shared" si="31"/>
        <v>0</v>
      </c>
      <c r="AW44" s="33">
        <f t="shared" si="32"/>
        <v>0</v>
      </c>
      <c r="AX44" s="33">
        <f t="shared" si="33"/>
        <v>0</v>
      </c>
      <c r="AY44" s="33">
        <f t="shared" si="34"/>
        <v>0</v>
      </c>
      <c r="AZ44" s="33">
        <f t="shared" si="35"/>
        <v>0</v>
      </c>
      <c r="BA44" s="33">
        <f t="shared" si="36"/>
        <v>0</v>
      </c>
    </row>
    <row r="45" spans="1:53" x14ac:dyDescent="0.25">
      <c r="A45" s="35">
        <v>20151910148</v>
      </c>
      <c r="B45" s="33" t="s">
        <v>59</v>
      </c>
      <c r="C45" s="33" t="s">
        <v>87</v>
      </c>
      <c r="D45" s="34">
        <v>60</v>
      </c>
      <c r="E45" s="34">
        <v>85</v>
      </c>
      <c r="F45" s="34">
        <v>69</v>
      </c>
      <c r="G45" s="34">
        <v>78</v>
      </c>
      <c r="H45" s="34">
        <v>83</v>
      </c>
      <c r="I45" s="34">
        <v>74</v>
      </c>
      <c r="J45" s="34">
        <v>78</v>
      </c>
      <c r="K45" s="34">
        <v>69</v>
      </c>
      <c r="L45" s="34">
        <v>63</v>
      </c>
      <c r="N45" s="34">
        <v>79</v>
      </c>
      <c r="P45" s="34">
        <v>83</v>
      </c>
      <c r="Q45" s="34">
        <v>71</v>
      </c>
      <c r="R45" s="34">
        <v>48</v>
      </c>
      <c r="S45" s="33">
        <f t="shared" si="2"/>
        <v>22.5</v>
      </c>
      <c r="T45" s="34">
        <f t="shared" si="5"/>
        <v>71.599999999999994</v>
      </c>
      <c r="U45" s="32">
        <f t="shared" si="6"/>
        <v>1</v>
      </c>
      <c r="W45" s="31">
        <f t="shared" si="7"/>
        <v>4</v>
      </c>
      <c r="X45" s="31">
        <f t="shared" si="8"/>
        <v>2</v>
      </c>
      <c r="Y45" s="31">
        <f t="shared" si="9"/>
        <v>1</v>
      </c>
      <c r="Z45" s="31">
        <f t="shared" si="10"/>
        <v>4</v>
      </c>
      <c r="AA45" s="31">
        <f t="shared" si="11"/>
        <v>1</v>
      </c>
      <c r="AB45" s="31">
        <f t="shared" si="12"/>
        <v>1</v>
      </c>
      <c r="AC45" s="31">
        <f t="shared" si="13"/>
        <v>0.5</v>
      </c>
      <c r="AD45" s="31">
        <f t="shared" si="14"/>
        <v>2</v>
      </c>
      <c r="AE45" s="31">
        <f t="shared" si="15"/>
        <v>1</v>
      </c>
      <c r="AF45" s="31">
        <f t="shared" si="16"/>
        <v>0</v>
      </c>
      <c r="AG45" s="31">
        <f t="shared" si="17"/>
        <v>1</v>
      </c>
      <c r="AH45" s="31">
        <f t="shared" si="18"/>
        <v>0</v>
      </c>
      <c r="AI45" s="31">
        <f t="shared" si="19"/>
        <v>1</v>
      </c>
      <c r="AJ45" s="31">
        <f t="shared" si="20"/>
        <v>3</v>
      </c>
      <c r="AK45" s="31">
        <f t="shared" si="21"/>
        <v>1</v>
      </c>
      <c r="AM45" s="33">
        <f t="shared" si="22"/>
        <v>0</v>
      </c>
      <c r="AN45" s="33">
        <f t="shared" si="23"/>
        <v>0</v>
      </c>
      <c r="AO45" s="33">
        <f t="shared" si="24"/>
        <v>0</v>
      </c>
      <c r="AP45" s="33">
        <f t="shared" si="25"/>
        <v>0</v>
      </c>
      <c r="AQ45" s="33">
        <f t="shared" si="26"/>
        <v>0</v>
      </c>
      <c r="AR45" s="33">
        <f t="shared" si="27"/>
        <v>0</v>
      </c>
      <c r="AS45" s="33">
        <f t="shared" si="28"/>
        <v>0</v>
      </c>
      <c r="AT45" s="33">
        <f t="shared" si="29"/>
        <v>0</v>
      </c>
      <c r="AU45" s="33">
        <f t="shared" si="30"/>
        <v>0</v>
      </c>
      <c r="AV45" s="33">
        <f t="shared" si="31"/>
        <v>0</v>
      </c>
      <c r="AW45" s="33">
        <f t="shared" si="32"/>
        <v>0</v>
      </c>
      <c r="AX45" s="33">
        <f t="shared" si="33"/>
        <v>0</v>
      </c>
      <c r="AY45" s="33">
        <f t="shared" si="34"/>
        <v>0</v>
      </c>
      <c r="AZ45" s="33">
        <f t="shared" si="35"/>
        <v>0</v>
      </c>
      <c r="BA45" s="33">
        <f t="shared" si="36"/>
        <v>1</v>
      </c>
    </row>
    <row r="46" spans="1:53" x14ac:dyDescent="0.25">
      <c r="A46" s="35">
        <v>20151910154</v>
      </c>
      <c r="B46" s="33" t="s">
        <v>61</v>
      </c>
      <c r="C46" s="33" t="s">
        <v>87</v>
      </c>
      <c r="D46" s="34">
        <v>61</v>
      </c>
      <c r="E46" s="34">
        <v>38</v>
      </c>
      <c r="F46" s="34">
        <v>65</v>
      </c>
      <c r="G46" s="34">
        <v>60</v>
      </c>
      <c r="H46" s="34">
        <v>77</v>
      </c>
      <c r="I46" s="34">
        <v>86</v>
      </c>
      <c r="J46" s="34">
        <v>87</v>
      </c>
      <c r="K46" s="34">
        <v>61</v>
      </c>
      <c r="L46" s="34">
        <v>28</v>
      </c>
      <c r="N46" s="34">
        <v>68</v>
      </c>
      <c r="P46" s="34">
        <v>83</v>
      </c>
      <c r="Q46" s="34">
        <v>72</v>
      </c>
      <c r="R46" s="34">
        <v>42</v>
      </c>
      <c r="S46" s="33">
        <f t="shared" si="2"/>
        <v>22.5</v>
      </c>
      <c r="T46" s="34">
        <f t="shared" si="5"/>
        <v>61.8</v>
      </c>
      <c r="U46" s="32">
        <f t="shared" si="6"/>
        <v>4</v>
      </c>
      <c r="W46" s="31">
        <f t="shared" si="7"/>
        <v>4</v>
      </c>
      <c r="X46" s="31">
        <f t="shared" si="8"/>
        <v>2</v>
      </c>
      <c r="Y46" s="31">
        <f t="shared" si="9"/>
        <v>1</v>
      </c>
      <c r="Z46" s="31">
        <f t="shared" si="10"/>
        <v>4</v>
      </c>
      <c r="AA46" s="31">
        <f t="shared" si="11"/>
        <v>1</v>
      </c>
      <c r="AB46" s="31">
        <f t="shared" si="12"/>
        <v>1</v>
      </c>
      <c r="AC46" s="31">
        <f t="shared" si="13"/>
        <v>0.5</v>
      </c>
      <c r="AD46" s="31">
        <f t="shared" si="14"/>
        <v>2</v>
      </c>
      <c r="AE46" s="31">
        <f t="shared" si="15"/>
        <v>1</v>
      </c>
      <c r="AF46" s="31">
        <f t="shared" si="16"/>
        <v>0</v>
      </c>
      <c r="AG46" s="31">
        <f t="shared" si="17"/>
        <v>1</v>
      </c>
      <c r="AH46" s="31">
        <f t="shared" si="18"/>
        <v>0</v>
      </c>
      <c r="AI46" s="31">
        <f t="shared" si="19"/>
        <v>1</v>
      </c>
      <c r="AJ46" s="31">
        <f t="shared" si="20"/>
        <v>3</v>
      </c>
      <c r="AK46" s="31">
        <f t="shared" si="21"/>
        <v>1</v>
      </c>
      <c r="AM46" s="33">
        <f t="shared" si="22"/>
        <v>0</v>
      </c>
      <c r="AN46" s="33">
        <f t="shared" si="23"/>
        <v>2</v>
      </c>
      <c r="AO46" s="33">
        <f t="shared" si="24"/>
        <v>0</v>
      </c>
      <c r="AP46" s="33">
        <f t="shared" si="25"/>
        <v>0</v>
      </c>
      <c r="AQ46" s="33">
        <f t="shared" si="26"/>
        <v>0</v>
      </c>
      <c r="AR46" s="33">
        <f t="shared" si="27"/>
        <v>0</v>
      </c>
      <c r="AS46" s="33">
        <f t="shared" si="28"/>
        <v>0</v>
      </c>
      <c r="AT46" s="33">
        <f t="shared" si="29"/>
        <v>0</v>
      </c>
      <c r="AU46" s="33">
        <f t="shared" si="30"/>
        <v>1</v>
      </c>
      <c r="AV46" s="33">
        <f t="shared" si="31"/>
        <v>0</v>
      </c>
      <c r="AW46" s="33">
        <f t="shared" si="32"/>
        <v>0</v>
      </c>
      <c r="AX46" s="33">
        <f t="shared" si="33"/>
        <v>0</v>
      </c>
      <c r="AY46" s="33">
        <f t="shared" si="34"/>
        <v>0</v>
      </c>
      <c r="AZ46" s="33">
        <f t="shared" si="35"/>
        <v>0</v>
      </c>
      <c r="BA46" s="33">
        <f t="shared" si="36"/>
        <v>1</v>
      </c>
    </row>
    <row r="47" spans="1:53" x14ac:dyDescent="0.25">
      <c r="A47" s="35">
        <v>20151910157</v>
      </c>
      <c r="B47" s="33" t="s">
        <v>44</v>
      </c>
      <c r="C47" s="33" t="s">
        <v>86</v>
      </c>
      <c r="D47" s="34">
        <v>65</v>
      </c>
      <c r="E47" s="34">
        <v>79</v>
      </c>
      <c r="F47" s="34">
        <v>73</v>
      </c>
      <c r="G47" s="34">
        <v>72</v>
      </c>
      <c r="H47" s="34">
        <v>85</v>
      </c>
      <c r="I47" s="34">
        <v>69</v>
      </c>
      <c r="J47" s="34">
        <v>91</v>
      </c>
      <c r="K47" s="34">
        <v>86</v>
      </c>
      <c r="L47" s="34">
        <v>75</v>
      </c>
      <c r="N47" s="34">
        <v>84</v>
      </c>
      <c r="P47" s="34">
        <v>87</v>
      </c>
      <c r="Q47" s="34">
        <v>79</v>
      </c>
      <c r="R47" s="34">
        <v>74</v>
      </c>
      <c r="S47" s="33">
        <f t="shared" si="2"/>
        <v>22.5</v>
      </c>
      <c r="T47" s="34">
        <f t="shared" si="5"/>
        <v>75.888888888888886</v>
      </c>
      <c r="U47" s="32">
        <f t="shared" si="6"/>
        <v>0</v>
      </c>
      <c r="W47" s="31">
        <f t="shared" si="7"/>
        <v>4</v>
      </c>
      <c r="X47" s="31">
        <f t="shared" si="8"/>
        <v>2</v>
      </c>
      <c r="Y47" s="31">
        <f t="shared" si="9"/>
        <v>1</v>
      </c>
      <c r="Z47" s="31">
        <f t="shared" si="10"/>
        <v>4</v>
      </c>
      <c r="AA47" s="31">
        <f t="shared" si="11"/>
        <v>1</v>
      </c>
      <c r="AB47" s="31">
        <f t="shared" si="12"/>
        <v>1</v>
      </c>
      <c r="AC47" s="31">
        <f t="shared" si="13"/>
        <v>0.5</v>
      </c>
      <c r="AD47" s="31">
        <f t="shared" si="14"/>
        <v>2</v>
      </c>
      <c r="AE47" s="31">
        <f t="shared" si="15"/>
        <v>1</v>
      </c>
      <c r="AF47" s="31">
        <f t="shared" si="16"/>
        <v>0</v>
      </c>
      <c r="AG47" s="31">
        <f t="shared" si="17"/>
        <v>1</v>
      </c>
      <c r="AH47" s="31">
        <f t="shared" si="18"/>
        <v>0</v>
      </c>
      <c r="AI47" s="31">
        <f t="shared" si="19"/>
        <v>1</v>
      </c>
      <c r="AJ47" s="31">
        <f t="shared" si="20"/>
        <v>3</v>
      </c>
      <c r="AK47" s="31">
        <f t="shared" si="21"/>
        <v>1</v>
      </c>
      <c r="AM47" s="33">
        <f t="shared" si="22"/>
        <v>0</v>
      </c>
      <c r="AN47" s="33">
        <f t="shared" si="23"/>
        <v>0</v>
      </c>
      <c r="AO47" s="33">
        <f t="shared" si="24"/>
        <v>0</v>
      </c>
      <c r="AP47" s="33">
        <f t="shared" si="25"/>
        <v>0</v>
      </c>
      <c r="AQ47" s="33">
        <f t="shared" si="26"/>
        <v>0</v>
      </c>
      <c r="AR47" s="33">
        <f t="shared" si="27"/>
        <v>0</v>
      </c>
      <c r="AS47" s="33">
        <f t="shared" si="28"/>
        <v>0</v>
      </c>
      <c r="AT47" s="33">
        <f t="shared" si="29"/>
        <v>0</v>
      </c>
      <c r="AU47" s="33">
        <f t="shared" si="30"/>
        <v>0</v>
      </c>
      <c r="AV47" s="33">
        <f t="shared" si="31"/>
        <v>0</v>
      </c>
      <c r="AW47" s="33">
        <f t="shared" si="32"/>
        <v>0</v>
      </c>
      <c r="AX47" s="33">
        <f t="shared" si="33"/>
        <v>0</v>
      </c>
      <c r="AY47" s="33">
        <f t="shared" si="34"/>
        <v>0</v>
      </c>
      <c r="AZ47" s="33">
        <f t="shared" si="35"/>
        <v>0</v>
      </c>
      <c r="BA47" s="33">
        <f t="shared" si="36"/>
        <v>0</v>
      </c>
    </row>
    <row r="48" spans="1:53" x14ac:dyDescent="0.25">
      <c r="A48" s="35">
        <v>20151910159</v>
      </c>
      <c r="B48" s="33" t="s">
        <v>46</v>
      </c>
      <c r="C48" s="33" t="s">
        <v>87</v>
      </c>
      <c r="D48" s="34">
        <v>68</v>
      </c>
      <c r="E48" s="34">
        <v>73</v>
      </c>
      <c r="F48" s="34">
        <v>76</v>
      </c>
      <c r="G48" s="34">
        <v>64</v>
      </c>
      <c r="H48" s="34">
        <v>72</v>
      </c>
      <c r="I48" s="34">
        <v>68</v>
      </c>
      <c r="J48" s="34">
        <v>88</v>
      </c>
      <c r="K48" s="34">
        <v>64</v>
      </c>
      <c r="L48" s="34">
        <v>63</v>
      </c>
      <c r="N48" s="34">
        <v>71</v>
      </c>
      <c r="P48" s="34">
        <v>83</v>
      </c>
      <c r="Q48" s="34">
        <v>74</v>
      </c>
      <c r="R48" s="34">
        <v>60</v>
      </c>
      <c r="S48" s="33">
        <f t="shared" si="2"/>
        <v>22.5</v>
      </c>
      <c r="T48" s="34">
        <f t="shared" si="5"/>
        <v>69.37777777777778</v>
      </c>
      <c r="U48" s="32">
        <f t="shared" si="6"/>
        <v>0</v>
      </c>
      <c r="W48" s="31">
        <f t="shared" si="7"/>
        <v>4</v>
      </c>
      <c r="X48" s="31">
        <f t="shared" si="8"/>
        <v>2</v>
      </c>
      <c r="Y48" s="31">
        <f t="shared" si="9"/>
        <v>1</v>
      </c>
      <c r="Z48" s="31">
        <f t="shared" si="10"/>
        <v>4</v>
      </c>
      <c r="AA48" s="31">
        <f t="shared" si="11"/>
        <v>1</v>
      </c>
      <c r="AB48" s="31">
        <f t="shared" si="12"/>
        <v>1</v>
      </c>
      <c r="AC48" s="31">
        <f t="shared" si="13"/>
        <v>0.5</v>
      </c>
      <c r="AD48" s="31">
        <f t="shared" si="14"/>
        <v>2</v>
      </c>
      <c r="AE48" s="31">
        <f t="shared" si="15"/>
        <v>1</v>
      </c>
      <c r="AF48" s="31">
        <f t="shared" si="16"/>
        <v>0</v>
      </c>
      <c r="AG48" s="31">
        <f t="shared" si="17"/>
        <v>1</v>
      </c>
      <c r="AH48" s="31">
        <f t="shared" si="18"/>
        <v>0</v>
      </c>
      <c r="AI48" s="31">
        <f t="shared" si="19"/>
        <v>1</v>
      </c>
      <c r="AJ48" s="31">
        <f t="shared" si="20"/>
        <v>3</v>
      </c>
      <c r="AK48" s="31">
        <f t="shared" si="21"/>
        <v>1</v>
      </c>
      <c r="AM48" s="33">
        <f t="shared" si="22"/>
        <v>0</v>
      </c>
      <c r="AN48" s="33">
        <f t="shared" si="23"/>
        <v>0</v>
      </c>
      <c r="AO48" s="33">
        <f t="shared" si="24"/>
        <v>0</v>
      </c>
      <c r="AP48" s="33">
        <f t="shared" si="25"/>
        <v>0</v>
      </c>
      <c r="AQ48" s="33">
        <f t="shared" si="26"/>
        <v>0</v>
      </c>
      <c r="AR48" s="33">
        <f t="shared" si="27"/>
        <v>0</v>
      </c>
      <c r="AS48" s="33">
        <f t="shared" si="28"/>
        <v>0</v>
      </c>
      <c r="AT48" s="33">
        <f t="shared" si="29"/>
        <v>0</v>
      </c>
      <c r="AU48" s="33">
        <f t="shared" si="30"/>
        <v>0</v>
      </c>
      <c r="AV48" s="33">
        <f t="shared" si="31"/>
        <v>0</v>
      </c>
      <c r="AW48" s="33">
        <f t="shared" si="32"/>
        <v>0</v>
      </c>
      <c r="AX48" s="33">
        <f t="shared" si="33"/>
        <v>0</v>
      </c>
      <c r="AY48" s="33">
        <f t="shared" si="34"/>
        <v>0</v>
      </c>
      <c r="AZ48" s="33">
        <f t="shared" si="35"/>
        <v>0</v>
      </c>
      <c r="BA48" s="33">
        <f t="shared" si="36"/>
        <v>0</v>
      </c>
    </row>
    <row r="50" spans="1:18" x14ac:dyDescent="0.25">
      <c r="A50" s="33" t="s">
        <v>99</v>
      </c>
      <c r="D50" s="33">
        <v>4</v>
      </c>
      <c r="E50" s="33">
        <v>2</v>
      </c>
      <c r="F50" s="33">
        <v>1</v>
      </c>
      <c r="G50" s="33">
        <v>4</v>
      </c>
      <c r="H50" s="33">
        <v>1</v>
      </c>
      <c r="I50" s="33">
        <v>1</v>
      </c>
      <c r="J50" s="33">
        <v>0.5</v>
      </c>
      <c r="K50" s="33">
        <v>2</v>
      </c>
      <c r="L50" s="33">
        <v>1</v>
      </c>
      <c r="M50" s="33">
        <v>1</v>
      </c>
      <c r="N50" s="33">
        <v>1</v>
      </c>
      <c r="O50" s="33">
        <v>1</v>
      </c>
      <c r="P50" s="33">
        <v>1</v>
      </c>
      <c r="Q50" s="33">
        <v>3</v>
      </c>
      <c r="R50" s="33">
        <v>1</v>
      </c>
    </row>
  </sheetData>
  <sortState ref="A2:R48">
    <sortCondition ref="A19"/>
  </sortState>
  <phoneticPr fontId="1" type="noConversion"/>
  <conditionalFormatting sqref="S2:S48">
    <cfRule type="cellIs" dxfId="1" priority="1" operator="lessThan">
      <formula>22.5</formula>
    </cfRule>
  </conditionalFormatting>
  <dataValidations count="1">
    <dataValidation allowBlank="1" showInputMessage="1" showErrorMessage="1" promptTitle="判断描述" prompt="if 学科成绩 = 0_x000a_then:  对应学分_x000a__x000a_if 没有选这门课_x000a_then:  0_x000a__x000a_if 数值存在且非零_x000a_then: 对应学分" sqref="W2:AK48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22" zoomScale="160" zoomScaleNormal="160" workbookViewId="0"/>
  </sheetViews>
  <sheetFormatPr defaultRowHeight="14.4" x14ac:dyDescent="0.25"/>
  <cols>
    <col min="1" max="1" width="13.88671875" bestFit="1" customWidth="1"/>
    <col min="2" max="2" width="7.5546875" bestFit="1" customWidth="1"/>
    <col min="3" max="4" width="9.5546875" bestFit="1" customWidth="1"/>
    <col min="5" max="5" width="12.77734375" bestFit="1" customWidth="1"/>
    <col min="6" max="6" width="7.44140625" bestFit="1" customWidth="1"/>
    <col min="7" max="7" width="9.5546875" bestFit="1" customWidth="1"/>
    <col min="8" max="8" width="12.77734375" bestFit="1" customWidth="1"/>
  </cols>
  <sheetData>
    <row r="1" spans="1:10" x14ac:dyDescent="0.25">
      <c r="A1" s="90" t="s">
        <v>142</v>
      </c>
      <c r="B1" s="90" t="s">
        <v>50</v>
      </c>
      <c r="C1" s="90" t="s">
        <v>129</v>
      </c>
      <c r="D1" s="3" t="s">
        <v>267</v>
      </c>
      <c r="E1" s="3" t="s">
        <v>278</v>
      </c>
      <c r="F1" s="3"/>
      <c r="G1" s="3"/>
      <c r="H1" s="32"/>
      <c r="I1" s="33"/>
      <c r="J1" s="33"/>
    </row>
    <row r="2" spans="1:10" x14ac:dyDescent="0.25">
      <c r="A2" s="96">
        <v>20151050062</v>
      </c>
      <c r="B2" s="91" t="s">
        <v>63</v>
      </c>
      <c r="C2" s="3" t="s">
        <v>128</v>
      </c>
      <c r="E2" s="12">
        <v>1</v>
      </c>
      <c r="F2" s="3"/>
      <c r="G2" s="3"/>
      <c r="H2" s="35"/>
      <c r="I2" s="33"/>
      <c r="J2" s="33"/>
    </row>
    <row r="3" spans="1:10" x14ac:dyDescent="0.25">
      <c r="A3" s="96">
        <v>20151910004</v>
      </c>
      <c r="B3" s="91" t="s">
        <v>1</v>
      </c>
      <c r="C3" s="3" t="s">
        <v>87</v>
      </c>
      <c r="D3" s="3"/>
      <c r="E3" s="12">
        <v>0</v>
      </c>
      <c r="F3" s="3"/>
      <c r="G3" s="3"/>
      <c r="H3" s="35"/>
      <c r="I3" s="33"/>
      <c r="J3" s="33"/>
    </row>
    <row r="4" spans="1:10" x14ac:dyDescent="0.25">
      <c r="A4" s="96">
        <v>20151910005</v>
      </c>
      <c r="B4" s="91" t="s">
        <v>2</v>
      </c>
      <c r="C4" s="3" t="s">
        <v>87</v>
      </c>
      <c r="D4" s="3"/>
      <c r="E4" s="12">
        <v>1</v>
      </c>
      <c r="F4" s="3"/>
      <c r="G4" s="3"/>
      <c r="H4" s="35"/>
      <c r="I4" s="33"/>
      <c r="J4" s="33"/>
    </row>
    <row r="5" spans="1:10" x14ac:dyDescent="0.25">
      <c r="A5" s="12">
        <v>20151910006</v>
      </c>
      <c r="B5" s="102" t="s">
        <v>3</v>
      </c>
      <c r="C5" s="3" t="s">
        <v>87</v>
      </c>
      <c r="D5" s="3"/>
      <c r="E5" s="12">
        <v>1</v>
      </c>
      <c r="F5" s="3"/>
      <c r="G5" s="3"/>
      <c r="H5" s="35"/>
      <c r="I5" s="33"/>
      <c r="J5" s="33"/>
    </row>
    <row r="6" spans="1:10" x14ac:dyDescent="0.25">
      <c r="A6" s="12">
        <v>20151910007</v>
      </c>
      <c r="B6" s="102" t="s">
        <v>4</v>
      </c>
      <c r="C6" s="3" t="s">
        <v>87</v>
      </c>
      <c r="D6" s="3"/>
      <c r="E6" s="12">
        <v>1</v>
      </c>
      <c r="F6" s="3"/>
      <c r="G6" s="3"/>
      <c r="H6" s="35"/>
      <c r="I6" s="33"/>
      <c r="J6" s="33"/>
    </row>
    <row r="7" spans="1:10" x14ac:dyDescent="0.25">
      <c r="A7" s="96">
        <v>20151910014</v>
      </c>
      <c r="B7" s="91" t="s">
        <v>5</v>
      </c>
      <c r="C7" s="3" t="s">
        <v>87</v>
      </c>
      <c r="D7" s="3"/>
      <c r="E7" s="12">
        <v>0</v>
      </c>
      <c r="F7" s="3"/>
      <c r="G7" s="3"/>
      <c r="H7" s="35"/>
      <c r="I7" s="33"/>
      <c r="J7" s="33"/>
    </row>
    <row r="8" spans="1:10" x14ac:dyDescent="0.25">
      <c r="A8" s="96">
        <v>20151910015</v>
      </c>
      <c r="B8" s="91" t="s">
        <v>6</v>
      </c>
      <c r="C8" s="3" t="s">
        <v>86</v>
      </c>
      <c r="D8" s="3"/>
      <c r="E8" s="12">
        <v>0</v>
      </c>
      <c r="F8" s="3"/>
      <c r="G8" s="3"/>
      <c r="H8" s="35"/>
      <c r="I8" s="33"/>
      <c r="J8" s="33"/>
    </row>
    <row r="9" spans="1:10" x14ac:dyDescent="0.25">
      <c r="A9" s="96">
        <v>20151910016</v>
      </c>
      <c r="B9" s="91" t="s">
        <v>7</v>
      </c>
      <c r="C9" s="3" t="s">
        <v>87</v>
      </c>
      <c r="D9" s="3"/>
      <c r="E9" s="12">
        <v>0</v>
      </c>
      <c r="F9" s="3"/>
      <c r="G9" s="3"/>
      <c r="H9" s="35"/>
      <c r="I9" s="33"/>
      <c r="J9" s="33"/>
    </row>
    <row r="10" spans="1:10" x14ac:dyDescent="0.25">
      <c r="A10" s="96">
        <v>20151910017</v>
      </c>
      <c r="B10" s="91" t="s">
        <v>8</v>
      </c>
      <c r="C10" s="3" t="s">
        <v>86</v>
      </c>
      <c r="D10" s="3"/>
      <c r="E10" s="12">
        <v>0</v>
      </c>
      <c r="F10" s="3"/>
      <c r="G10" s="3"/>
      <c r="H10" s="35"/>
      <c r="I10" s="33"/>
      <c r="J10" s="33"/>
    </row>
    <row r="11" spans="1:10" x14ac:dyDescent="0.25">
      <c r="A11" s="96">
        <v>20151910026</v>
      </c>
      <c r="B11" s="91" t="s">
        <v>9</v>
      </c>
      <c r="C11" s="3" t="s">
        <v>87</v>
      </c>
      <c r="D11" s="3"/>
      <c r="E11" s="12">
        <v>1</v>
      </c>
      <c r="F11" s="3"/>
      <c r="G11" s="3"/>
      <c r="H11" s="35"/>
      <c r="I11" s="33"/>
      <c r="J11" s="33"/>
    </row>
    <row r="12" spans="1:10" x14ac:dyDescent="0.25">
      <c r="A12" s="96">
        <v>20151910027</v>
      </c>
      <c r="B12" s="91" t="s">
        <v>10</v>
      </c>
      <c r="C12" s="3" t="s">
        <v>87</v>
      </c>
      <c r="D12" s="3"/>
      <c r="E12" s="12">
        <v>0</v>
      </c>
      <c r="F12" s="3"/>
      <c r="G12" s="3"/>
      <c r="H12" s="35"/>
      <c r="I12" s="33"/>
      <c r="J12" s="33"/>
    </row>
    <row r="13" spans="1:10" x14ac:dyDescent="0.25">
      <c r="A13" s="96">
        <v>20151910028</v>
      </c>
      <c r="B13" s="91" t="s">
        <v>11</v>
      </c>
      <c r="C13" s="3" t="s">
        <v>86</v>
      </c>
      <c r="D13" s="3"/>
      <c r="E13" s="12">
        <v>0</v>
      </c>
      <c r="F13" s="3"/>
      <c r="G13" s="3"/>
      <c r="H13" s="35"/>
      <c r="I13" s="33"/>
      <c r="J13" s="33"/>
    </row>
    <row r="14" spans="1:10" x14ac:dyDescent="0.25">
      <c r="A14" s="96">
        <v>20151910029</v>
      </c>
      <c r="B14" s="91" t="s">
        <v>12</v>
      </c>
      <c r="C14" s="3" t="s">
        <v>87</v>
      </c>
      <c r="D14" s="3"/>
      <c r="E14" s="12">
        <v>1</v>
      </c>
      <c r="F14" s="3"/>
      <c r="G14" s="3"/>
      <c r="H14" s="35"/>
      <c r="I14" s="33"/>
      <c r="J14" s="33"/>
    </row>
    <row r="15" spans="1:10" x14ac:dyDescent="0.25">
      <c r="A15" s="96">
        <v>20151910042</v>
      </c>
      <c r="B15" s="98" t="s">
        <v>14</v>
      </c>
      <c r="C15" s="3" t="s">
        <v>87</v>
      </c>
      <c r="D15" s="3"/>
      <c r="E15" s="12">
        <v>0</v>
      </c>
      <c r="F15" s="3"/>
      <c r="G15" s="3"/>
      <c r="H15" s="35"/>
      <c r="I15" s="33"/>
      <c r="J15" s="33"/>
    </row>
    <row r="16" spans="1:10" x14ac:dyDescent="0.25">
      <c r="A16" s="12">
        <v>20151910044</v>
      </c>
      <c r="B16" s="102" t="s">
        <v>15</v>
      </c>
      <c r="C16" s="3" t="s">
        <v>86</v>
      </c>
      <c r="D16" s="3"/>
      <c r="E16" s="12">
        <v>0</v>
      </c>
      <c r="F16" s="3"/>
      <c r="G16" s="3"/>
      <c r="H16" s="35"/>
      <c r="I16" s="33"/>
      <c r="J16" s="33"/>
    </row>
    <row r="17" spans="1:10" x14ac:dyDescent="0.25">
      <c r="A17" s="96">
        <v>20151910055</v>
      </c>
      <c r="B17" s="91" t="s">
        <v>16</v>
      </c>
      <c r="C17" s="3" t="s">
        <v>87</v>
      </c>
      <c r="D17" s="3"/>
      <c r="E17" s="12">
        <v>0</v>
      </c>
      <c r="F17" s="3"/>
      <c r="G17" s="3"/>
      <c r="H17" s="35"/>
      <c r="I17" s="33"/>
      <c r="J17" s="33"/>
    </row>
    <row r="18" spans="1:10" x14ac:dyDescent="0.25">
      <c r="A18" s="96">
        <v>20151910056</v>
      </c>
      <c r="B18" s="91" t="s">
        <v>17</v>
      </c>
      <c r="C18" s="3" t="s">
        <v>87</v>
      </c>
      <c r="D18" s="3"/>
      <c r="E18" s="12">
        <v>0</v>
      </c>
      <c r="F18" s="3"/>
      <c r="G18" s="3"/>
      <c r="H18" s="35"/>
      <c r="I18" s="33"/>
      <c r="J18" s="33"/>
    </row>
    <row r="19" spans="1:10" x14ac:dyDescent="0.25">
      <c r="A19" s="96">
        <v>20151910057</v>
      </c>
      <c r="B19" s="91" t="s">
        <v>18</v>
      </c>
      <c r="C19" s="3" t="s">
        <v>87</v>
      </c>
      <c r="D19" s="3"/>
      <c r="E19" s="12">
        <v>0</v>
      </c>
      <c r="F19" s="3"/>
      <c r="G19" s="3"/>
      <c r="H19" s="35"/>
      <c r="I19" s="33"/>
      <c r="J19" s="33"/>
    </row>
    <row r="20" spans="1:10" x14ac:dyDescent="0.25">
      <c r="A20" s="96">
        <v>20151910065</v>
      </c>
      <c r="B20" s="91" t="s">
        <v>88</v>
      </c>
      <c r="C20" s="3" t="s">
        <v>87</v>
      </c>
      <c r="D20" s="3"/>
      <c r="E20" s="12">
        <v>0</v>
      </c>
      <c r="F20" s="3"/>
      <c r="G20" s="3"/>
      <c r="H20" s="35"/>
      <c r="I20" s="33"/>
      <c r="J20" s="33"/>
    </row>
    <row r="21" spans="1:10" x14ac:dyDescent="0.25">
      <c r="A21" s="96">
        <v>20151910066</v>
      </c>
      <c r="B21" s="91" t="s">
        <v>19</v>
      </c>
      <c r="C21" s="3" t="s">
        <v>86</v>
      </c>
      <c r="D21" s="3"/>
      <c r="E21" s="12">
        <v>0</v>
      </c>
      <c r="F21" s="3"/>
      <c r="G21" s="3"/>
      <c r="H21" s="35"/>
      <c r="I21" s="33"/>
      <c r="J21" s="33"/>
    </row>
    <row r="22" spans="1:10" x14ac:dyDescent="0.25">
      <c r="A22" s="96">
        <v>20151910068</v>
      </c>
      <c r="B22" s="91" t="s">
        <v>20</v>
      </c>
      <c r="C22" s="3" t="s">
        <v>86</v>
      </c>
      <c r="D22" s="3"/>
      <c r="E22" s="12">
        <v>1</v>
      </c>
      <c r="F22" s="3"/>
      <c r="G22" s="3"/>
      <c r="H22" s="35"/>
      <c r="I22" s="33"/>
      <c r="J22" s="33"/>
    </row>
    <row r="23" spans="1:10" x14ac:dyDescent="0.25">
      <c r="A23" s="96">
        <v>20151910069</v>
      </c>
      <c r="B23" s="91" t="s">
        <v>21</v>
      </c>
      <c r="C23" s="3" t="s">
        <v>87</v>
      </c>
      <c r="D23" s="3"/>
      <c r="E23" s="12">
        <v>0</v>
      </c>
      <c r="F23" s="3"/>
      <c r="G23" s="3"/>
      <c r="H23" s="35"/>
      <c r="I23" s="33"/>
      <c r="J23" s="33"/>
    </row>
    <row r="24" spans="1:10" x14ac:dyDescent="0.25">
      <c r="A24" s="96">
        <v>20151910084</v>
      </c>
      <c r="B24" s="91" t="s">
        <v>22</v>
      </c>
      <c r="C24" s="3" t="s">
        <v>87</v>
      </c>
      <c r="D24" s="3"/>
      <c r="E24" s="12">
        <v>0</v>
      </c>
      <c r="F24" s="3"/>
      <c r="G24" s="3"/>
      <c r="H24" s="35"/>
      <c r="I24" s="33"/>
      <c r="J24" s="33"/>
    </row>
    <row r="25" spans="1:10" x14ac:dyDescent="0.25">
      <c r="A25" s="96">
        <v>20151910085</v>
      </c>
      <c r="B25" s="91" t="s">
        <v>23</v>
      </c>
      <c r="C25" s="3" t="s">
        <v>86</v>
      </c>
      <c r="D25" s="3"/>
      <c r="E25" s="12">
        <v>0</v>
      </c>
      <c r="F25" s="3"/>
      <c r="G25" s="3"/>
      <c r="H25" s="35"/>
      <c r="I25" s="33"/>
      <c r="J25" s="33"/>
    </row>
    <row r="26" spans="1:10" x14ac:dyDescent="0.25">
      <c r="A26" s="96">
        <v>20151910086</v>
      </c>
      <c r="B26" s="91" t="s">
        <v>24</v>
      </c>
      <c r="C26" s="3" t="s">
        <v>87</v>
      </c>
      <c r="D26" s="3"/>
      <c r="E26" s="12">
        <v>0</v>
      </c>
      <c r="F26" s="3"/>
      <c r="G26" s="3"/>
      <c r="H26" s="35"/>
      <c r="I26" s="33"/>
      <c r="J26" s="33"/>
    </row>
    <row r="27" spans="1:10" x14ac:dyDescent="0.25">
      <c r="A27" s="96">
        <v>20151910104</v>
      </c>
      <c r="B27" s="91" t="s">
        <v>25</v>
      </c>
      <c r="C27" s="3" t="s">
        <v>86</v>
      </c>
      <c r="D27" s="3"/>
      <c r="E27" s="12">
        <v>0</v>
      </c>
      <c r="F27" s="3"/>
      <c r="G27" s="3"/>
      <c r="H27" s="35"/>
      <c r="I27" s="33"/>
      <c r="J27" s="33"/>
    </row>
    <row r="28" spans="1:10" x14ac:dyDescent="0.25">
      <c r="A28" s="96">
        <v>20151910107</v>
      </c>
      <c r="B28" s="91" t="s">
        <v>26</v>
      </c>
      <c r="C28" s="3" t="s">
        <v>86</v>
      </c>
      <c r="D28" s="3"/>
      <c r="E28" s="12">
        <v>0</v>
      </c>
      <c r="F28" s="3"/>
      <c r="G28" s="3"/>
      <c r="H28" s="35"/>
      <c r="I28" s="33"/>
      <c r="J28" s="33"/>
    </row>
    <row r="29" spans="1:10" x14ac:dyDescent="0.25">
      <c r="A29" s="96">
        <v>20151910108</v>
      </c>
      <c r="B29" s="91" t="s">
        <v>27</v>
      </c>
      <c r="C29" s="3" t="s">
        <v>86</v>
      </c>
      <c r="D29" s="3"/>
      <c r="E29" s="12">
        <v>0</v>
      </c>
      <c r="F29" s="3"/>
      <c r="G29" s="3"/>
      <c r="H29" s="35"/>
      <c r="I29" s="33"/>
      <c r="J29" s="33"/>
    </row>
    <row r="30" spans="1:10" x14ac:dyDescent="0.25">
      <c r="A30" s="96">
        <v>20151910112</v>
      </c>
      <c r="B30" s="91" t="s">
        <v>45</v>
      </c>
      <c r="C30" s="3" t="s">
        <v>87</v>
      </c>
      <c r="D30" s="3"/>
      <c r="E30" s="12">
        <v>0</v>
      </c>
      <c r="F30" s="3"/>
      <c r="G30" s="3"/>
      <c r="H30" s="35"/>
      <c r="I30" s="33"/>
      <c r="J30" s="33"/>
    </row>
    <row r="31" spans="1:10" x14ac:dyDescent="0.25">
      <c r="A31" s="96">
        <v>20151910113</v>
      </c>
      <c r="B31" s="91" t="s">
        <v>28</v>
      </c>
      <c r="C31" s="3" t="s">
        <v>86</v>
      </c>
      <c r="D31" s="3"/>
      <c r="E31" s="12">
        <v>0</v>
      </c>
      <c r="F31" s="3"/>
      <c r="G31" s="3"/>
      <c r="H31" s="35"/>
      <c r="I31" s="33"/>
      <c r="J31" s="33"/>
    </row>
    <row r="32" spans="1:10" x14ac:dyDescent="0.25">
      <c r="A32" s="99">
        <v>20151910114</v>
      </c>
      <c r="B32" s="91" t="s">
        <v>29</v>
      </c>
      <c r="C32" s="3" t="s">
        <v>87</v>
      </c>
      <c r="D32" s="3"/>
      <c r="E32" s="12">
        <v>0</v>
      </c>
      <c r="F32" s="3"/>
      <c r="G32" s="3"/>
      <c r="H32" s="35"/>
      <c r="I32" s="33"/>
      <c r="J32" s="33"/>
    </row>
    <row r="33" spans="1:10" x14ac:dyDescent="0.25">
      <c r="A33" s="96">
        <v>20151910115</v>
      </c>
      <c r="B33" s="91" t="s">
        <v>30</v>
      </c>
      <c r="C33" s="3" t="s">
        <v>87</v>
      </c>
      <c r="D33" s="3"/>
      <c r="E33" s="12">
        <v>0</v>
      </c>
      <c r="F33" s="3"/>
      <c r="G33" s="3"/>
      <c r="H33" s="35"/>
      <c r="I33" s="33"/>
      <c r="J33" s="33"/>
    </row>
    <row r="34" spans="1:10" x14ac:dyDescent="0.25">
      <c r="A34" s="96">
        <v>20151910116</v>
      </c>
      <c r="B34" s="91" t="s">
        <v>31</v>
      </c>
      <c r="C34" s="3" t="s">
        <v>87</v>
      </c>
      <c r="D34" s="3"/>
      <c r="E34" s="12">
        <v>0</v>
      </c>
      <c r="F34" s="3"/>
      <c r="G34" s="3"/>
      <c r="H34" s="35"/>
      <c r="I34" s="33"/>
      <c r="J34" s="33"/>
    </row>
    <row r="35" spans="1:10" x14ac:dyDescent="0.25">
      <c r="A35" s="96">
        <v>20151910119</v>
      </c>
      <c r="B35" s="91" t="s">
        <v>32</v>
      </c>
      <c r="C35" s="3" t="s">
        <v>86</v>
      </c>
      <c r="D35" s="3"/>
      <c r="E35" s="12">
        <v>0</v>
      </c>
      <c r="F35" s="3"/>
      <c r="G35" s="3"/>
      <c r="H35" s="35"/>
      <c r="I35" s="33"/>
      <c r="J35" s="33"/>
    </row>
    <row r="36" spans="1:10" x14ac:dyDescent="0.25">
      <c r="A36" s="96">
        <v>20151910120</v>
      </c>
      <c r="B36" s="91" t="s">
        <v>33</v>
      </c>
      <c r="C36" s="3" t="s">
        <v>86</v>
      </c>
      <c r="D36" s="3"/>
      <c r="E36" s="12">
        <v>0</v>
      </c>
      <c r="F36" s="3"/>
      <c r="G36" s="3"/>
      <c r="H36" s="35"/>
      <c r="I36" s="33"/>
      <c r="J36" s="33"/>
    </row>
    <row r="37" spans="1:10" x14ac:dyDescent="0.25">
      <c r="A37" s="96">
        <v>20151910122</v>
      </c>
      <c r="B37" s="91" t="s">
        <v>34</v>
      </c>
      <c r="C37" s="3" t="s">
        <v>87</v>
      </c>
      <c r="D37" s="3"/>
      <c r="E37" s="12">
        <v>0</v>
      </c>
      <c r="F37" s="3"/>
      <c r="G37" s="3"/>
      <c r="H37" s="35"/>
      <c r="I37" s="33"/>
      <c r="J37" s="33"/>
    </row>
    <row r="38" spans="1:10" x14ac:dyDescent="0.25">
      <c r="A38" s="96">
        <v>20151910126</v>
      </c>
      <c r="B38" s="91" t="s">
        <v>35</v>
      </c>
      <c r="C38" s="3" t="s">
        <v>86</v>
      </c>
      <c r="D38" s="3"/>
      <c r="E38" s="12">
        <v>0</v>
      </c>
      <c r="F38" s="3"/>
      <c r="G38" s="3"/>
      <c r="H38" s="35"/>
      <c r="I38" s="33"/>
      <c r="J38" s="33"/>
    </row>
    <row r="39" spans="1:10" x14ac:dyDescent="0.25">
      <c r="A39" s="96">
        <v>20151910128</v>
      </c>
      <c r="B39" s="91" t="s">
        <v>36</v>
      </c>
      <c r="C39" s="3" t="s">
        <v>86</v>
      </c>
      <c r="D39" s="3"/>
      <c r="E39" s="12">
        <v>0</v>
      </c>
      <c r="F39" s="3"/>
      <c r="G39" s="3"/>
      <c r="H39" s="35"/>
      <c r="I39" s="33"/>
      <c r="J39" s="33"/>
    </row>
    <row r="40" spans="1:10" x14ac:dyDescent="0.25">
      <c r="A40" s="12">
        <v>20151910133</v>
      </c>
      <c r="B40" s="96" t="s">
        <v>37</v>
      </c>
      <c r="C40" s="3" t="s">
        <v>87</v>
      </c>
      <c r="D40" s="3"/>
      <c r="E40" s="12">
        <v>0</v>
      </c>
      <c r="F40" s="3"/>
      <c r="G40" s="3"/>
      <c r="H40" s="35"/>
      <c r="I40" s="33"/>
      <c r="J40" s="33"/>
    </row>
    <row r="41" spans="1:10" x14ac:dyDescent="0.25">
      <c r="A41" s="96">
        <v>20151910134</v>
      </c>
      <c r="B41" s="91" t="s">
        <v>38</v>
      </c>
      <c r="C41" s="3" t="s">
        <v>87</v>
      </c>
      <c r="D41" s="3"/>
      <c r="E41" s="12">
        <v>0</v>
      </c>
      <c r="F41" s="3"/>
      <c r="G41" s="3"/>
      <c r="H41" s="35"/>
      <c r="I41" s="33"/>
      <c r="J41" s="33"/>
    </row>
    <row r="42" spans="1:10" x14ac:dyDescent="0.25">
      <c r="A42" s="96">
        <v>20151910135</v>
      </c>
      <c r="B42" s="91" t="s">
        <v>39</v>
      </c>
      <c r="C42" s="3" t="s">
        <v>87</v>
      </c>
      <c r="D42" s="3"/>
      <c r="E42" s="12">
        <v>0</v>
      </c>
      <c r="F42" s="3"/>
      <c r="G42" s="3"/>
      <c r="H42" s="35"/>
      <c r="I42" s="33"/>
      <c r="J42" s="33"/>
    </row>
    <row r="43" spans="1:10" x14ac:dyDescent="0.25">
      <c r="A43" s="96">
        <v>20151910140</v>
      </c>
      <c r="B43" s="91" t="s">
        <v>40</v>
      </c>
      <c r="C43" s="3" t="s">
        <v>86</v>
      </c>
      <c r="D43" s="3"/>
      <c r="E43" s="12">
        <v>0</v>
      </c>
      <c r="F43" s="3"/>
      <c r="G43" s="3"/>
      <c r="H43" s="35"/>
      <c r="I43" s="33"/>
      <c r="J43" s="33"/>
    </row>
    <row r="44" spans="1:10" x14ac:dyDescent="0.25">
      <c r="A44" s="96">
        <v>20151910145</v>
      </c>
      <c r="B44" s="91" t="s">
        <v>41</v>
      </c>
      <c r="C44" s="3" t="s">
        <v>87</v>
      </c>
      <c r="D44" s="3"/>
      <c r="E44" s="12">
        <v>0</v>
      </c>
      <c r="F44" s="3"/>
      <c r="G44" s="3"/>
      <c r="H44" s="35"/>
      <c r="I44" s="33"/>
      <c r="J44" s="33"/>
    </row>
    <row r="45" spans="1:10" x14ac:dyDescent="0.25">
      <c r="A45" s="96">
        <v>20151910148</v>
      </c>
      <c r="B45" s="91" t="s">
        <v>42</v>
      </c>
      <c r="C45" s="3" t="s">
        <v>87</v>
      </c>
      <c r="D45" s="3"/>
      <c r="E45" s="12">
        <v>0</v>
      </c>
      <c r="F45" s="3"/>
      <c r="G45" s="3"/>
      <c r="H45" s="35"/>
      <c r="I45" s="33"/>
      <c r="J45" s="33"/>
    </row>
    <row r="46" spans="1:10" x14ac:dyDescent="0.25">
      <c r="A46" s="96">
        <v>20151910154</v>
      </c>
      <c r="B46" s="91" t="s">
        <v>43</v>
      </c>
      <c r="C46" s="3" t="s">
        <v>87</v>
      </c>
      <c r="D46" s="3"/>
      <c r="E46" s="12">
        <v>0</v>
      </c>
      <c r="F46" s="3"/>
      <c r="G46" s="3"/>
      <c r="H46" s="35"/>
      <c r="I46" s="33"/>
      <c r="J46" s="33"/>
    </row>
    <row r="47" spans="1:10" x14ac:dyDescent="0.25">
      <c r="A47" s="96">
        <v>20151910157</v>
      </c>
      <c r="B47" s="91" t="s">
        <v>44</v>
      </c>
      <c r="C47" s="3" t="s">
        <v>86</v>
      </c>
      <c r="D47" s="3"/>
      <c r="E47" s="12">
        <v>0</v>
      </c>
      <c r="F47" s="3"/>
      <c r="G47" s="3"/>
      <c r="H47" s="35"/>
      <c r="I47" s="33"/>
      <c r="J47" s="33"/>
    </row>
    <row r="48" spans="1:10" x14ac:dyDescent="0.25">
      <c r="A48" s="96">
        <v>20151910159</v>
      </c>
      <c r="B48" s="91" t="s">
        <v>46</v>
      </c>
      <c r="C48" s="3" t="s">
        <v>87</v>
      </c>
      <c r="D48" s="3"/>
      <c r="E48" s="12">
        <v>0</v>
      </c>
      <c r="F48" s="3"/>
      <c r="G48" s="3"/>
      <c r="H48" s="42"/>
    </row>
    <row r="49" spans="1:13" x14ac:dyDescent="0.25">
      <c r="A49" s="43"/>
      <c r="B49" s="43"/>
      <c r="C49" s="43"/>
      <c r="D49" s="3"/>
      <c r="E49" s="43"/>
      <c r="F49" s="43"/>
      <c r="G49" s="43"/>
      <c r="H49" s="43"/>
      <c r="I49" s="43"/>
      <c r="J49" s="43"/>
      <c r="K49" s="43"/>
      <c r="L49" s="43"/>
      <c r="M49" s="43"/>
    </row>
    <row r="50" spans="1:13" x14ac:dyDescent="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</row>
    <row r="51" spans="1:13" x14ac:dyDescent="0.25">
      <c r="A51" s="43"/>
      <c r="B51" s="43"/>
      <c r="C51" s="43"/>
      <c r="D51" s="43"/>
      <c r="E51" s="43"/>
      <c r="F51" s="43"/>
      <c r="G51" s="43"/>
    </row>
    <row r="52" spans="1:13" x14ac:dyDescent="0.25">
      <c r="A52" s="43"/>
      <c r="B52" s="43"/>
      <c r="C52" s="43"/>
      <c r="D52" s="43"/>
      <c r="E52" s="43"/>
      <c r="F52" s="43"/>
      <c r="G52" s="43"/>
    </row>
    <row r="53" spans="1:13" x14ac:dyDescent="0.25">
      <c r="B53" s="43"/>
      <c r="C53" s="43"/>
      <c r="D53" s="43"/>
      <c r="E53" s="43"/>
      <c r="F53" s="43"/>
      <c r="G53" s="43"/>
    </row>
    <row r="54" spans="1:13" x14ac:dyDescent="0.25">
      <c r="A54" s="43"/>
      <c r="B54" s="43"/>
      <c r="C54" s="43"/>
      <c r="E54" s="43"/>
      <c r="F54" s="43"/>
      <c r="G54" s="43"/>
    </row>
    <row r="76" spans="1:13" x14ac:dyDescent="0.25">
      <c r="A76" s="43"/>
      <c r="B76" s="43"/>
      <c r="C76" s="43" t="s">
        <v>87</v>
      </c>
      <c r="E76" s="43">
        <v>77.084745762711904</v>
      </c>
      <c r="F76" s="43">
        <v>0</v>
      </c>
      <c r="G76" s="43">
        <v>28.5</v>
      </c>
      <c r="H76" s="43">
        <v>81.614035087719301</v>
      </c>
      <c r="I76" s="43">
        <v>0</v>
      </c>
      <c r="J76" s="43">
        <v>79.310344827586206</v>
      </c>
      <c r="K76" s="43">
        <v>0</v>
      </c>
      <c r="L76" s="43">
        <v>79.310344827586206</v>
      </c>
      <c r="M76" s="43">
        <v>47.586206896551701</v>
      </c>
    </row>
    <row r="77" spans="1:13" x14ac:dyDescent="0.25">
      <c r="D77" s="43">
        <v>29.5</v>
      </c>
    </row>
  </sheetData>
  <sortState ref="A3:B49">
    <sortCondition ref="A3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zoomScale="145" zoomScaleNormal="145" workbookViewId="0">
      <selection activeCell="B2" sqref="B2"/>
    </sheetView>
  </sheetViews>
  <sheetFormatPr defaultRowHeight="14.4" x14ac:dyDescent="0.25"/>
  <cols>
    <col min="1" max="1" width="24.88671875" style="105" bestFit="1" customWidth="1"/>
    <col min="2" max="2" width="13.88671875" bestFit="1" customWidth="1"/>
    <col min="3" max="3" width="9.5546875" bestFit="1" customWidth="1"/>
  </cols>
  <sheetData>
    <row r="1" spans="1:3" x14ac:dyDescent="0.25">
      <c r="A1" s="106" t="s">
        <v>268</v>
      </c>
      <c r="B1" s="107" t="s">
        <v>269</v>
      </c>
      <c r="C1" s="107" t="s">
        <v>270</v>
      </c>
    </row>
    <row r="2" spans="1:3" x14ac:dyDescent="0.25">
      <c r="A2" s="105" t="s">
        <v>64</v>
      </c>
      <c r="B2" s="103">
        <v>4</v>
      </c>
    </row>
    <row r="3" spans="1:3" x14ac:dyDescent="0.25">
      <c r="A3" s="105" t="s">
        <v>71</v>
      </c>
      <c r="B3" s="103">
        <v>2</v>
      </c>
    </row>
    <row r="4" spans="1:3" x14ac:dyDescent="0.25">
      <c r="A4" s="105" t="s">
        <v>135</v>
      </c>
      <c r="B4" s="108">
        <v>1</v>
      </c>
    </row>
    <row r="5" spans="1:3" x14ac:dyDescent="0.25">
      <c r="A5" s="105" t="s">
        <v>96</v>
      </c>
      <c r="B5" s="104">
        <v>4</v>
      </c>
    </row>
    <row r="6" spans="1:3" x14ac:dyDescent="0.25">
      <c r="A6" s="105" t="s">
        <v>138</v>
      </c>
      <c r="B6" s="108">
        <v>4</v>
      </c>
    </row>
    <row r="7" spans="1:3" x14ac:dyDescent="0.25">
      <c r="A7" s="105" t="s">
        <v>81</v>
      </c>
      <c r="B7" s="109">
        <v>4</v>
      </c>
    </row>
    <row r="8" spans="1:3" x14ac:dyDescent="0.25">
      <c r="A8" s="105" t="s">
        <v>68</v>
      </c>
      <c r="B8" s="103">
        <v>1</v>
      </c>
    </row>
    <row r="9" spans="1:3" x14ac:dyDescent="0.25">
      <c r="A9" s="105" t="s">
        <v>67</v>
      </c>
      <c r="B9" s="103">
        <v>2</v>
      </c>
    </row>
    <row r="10" spans="1:3" x14ac:dyDescent="0.25">
      <c r="A10" s="105" t="s">
        <v>274</v>
      </c>
      <c r="B10" s="108">
        <v>2</v>
      </c>
    </row>
    <row r="11" spans="1:3" x14ac:dyDescent="0.25">
      <c r="A11" s="105" t="s">
        <v>272</v>
      </c>
      <c r="B11" s="109">
        <v>2</v>
      </c>
    </row>
    <row r="12" spans="1:3" x14ac:dyDescent="0.25">
      <c r="A12" s="105" t="s">
        <v>0</v>
      </c>
      <c r="B12" s="108">
        <v>2</v>
      </c>
    </row>
    <row r="13" spans="1:3" x14ac:dyDescent="0.25">
      <c r="A13" s="105" t="s">
        <v>136</v>
      </c>
      <c r="B13" s="108">
        <v>1</v>
      </c>
    </row>
    <row r="14" spans="1:3" x14ac:dyDescent="0.25">
      <c r="A14" s="105" t="s">
        <v>51</v>
      </c>
      <c r="B14" s="108">
        <v>1</v>
      </c>
    </row>
    <row r="15" spans="1:3" x14ac:dyDescent="0.25">
      <c r="A15" s="105" t="s">
        <v>69</v>
      </c>
      <c r="B15" s="103">
        <v>4</v>
      </c>
    </row>
    <row r="16" spans="1:3" x14ac:dyDescent="0.25">
      <c r="A16" s="105" t="s">
        <v>70</v>
      </c>
      <c r="B16" s="103">
        <v>1</v>
      </c>
    </row>
    <row r="17" spans="1:2" x14ac:dyDescent="0.25">
      <c r="A17" s="105" t="s">
        <v>148</v>
      </c>
      <c r="B17" s="109">
        <v>3</v>
      </c>
    </row>
    <row r="18" spans="1:2" x14ac:dyDescent="0.25">
      <c r="A18" s="105" t="s">
        <v>73</v>
      </c>
      <c r="B18" s="103">
        <v>3</v>
      </c>
    </row>
    <row r="19" spans="1:2" x14ac:dyDescent="0.25">
      <c r="A19" s="105" t="s">
        <v>91</v>
      </c>
      <c r="B19" s="104">
        <v>3</v>
      </c>
    </row>
    <row r="20" spans="1:2" x14ac:dyDescent="0.25">
      <c r="A20" s="105" t="s">
        <v>103</v>
      </c>
      <c r="B20" s="104">
        <v>4</v>
      </c>
    </row>
    <row r="21" spans="1:2" x14ac:dyDescent="0.25">
      <c r="A21" s="105" t="s">
        <v>104</v>
      </c>
      <c r="B21" s="104">
        <v>1</v>
      </c>
    </row>
    <row r="22" spans="1:2" x14ac:dyDescent="0.25">
      <c r="A22" s="105" t="s">
        <v>77</v>
      </c>
      <c r="B22" s="108">
        <v>4</v>
      </c>
    </row>
    <row r="23" spans="1:2" x14ac:dyDescent="0.25">
      <c r="A23" s="105" t="s">
        <v>82</v>
      </c>
      <c r="B23" s="104">
        <v>5</v>
      </c>
    </row>
    <row r="24" spans="1:2" x14ac:dyDescent="0.25">
      <c r="A24" s="105" t="s">
        <v>65</v>
      </c>
      <c r="B24" s="103">
        <v>4</v>
      </c>
    </row>
    <row r="25" spans="1:2" x14ac:dyDescent="0.25">
      <c r="A25" s="105" t="s">
        <v>85</v>
      </c>
      <c r="B25" s="108">
        <v>1</v>
      </c>
    </row>
    <row r="26" spans="1:2" x14ac:dyDescent="0.25">
      <c r="A26" s="105" t="s">
        <v>83</v>
      </c>
      <c r="B26" s="109">
        <v>1</v>
      </c>
    </row>
    <row r="27" spans="1:2" x14ac:dyDescent="0.25">
      <c r="A27" s="105" t="s">
        <v>275</v>
      </c>
      <c r="B27" s="103">
        <v>1</v>
      </c>
    </row>
    <row r="28" spans="1:2" x14ac:dyDescent="0.25">
      <c r="A28" s="105" t="s">
        <v>94</v>
      </c>
      <c r="B28" s="104">
        <v>3</v>
      </c>
    </row>
    <row r="29" spans="1:2" x14ac:dyDescent="0.25">
      <c r="A29" s="105" t="s">
        <v>95</v>
      </c>
      <c r="B29" s="104">
        <v>1</v>
      </c>
    </row>
    <row r="30" spans="1:2" x14ac:dyDescent="0.25">
      <c r="A30" s="105" t="s">
        <v>137</v>
      </c>
      <c r="B30" s="108">
        <v>3</v>
      </c>
    </row>
    <row r="31" spans="1:2" x14ac:dyDescent="0.25">
      <c r="A31" s="105" t="s">
        <v>279</v>
      </c>
      <c r="B31" s="104">
        <v>2</v>
      </c>
    </row>
    <row r="32" spans="1:2" x14ac:dyDescent="0.25">
      <c r="A32" s="105" t="s">
        <v>280</v>
      </c>
      <c r="B32" s="104">
        <v>2</v>
      </c>
    </row>
    <row r="33" spans="1:2" x14ac:dyDescent="0.25">
      <c r="A33" s="105" t="s">
        <v>281</v>
      </c>
      <c r="B33" s="104">
        <v>2</v>
      </c>
    </row>
    <row r="34" spans="1:2" x14ac:dyDescent="0.25">
      <c r="A34" s="105" t="s">
        <v>282</v>
      </c>
      <c r="B34" s="104">
        <v>2</v>
      </c>
    </row>
    <row r="35" spans="1:2" x14ac:dyDescent="0.25">
      <c r="A35" s="105" t="s">
        <v>283</v>
      </c>
      <c r="B35" s="104">
        <v>2</v>
      </c>
    </row>
    <row r="36" spans="1:2" x14ac:dyDescent="0.25">
      <c r="A36" s="105" t="s">
        <v>284</v>
      </c>
      <c r="B36" s="104">
        <v>2</v>
      </c>
    </row>
    <row r="37" spans="1:2" x14ac:dyDescent="0.25">
      <c r="A37" s="105" t="s">
        <v>285</v>
      </c>
      <c r="B37" s="104">
        <v>2</v>
      </c>
    </row>
    <row r="38" spans="1:2" x14ac:dyDescent="0.25">
      <c r="A38" s="105" t="s">
        <v>286</v>
      </c>
      <c r="B38" s="104">
        <v>2</v>
      </c>
    </row>
    <row r="39" spans="1:2" x14ac:dyDescent="0.25">
      <c r="A39" s="105" t="s">
        <v>78</v>
      </c>
      <c r="B39" s="108">
        <v>1</v>
      </c>
    </row>
    <row r="40" spans="1:2" x14ac:dyDescent="0.25">
      <c r="A40" s="105" t="s">
        <v>84</v>
      </c>
      <c r="B40" s="108">
        <v>1</v>
      </c>
    </row>
    <row r="41" spans="1:2" x14ac:dyDescent="0.25">
      <c r="A41" s="105" t="s">
        <v>72</v>
      </c>
      <c r="B41" s="108">
        <v>1</v>
      </c>
    </row>
    <row r="42" spans="1:2" x14ac:dyDescent="0.25">
      <c r="A42" s="105" t="s">
        <v>79</v>
      </c>
      <c r="B42" s="104">
        <v>0.5</v>
      </c>
    </row>
    <row r="43" spans="1:2" x14ac:dyDescent="0.25">
      <c r="A43" s="105" t="s">
        <v>80</v>
      </c>
      <c r="B43" s="104">
        <v>0.5</v>
      </c>
    </row>
    <row r="44" spans="1:2" x14ac:dyDescent="0.25">
      <c r="A44" s="105" t="s">
        <v>74</v>
      </c>
      <c r="B44" s="104">
        <v>0.5</v>
      </c>
    </row>
    <row r="45" spans="1:2" x14ac:dyDescent="0.25">
      <c r="A45" s="105" t="s">
        <v>92</v>
      </c>
      <c r="B45" s="104">
        <v>0.5</v>
      </c>
    </row>
    <row r="46" spans="1:2" x14ac:dyDescent="0.25">
      <c r="A46" s="105" t="s">
        <v>277</v>
      </c>
      <c r="B46" s="109">
        <v>1</v>
      </c>
    </row>
    <row r="47" spans="1:2" x14ac:dyDescent="0.25">
      <c r="A47" s="105" t="s">
        <v>273</v>
      </c>
      <c r="B47" s="103">
        <v>1</v>
      </c>
    </row>
    <row r="48" spans="1:2" x14ac:dyDescent="0.25">
      <c r="A48" s="105" t="s">
        <v>139</v>
      </c>
      <c r="B48" s="103">
        <v>1</v>
      </c>
    </row>
    <row r="49" spans="1:2" x14ac:dyDescent="0.25">
      <c r="A49" s="105" t="s">
        <v>152</v>
      </c>
      <c r="B49" s="108">
        <v>1</v>
      </c>
    </row>
    <row r="50" spans="1:2" x14ac:dyDescent="0.25">
      <c r="A50" s="105" t="s">
        <v>100</v>
      </c>
      <c r="B50" s="103">
        <v>1</v>
      </c>
    </row>
    <row r="51" spans="1:2" x14ac:dyDescent="0.25">
      <c r="A51" s="105" t="s">
        <v>140</v>
      </c>
      <c r="B51" s="104">
        <v>1</v>
      </c>
    </row>
    <row r="52" spans="1:2" x14ac:dyDescent="0.25">
      <c r="A52" s="105" t="s">
        <v>153</v>
      </c>
      <c r="B52" s="104">
        <v>1</v>
      </c>
    </row>
    <row r="53" spans="1:2" x14ac:dyDescent="0.25">
      <c r="A53" s="105" t="s">
        <v>162</v>
      </c>
      <c r="B53" s="104">
        <v>1</v>
      </c>
    </row>
    <row r="54" spans="1:2" x14ac:dyDescent="0.25">
      <c r="A54" s="105" t="s">
        <v>163</v>
      </c>
      <c r="B54" s="104">
        <v>1</v>
      </c>
    </row>
    <row r="55" spans="1:2" x14ac:dyDescent="0.25">
      <c r="A55" s="105" t="s">
        <v>75</v>
      </c>
      <c r="B55" s="103">
        <v>2</v>
      </c>
    </row>
    <row r="56" spans="1:2" x14ac:dyDescent="0.25">
      <c r="A56" s="105" t="s">
        <v>276</v>
      </c>
      <c r="B56" s="103">
        <v>2</v>
      </c>
    </row>
  </sheetData>
  <sortState ref="A2:C55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W50"/>
  <sheetViews>
    <sheetView tabSelected="1" zoomScale="130" zoomScaleNormal="130" workbookViewId="0">
      <pane ySplit="1" topLeftCell="A2" activePane="bottomLeft" state="frozen"/>
      <selection pane="bottomLeft"/>
    </sheetView>
  </sheetViews>
  <sheetFormatPr defaultColWidth="8.88671875" defaultRowHeight="14.4" x14ac:dyDescent="0.25"/>
  <cols>
    <col min="1" max="1" width="12.77734375" style="53" bestFit="1" customWidth="1"/>
    <col min="2" max="2" width="7.5546875" style="53" bestFit="1" customWidth="1"/>
    <col min="3" max="3" width="5.77734375" style="53" bestFit="1" customWidth="1"/>
    <col min="4" max="5" width="13.6640625" style="53" bestFit="1" customWidth="1"/>
    <col min="6" max="6" width="18.33203125" style="53" bestFit="1" customWidth="1"/>
    <col min="7" max="7" width="26.21875" style="53" bestFit="1" customWidth="1"/>
    <col min="8" max="8" width="13.6640625" style="53" bestFit="1" customWidth="1"/>
    <col min="9" max="9" width="13.6640625" style="55" bestFit="1" customWidth="1"/>
    <col min="10" max="10" width="13.6640625" style="53" bestFit="1" customWidth="1"/>
    <col min="11" max="11" width="13.6640625" style="55" bestFit="1" customWidth="1"/>
    <col min="12" max="12" width="16" style="53" bestFit="1" customWidth="1"/>
    <col min="13" max="13" width="17.109375" style="53" bestFit="1" customWidth="1"/>
    <col min="14" max="14" width="9.109375" style="53" bestFit="1" customWidth="1"/>
    <col min="15" max="15" width="7.5546875" style="53" bestFit="1" customWidth="1"/>
    <col min="16" max="16" width="8.5546875" style="53" bestFit="1" customWidth="1"/>
    <col min="17" max="17" width="7.5546875" style="53" bestFit="1" customWidth="1"/>
    <col min="18" max="18" width="15.88671875" style="56" bestFit="1" customWidth="1"/>
    <col min="19" max="19" width="18.109375" style="53" bestFit="1" customWidth="1"/>
    <col min="20" max="20" width="20.44140625" style="56" bestFit="1" customWidth="1"/>
    <col min="21" max="22" width="13" style="56" hidden="1" customWidth="1"/>
    <col min="23" max="23" width="17.33203125" style="56" hidden="1" customWidth="1"/>
    <col min="24" max="24" width="25" style="56" hidden="1" customWidth="1"/>
    <col min="25" max="28" width="12.77734375" style="56" bestFit="1" customWidth="1"/>
    <col min="29" max="29" width="15" style="56" bestFit="1" customWidth="1"/>
    <col min="30" max="30" width="16.109375" style="56" bestFit="1" customWidth="1"/>
    <col min="31" max="31" width="8.5546875" style="56" bestFit="1" customWidth="1"/>
    <col min="32" max="33" width="6.5546875" style="56" bestFit="1" customWidth="1"/>
    <col min="34" max="34" width="7.33203125" style="56" customWidth="1"/>
    <col min="35" max="35" width="8.88671875" style="55"/>
    <col min="36" max="37" width="13" style="55" hidden="1" customWidth="1"/>
    <col min="38" max="38" width="17.33203125" style="55" hidden="1" customWidth="1"/>
    <col min="39" max="39" width="25" style="55" hidden="1" customWidth="1"/>
    <col min="40" max="43" width="13" style="55" hidden="1" customWidth="1"/>
    <col min="44" max="44" width="15.109375" style="55" hidden="1" customWidth="1"/>
    <col min="45" max="45" width="16.21875" style="55" hidden="1" customWidth="1"/>
    <col min="46" max="46" width="8.77734375" style="55" hidden="1" customWidth="1"/>
    <col min="47" max="49" width="6.44140625" style="55" hidden="1" customWidth="1"/>
    <col min="50" max="16384" width="8.88671875" style="55"/>
  </cols>
  <sheetData>
    <row r="1" spans="1:49" s="48" customFormat="1" x14ac:dyDescent="0.25">
      <c r="A1" s="46" t="s">
        <v>142</v>
      </c>
      <c r="B1" s="46" t="s">
        <v>50</v>
      </c>
      <c r="C1" s="46" t="s">
        <v>129</v>
      </c>
      <c r="D1" s="47" t="s">
        <v>81</v>
      </c>
      <c r="E1" s="47" t="s">
        <v>82</v>
      </c>
      <c r="F1" s="47" t="s">
        <v>83</v>
      </c>
      <c r="G1" s="47" t="s">
        <v>148</v>
      </c>
      <c r="H1" s="47" t="s">
        <v>139</v>
      </c>
      <c r="I1" s="48" t="s">
        <v>152</v>
      </c>
      <c r="J1" s="47" t="s">
        <v>153</v>
      </c>
      <c r="K1" s="48" t="s">
        <v>152</v>
      </c>
      <c r="L1" s="47" t="s">
        <v>80</v>
      </c>
      <c r="M1" s="5" t="s">
        <v>271</v>
      </c>
      <c r="N1" s="47" t="s">
        <v>84</v>
      </c>
      <c r="O1" s="47" t="s">
        <v>47</v>
      </c>
      <c r="P1" s="47" t="s">
        <v>48</v>
      </c>
      <c r="Q1" s="47" t="s">
        <v>49</v>
      </c>
      <c r="R1" s="49" t="s">
        <v>149</v>
      </c>
      <c r="S1" s="46" t="s">
        <v>132</v>
      </c>
      <c r="T1" s="49" t="s">
        <v>150</v>
      </c>
      <c r="U1" s="50" t="str">
        <f t="shared" ref="U1:AH1" si="0">D1</f>
        <v>高等代数(2)</v>
      </c>
      <c r="V1" s="50" t="str">
        <f t="shared" si="0"/>
        <v>数学分析(2)</v>
      </c>
      <c r="W1" s="50" t="str">
        <f t="shared" si="0"/>
        <v>数学分析习作(2)</v>
      </c>
      <c r="X1" s="50" t="str">
        <f t="shared" si="0"/>
        <v>马克思主义基本原理概论</v>
      </c>
      <c r="Y1" s="50" t="str">
        <f t="shared" si="0"/>
        <v>英语读写(2)</v>
      </c>
      <c r="Z1" s="50" t="str">
        <f t="shared" si="0"/>
        <v>英语读写(3)</v>
      </c>
      <c r="AA1" s="50" t="str">
        <f t="shared" si="0"/>
        <v>英语听说(2)</v>
      </c>
      <c r="AB1" s="50" t="str">
        <f t="shared" si="0"/>
        <v>英语读写(3)</v>
      </c>
      <c r="AC1" s="50" t="str">
        <f t="shared" si="0"/>
        <v>形势与政策(2)</v>
      </c>
      <c r="AD1" s="50" t="str">
        <f t="shared" si="0"/>
        <v>计算机基础(2)</v>
      </c>
      <c r="AE1" s="50" t="str">
        <f t="shared" si="0"/>
        <v>体育(2)</v>
      </c>
      <c r="AF1" s="50" t="str">
        <f t="shared" si="0"/>
        <v>素选1</v>
      </c>
      <c r="AG1" s="50" t="str">
        <f t="shared" si="0"/>
        <v>素选2</v>
      </c>
      <c r="AH1" s="50" t="str">
        <f t="shared" si="0"/>
        <v>素选3</v>
      </c>
      <c r="AJ1" s="51" t="str">
        <f t="shared" ref="AJ1:AW1" si="1">D1</f>
        <v>高等代数(2)</v>
      </c>
      <c r="AK1" s="51" t="str">
        <f t="shared" si="1"/>
        <v>数学分析(2)</v>
      </c>
      <c r="AL1" s="51" t="str">
        <f t="shared" si="1"/>
        <v>数学分析习作(2)</v>
      </c>
      <c r="AM1" s="51" t="str">
        <f t="shared" si="1"/>
        <v>马克思主义基本原理概论</v>
      </c>
      <c r="AN1" s="51" t="str">
        <f t="shared" si="1"/>
        <v>英语读写(2)</v>
      </c>
      <c r="AO1" s="51" t="str">
        <f t="shared" si="1"/>
        <v>英语读写(3)</v>
      </c>
      <c r="AP1" s="51" t="str">
        <f t="shared" si="1"/>
        <v>英语听说(2)</v>
      </c>
      <c r="AQ1" s="51" t="str">
        <f t="shared" si="1"/>
        <v>英语读写(3)</v>
      </c>
      <c r="AR1" s="51" t="str">
        <f t="shared" si="1"/>
        <v>形势与政策(2)</v>
      </c>
      <c r="AS1" s="51" t="str">
        <f t="shared" si="1"/>
        <v>计算机基础(2)</v>
      </c>
      <c r="AT1" s="51" t="str">
        <f t="shared" si="1"/>
        <v>体育(2)</v>
      </c>
      <c r="AU1" s="51" t="str">
        <f t="shared" si="1"/>
        <v>素选1</v>
      </c>
      <c r="AV1" s="51" t="str">
        <f t="shared" si="1"/>
        <v>素选2</v>
      </c>
      <c r="AW1" s="51" t="str">
        <f t="shared" si="1"/>
        <v>素选3</v>
      </c>
    </row>
    <row r="2" spans="1:49" x14ac:dyDescent="0.25">
      <c r="A2" s="52">
        <v>20151910004</v>
      </c>
      <c r="B2" s="53" t="s">
        <v>1</v>
      </c>
      <c r="C2" s="53" t="s">
        <v>87</v>
      </c>
      <c r="D2" s="54">
        <v>74</v>
      </c>
      <c r="E2" s="54">
        <v>89</v>
      </c>
      <c r="F2" s="54">
        <v>87</v>
      </c>
      <c r="G2" s="54">
        <v>75</v>
      </c>
      <c r="H2" s="54">
        <v>86</v>
      </c>
      <c r="J2" s="54">
        <v>87</v>
      </c>
      <c r="L2" s="54">
        <v>87</v>
      </c>
      <c r="M2" s="54">
        <v>77</v>
      </c>
      <c r="N2" s="54">
        <v>90</v>
      </c>
      <c r="O2" s="54">
        <v>81</v>
      </c>
      <c r="P2" s="54">
        <v>85</v>
      </c>
      <c r="Q2" s="54">
        <v>78</v>
      </c>
      <c r="R2" s="56">
        <f t="shared" ref="R2:R48" si="2">SUM(U2:AH2)</f>
        <v>24.5</v>
      </c>
      <c r="S2" s="54">
        <f t="shared" ref="S2:S48" si="3">SUMPRODUCT(D2:Q2,D$50:Q$50)/R2</f>
        <v>81.693877551020407</v>
      </c>
      <c r="T2" s="56">
        <f t="shared" ref="T2:T48" si="4">SUM(AJ2:AW2)</f>
        <v>0</v>
      </c>
      <c r="U2" s="50">
        <f t="shared" ref="U2:U48" si="5">IF(AND(D2=0,D2&lt;&gt;""),D$50,IFERROR(D2*D$50/D2,0))</f>
        <v>4</v>
      </c>
      <c r="V2" s="50">
        <f t="shared" ref="V2:V48" si="6">IF(AND(E2=0,E2&lt;&gt;""),E$50,IFERROR(E2*E$50/E2,0))</f>
        <v>5</v>
      </c>
      <c r="W2" s="50">
        <f t="shared" ref="W2:W48" si="7">IF(AND(F2=0,F2&lt;&gt;""),F$50,IFERROR(F2*F$50/F2,0))</f>
        <v>1</v>
      </c>
      <c r="X2" s="50">
        <f t="shared" ref="X2:X48" si="8">IF(AND(G2=0,G2&lt;&gt;""),G$50,IFERROR(G2*G$50/G2,0))</f>
        <v>3</v>
      </c>
      <c r="Y2" s="50">
        <f t="shared" ref="Y2:Y48" si="9">IF(AND(H2=0,H2&lt;&gt;""),H$50,IFERROR(H2*H$50/H2,0))</f>
        <v>1</v>
      </c>
      <c r="Z2" s="50">
        <f t="shared" ref="Z2:Z48" si="10">IF(AND(I2=0,I2&lt;&gt;""),I$50,IFERROR(I2*I$50/I2,0))</f>
        <v>0</v>
      </c>
      <c r="AA2" s="50">
        <f t="shared" ref="AA2:AA48" si="11">IF(AND(J2=0,J2&lt;&gt;""),J$50,IFERROR(J2*J$50/J2,0))</f>
        <v>1</v>
      </c>
      <c r="AB2" s="50">
        <f t="shared" ref="AB2:AB48" si="12">IF(AND(K2=0,K2&lt;&gt;""),K$50,IFERROR(K2*K$50/K2,0))</f>
        <v>0</v>
      </c>
      <c r="AC2" s="50">
        <f t="shared" ref="AC2:AC48" si="13">IF(AND(L2=0,L2&lt;&gt;""),L$50,IFERROR(L2*L$50/L2,0))</f>
        <v>0.5</v>
      </c>
      <c r="AD2" s="50">
        <f t="shared" ref="AD2:AD48" si="14">IF(AND(M2=0,M2&lt;&gt;""),M$50,IFERROR(M2*M$50/M2,0))</f>
        <v>2</v>
      </c>
      <c r="AE2" s="50">
        <f t="shared" ref="AE2:AE48" si="15">IF(AND(N2=0,N2&lt;&gt;""),N$50,IFERROR(N2*N$50/N2,0))</f>
        <v>1</v>
      </c>
      <c r="AF2" s="50">
        <f t="shared" ref="AF2:AF48" si="16">IF(AND(O2=0,O2&lt;&gt;""),O$50,IFERROR(O2*O$50/O2,0))</f>
        <v>2</v>
      </c>
      <c r="AG2" s="50">
        <f t="shared" ref="AG2:AG48" si="17">IF(AND(P2=0,P2&lt;&gt;""),P$50,IFERROR(P2*P$50/P2,0))</f>
        <v>2</v>
      </c>
      <c r="AH2" s="50">
        <f t="shared" ref="AH2:AH48" si="18">IF(AND(Q2=0,Q2&lt;&gt;""),Q$50,IFERROR(Q2*Q$50/Q2,0))</f>
        <v>2</v>
      </c>
      <c r="AJ2" s="57">
        <f t="shared" ref="AJ2:AJ48" si="19">IF(AND(D2&lt;60,D2&lt;&gt;""),D$50,0)</f>
        <v>0</v>
      </c>
      <c r="AK2" s="57">
        <f t="shared" ref="AK2:AK48" si="20">IF(AND(E2&lt;60,E2&lt;&gt;""),E$50,0)</f>
        <v>0</v>
      </c>
      <c r="AL2" s="57">
        <f t="shared" ref="AL2:AL48" si="21">IF(AND(F2&lt;60,F2&lt;&gt;""),F$50,0)</f>
        <v>0</v>
      </c>
      <c r="AM2" s="57">
        <f t="shared" ref="AM2:AM48" si="22">IF(AND(G2&lt;60,G2&lt;&gt;""),G$50,0)</f>
        <v>0</v>
      </c>
      <c r="AN2" s="57">
        <f t="shared" ref="AN2:AN48" si="23">IF(AND(H2&lt;60,H2&lt;&gt;""),H$50,0)</f>
        <v>0</v>
      </c>
      <c r="AO2" s="57">
        <f t="shared" ref="AO2:AO48" si="24">IF(AND(I2&lt;60,I2&lt;&gt;""),I$50,0)</f>
        <v>0</v>
      </c>
      <c r="AP2" s="57">
        <f t="shared" ref="AP2:AP48" si="25">IF(AND(J2&lt;60,J2&lt;&gt;""),J$50,0)</f>
        <v>0</v>
      </c>
      <c r="AQ2" s="57">
        <f t="shared" ref="AQ2:AQ48" si="26">IF(AND(K2&lt;60,K2&lt;&gt;""),K$50,0)</f>
        <v>0</v>
      </c>
      <c r="AR2" s="57">
        <f t="shared" ref="AR2:AR48" si="27">IF(AND(L2&lt;60,L2&lt;&gt;""),L$50,0)</f>
        <v>0</v>
      </c>
      <c r="AS2" s="57">
        <f t="shared" ref="AS2:AS48" si="28">IF(AND(M2&lt;60,M2&lt;&gt;""),M$50,0)</f>
        <v>0</v>
      </c>
      <c r="AT2" s="57">
        <f t="shared" ref="AT2:AT48" si="29">IF(AND(N2&lt;60,N2&lt;&gt;""),N$50,0)</f>
        <v>0</v>
      </c>
      <c r="AU2" s="57">
        <f t="shared" ref="AU2:AU48" si="30">IF(AND(O2&lt;60,O2&lt;&gt;""),O$50,0)</f>
        <v>0</v>
      </c>
      <c r="AV2" s="57">
        <f t="shared" ref="AV2:AV48" si="31">IF(AND(P2&lt;60,P2&lt;&gt;""),P$50,0)</f>
        <v>0</v>
      </c>
      <c r="AW2" s="57">
        <f t="shared" ref="AW2:AW48" si="32">IF(AND(Q2&lt;60,Q2&lt;&gt;""),Q$50,0)</f>
        <v>0</v>
      </c>
    </row>
    <row r="3" spans="1:49" x14ac:dyDescent="0.25">
      <c r="A3" s="52">
        <v>20151910005</v>
      </c>
      <c r="B3" s="53" t="s">
        <v>2</v>
      </c>
      <c r="C3" s="53" t="s">
        <v>87</v>
      </c>
      <c r="D3" s="54">
        <v>66</v>
      </c>
      <c r="E3" s="54">
        <v>75</v>
      </c>
      <c r="F3" s="54">
        <v>82</v>
      </c>
      <c r="G3" s="54">
        <v>74</v>
      </c>
      <c r="I3" s="54">
        <v>79</v>
      </c>
      <c r="K3" s="54">
        <v>88</v>
      </c>
      <c r="L3" s="54">
        <v>86</v>
      </c>
      <c r="M3" s="54">
        <v>62</v>
      </c>
      <c r="N3" s="54">
        <v>87</v>
      </c>
      <c r="O3" s="54">
        <v>92</v>
      </c>
      <c r="P3" s="54">
        <v>89</v>
      </c>
      <c r="Q3" s="54">
        <v>89</v>
      </c>
      <c r="R3" s="56">
        <f t="shared" si="2"/>
        <v>24.5</v>
      </c>
      <c r="S3" s="54">
        <f t="shared" si="3"/>
        <v>77.714285714285708</v>
      </c>
      <c r="T3" s="56">
        <f t="shared" si="4"/>
        <v>0</v>
      </c>
      <c r="U3" s="50">
        <f t="shared" si="5"/>
        <v>4</v>
      </c>
      <c r="V3" s="50">
        <f t="shared" si="6"/>
        <v>5</v>
      </c>
      <c r="W3" s="50">
        <f t="shared" si="7"/>
        <v>1</v>
      </c>
      <c r="X3" s="50">
        <f t="shared" si="8"/>
        <v>3</v>
      </c>
      <c r="Y3" s="50">
        <f t="shared" si="9"/>
        <v>0</v>
      </c>
      <c r="Z3" s="50">
        <f t="shared" si="10"/>
        <v>1</v>
      </c>
      <c r="AA3" s="50">
        <f t="shared" si="11"/>
        <v>0</v>
      </c>
      <c r="AB3" s="50">
        <f t="shared" si="12"/>
        <v>1</v>
      </c>
      <c r="AC3" s="50">
        <f t="shared" si="13"/>
        <v>0.5</v>
      </c>
      <c r="AD3" s="50">
        <f t="shared" si="14"/>
        <v>2</v>
      </c>
      <c r="AE3" s="50">
        <f t="shared" si="15"/>
        <v>1</v>
      </c>
      <c r="AF3" s="50">
        <f t="shared" si="16"/>
        <v>2</v>
      </c>
      <c r="AG3" s="50">
        <f t="shared" si="17"/>
        <v>2</v>
      </c>
      <c r="AH3" s="50">
        <f t="shared" si="18"/>
        <v>2</v>
      </c>
      <c r="AJ3" s="57">
        <f t="shared" si="19"/>
        <v>0</v>
      </c>
      <c r="AK3" s="57">
        <f t="shared" si="20"/>
        <v>0</v>
      </c>
      <c r="AL3" s="57">
        <f t="shared" si="21"/>
        <v>0</v>
      </c>
      <c r="AM3" s="57">
        <f t="shared" si="22"/>
        <v>0</v>
      </c>
      <c r="AN3" s="57">
        <f t="shared" si="23"/>
        <v>0</v>
      </c>
      <c r="AO3" s="57">
        <f t="shared" si="24"/>
        <v>0</v>
      </c>
      <c r="AP3" s="57">
        <f t="shared" si="25"/>
        <v>0</v>
      </c>
      <c r="AQ3" s="57">
        <f t="shared" si="26"/>
        <v>0</v>
      </c>
      <c r="AR3" s="57">
        <f t="shared" si="27"/>
        <v>0</v>
      </c>
      <c r="AS3" s="57">
        <f t="shared" si="28"/>
        <v>0</v>
      </c>
      <c r="AT3" s="57">
        <f t="shared" si="29"/>
        <v>0</v>
      </c>
      <c r="AU3" s="57">
        <f t="shared" si="30"/>
        <v>0</v>
      </c>
      <c r="AV3" s="57">
        <f t="shared" si="31"/>
        <v>0</v>
      </c>
      <c r="AW3" s="57">
        <f t="shared" si="32"/>
        <v>0</v>
      </c>
    </row>
    <row r="4" spans="1:49" x14ac:dyDescent="0.25">
      <c r="A4" s="52">
        <v>20151910006</v>
      </c>
      <c r="B4" s="53" t="s">
        <v>3</v>
      </c>
      <c r="C4" s="53" t="s">
        <v>87</v>
      </c>
      <c r="D4" s="54">
        <v>82</v>
      </c>
      <c r="E4" s="54">
        <v>76</v>
      </c>
      <c r="F4" s="54">
        <v>80</v>
      </c>
      <c r="G4" s="54">
        <v>81</v>
      </c>
      <c r="I4" s="54">
        <v>81</v>
      </c>
      <c r="K4" s="54">
        <v>87</v>
      </c>
      <c r="L4" s="54">
        <v>88</v>
      </c>
      <c r="M4" s="54">
        <v>83</v>
      </c>
      <c r="N4" s="54">
        <v>78</v>
      </c>
      <c r="O4" s="54">
        <v>81</v>
      </c>
      <c r="P4" s="54">
        <v>87</v>
      </c>
      <c r="Q4" s="54">
        <v>72</v>
      </c>
      <c r="R4" s="56">
        <f t="shared" si="2"/>
        <v>24.5</v>
      </c>
      <c r="S4" s="54">
        <f t="shared" si="3"/>
        <v>80.285714285714292</v>
      </c>
      <c r="T4" s="56">
        <f t="shared" si="4"/>
        <v>0</v>
      </c>
      <c r="U4" s="50">
        <f t="shared" si="5"/>
        <v>4</v>
      </c>
      <c r="V4" s="50">
        <f t="shared" si="6"/>
        <v>5</v>
      </c>
      <c r="W4" s="50">
        <f t="shared" si="7"/>
        <v>1</v>
      </c>
      <c r="X4" s="50">
        <f t="shared" si="8"/>
        <v>3</v>
      </c>
      <c r="Y4" s="50">
        <f t="shared" si="9"/>
        <v>0</v>
      </c>
      <c r="Z4" s="50">
        <f t="shared" si="10"/>
        <v>1</v>
      </c>
      <c r="AA4" s="50">
        <f t="shared" si="11"/>
        <v>0</v>
      </c>
      <c r="AB4" s="50">
        <f t="shared" si="12"/>
        <v>1</v>
      </c>
      <c r="AC4" s="50">
        <f t="shared" si="13"/>
        <v>0.5</v>
      </c>
      <c r="AD4" s="50">
        <f t="shared" si="14"/>
        <v>2</v>
      </c>
      <c r="AE4" s="50">
        <f t="shared" si="15"/>
        <v>1</v>
      </c>
      <c r="AF4" s="50">
        <f t="shared" si="16"/>
        <v>2</v>
      </c>
      <c r="AG4" s="50">
        <f t="shared" si="17"/>
        <v>2</v>
      </c>
      <c r="AH4" s="50">
        <f t="shared" si="18"/>
        <v>2</v>
      </c>
      <c r="AJ4" s="57">
        <f t="shared" si="19"/>
        <v>0</v>
      </c>
      <c r="AK4" s="57">
        <f t="shared" si="20"/>
        <v>0</v>
      </c>
      <c r="AL4" s="57">
        <f t="shared" si="21"/>
        <v>0</v>
      </c>
      <c r="AM4" s="57">
        <f t="shared" si="22"/>
        <v>0</v>
      </c>
      <c r="AN4" s="57">
        <f t="shared" si="23"/>
        <v>0</v>
      </c>
      <c r="AO4" s="57">
        <f t="shared" si="24"/>
        <v>0</v>
      </c>
      <c r="AP4" s="57">
        <f t="shared" si="25"/>
        <v>0</v>
      </c>
      <c r="AQ4" s="57">
        <f t="shared" si="26"/>
        <v>0</v>
      </c>
      <c r="AR4" s="57">
        <f t="shared" si="27"/>
        <v>0</v>
      </c>
      <c r="AS4" s="57">
        <f t="shared" si="28"/>
        <v>0</v>
      </c>
      <c r="AT4" s="57">
        <f t="shared" si="29"/>
        <v>0</v>
      </c>
      <c r="AU4" s="57">
        <f t="shared" si="30"/>
        <v>0</v>
      </c>
      <c r="AV4" s="57">
        <f t="shared" si="31"/>
        <v>0</v>
      </c>
      <c r="AW4" s="57">
        <f t="shared" si="32"/>
        <v>0</v>
      </c>
    </row>
    <row r="5" spans="1:49" x14ac:dyDescent="0.25">
      <c r="A5" s="52">
        <v>20151910007</v>
      </c>
      <c r="B5" s="53" t="s">
        <v>4</v>
      </c>
      <c r="C5" s="53" t="s">
        <v>87</v>
      </c>
      <c r="D5" s="54">
        <v>72</v>
      </c>
      <c r="E5" s="54">
        <v>85</v>
      </c>
      <c r="F5" s="54">
        <v>79</v>
      </c>
      <c r="G5" s="54">
        <v>79</v>
      </c>
      <c r="I5" s="54">
        <v>73</v>
      </c>
      <c r="K5" s="54">
        <v>76</v>
      </c>
      <c r="L5" s="54">
        <v>86</v>
      </c>
      <c r="M5" s="54">
        <v>60</v>
      </c>
      <c r="N5" s="54">
        <v>78</v>
      </c>
      <c r="O5" s="54">
        <v>85</v>
      </c>
      <c r="P5" s="54">
        <v>91</v>
      </c>
      <c r="Q5" s="54">
        <v>91</v>
      </c>
      <c r="R5" s="56">
        <f t="shared" si="2"/>
        <v>24.5</v>
      </c>
      <c r="S5" s="54">
        <f t="shared" si="3"/>
        <v>79.714285714285708</v>
      </c>
      <c r="T5" s="56">
        <f t="shared" si="4"/>
        <v>0</v>
      </c>
      <c r="U5" s="50">
        <f t="shared" si="5"/>
        <v>4</v>
      </c>
      <c r="V5" s="50">
        <f t="shared" si="6"/>
        <v>5</v>
      </c>
      <c r="W5" s="50">
        <f t="shared" si="7"/>
        <v>1</v>
      </c>
      <c r="X5" s="50">
        <f t="shared" si="8"/>
        <v>3</v>
      </c>
      <c r="Y5" s="50">
        <f t="shared" si="9"/>
        <v>0</v>
      </c>
      <c r="Z5" s="50">
        <f t="shared" si="10"/>
        <v>1</v>
      </c>
      <c r="AA5" s="50">
        <f t="shared" si="11"/>
        <v>0</v>
      </c>
      <c r="AB5" s="50">
        <f t="shared" si="12"/>
        <v>1</v>
      </c>
      <c r="AC5" s="50">
        <f t="shared" si="13"/>
        <v>0.5</v>
      </c>
      <c r="AD5" s="50">
        <f t="shared" si="14"/>
        <v>2</v>
      </c>
      <c r="AE5" s="50">
        <f t="shared" si="15"/>
        <v>1</v>
      </c>
      <c r="AF5" s="50">
        <f t="shared" si="16"/>
        <v>2</v>
      </c>
      <c r="AG5" s="50">
        <f t="shared" si="17"/>
        <v>2</v>
      </c>
      <c r="AH5" s="50">
        <f t="shared" si="18"/>
        <v>2</v>
      </c>
      <c r="AJ5" s="57">
        <f t="shared" si="19"/>
        <v>0</v>
      </c>
      <c r="AK5" s="57">
        <f t="shared" si="20"/>
        <v>0</v>
      </c>
      <c r="AL5" s="57">
        <f t="shared" si="21"/>
        <v>0</v>
      </c>
      <c r="AM5" s="57">
        <f t="shared" si="22"/>
        <v>0</v>
      </c>
      <c r="AN5" s="57">
        <f t="shared" si="23"/>
        <v>0</v>
      </c>
      <c r="AO5" s="57">
        <f t="shared" si="24"/>
        <v>0</v>
      </c>
      <c r="AP5" s="57">
        <f t="shared" si="25"/>
        <v>0</v>
      </c>
      <c r="AQ5" s="57">
        <f t="shared" si="26"/>
        <v>0</v>
      </c>
      <c r="AR5" s="57">
        <f t="shared" si="27"/>
        <v>0</v>
      </c>
      <c r="AS5" s="57">
        <f t="shared" si="28"/>
        <v>0</v>
      </c>
      <c r="AT5" s="57">
        <f t="shared" si="29"/>
        <v>0</v>
      </c>
      <c r="AU5" s="57">
        <f t="shared" si="30"/>
        <v>0</v>
      </c>
      <c r="AV5" s="57">
        <f t="shared" si="31"/>
        <v>0</v>
      </c>
      <c r="AW5" s="57">
        <f t="shared" si="32"/>
        <v>0</v>
      </c>
    </row>
    <row r="6" spans="1:49" x14ac:dyDescent="0.25">
      <c r="A6" s="52">
        <v>20151910014</v>
      </c>
      <c r="B6" s="53" t="s">
        <v>5</v>
      </c>
      <c r="C6" s="53" t="s">
        <v>87</v>
      </c>
      <c r="D6" s="54">
        <v>31</v>
      </c>
      <c r="E6" s="54">
        <v>42</v>
      </c>
      <c r="F6" s="54">
        <v>61</v>
      </c>
      <c r="G6" s="54">
        <v>69</v>
      </c>
      <c r="H6" s="54">
        <v>56</v>
      </c>
      <c r="J6" s="54">
        <v>79</v>
      </c>
      <c r="L6" s="54">
        <v>82</v>
      </c>
      <c r="M6" s="54">
        <v>38</v>
      </c>
      <c r="N6" s="54">
        <v>60</v>
      </c>
      <c r="O6" s="54">
        <v>78</v>
      </c>
      <c r="P6" s="54">
        <v>60</v>
      </c>
      <c r="Q6" s="54">
        <v>79</v>
      </c>
      <c r="R6" s="56">
        <f t="shared" si="2"/>
        <v>24.5</v>
      </c>
      <c r="S6" s="54">
        <f t="shared" si="3"/>
        <v>55.020408163265309</v>
      </c>
      <c r="T6" s="56">
        <f t="shared" si="4"/>
        <v>12</v>
      </c>
      <c r="U6" s="50">
        <f t="shared" si="5"/>
        <v>4</v>
      </c>
      <c r="V6" s="50">
        <f t="shared" si="6"/>
        <v>5</v>
      </c>
      <c r="W6" s="50">
        <f t="shared" si="7"/>
        <v>1</v>
      </c>
      <c r="X6" s="50">
        <f t="shared" si="8"/>
        <v>3</v>
      </c>
      <c r="Y6" s="50">
        <f t="shared" si="9"/>
        <v>1</v>
      </c>
      <c r="Z6" s="50">
        <f t="shared" si="10"/>
        <v>0</v>
      </c>
      <c r="AA6" s="50">
        <f t="shared" si="11"/>
        <v>1</v>
      </c>
      <c r="AB6" s="50">
        <f t="shared" si="12"/>
        <v>0</v>
      </c>
      <c r="AC6" s="50">
        <f t="shared" si="13"/>
        <v>0.5</v>
      </c>
      <c r="AD6" s="50">
        <f t="shared" si="14"/>
        <v>2</v>
      </c>
      <c r="AE6" s="50">
        <f t="shared" si="15"/>
        <v>1</v>
      </c>
      <c r="AF6" s="50">
        <f t="shared" si="16"/>
        <v>2</v>
      </c>
      <c r="AG6" s="50">
        <f t="shared" si="17"/>
        <v>2</v>
      </c>
      <c r="AH6" s="50">
        <f t="shared" si="18"/>
        <v>2</v>
      </c>
      <c r="AJ6" s="57">
        <f t="shared" si="19"/>
        <v>4</v>
      </c>
      <c r="AK6" s="57">
        <f t="shared" si="20"/>
        <v>5</v>
      </c>
      <c r="AL6" s="57">
        <f t="shared" si="21"/>
        <v>0</v>
      </c>
      <c r="AM6" s="57">
        <f t="shared" si="22"/>
        <v>0</v>
      </c>
      <c r="AN6" s="57">
        <f t="shared" si="23"/>
        <v>1</v>
      </c>
      <c r="AO6" s="57">
        <f t="shared" si="24"/>
        <v>0</v>
      </c>
      <c r="AP6" s="57">
        <f t="shared" si="25"/>
        <v>0</v>
      </c>
      <c r="AQ6" s="57">
        <f t="shared" si="26"/>
        <v>0</v>
      </c>
      <c r="AR6" s="57">
        <f t="shared" si="27"/>
        <v>0</v>
      </c>
      <c r="AS6" s="57">
        <f t="shared" si="28"/>
        <v>2</v>
      </c>
      <c r="AT6" s="57">
        <f t="shared" si="29"/>
        <v>0</v>
      </c>
      <c r="AU6" s="57">
        <f t="shared" si="30"/>
        <v>0</v>
      </c>
      <c r="AV6" s="57">
        <f t="shared" si="31"/>
        <v>0</v>
      </c>
      <c r="AW6" s="57">
        <f t="shared" si="32"/>
        <v>0</v>
      </c>
    </row>
    <row r="7" spans="1:49" x14ac:dyDescent="0.25">
      <c r="A7" s="52">
        <v>20151910015</v>
      </c>
      <c r="B7" s="53" t="s">
        <v>6</v>
      </c>
      <c r="C7" s="53" t="s">
        <v>86</v>
      </c>
      <c r="D7" s="54">
        <v>76</v>
      </c>
      <c r="E7" s="54">
        <v>68</v>
      </c>
      <c r="F7" s="54">
        <v>77</v>
      </c>
      <c r="G7" s="54">
        <v>77</v>
      </c>
      <c r="H7" s="54">
        <v>72</v>
      </c>
      <c r="J7" s="54">
        <v>79</v>
      </c>
      <c r="L7" s="54">
        <v>95</v>
      </c>
      <c r="M7" s="54">
        <v>66</v>
      </c>
      <c r="N7" s="54">
        <v>75</v>
      </c>
      <c r="O7" s="54">
        <v>82</v>
      </c>
      <c r="P7" s="54">
        <v>76</v>
      </c>
      <c r="Q7" s="54">
        <v>85</v>
      </c>
      <c r="R7" s="56">
        <f t="shared" si="2"/>
        <v>24.5</v>
      </c>
      <c r="S7" s="54">
        <f t="shared" si="3"/>
        <v>75.244897959183675</v>
      </c>
      <c r="T7" s="56">
        <f t="shared" si="4"/>
        <v>0</v>
      </c>
      <c r="U7" s="50">
        <f t="shared" si="5"/>
        <v>4</v>
      </c>
      <c r="V7" s="50">
        <f t="shared" si="6"/>
        <v>5</v>
      </c>
      <c r="W7" s="50">
        <f t="shared" si="7"/>
        <v>1</v>
      </c>
      <c r="X7" s="50">
        <f t="shared" si="8"/>
        <v>3</v>
      </c>
      <c r="Y7" s="50">
        <f t="shared" si="9"/>
        <v>1</v>
      </c>
      <c r="Z7" s="50">
        <f t="shared" si="10"/>
        <v>0</v>
      </c>
      <c r="AA7" s="50">
        <f t="shared" si="11"/>
        <v>1</v>
      </c>
      <c r="AB7" s="50">
        <f t="shared" si="12"/>
        <v>0</v>
      </c>
      <c r="AC7" s="50">
        <f t="shared" si="13"/>
        <v>0.5</v>
      </c>
      <c r="AD7" s="50">
        <f t="shared" si="14"/>
        <v>2</v>
      </c>
      <c r="AE7" s="50">
        <f t="shared" si="15"/>
        <v>1</v>
      </c>
      <c r="AF7" s="50">
        <f t="shared" si="16"/>
        <v>2</v>
      </c>
      <c r="AG7" s="50">
        <f t="shared" si="17"/>
        <v>2</v>
      </c>
      <c r="AH7" s="50">
        <f t="shared" si="18"/>
        <v>2</v>
      </c>
      <c r="AJ7" s="57">
        <f t="shared" si="19"/>
        <v>0</v>
      </c>
      <c r="AK7" s="57">
        <f t="shared" si="20"/>
        <v>0</v>
      </c>
      <c r="AL7" s="57">
        <f t="shared" si="21"/>
        <v>0</v>
      </c>
      <c r="AM7" s="57">
        <f t="shared" si="22"/>
        <v>0</v>
      </c>
      <c r="AN7" s="57">
        <f t="shared" si="23"/>
        <v>0</v>
      </c>
      <c r="AO7" s="57">
        <f t="shared" si="24"/>
        <v>0</v>
      </c>
      <c r="AP7" s="57">
        <f t="shared" si="25"/>
        <v>0</v>
      </c>
      <c r="AQ7" s="57">
        <f t="shared" si="26"/>
        <v>0</v>
      </c>
      <c r="AR7" s="57">
        <f t="shared" si="27"/>
        <v>0</v>
      </c>
      <c r="AS7" s="57">
        <f t="shared" si="28"/>
        <v>0</v>
      </c>
      <c r="AT7" s="57">
        <f t="shared" si="29"/>
        <v>0</v>
      </c>
      <c r="AU7" s="57">
        <f t="shared" si="30"/>
        <v>0</v>
      </c>
      <c r="AV7" s="57">
        <f t="shared" si="31"/>
        <v>0</v>
      </c>
      <c r="AW7" s="57">
        <f t="shared" si="32"/>
        <v>0</v>
      </c>
    </row>
    <row r="8" spans="1:49" x14ac:dyDescent="0.25">
      <c r="A8" s="52">
        <v>20151910016</v>
      </c>
      <c r="B8" s="53" t="s">
        <v>7</v>
      </c>
      <c r="C8" s="53" t="s">
        <v>87</v>
      </c>
      <c r="D8" s="54">
        <v>60</v>
      </c>
      <c r="E8" s="54">
        <v>60</v>
      </c>
      <c r="F8" s="54">
        <v>74</v>
      </c>
      <c r="G8" s="54">
        <v>76</v>
      </c>
      <c r="H8" s="54">
        <v>78</v>
      </c>
      <c r="J8" s="54">
        <v>87</v>
      </c>
      <c r="L8" s="54">
        <v>88</v>
      </c>
      <c r="M8" s="54">
        <v>82</v>
      </c>
      <c r="N8" s="54">
        <v>82</v>
      </c>
      <c r="O8" s="54">
        <v>74</v>
      </c>
      <c r="P8" s="54">
        <v>91</v>
      </c>
      <c r="Q8" s="54">
        <v>85</v>
      </c>
      <c r="R8" s="56">
        <f t="shared" si="2"/>
        <v>24.5</v>
      </c>
      <c r="S8" s="54">
        <f t="shared" si="3"/>
        <v>73.34693877551021</v>
      </c>
      <c r="T8" s="56">
        <f t="shared" si="4"/>
        <v>0</v>
      </c>
      <c r="U8" s="50">
        <f t="shared" si="5"/>
        <v>4</v>
      </c>
      <c r="V8" s="50">
        <f t="shared" si="6"/>
        <v>5</v>
      </c>
      <c r="W8" s="50">
        <f t="shared" si="7"/>
        <v>1</v>
      </c>
      <c r="X8" s="50">
        <f t="shared" si="8"/>
        <v>3</v>
      </c>
      <c r="Y8" s="50">
        <f t="shared" si="9"/>
        <v>1</v>
      </c>
      <c r="Z8" s="50">
        <f t="shared" si="10"/>
        <v>0</v>
      </c>
      <c r="AA8" s="50">
        <f t="shared" si="11"/>
        <v>1</v>
      </c>
      <c r="AB8" s="50">
        <f t="shared" si="12"/>
        <v>0</v>
      </c>
      <c r="AC8" s="50">
        <f t="shared" si="13"/>
        <v>0.5</v>
      </c>
      <c r="AD8" s="50">
        <f t="shared" si="14"/>
        <v>2</v>
      </c>
      <c r="AE8" s="50">
        <f t="shared" si="15"/>
        <v>1</v>
      </c>
      <c r="AF8" s="50">
        <f t="shared" si="16"/>
        <v>2</v>
      </c>
      <c r="AG8" s="50">
        <f t="shared" si="17"/>
        <v>2</v>
      </c>
      <c r="AH8" s="50">
        <f t="shared" si="18"/>
        <v>2</v>
      </c>
      <c r="AJ8" s="57">
        <f t="shared" si="19"/>
        <v>0</v>
      </c>
      <c r="AK8" s="57">
        <f t="shared" si="20"/>
        <v>0</v>
      </c>
      <c r="AL8" s="57">
        <f t="shared" si="21"/>
        <v>0</v>
      </c>
      <c r="AM8" s="57">
        <f t="shared" si="22"/>
        <v>0</v>
      </c>
      <c r="AN8" s="57">
        <f t="shared" si="23"/>
        <v>0</v>
      </c>
      <c r="AO8" s="57">
        <f t="shared" si="24"/>
        <v>0</v>
      </c>
      <c r="AP8" s="57">
        <f t="shared" si="25"/>
        <v>0</v>
      </c>
      <c r="AQ8" s="57">
        <f t="shared" si="26"/>
        <v>0</v>
      </c>
      <c r="AR8" s="57">
        <f t="shared" si="27"/>
        <v>0</v>
      </c>
      <c r="AS8" s="57">
        <f t="shared" si="28"/>
        <v>0</v>
      </c>
      <c r="AT8" s="57">
        <f t="shared" si="29"/>
        <v>0</v>
      </c>
      <c r="AU8" s="57">
        <f t="shared" si="30"/>
        <v>0</v>
      </c>
      <c r="AV8" s="57">
        <f t="shared" si="31"/>
        <v>0</v>
      </c>
      <c r="AW8" s="57">
        <f t="shared" si="32"/>
        <v>0</v>
      </c>
    </row>
    <row r="9" spans="1:49" x14ac:dyDescent="0.25">
      <c r="A9" s="52">
        <v>20151910017</v>
      </c>
      <c r="B9" s="53" t="s">
        <v>8</v>
      </c>
      <c r="C9" s="53" t="s">
        <v>86</v>
      </c>
      <c r="D9" s="54">
        <v>68</v>
      </c>
      <c r="E9" s="54">
        <v>70</v>
      </c>
      <c r="F9" s="54">
        <v>73</v>
      </c>
      <c r="G9" s="54">
        <v>77</v>
      </c>
      <c r="H9" s="54">
        <v>72</v>
      </c>
      <c r="J9" s="54">
        <v>73</v>
      </c>
      <c r="L9" s="54">
        <v>96</v>
      </c>
      <c r="M9" s="54">
        <v>67</v>
      </c>
      <c r="N9" s="54">
        <v>86</v>
      </c>
      <c r="O9" s="54">
        <v>75</v>
      </c>
      <c r="P9" s="54">
        <v>77</v>
      </c>
      <c r="Q9" s="54">
        <v>60</v>
      </c>
      <c r="R9" s="56">
        <f t="shared" si="2"/>
        <v>24.5</v>
      </c>
      <c r="S9" s="54">
        <f t="shared" si="3"/>
        <v>71.959183673469383</v>
      </c>
      <c r="T9" s="56">
        <f t="shared" si="4"/>
        <v>0</v>
      </c>
      <c r="U9" s="50">
        <f t="shared" si="5"/>
        <v>4</v>
      </c>
      <c r="V9" s="50">
        <f t="shared" si="6"/>
        <v>5</v>
      </c>
      <c r="W9" s="50">
        <f t="shared" si="7"/>
        <v>1</v>
      </c>
      <c r="X9" s="50">
        <f t="shared" si="8"/>
        <v>3</v>
      </c>
      <c r="Y9" s="50">
        <f t="shared" si="9"/>
        <v>1</v>
      </c>
      <c r="Z9" s="50">
        <f t="shared" si="10"/>
        <v>0</v>
      </c>
      <c r="AA9" s="50">
        <f t="shared" si="11"/>
        <v>1</v>
      </c>
      <c r="AB9" s="50">
        <f t="shared" si="12"/>
        <v>0</v>
      </c>
      <c r="AC9" s="50">
        <f t="shared" si="13"/>
        <v>0.5</v>
      </c>
      <c r="AD9" s="50">
        <f t="shared" si="14"/>
        <v>2</v>
      </c>
      <c r="AE9" s="50">
        <f t="shared" si="15"/>
        <v>1</v>
      </c>
      <c r="AF9" s="50">
        <f t="shared" si="16"/>
        <v>2</v>
      </c>
      <c r="AG9" s="50">
        <f t="shared" si="17"/>
        <v>2</v>
      </c>
      <c r="AH9" s="50">
        <f t="shared" si="18"/>
        <v>2</v>
      </c>
      <c r="AJ9" s="57">
        <f t="shared" si="19"/>
        <v>0</v>
      </c>
      <c r="AK9" s="57">
        <f t="shared" si="20"/>
        <v>0</v>
      </c>
      <c r="AL9" s="57">
        <f t="shared" si="21"/>
        <v>0</v>
      </c>
      <c r="AM9" s="57">
        <f t="shared" si="22"/>
        <v>0</v>
      </c>
      <c r="AN9" s="57">
        <f t="shared" si="23"/>
        <v>0</v>
      </c>
      <c r="AO9" s="57">
        <f t="shared" si="24"/>
        <v>0</v>
      </c>
      <c r="AP9" s="57">
        <f t="shared" si="25"/>
        <v>0</v>
      </c>
      <c r="AQ9" s="57">
        <f t="shared" si="26"/>
        <v>0</v>
      </c>
      <c r="AR9" s="57">
        <f t="shared" si="27"/>
        <v>0</v>
      </c>
      <c r="AS9" s="57">
        <f t="shared" si="28"/>
        <v>0</v>
      </c>
      <c r="AT9" s="57">
        <f t="shared" si="29"/>
        <v>0</v>
      </c>
      <c r="AU9" s="57">
        <f t="shared" si="30"/>
        <v>0</v>
      </c>
      <c r="AV9" s="57">
        <f t="shared" si="31"/>
        <v>0</v>
      </c>
      <c r="AW9" s="57">
        <f t="shared" si="32"/>
        <v>0</v>
      </c>
    </row>
    <row r="10" spans="1:49" x14ac:dyDescent="0.25">
      <c r="A10" s="52">
        <v>20151910026</v>
      </c>
      <c r="B10" s="53" t="s">
        <v>9</v>
      </c>
      <c r="C10" s="53" t="s">
        <v>87</v>
      </c>
      <c r="D10" s="54">
        <v>38</v>
      </c>
      <c r="E10" s="54">
        <v>42</v>
      </c>
      <c r="F10" s="54">
        <v>70</v>
      </c>
      <c r="G10" s="54">
        <v>72</v>
      </c>
      <c r="I10" s="54">
        <v>76</v>
      </c>
      <c r="K10" s="54">
        <v>89</v>
      </c>
      <c r="L10" s="54">
        <v>79</v>
      </c>
      <c r="M10" s="54">
        <v>45</v>
      </c>
      <c r="N10" s="54">
        <v>77</v>
      </c>
      <c r="O10" s="54">
        <v>75</v>
      </c>
      <c r="P10" s="54">
        <v>65</v>
      </c>
      <c r="Q10" s="54">
        <v>78</v>
      </c>
      <c r="R10" s="56">
        <f t="shared" si="2"/>
        <v>24.5</v>
      </c>
      <c r="S10" s="54">
        <f t="shared" si="3"/>
        <v>59.408163265306122</v>
      </c>
      <c r="T10" s="56">
        <f t="shared" si="4"/>
        <v>11</v>
      </c>
      <c r="U10" s="50">
        <f t="shared" si="5"/>
        <v>4</v>
      </c>
      <c r="V10" s="50">
        <f t="shared" si="6"/>
        <v>5</v>
      </c>
      <c r="W10" s="50">
        <f t="shared" si="7"/>
        <v>1</v>
      </c>
      <c r="X10" s="50">
        <f t="shared" si="8"/>
        <v>3</v>
      </c>
      <c r="Y10" s="50">
        <f t="shared" si="9"/>
        <v>0</v>
      </c>
      <c r="Z10" s="50">
        <f t="shared" si="10"/>
        <v>1</v>
      </c>
      <c r="AA10" s="50">
        <f t="shared" si="11"/>
        <v>0</v>
      </c>
      <c r="AB10" s="50">
        <f t="shared" si="12"/>
        <v>1</v>
      </c>
      <c r="AC10" s="50">
        <f t="shared" si="13"/>
        <v>0.5</v>
      </c>
      <c r="AD10" s="50">
        <f t="shared" si="14"/>
        <v>2</v>
      </c>
      <c r="AE10" s="50">
        <f t="shared" si="15"/>
        <v>1</v>
      </c>
      <c r="AF10" s="50">
        <f t="shared" si="16"/>
        <v>2</v>
      </c>
      <c r="AG10" s="50">
        <f t="shared" si="17"/>
        <v>2</v>
      </c>
      <c r="AH10" s="50">
        <f t="shared" si="18"/>
        <v>2</v>
      </c>
      <c r="AJ10" s="57">
        <f t="shared" si="19"/>
        <v>4</v>
      </c>
      <c r="AK10" s="57">
        <f t="shared" si="20"/>
        <v>5</v>
      </c>
      <c r="AL10" s="57">
        <f t="shared" si="21"/>
        <v>0</v>
      </c>
      <c r="AM10" s="57">
        <f t="shared" si="22"/>
        <v>0</v>
      </c>
      <c r="AN10" s="57">
        <f t="shared" si="23"/>
        <v>0</v>
      </c>
      <c r="AO10" s="57">
        <f t="shared" si="24"/>
        <v>0</v>
      </c>
      <c r="AP10" s="57">
        <f t="shared" si="25"/>
        <v>0</v>
      </c>
      <c r="AQ10" s="57">
        <f t="shared" si="26"/>
        <v>0</v>
      </c>
      <c r="AR10" s="57">
        <f t="shared" si="27"/>
        <v>0</v>
      </c>
      <c r="AS10" s="57">
        <f t="shared" si="28"/>
        <v>2</v>
      </c>
      <c r="AT10" s="57">
        <f t="shared" si="29"/>
        <v>0</v>
      </c>
      <c r="AU10" s="57">
        <f t="shared" si="30"/>
        <v>0</v>
      </c>
      <c r="AV10" s="57">
        <f t="shared" si="31"/>
        <v>0</v>
      </c>
      <c r="AW10" s="57">
        <f t="shared" si="32"/>
        <v>0</v>
      </c>
    </row>
    <row r="11" spans="1:49" x14ac:dyDescent="0.25">
      <c r="A11" s="52">
        <v>20151910027</v>
      </c>
      <c r="B11" s="53" t="s">
        <v>10</v>
      </c>
      <c r="C11" s="53" t="s">
        <v>87</v>
      </c>
      <c r="D11" s="54">
        <v>45</v>
      </c>
      <c r="E11" s="54">
        <v>51</v>
      </c>
      <c r="F11" s="54">
        <v>75</v>
      </c>
      <c r="G11" s="54">
        <v>75</v>
      </c>
      <c r="H11" s="54">
        <v>60</v>
      </c>
      <c r="J11" s="54">
        <v>67</v>
      </c>
      <c r="L11" s="54">
        <v>82</v>
      </c>
      <c r="M11" s="54">
        <v>60</v>
      </c>
      <c r="N11" s="54">
        <v>80</v>
      </c>
      <c r="O11" s="54">
        <v>77</v>
      </c>
      <c r="P11" s="54">
        <v>74</v>
      </c>
      <c r="Q11" s="54">
        <v>72</v>
      </c>
      <c r="R11" s="56">
        <f t="shared" si="2"/>
        <v>24.5</v>
      </c>
      <c r="S11" s="54">
        <f t="shared" si="3"/>
        <v>63.224489795918366</v>
      </c>
      <c r="T11" s="56">
        <f t="shared" si="4"/>
        <v>9</v>
      </c>
      <c r="U11" s="50">
        <f t="shared" si="5"/>
        <v>4</v>
      </c>
      <c r="V11" s="50">
        <f t="shared" si="6"/>
        <v>5</v>
      </c>
      <c r="W11" s="50">
        <f t="shared" si="7"/>
        <v>1</v>
      </c>
      <c r="X11" s="50">
        <f t="shared" si="8"/>
        <v>3</v>
      </c>
      <c r="Y11" s="50">
        <f t="shared" si="9"/>
        <v>1</v>
      </c>
      <c r="Z11" s="50">
        <f t="shared" si="10"/>
        <v>0</v>
      </c>
      <c r="AA11" s="50">
        <f t="shared" si="11"/>
        <v>1</v>
      </c>
      <c r="AB11" s="50">
        <f t="shared" si="12"/>
        <v>0</v>
      </c>
      <c r="AC11" s="50">
        <f t="shared" si="13"/>
        <v>0.5</v>
      </c>
      <c r="AD11" s="50">
        <f t="shared" si="14"/>
        <v>2</v>
      </c>
      <c r="AE11" s="50">
        <f t="shared" si="15"/>
        <v>1</v>
      </c>
      <c r="AF11" s="50">
        <f t="shared" si="16"/>
        <v>2</v>
      </c>
      <c r="AG11" s="50">
        <f t="shared" si="17"/>
        <v>2</v>
      </c>
      <c r="AH11" s="50">
        <f t="shared" si="18"/>
        <v>2</v>
      </c>
      <c r="AJ11" s="57">
        <f t="shared" si="19"/>
        <v>4</v>
      </c>
      <c r="AK11" s="57">
        <f t="shared" si="20"/>
        <v>5</v>
      </c>
      <c r="AL11" s="57">
        <f t="shared" si="21"/>
        <v>0</v>
      </c>
      <c r="AM11" s="57">
        <f t="shared" si="22"/>
        <v>0</v>
      </c>
      <c r="AN11" s="57">
        <f t="shared" si="23"/>
        <v>0</v>
      </c>
      <c r="AO11" s="57">
        <f t="shared" si="24"/>
        <v>0</v>
      </c>
      <c r="AP11" s="57">
        <f t="shared" si="25"/>
        <v>0</v>
      </c>
      <c r="AQ11" s="57">
        <f t="shared" si="26"/>
        <v>0</v>
      </c>
      <c r="AR11" s="57">
        <f t="shared" si="27"/>
        <v>0</v>
      </c>
      <c r="AS11" s="57">
        <f t="shared" si="28"/>
        <v>0</v>
      </c>
      <c r="AT11" s="57">
        <f t="shared" si="29"/>
        <v>0</v>
      </c>
      <c r="AU11" s="57">
        <f t="shared" si="30"/>
        <v>0</v>
      </c>
      <c r="AV11" s="57">
        <f t="shared" si="31"/>
        <v>0</v>
      </c>
      <c r="AW11" s="57">
        <f t="shared" si="32"/>
        <v>0</v>
      </c>
    </row>
    <row r="12" spans="1:49" x14ac:dyDescent="0.25">
      <c r="A12" s="52">
        <v>20151910028</v>
      </c>
      <c r="B12" s="53" t="s">
        <v>11</v>
      </c>
      <c r="C12" s="53" t="s">
        <v>86</v>
      </c>
      <c r="D12" s="54">
        <v>86</v>
      </c>
      <c r="E12" s="54">
        <v>72</v>
      </c>
      <c r="F12" s="54">
        <v>76</v>
      </c>
      <c r="G12" s="54">
        <v>80</v>
      </c>
      <c r="H12" s="54">
        <v>76</v>
      </c>
      <c r="J12" s="54">
        <v>83</v>
      </c>
      <c r="L12" s="54">
        <v>83</v>
      </c>
      <c r="M12" s="54">
        <v>65</v>
      </c>
      <c r="N12" s="54">
        <v>83</v>
      </c>
      <c r="O12" s="54">
        <v>86</v>
      </c>
      <c r="P12" s="54">
        <v>80</v>
      </c>
      <c r="Q12" s="54">
        <v>91</v>
      </c>
      <c r="R12" s="56">
        <f t="shared" si="2"/>
        <v>24.5</v>
      </c>
      <c r="S12" s="54">
        <f t="shared" si="3"/>
        <v>79.489795918367349</v>
      </c>
      <c r="T12" s="56">
        <f t="shared" si="4"/>
        <v>0</v>
      </c>
      <c r="U12" s="50">
        <f t="shared" si="5"/>
        <v>4</v>
      </c>
      <c r="V12" s="50">
        <f t="shared" si="6"/>
        <v>5</v>
      </c>
      <c r="W12" s="50">
        <f t="shared" si="7"/>
        <v>1</v>
      </c>
      <c r="X12" s="50">
        <f t="shared" si="8"/>
        <v>3</v>
      </c>
      <c r="Y12" s="50">
        <f t="shared" si="9"/>
        <v>1</v>
      </c>
      <c r="Z12" s="50">
        <f t="shared" si="10"/>
        <v>0</v>
      </c>
      <c r="AA12" s="50">
        <f t="shared" si="11"/>
        <v>1</v>
      </c>
      <c r="AB12" s="50">
        <f t="shared" si="12"/>
        <v>0</v>
      </c>
      <c r="AC12" s="50">
        <f t="shared" si="13"/>
        <v>0.5</v>
      </c>
      <c r="AD12" s="50">
        <f t="shared" si="14"/>
        <v>2</v>
      </c>
      <c r="AE12" s="50">
        <f t="shared" si="15"/>
        <v>1</v>
      </c>
      <c r="AF12" s="50">
        <f t="shared" si="16"/>
        <v>2</v>
      </c>
      <c r="AG12" s="50">
        <f t="shared" si="17"/>
        <v>2</v>
      </c>
      <c r="AH12" s="50">
        <f t="shared" si="18"/>
        <v>2</v>
      </c>
      <c r="AJ12" s="57">
        <f t="shared" si="19"/>
        <v>0</v>
      </c>
      <c r="AK12" s="57">
        <f t="shared" si="20"/>
        <v>0</v>
      </c>
      <c r="AL12" s="57">
        <f t="shared" si="21"/>
        <v>0</v>
      </c>
      <c r="AM12" s="57">
        <f t="shared" si="22"/>
        <v>0</v>
      </c>
      <c r="AN12" s="57">
        <f t="shared" si="23"/>
        <v>0</v>
      </c>
      <c r="AO12" s="57">
        <f t="shared" si="24"/>
        <v>0</v>
      </c>
      <c r="AP12" s="57">
        <f t="shared" si="25"/>
        <v>0</v>
      </c>
      <c r="AQ12" s="57">
        <f t="shared" si="26"/>
        <v>0</v>
      </c>
      <c r="AR12" s="57">
        <f t="shared" si="27"/>
        <v>0</v>
      </c>
      <c r="AS12" s="57">
        <f t="shared" si="28"/>
        <v>0</v>
      </c>
      <c r="AT12" s="57">
        <f t="shared" si="29"/>
        <v>0</v>
      </c>
      <c r="AU12" s="57">
        <f t="shared" si="30"/>
        <v>0</v>
      </c>
      <c r="AV12" s="57">
        <f t="shared" si="31"/>
        <v>0</v>
      </c>
      <c r="AW12" s="57">
        <f t="shared" si="32"/>
        <v>0</v>
      </c>
    </row>
    <row r="13" spans="1:49" x14ac:dyDescent="0.25">
      <c r="A13" s="52">
        <v>20151910029</v>
      </c>
      <c r="B13" s="53" t="s">
        <v>12</v>
      </c>
      <c r="C13" s="53" t="s">
        <v>87</v>
      </c>
      <c r="D13" s="54">
        <v>64</v>
      </c>
      <c r="E13" s="54">
        <v>62</v>
      </c>
      <c r="F13" s="54">
        <v>66</v>
      </c>
      <c r="G13" s="54">
        <v>83</v>
      </c>
      <c r="I13" s="54">
        <v>77</v>
      </c>
      <c r="K13" s="54">
        <v>82</v>
      </c>
      <c r="L13" s="54">
        <v>94</v>
      </c>
      <c r="M13" s="54">
        <v>80</v>
      </c>
      <c r="N13" s="54">
        <v>95</v>
      </c>
      <c r="O13" s="54">
        <v>63</v>
      </c>
      <c r="P13" s="54">
        <v>77</v>
      </c>
      <c r="Q13" s="54">
        <v>81</v>
      </c>
      <c r="R13" s="56">
        <f t="shared" si="2"/>
        <v>24.5</v>
      </c>
      <c r="S13" s="54">
        <f t="shared" si="3"/>
        <v>72.816326530612244</v>
      </c>
      <c r="T13" s="56">
        <f t="shared" si="4"/>
        <v>0</v>
      </c>
      <c r="U13" s="50">
        <f t="shared" si="5"/>
        <v>4</v>
      </c>
      <c r="V13" s="50">
        <f t="shared" si="6"/>
        <v>5</v>
      </c>
      <c r="W13" s="50">
        <f t="shared" si="7"/>
        <v>1</v>
      </c>
      <c r="X13" s="50">
        <f t="shared" si="8"/>
        <v>3</v>
      </c>
      <c r="Y13" s="50">
        <f t="shared" si="9"/>
        <v>0</v>
      </c>
      <c r="Z13" s="50">
        <f t="shared" si="10"/>
        <v>1</v>
      </c>
      <c r="AA13" s="50">
        <f t="shared" si="11"/>
        <v>0</v>
      </c>
      <c r="AB13" s="50">
        <f t="shared" si="12"/>
        <v>1</v>
      </c>
      <c r="AC13" s="50">
        <f t="shared" si="13"/>
        <v>0.5</v>
      </c>
      <c r="AD13" s="50">
        <f t="shared" si="14"/>
        <v>2</v>
      </c>
      <c r="AE13" s="50">
        <f t="shared" si="15"/>
        <v>1</v>
      </c>
      <c r="AF13" s="50">
        <f t="shared" si="16"/>
        <v>2</v>
      </c>
      <c r="AG13" s="50">
        <f t="shared" si="17"/>
        <v>2</v>
      </c>
      <c r="AH13" s="50">
        <f t="shared" si="18"/>
        <v>2</v>
      </c>
      <c r="AJ13" s="57">
        <f t="shared" si="19"/>
        <v>0</v>
      </c>
      <c r="AK13" s="57">
        <f t="shared" si="20"/>
        <v>0</v>
      </c>
      <c r="AL13" s="57">
        <f t="shared" si="21"/>
        <v>0</v>
      </c>
      <c r="AM13" s="57">
        <f t="shared" si="22"/>
        <v>0</v>
      </c>
      <c r="AN13" s="57">
        <f t="shared" si="23"/>
        <v>0</v>
      </c>
      <c r="AO13" s="57">
        <f t="shared" si="24"/>
        <v>0</v>
      </c>
      <c r="AP13" s="57">
        <f t="shared" si="25"/>
        <v>0</v>
      </c>
      <c r="AQ13" s="57">
        <f t="shared" si="26"/>
        <v>0</v>
      </c>
      <c r="AR13" s="57">
        <f t="shared" si="27"/>
        <v>0</v>
      </c>
      <c r="AS13" s="57">
        <f t="shared" si="28"/>
        <v>0</v>
      </c>
      <c r="AT13" s="57">
        <f t="shared" si="29"/>
        <v>0</v>
      </c>
      <c r="AU13" s="57">
        <f t="shared" si="30"/>
        <v>0</v>
      </c>
      <c r="AV13" s="57">
        <f t="shared" si="31"/>
        <v>0</v>
      </c>
      <c r="AW13" s="57">
        <f t="shared" si="32"/>
        <v>0</v>
      </c>
    </row>
    <row r="14" spans="1:49" x14ac:dyDescent="0.25">
      <c r="A14" s="52">
        <v>20151910041</v>
      </c>
      <c r="B14" s="53" t="s">
        <v>13</v>
      </c>
      <c r="C14" s="53" t="s">
        <v>87</v>
      </c>
      <c r="D14" s="54">
        <v>0</v>
      </c>
      <c r="E14" s="54">
        <v>13</v>
      </c>
      <c r="F14" s="54">
        <v>60</v>
      </c>
      <c r="G14" s="54">
        <v>71</v>
      </c>
      <c r="H14" s="54">
        <v>32</v>
      </c>
      <c r="J14" s="54">
        <v>60</v>
      </c>
      <c r="L14" s="54">
        <v>94</v>
      </c>
      <c r="M14" s="54">
        <v>0</v>
      </c>
      <c r="N14" s="54">
        <v>0</v>
      </c>
      <c r="O14" s="54">
        <v>0</v>
      </c>
      <c r="P14" s="54">
        <v>0</v>
      </c>
      <c r="Q14" s="54">
        <v>35</v>
      </c>
      <c r="R14" s="56">
        <f t="shared" si="2"/>
        <v>24.5</v>
      </c>
      <c r="S14" s="54">
        <f t="shared" si="3"/>
        <v>22.326530612244898</v>
      </c>
      <c r="T14" s="56">
        <f t="shared" si="4"/>
        <v>19</v>
      </c>
      <c r="U14" s="50">
        <f t="shared" si="5"/>
        <v>4</v>
      </c>
      <c r="V14" s="50">
        <f t="shared" si="6"/>
        <v>5</v>
      </c>
      <c r="W14" s="50">
        <f t="shared" si="7"/>
        <v>1</v>
      </c>
      <c r="X14" s="50">
        <f t="shared" si="8"/>
        <v>3</v>
      </c>
      <c r="Y14" s="50">
        <f t="shared" si="9"/>
        <v>1</v>
      </c>
      <c r="Z14" s="50">
        <f t="shared" si="10"/>
        <v>0</v>
      </c>
      <c r="AA14" s="50">
        <f t="shared" si="11"/>
        <v>1</v>
      </c>
      <c r="AB14" s="50">
        <f t="shared" si="12"/>
        <v>0</v>
      </c>
      <c r="AC14" s="50">
        <f t="shared" si="13"/>
        <v>0.5</v>
      </c>
      <c r="AD14" s="50">
        <f t="shared" si="14"/>
        <v>2</v>
      </c>
      <c r="AE14" s="50">
        <f t="shared" si="15"/>
        <v>1</v>
      </c>
      <c r="AF14" s="50">
        <f t="shared" si="16"/>
        <v>2</v>
      </c>
      <c r="AG14" s="50">
        <f t="shared" si="17"/>
        <v>2</v>
      </c>
      <c r="AH14" s="50">
        <f t="shared" si="18"/>
        <v>2</v>
      </c>
      <c r="AJ14" s="57">
        <f t="shared" si="19"/>
        <v>4</v>
      </c>
      <c r="AK14" s="57">
        <f t="shared" si="20"/>
        <v>5</v>
      </c>
      <c r="AL14" s="57">
        <f t="shared" si="21"/>
        <v>0</v>
      </c>
      <c r="AM14" s="57">
        <f t="shared" si="22"/>
        <v>0</v>
      </c>
      <c r="AN14" s="57">
        <f t="shared" si="23"/>
        <v>1</v>
      </c>
      <c r="AO14" s="57">
        <f t="shared" si="24"/>
        <v>0</v>
      </c>
      <c r="AP14" s="57">
        <f t="shared" si="25"/>
        <v>0</v>
      </c>
      <c r="AQ14" s="57">
        <f t="shared" si="26"/>
        <v>0</v>
      </c>
      <c r="AR14" s="57">
        <f t="shared" si="27"/>
        <v>0</v>
      </c>
      <c r="AS14" s="57">
        <f t="shared" si="28"/>
        <v>2</v>
      </c>
      <c r="AT14" s="57">
        <f t="shared" si="29"/>
        <v>1</v>
      </c>
      <c r="AU14" s="57">
        <f t="shared" si="30"/>
        <v>2</v>
      </c>
      <c r="AV14" s="57">
        <f t="shared" si="31"/>
        <v>2</v>
      </c>
      <c r="AW14" s="57">
        <f t="shared" si="32"/>
        <v>2</v>
      </c>
    </row>
    <row r="15" spans="1:49" x14ac:dyDescent="0.25">
      <c r="A15" s="52">
        <v>20151910042</v>
      </c>
      <c r="B15" s="53" t="s">
        <v>14</v>
      </c>
      <c r="C15" s="53" t="s">
        <v>87</v>
      </c>
      <c r="D15" s="54">
        <v>76</v>
      </c>
      <c r="E15" s="54">
        <v>74</v>
      </c>
      <c r="F15" s="54">
        <v>89</v>
      </c>
      <c r="G15" s="54">
        <v>85</v>
      </c>
      <c r="H15" s="54">
        <v>72</v>
      </c>
      <c r="J15" s="54">
        <v>79</v>
      </c>
      <c r="L15" s="54">
        <v>89</v>
      </c>
      <c r="M15" s="54">
        <v>90</v>
      </c>
      <c r="N15" s="54">
        <v>91</v>
      </c>
      <c r="O15" s="54">
        <v>95</v>
      </c>
      <c r="P15" s="54">
        <v>100</v>
      </c>
      <c r="Q15" s="54">
        <v>85</v>
      </c>
      <c r="R15" s="56">
        <f t="shared" si="2"/>
        <v>24.5</v>
      </c>
      <c r="S15" s="54">
        <f t="shared" si="3"/>
        <v>83.448979591836732</v>
      </c>
      <c r="T15" s="56">
        <f t="shared" si="4"/>
        <v>0</v>
      </c>
      <c r="U15" s="50">
        <f t="shared" si="5"/>
        <v>4</v>
      </c>
      <c r="V15" s="50">
        <f t="shared" si="6"/>
        <v>5</v>
      </c>
      <c r="W15" s="50">
        <f t="shared" si="7"/>
        <v>1</v>
      </c>
      <c r="X15" s="50">
        <f t="shared" si="8"/>
        <v>3</v>
      </c>
      <c r="Y15" s="50">
        <f t="shared" si="9"/>
        <v>1</v>
      </c>
      <c r="Z15" s="50">
        <f t="shared" si="10"/>
        <v>0</v>
      </c>
      <c r="AA15" s="50">
        <f t="shared" si="11"/>
        <v>1</v>
      </c>
      <c r="AB15" s="50">
        <f t="shared" si="12"/>
        <v>0</v>
      </c>
      <c r="AC15" s="50">
        <f t="shared" si="13"/>
        <v>0.5</v>
      </c>
      <c r="AD15" s="50">
        <f t="shared" si="14"/>
        <v>2</v>
      </c>
      <c r="AE15" s="50">
        <f t="shared" si="15"/>
        <v>1</v>
      </c>
      <c r="AF15" s="50">
        <f t="shared" si="16"/>
        <v>2</v>
      </c>
      <c r="AG15" s="50">
        <f t="shared" si="17"/>
        <v>2</v>
      </c>
      <c r="AH15" s="50">
        <f t="shared" si="18"/>
        <v>2</v>
      </c>
      <c r="AJ15" s="57">
        <f t="shared" si="19"/>
        <v>0</v>
      </c>
      <c r="AK15" s="57">
        <f t="shared" si="20"/>
        <v>0</v>
      </c>
      <c r="AL15" s="57">
        <f t="shared" si="21"/>
        <v>0</v>
      </c>
      <c r="AM15" s="57">
        <f t="shared" si="22"/>
        <v>0</v>
      </c>
      <c r="AN15" s="57">
        <f t="shared" si="23"/>
        <v>0</v>
      </c>
      <c r="AO15" s="57">
        <f t="shared" si="24"/>
        <v>0</v>
      </c>
      <c r="AP15" s="57">
        <f t="shared" si="25"/>
        <v>0</v>
      </c>
      <c r="AQ15" s="57">
        <f t="shared" si="26"/>
        <v>0</v>
      </c>
      <c r="AR15" s="57">
        <f t="shared" si="27"/>
        <v>0</v>
      </c>
      <c r="AS15" s="57">
        <f t="shared" si="28"/>
        <v>0</v>
      </c>
      <c r="AT15" s="57">
        <f t="shared" si="29"/>
        <v>0</v>
      </c>
      <c r="AU15" s="57">
        <f t="shared" si="30"/>
        <v>0</v>
      </c>
      <c r="AV15" s="57">
        <f t="shared" si="31"/>
        <v>0</v>
      </c>
      <c r="AW15" s="57">
        <f t="shared" si="32"/>
        <v>0</v>
      </c>
    </row>
    <row r="16" spans="1:49" x14ac:dyDescent="0.25">
      <c r="A16" s="52">
        <v>20151910044</v>
      </c>
      <c r="B16" s="53" t="s">
        <v>15</v>
      </c>
      <c r="C16" s="53" t="s">
        <v>86</v>
      </c>
      <c r="D16" s="54">
        <v>69</v>
      </c>
      <c r="E16" s="54">
        <v>76</v>
      </c>
      <c r="F16" s="54">
        <v>87</v>
      </c>
      <c r="G16" s="54">
        <v>81</v>
      </c>
      <c r="H16" s="54">
        <v>72</v>
      </c>
      <c r="J16" s="54">
        <v>82</v>
      </c>
      <c r="L16" s="54">
        <v>96</v>
      </c>
      <c r="M16" s="54">
        <v>78</v>
      </c>
      <c r="N16" s="54">
        <v>98</v>
      </c>
      <c r="O16" s="54">
        <v>76</v>
      </c>
      <c r="P16" s="54">
        <v>83</v>
      </c>
      <c r="Q16" s="54">
        <v>67</v>
      </c>
      <c r="R16" s="56">
        <f t="shared" si="2"/>
        <v>24.5</v>
      </c>
      <c r="S16" s="54">
        <f t="shared" si="3"/>
        <v>77.306122448979593</v>
      </c>
      <c r="T16" s="56">
        <f t="shared" si="4"/>
        <v>0</v>
      </c>
      <c r="U16" s="50">
        <f t="shared" si="5"/>
        <v>4</v>
      </c>
      <c r="V16" s="50">
        <f t="shared" si="6"/>
        <v>5</v>
      </c>
      <c r="W16" s="50">
        <f t="shared" si="7"/>
        <v>1</v>
      </c>
      <c r="X16" s="50">
        <f t="shared" si="8"/>
        <v>3</v>
      </c>
      <c r="Y16" s="50">
        <f t="shared" si="9"/>
        <v>1</v>
      </c>
      <c r="Z16" s="50">
        <f t="shared" si="10"/>
        <v>0</v>
      </c>
      <c r="AA16" s="50">
        <f t="shared" si="11"/>
        <v>1</v>
      </c>
      <c r="AB16" s="50">
        <f t="shared" si="12"/>
        <v>0</v>
      </c>
      <c r="AC16" s="50">
        <f t="shared" si="13"/>
        <v>0.5</v>
      </c>
      <c r="AD16" s="50">
        <f t="shared" si="14"/>
        <v>2</v>
      </c>
      <c r="AE16" s="50">
        <f t="shared" si="15"/>
        <v>1</v>
      </c>
      <c r="AF16" s="50">
        <f t="shared" si="16"/>
        <v>2</v>
      </c>
      <c r="AG16" s="50">
        <f t="shared" si="17"/>
        <v>2</v>
      </c>
      <c r="AH16" s="50">
        <f t="shared" si="18"/>
        <v>2</v>
      </c>
      <c r="AJ16" s="57">
        <f t="shared" si="19"/>
        <v>0</v>
      </c>
      <c r="AK16" s="57">
        <f t="shared" si="20"/>
        <v>0</v>
      </c>
      <c r="AL16" s="57">
        <f t="shared" si="21"/>
        <v>0</v>
      </c>
      <c r="AM16" s="57">
        <f t="shared" si="22"/>
        <v>0</v>
      </c>
      <c r="AN16" s="57">
        <f t="shared" si="23"/>
        <v>0</v>
      </c>
      <c r="AO16" s="57">
        <f t="shared" si="24"/>
        <v>0</v>
      </c>
      <c r="AP16" s="57">
        <f t="shared" si="25"/>
        <v>0</v>
      </c>
      <c r="AQ16" s="57">
        <f t="shared" si="26"/>
        <v>0</v>
      </c>
      <c r="AR16" s="57">
        <f t="shared" si="27"/>
        <v>0</v>
      </c>
      <c r="AS16" s="57">
        <f t="shared" si="28"/>
        <v>0</v>
      </c>
      <c r="AT16" s="57">
        <f t="shared" si="29"/>
        <v>0</v>
      </c>
      <c r="AU16" s="57">
        <f t="shared" si="30"/>
        <v>0</v>
      </c>
      <c r="AV16" s="57">
        <f t="shared" si="31"/>
        <v>0</v>
      </c>
      <c r="AW16" s="57">
        <f t="shared" si="32"/>
        <v>0</v>
      </c>
    </row>
    <row r="17" spans="1:49" x14ac:dyDescent="0.25">
      <c r="A17" s="52">
        <v>20151910055</v>
      </c>
      <c r="B17" s="53" t="s">
        <v>16</v>
      </c>
      <c r="C17" s="53" t="s">
        <v>87</v>
      </c>
      <c r="D17" s="54">
        <v>87</v>
      </c>
      <c r="E17" s="54">
        <v>84</v>
      </c>
      <c r="F17" s="54">
        <v>83</v>
      </c>
      <c r="G17" s="54">
        <v>73</v>
      </c>
      <c r="H17" s="54">
        <v>64</v>
      </c>
      <c r="J17" s="54">
        <v>61</v>
      </c>
      <c r="L17" s="54">
        <v>88</v>
      </c>
      <c r="M17" s="54">
        <v>77</v>
      </c>
      <c r="N17" s="54">
        <v>84</v>
      </c>
      <c r="O17" s="54">
        <v>55</v>
      </c>
      <c r="P17" s="54">
        <v>50</v>
      </c>
      <c r="Q17" s="54"/>
      <c r="R17" s="56">
        <f t="shared" si="2"/>
        <v>22.5</v>
      </c>
      <c r="S17" s="54">
        <f t="shared" si="3"/>
        <v>74.977777777777774</v>
      </c>
      <c r="T17" s="56">
        <f t="shared" si="4"/>
        <v>4</v>
      </c>
      <c r="U17" s="50">
        <f t="shared" si="5"/>
        <v>4</v>
      </c>
      <c r="V17" s="50">
        <f t="shared" si="6"/>
        <v>5</v>
      </c>
      <c r="W17" s="50">
        <f t="shared" si="7"/>
        <v>1</v>
      </c>
      <c r="X17" s="50">
        <f t="shared" si="8"/>
        <v>3</v>
      </c>
      <c r="Y17" s="50">
        <f t="shared" si="9"/>
        <v>1</v>
      </c>
      <c r="Z17" s="50">
        <f t="shared" si="10"/>
        <v>0</v>
      </c>
      <c r="AA17" s="50">
        <f t="shared" si="11"/>
        <v>1</v>
      </c>
      <c r="AB17" s="50">
        <f t="shared" si="12"/>
        <v>0</v>
      </c>
      <c r="AC17" s="50">
        <f t="shared" si="13"/>
        <v>0.5</v>
      </c>
      <c r="AD17" s="50">
        <f t="shared" si="14"/>
        <v>2</v>
      </c>
      <c r="AE17" s="50">
        <f t="shared" si="15"/>
        <v>1</v>
      </c>
      <c r="AF17" s="50">
        <f t="shared" si="16"/>
        <v>2</v>
      </c>
      <c r="AG17" s="50">
        <f t="shared" si="17"/>
        <v>2</v>
      </c>
      <c r="AH17" s="50">
        <f t="shared" si="18"/>
        <v>0</v>
      </c>
      <c r="AJ17" s="57">
        <f t="shared" si="19"/>
        <v>0</v>
      </c>
      <c r="AK17" s="57">
        <f t="shared" si="20"/>
        <v>0</v>
      </c>
      <c r="AL17" s="57">
        <f t="shared" si="21"/>
        <v>0</v>
      </c>
      <c r="AM17" s="57">
        <f t="shared" si="22"/>
        <v>0</v>
      </c>
      <c r="AN17" s="57">
        <f t="shared" si="23"/>
        <v>0</v>
      </c>
      <c r="AO17" s="57">
        <f t="shared" si="24"/>
        <v>0</v>
      </c>
      <c r="AP17" s="57">
        <f t="shared" si="25"/>
        <v>0</v>
      </c>
      <c r="AQ17" s="57">
        <f t="shared" si="26"/>
        <v>0</v>
      </c>
      <c r="AR17" s="57">
        <f t="shared" si="27"/>
        <v>0</v>
      </c>
      <c r="AS17" s="57">
        <f t="shared" si="28"/>
        <v>0</v>
      </c>
      <c r="AT17" s="57">
        <f t="shared" si="29"/>
        <v>0</v>
      </c>
      <c r="AU17" s="57">
        <f t="shared" si="30"/>
        <v>2</v>
      </c>
      <c r="AV17" s="57">
        <f t="shared" si="31"/>
        <v>2</v>
      </c>
      <c r="AW17" s="57">
        <f t="shared" si="32"/>
        <v>0</v>
      </c>
    </row>
    <row r="18" spans="1:49" x14ac:dyDescent="0.25">
      <c r="A18" s="52">
        <v>20151910056</v>
      </c>
      <c r="B18" s="53" t="s">
        <v>17</v>
      </c>
      <c r="C18" s="53" t="s">
        <v>87</v>
      </c>
      <c r="D18" s="54">
        <v>46</v>
      </c>
      <c r="E18" s="54">
        <v>42</v>
      </c>
      <c r="F18" s="54">
        <v>75</v>
      </c>
      <c r="G18" s="54">
        <v>72</v>
      </c>
      <c r="H18" s="54">
        <v>60</v>
      </c>
      <c r="J18" s="54">
        <v>60</v>
      </c>
      <c r="L18" s="54">
        <v>88</v>
      </c>
      <c r="M18" s="54">
        <v>31</v>
      </c>
      <c r="N18" s="54">
        <v>84</v>
      </c>
      <c r="O18" s="54">
        <v>63</v>
      </c>
      <c r="P18" s="54">
        <v>71</v>
      </c>
      <c r="Q18" s="54">
        <v>71</v>
      </c>
      <c r="R18" s="56">
        <f t="shared" si="2"/>
        <v>24.5</v>
      </c>
      <c r="S18" s="54">
        <f t="shared" si="3"/>
        <v>57.346938775510203</v>
      </c>
      <c r="T18" s="56">
        <f t="shared" si="4"/>
        <v>11</v>
      </c>
      <c r="U18" s="50">
        <f t="shared" si="5"/>
        <v>4</v>
      </c>
      <c r="V18" s="50">
        <f t="shared" si="6"/>
        <v>5</v>
      </c>
      <c r="W18" s="50">
        <f t="shared" si="7"/>
        <v>1</v>
      </c>
      <c r="X18" s="50">
        <f t="shared" si="8"/>
        <v>3</v>
      </c>
      <c r="Y18" s="50">
        <f t="shared" si="9"/>
        <v>1</v>
      </c>
      <c r="Z18" s="50">
        <f t="shared" si="10"/>
        <v>0</v>
      </c>
      <c r="AA18" s="50">
        <f t="shared" si="11"/>
        <v>1</v>
      </c>
      <c r="AB18" s="50">
        <f t="shared" si="12"/>
        <v>0</v>
      </c>
      <c r="AC18" s="50">
        <f t="shared" si="13"/>
        <v>0.5</v>
      </c>
      <c r="AD18" s="50">
        <f t="shared" si="14"/>
        <v>2</v>
      </c>
      <c r="AE18" s="50">
        <f t="shared" si="15"/>
        <v>1</v>
      </c>
      <c r="AF18" s="50">
        <f t="shared" si="16"/>
        <v>2</v>
      </c>
      <c r="AG18" s="50">
        <f t="shared" si="17"/>
        <v>2</v>
      </c>
      <c r="AH18" s="50">
        <f t="shared" si="18"/>
        <v>2</v>
      </c>
      <c r="AJ18" s="57">
        <f t="shared" si="19"/>
        <v>4</v>
      </c>
      <c r="AK18" s="57">
        <f t="shared" si="20"/>
        <v>5</v>
      </c>
      <c r="AL18" s="57">
        <f t="shared" si="21"/>
        <v>0</v>
      </c>
      <c r="AM18" s="57">
        <f t="shared" si="22"/>
        <v>0</v>
      </c>
      <c r="AN18" s="57">
        <f t="shared" si="23"/>
        <v>0</v>
      </c>
      <c r="AO18" s="57">
        <f t="shared" si="24"/>
        <v>0</v>
      </c>
      <c r="AP18" s="57">
        <f t="shared" si="25"/>
        <v>0</v>
      </c>
      <c r="AQ18" s="57">
        <f t="shared" si="26"/>
        <v>0</v>
      </c>
      <c r="AR18" s="57">
        <f t="shared" si="27"/>
        <v>0</v>
      </c>
      <c r="AS18" s="57">
        <f t="shared" si="28"/>
        <v>2</v>
      </c>
      <c r="AT18" s="57">
        <f t="shared" si="29"/>
        <v>0</v>
      </c>
      <c r="AU18" s="57">
        <f t="shared" si="30"/>
        <v>0</v>
      </c>
      <c r="AV18" s="57">
        <f t="shared" si="31"/>
        <v>0</v>
      </c>
      <c r="AW18" s="57">
        <f t="shared" si="32"/>
        <v>0</v>
      </c>
    </row>
    <row r="19" spans="1:49" x14ac:dyDescent="0.25">
      <c r="A19" s="52">
        <v>20151910057</v>
      </c>
      <c r="B19" s="53" t="s">
        <v>18</v>
      </c>
      <c r="C19" s="53" t="s">
        <v>87</v>
      </c>
      <c r="D19" s="54">
        <v>80</v>
      </c>
      <c r="E19" s="54">
        <v>70</v>
      </c>
      <c r="F19" s="54">
        <v>83</v>
      </c>
      <c r="G19" s="54">
        <v>74</v>
      </c>
      <c r="H19" s="54">
        <v>72</v>
      </c>
      <c r="J19" s="54">
        <v>68</v>
      </c>
      <c r="L19" s="54">
        <v>84</v>
      </c>
      <c r="M19" s="54">
        <v>78</v>
      </c>
      <c r="N19" s="54">
        <v>76</v>
      </c>
      <c r="O19" s="54">
        <v>76</v>
      </c>
      <c r="P19" s="54">
        <v>75</v>
      </c>
      <c r="Q19" s="54">
        <v>71</v>
      </c>
      <c r="R19" s="56">
        <f t="shared" si="2"/>
        <v>24.5</v>
      </c>
      <c r="S19" s="54">
        <f t="shared" si="3"/>
        <v>74.816326530612244</v>
      </c>
      <c r="T19" s="56">
        <f t="shared" si="4"/>
        <v>0</v>
      </c>
      <c r="U19" s="50">
        <f t="shared" si="5"/>
        <v>4</v>
      </c>
      <c r="V19" s="50">
        <f t="shared" si="6"/>
        <v>5</v>
      </c>
      <c r="W19" s="50">
        <f t="shared" si="7"/>
        <v>1</v>
      </c>
      <c r="X19" s="50">
        <f t="shared" si="8"/>
        <v>3</v>
      </c>
      <c r="Y19" s="50">
        <f t="shared" si="9"/>
        <v>1</v>
      </c>
      <c r="Z19" s="50">
        <f t="shared" si="10"/>
        <v>0</v>
      </c>
      <c r="AA19" s="50">
        <f t="shared" si="11"/>
        <v>1</v>
      </c>
      <c r="AB19" s="50">
        <f t="shared" si="12"/>
        <v>0</v>
      </c>
      <c r="AC19" s="50">
        <f t="shared" si="13"/>
        <v>0.5</v>
      </c>
      <c r="AD19" s="50">
        <f t="shared" si="14"/>
        <v>2</v>
      </c>
      <c r="AE19" s="50">
        <f t="shared" si="15"/>
        <v>1</v>
      </c>
      <c r="AF19" s="50">
        <f t="shared" si="16"/>
        <v>2</v>
      </c>
      <c r="AG19" s="50">
        <f t="shared" si="17"/>
        <v>2</v>
      </c>
      <c r="AH19" s="50">
        <f t="shared" si="18"/>
        <v>2</v>
      </c>
      <c r="AJ19" s="57">
        <f t="shared" si="19"/>
        <v>0</v>
      </c>
      <c r="AK19" s="57">
        <f t="shared" si="20"/>
        <v>0</v>
      </c>
      <c r="AL19" s="57">
        <f t="shared" si="21"/>
        <v>0</v>
      </c>
      <c r="AM19" s="57">
        <f t="shared" si="22"/>
        <v>0</v>
      </c>
      <c r="AN19" s="57">
        <f t="shared" si="23"/>
        <v>0</v>
      </c>
      <c r="AO19" s="57">
        <f t="shared" si="24"/>
        <v>0</v>
      </c>
      <c r="AP19" s="57">
        <f t="shared" si="25"/>
        <v>0</v>
      </c>
      <c r="AQ19" s="57">
        <f t="shared" si="26"/>
        <v>0</v>
      </c>
      <c r="AR19" s="57">
        <f t="shared" si="27"/>
        <v>0</v>
      </c>
      <c r="AS19" s="57">
        <f t="shared" si="28"/>
        <v>0</v>
      </c>
      <c r="AT19" s="57">
        <f t="shared" si="29"/>
        <v>0</v>
      </c>
      <c r="AU19" s="57">
        <f t="shared" si="30"/>
        <v>0</v>
      </c>
      <c r="AV19" s="57">
        <f t="shared" si="31"/>
        <v>0</v>
      </c>
      <c r="AW19" s="57">
        <f t="shared" si="32"/>
        <v>0</v>
      </c>
    </row>
    <row r="20" spans="1:49" x14ac:dyDescent="0.25">
      <c r="A20" s="52">
        <v>20151910065</v>
      </c>
      <c r="B20" s="53" t="s">
        <v>141</v>
      </c>
      <c r="C20" s="53" t="s">
        <v>87</v>
      </c>
      <c r="D20" s="54">
        <v>50</v>
      </c>
      <c r="E20" s="54">
        <v>62</v>
      </c>
      <c r="F20" s="54">
        <v>74</v>
      </c>
      <c r="G20" s="54">
        <v>76</v>
      </c>
      <c r="H20" s="54">
        <v>66</v>
      </c>
      <c r="J20" s="54">
        <v>82</v>
      </c>
      <c r="L20" s="54">
        <v>95</v>
      </c>
      <c r="M20" s="54">
        <v>51</v>
      </c>
      <c r="N20" s="54">
        <v>81</v>
      </c>
      <c r="O20" s="54">
        <v>60</v>
      </c>
      <c r="P20" s="54">
        <v>47</v>
      </c>
      <c r="Q20" s="54">
        <v>74</v>
      </c>
      <c r="R20" s="56">
        <f t="shared" si="2"/>
        <v>24.5</v>
      </c>
      <c r="S20" s="54">
        <f t="shared" si="3"/>
        <v>63.367346938775512</v>
      </c>
      <c r="T20" s="56">
        <f t="shared" si="4"/>
        <v>8</v>
      </c>
      <c r="U20" s="50">
        <f t="shared" si="5"/>
        <v>4</v>
      </c>
      <c r="V20" s="50">
        <f t="shared" si="6"/>
        <v>5</v>
      </c>
      <c r="W20" s="50">
        <f t="shared" si="7"/>
        <v>1</v>
      </c>
      <c r="X20" s="50">
        <f t="shared" si="8"/>
        <v>3</v>
      </c>
      <c r="Y20" s="50">
        <f t="shared" si="9"/>
        <v>1</v>
      </c>
      <c r="Z20" s="50">
        <f t="shared" si="10"/>
        <v>0</v>
      </c>
      <c r="AA20" s="50">
        <f t="shared" si="11"/>
        <v>1</v>
      </c>
      <c r="AB20" s="50">
        <f t="shared" si="12"/>
        <v>0</v>
      </c>
      <c r="AC20" s="50">
        <f t="shared" si="13"/>
        <v>0.5</v>
      </c>
      <c r="AD20" s="50">
        <f t="shared" si="14"/>
        <v>2</v>
      </c>
      <c r="AE20" s="50">
        <f t="shared" si="15"/>
        <v>1</v>
      </c>
      <c r="AF20" s="50">
        <f t="shared" si="16"/>
        <v>2</v>
      </c>
      <c r="AG20" s="50">
        <f t="shared" si="17"/>
        <v>2</v>
      </c>
      <c r="AH20" s="50">
        <f t="shared" si="18"/>
        <v>2</v>
      </c>
      <c r="AJ20" s="57">
        <f t="shared" si="19"/>
        <v>4</v>
      </c>
      <c r="AK20" s="57">
        <f t="shared" si="20"/>
        <v>0</v>
      </c>
      <c r="AL20" s="57">
        <f t="shared" si="21"/>
        <v>0</v>
      </c>
      <c r="AM20" s="57">
        <f t="shared" si="22"/>
        <v>0</v>
      </c>
      <c r="AN20" s="57">
        <f t="shared" si="23"/>
        <v>0</v>
      </c>
      <c r="AO20" s="57">
        <f t="shared" si="24"/>
        <v>0</v>
      </c>
      <c r="AP20" s="57">
        <f t="shared" si="25"/>
        <v>0</v>
      </c>
      <c r="AQ20" s="57">
        <f t="shared" si="26"/>
        <v>0</v>
      </c>
      <c r="AR20" s="57">
        <f t="shared" si="27"/>
        <v>0</v>
      </c>
      <c r="AS20" s="57">
        <f t="shared" si="28"/>
        <v>2</v>
      </c>
      <c r="AT20" s="57">
        <f t="shared" si="29"/>
        <v>0</v>
      </c>
      <c r="AU20" s="57">
        <f t="shared" si="30"/>
        <v>0</v>
      </c>
      <c r="AV20" s="57">
        <f t="shared" si="31"/>
        <v>2</v>
      </c>
      <c r="AW20" s="57">
        <f t="shared" si="32"/>
        <v>0</v>
      </c>
    </row>
    <row r="21" spans="1:49" x14ac:dyDescent="0.25">
      <c r="A21" s="52">
        <v>20151910066</v>
      </c>
      <c r="B21" s="53" t="s">
        <v>19</v>
      </c>
      <c r="C21" s="53" t="s">
        <v>86</v>
      </c>
      <c r="D21" s="54">
        <v>70</v>
      </c>
      <c r="E21" s="54">
        <v>80</v>
      </c>
      <c r="F21" s="54">
        <v>74</v>
      </c>
      <c r="G21" s="54">
        <v>72</v>
      </c>
      <c r="H21" s="54">
        <v>79</v>
      </c>
      <c r="J21" s="54">
        <v>85</v>
      </c>
      <c r="L21" s="54">
        <v>87</v>
      </c>
      <c r="M21" s="54">
        <v>83</v>
      </c>
      <c r="N21" s="54">
        <v>87</v>
      </c>
      <c r="O21" s="54">
        <v>75</v>
      </c>
      <c r="P21" s="54">
        <v>82</v>
      </c>
      <c r="Q21" s="54">
        <v>70</v>
      </c>
      <c r="R21" s="56">
        <f t="shared" si="2"/>
        <v>24.5</v>
      </c>
      <c r="S21" s="54">
        <f t="shared" si="3"/>
        <v>76.91836734693878</v>
      </c>
      <c r="T21" s="56">
        <f t="shared" si="4"/>
        <v>0</v>
      </c>
      <c r="U21" s="50">
        <f t="shared" si="5"/>
        <v>4</v>
      </c>
      <c r="V21" s="50">
        <f t="shared" si="6"/>
        <v>5</v>
      </c>
      <c r="W21" s="50">
        <f t="shared" si="7"/>
        <v>1</v>
      </c>
      <c r="X21" s="50">
        <f t="shared" si="8"/>
        <v>3</v>
      </c>
      <c r="Y21" s="50">
        <f t="shared" si="9"/>
        <v>1</v>
      </c>
      <c r="Z21" s="50">
        <f t="shared" si="10"/>
        <v>0</v>
      </c>
      <c r="AA21" s="50">
        <f t="shared" si="11"/>
        <v>1</v>
      </c>
      <c r="AB21" s="50">
        <f t="shared" si="12"/>
        <v>0</v>
      </c>
      <c r="AC21" s="50">
        <f t="shared" si="13"/>
        <v>0.5</v>
      </c>
      <c r="AD21" s="50">
        <f t="shared" si="14"/>
        <v>2</v>
      </c>
      <c r="AE21" s="50">
        <f t="shared" si="15"/>
        <v>1</v>
      </c>
      <c r="AF21" s="50">
        <f t="shared" si="16"/>
        <v>2</v>
      </c>
      <c r="AG21" s="50">
        <f t="shared" si="17"/>
        <v>2</v>
      </c>
      <c r="AH21" s="50">
        <f t="shared" si="18"/>
        <v>2</v>
      </c>
      <c r="AJ21" s="57">
        <f t="shared" si="19"/>
        <v>0</v>
      </c>
      <c r="AK21" s="57">
        <f t="shared" si="20"/>
        <v>0</v>
      </c>
      <c r="AL21" s="57">
        <f t="shared" si="21"/>
        <v>0</v>
      </c>
      <c r="AM21" s="57">
        <f t="shared" si="22"/>
        <v>0</v>
      </c>
      <c r="AN21" s="57">
        <f t="shared" si="23"/>
        <v>0</v>
      </c>
      <c r="AO21" s="57">
        <f t="shared" si="24"/>
        <v>0</v>
      </c>
      <c r="AP21" s="57">
        <f t="shared" si="25"/>
        <v>0</v>
      </c>
      <c r="AQ21" s="57">
        <f t="shared" si="26"/>
        <v>0</v>
      </c>
      <c r="AR21" s="57">
        <f t="shared" si="27"/>
        <v>0</v>
      </c>
      <c r="AS21" s="57">
        <f t="shared" si="28"/>
        <v>0</v>
      </c>
      <c r="AT21" s="57">
        <f t="shared" si="29"/>
        <v>0</v>
      </c>
      <c r="AU21" s="57">
        <f t="shared" si="30"/>
        <v>0</v>
      </c>
      <c r="AV21" s="57">
        <f t="shared" si="31"/>
        <v>0</v>
      </c>
      <c r="AW21" s="57">
        <f t="shared" si="32"/>
        <v>0</v>
      </c>
    </row>
    <row r="22" spans="1:49" x14ac:dyDescent="0.25">
      <c r="A22" s="52">
        <v>20151910068</v>
      </c>
      <c r="B22" s="53" t="s">
        <v>20</v>
      </c>
      <c r="C22" s="53" t="s">
        <v>86</v>
      </c>
      <c r="D22" s="54">
        <v>57</v>
      </c>
      <c r="E22" s="54">
        <v>72</v>
      </c>
      <c r="F22" s="54">
        <v>68</v>
      </c>
      <c r="G22" s="54">
        <v>71</v>
      </c>
      <c r="I22" s="54">
        <v>79</v>
      </c>
      <c r="K22" s="54">
        <v>88</v>
      </c>
      <c r="L22" s="54">
        <v>86</v>
      </c>
      <c r="M22" s="54">
        <v>74</v>
      </c>
      <c r="N22" s="54">
        <v>81</v>
      </c>
      <c r="O22" s="54">
        <v>81</v>
      </c>
      <c r="P22" s="54">
        <v>77</v>
      </c>
      <c r="Q22" s="54">
        <v>73</v>
      </c>
      <c r="R22" s="56">
        <f t="shared" si="2"/>
        <v>24.5</v>
      </c>
      <c r="S22" s="54">
        <f t="shared" si="3"/>
        <v>72.244897959183675</v>
      </c>
      <c r="T22" s="56">
        <f t="shared" si="4"/>
        <v>4</v>
      </c>
      <c r="U22" s="50">
        <f t="shared" si="5"/>
        <v>4</v>
      </c>
      <c r="V22" s="50">
        <f t="shared" si="6"/>
        <v>5</v>
      </c>
      <c r="W22" s="50">
        <f t="shared" si="7"/>
        <v>1</v>
      </c>
      <c r="X22" s="50">
        <f t="shared" si="8"/>
        <v>3</v>
      </c>
      <c r="Y22" s="50">
        <f t="shared" si="9"/>
        <v>0</v>
      </c>
      <c r="Z22" s="50">
        <f t="shared" si="10"/>
        <v>1</v>
      </c>
      <c r="AA22" s="50">
        <f t="shared" si="11"/>
        <v>0</v>
      </c>
      <c r="AB22" s="50">
        <f t="shared" si="12"/>
        <v>1</v>
      </c>
      <c r="AC22" s="50">
        <f t="shared" si="13"/>
        <v>0.5</v>
      </c>
      <c r="AD22" s="50">
        <f t="shared" si="14"/>
        <v>2</v>
      </c>
      <c r="AE22" s="50">
        <f t="shared" si="15"/>
        <v>1</v>
      </c>
      <c r="AF22" s="50">
        <f t="shared" si="16"/>
        <v>2</v>
      </c>
      <c r="AG22" s="50">
        <f t="shared" si="17"/>
        <v>2</v>
      </c>
      <c r="AH22" s="50">
        <f t="shared" si="18"/>
        <v>2</v>
      </c>
      <c r="AJ22" s="57">
        <f t="shared" si="19"/>
        <v>4</v>
      </c>
      <c r="AK22" s="57">
        <f t="shared" si="20"/>
        <v>0</v>
      </c>
      <c r="AL22" s="57">
        <f t="shared" si="21"/>
        <v>0</v>
      </c>
      <c r="AM22" s="57">
        <f t="shared" si="22"/>
        <v>0</v>
      </c>
      <c r="AN22" s="57">
        <f t="shared" si="23"/>
        <v>0</v>
      </c>
      <c r="AO22" s="57">
        <f t="shared" si="24"/>
        <v>0</v>
      </c>
      <c r="AP22" s="57">
        <f t="shared" si="25"/>
        <v>0</v>
      </c>
      <c r="AQ22" s="57">
        <f t="shared" si="26"/>
        <v>0</v>
      </c>
      <c r="AR22" s="57">
        <f t="shared" si="27"/>
        <v>0</v>
      </c>
      <c r="AS22" s="57">
        <f t="shared" si="28"/>
        <v>0</v>
      </c>
      <c r="AT22" s="57">
        <f t="shared" si="29"/>
        <v>0</v>
      </c>
      <c r="AU22" s="57">
        <f t="shared" si="30"/>
        <v>0</v>
      </c>
      <c r="AV22" s="57">
        <f t="shared" si="31"/>
        <v>0</v>
      </c>
      <c r="AW22" s="57">
        <f t="shared" si="32"/>
        <v>0</v>
      </c>
    </row>
    <row r="23" spans="1:49" x14ac:dyDescent="0.25">
      <c r="A23" s="52">
        <v>20151910069</v>
      </c>
      <c r="B23" s="53" t="s">
        <v>21</v>
      </c>
      <c r="C23" s="53" t="s">
        <v>87</v>
      </c>
      <c r="D23" s="54">
        <v>37</v>
      </c>
      <c r="E23" s="54">
        <v>47</v>
      </c>
      <c r="F23" s="54">
        <v>60</v>
      </c>
      <c r="G23" s="54">
        <v>70</v>
      </c>
      <c r="H23" s="54">
        <v>63</v>
      </c>
      <c r="J23" s="54">
        <v>73</v>
      </c>
      <c r="L23" s="54">
        <v>95</v>
      </c>
      <c r="M23" s="54">
        <v>36</v>
      </c>
      <c r="N23" s="54">
        <v>87</v>
      </c>
      <c r="O23" s="54">
        <v>70</v>
      </c>
      <c r="P23" s="54">
        <v>60</v>
      </c>
      <c r="Q23" s="54">
        <v>89</v>
      </c>
      <c r="R23" s="56">
        <f t="shared" si="2"/>
        <v>24.5</v>
      </c>
      <c r="S23" s="54">
        <f t="shared" si="3"/>
        <v>58.510204081632651</v>
      </c>
      <c r="T23" s="56">
        <f t="shared" si="4"/>
        <v>11</v>
      </c>
      <c r="U23" s="50">
        <f t="shared" si="5"/>
        <v>4</v>
      </c>
      <c r="V23" s="50">
        <f t="shared" si="6"/>
        <v>5</v>
      </c>
      <c r="W23" s="50">
        <f t="shared" si="7"/>
        <v>1</v>
      </c>
      <c r="X23" s="50">
        <f t="shared" si="8"/>
        <v>3</v>
      </c>
      <c r="Y23" s="50">
        <f t="shared" si="9"/>
        <v>1</v>
      </c>
      <c r="Z23" s="50">
        <f t="shared" si="10"/>
        <v>0</v>
      </c>
      <c r="AA23" s="50">
        <f t="shared" si="11"/>
        <v>1</v>
      </c>
      <c r="AB23" s="50">
        <f t="shared" si="12"/>
        <v>0</v>
      </c>
      <c r="AC23" s="50">
        <f t="shared" si="13"/>
        <v>0.5</v>
      </c>
      <c r="AD23" s="50">
        <f t="shared" si="14"/>
        <v>2</v>
      </c>
      <c r="AE23" s="50">
        <f t="shared" si="15"/>
        <v>1</v>
      </c>
      <c r="AF23" s="50">
        <f t="shared" si="16"/>
        <v>2</v>
      </c>
      <c r="AG23" s="50">
        <f t="shared" si="17"/>
        <v>2</v>
      </c>
      <c r="AH23" s="50">
        <f t="shared" si="18"/>
        <v>2</v>
      </c>
      <c r="AJ23" s="57">
        <f t="shared" si="19"/>
        <v>4</v>
      </c>
      <c r="AK23" s="57">
        <f t="shared" si="20"/>
        <v>5</v>
      </c>
      <c r="AL23" s="57">
        <f t="shared" si="21"/>
        <v>0</v>
      </c>
      <c r="AM23" s="57">
        <f t="shared" si="22"/>
        <v>0</v>
      </c>
      <c r="AN23" s="57">
        <f t="shared" si="23"/>
        <v>0</v>
      </c>
      <c r="AO23" s="57">
        <f t="shared" si="24"/>
        <v>0</v>
      </c>
      <c r="AP23" s="57">
        <f t="shared" si="25"/>
        <v>0</v>
      </c>
      <c r="AQ23" s="57">
        <f t="shared" si="26"/>
        <v>0</v>
      </c>
      <c r="AR23" s="57">
        <f t="shared" si="27"/>
        <v>0</v>
      </c>
      <c r="AS23" s="57">
        <f t="shared" si="28"/>
        <v>2</v>
      </c>
      <c r="AT23" s="57">
        <f t="shared" si="29"/>
        <v>0</v>
      </c>
      <c r="AU23" s="57">
        <f t="shared" si="30"/>
        <v>0</v>
      </c>
      <c r="AV23" s="57">
        <f t="shared" si="31"/>
        <v>0</v>
      </c>
      <c r="AW23" s="57">
        <f t="shared" si="32"/>
        <v>0</v>
      </c>
    </row>
    <row r="24" spans="1:49" x14ac:dyDescent="0.25">
      <c r="A24" s="52">
        <v>20151910084</v>
      </c>
      <c r="B24" s="53" t="s">
        <v>22</v>
      </c>
      <c r="C24" s="53" t="s">
        <v>87</v>
      </c>
      <c r="D24" s="54">
        <v>71</v>
      </c>
      <c r="E24" s="54">
        <v>49</v>
      </c>
      <c r="F24" s="54">
        <v>77</v>
      </c>
      <c r="G24" s="54">
        <v>82</v>
      </c>
      <c r="H24" s="54">
        <v>71</v>
      </c>
      <c r="J24" s="54">
        <v>80</v>
      </c>
      <c r="L24" s="54">
        <v>96</v>
      </c>
      <c r="M24" s="54">
        <v>48</v>
      </c>
      <c r="N24" s="54">
        <v>90</v>
      </c>
      <c r="O24" s="54">
        <v>79</v>
      </c>
      <c r="P24" s="54">
        <v>67</v>
      </c>
      <c r="Q24" s="54">
        <v>77</v>
      </c>
      <c r="R24" s="56">
        <f t="shared" si="2"/>
        <v>24.5</v>
      </c>
      <c r="S24" s="54">
        <f t="shared" si="3"/>
        <v>68.693877551020407</v>
      </c>
      <c r="T24" s="56">
        <f t="shared" si="4"/>
        <v>7</v>
      </c>
      <c r="U24" s="50">
        <f t="shared" si="5"/>
        <v>4</v>
      </c>
      <c r="V24" s="50">
        <f t="shared" si="6"/>
        <v>5</v>
      </c>
      <c r="W24" s="50">
        <f t="shared" si="7"/>
        <v>1</v>
      </c>
      <c r="X24" s="50">
        <f t="shared" si="8"/>
        <v>3</v>
      </c>
      <c r="Y24" s="50">
        <f t="shared" si="9"/>
        <v>1</v>
      </c>
      <c r="Z24" s="50">
        <f t="shared" si="10"/>
        <v>0</v>
      </c>
      <c r="AA24" s="50">
        <f t="shared" si="11"/>
        <v>1</v>
      </c>
      <c r="AB24" s="50">
        <f t="shared" si="12"/>
        <v>0</v>
      </c>
      <c r="AC24" s="50">
        <f t="shared" si="13"/>
        <v>0.5</v>
      </c>
      <c r="AD24" s="50">
        <f t="shared" si="14"/>
        <v>2</v>
      </c>
      <c r="AE24" s="50">
        <f t="shared" si="15"/>
        <v>1</v>
      </c>
      <c r="AF24" s="50">
        <f t="shared" si="16"/>
        <v>2</v>
      </c>
      <c r="AG24" s="50">
        <f t="shared" si="17"/>
        <v>2</v>
      </c>
      <c r="AH24" s="50">
        <f t="shared" si="18"/>
        <v>2</v>
      </c>
      <c r="AJ24" s="57">
        <f t="shared" si="19"/>
        <v>0</v>
      </c>
      <c r="AK24" s="57">
        <f t="shared" si="20"/>
        <v>5</v>
      </c>
      <c r="AL24" s="57">
        <f t="shared" si="21"/>
        <v>0</v>
      </c>
      <c r="AM24" s="57">
        <f t="shared" si="22"/>
        <v>0</v>
      </c>
      <c r="AN24" s="57">
        <f t="shared" si="23"/>
        <v>0</v>
      </c>
      <c r="AO24" s="57">
        <f t="shared" si="24"/>
        <v>0</v>
      </c>
      <c r="AP24" s="57">
        <f t="shared" si="25"/>
        <v>0</v>
      </c>
      <c r="AQ24" s="57">
        <f t="shared" si="26"/>
        <v>0</v>
      </c>
      <c r="AR24" s="57">
        <f t="shared" si="27"/>
        <v>0</v>
      </c>
      <c r="AS24" s="57">
        <f t="shared" si="28"/>
        <v>2</v>
      </c>
      <c r="AT24" s="57">
        <f t="shared" si="29"/>
        <v>0</v>
      </c>
      <c r="AU24" s="57">
        <f t="shared" si="30"/>
        <v>0</v>
      </c>
      <c r="AV24" s="57">
        <f t="shared" si="31"/>
        <v>0</v>
      </c>
      <c r="AW24" s="57">
        <f t="shared" si="32"/>
        <v>0</v>
      </c>
    </row>
    <row r="25" spans="1:49" x14ac:dyDescent="0.25">
      <c r="A25" s="52">
        <v>20151910085</v>
      </c>
      <c r="B25" s="53" t="s">
        <v>23</v>
      </c>
      <c r="C25" s="53" t="s">
        <v>86</v>
      </c>
      <c r="D25" s="54">
        <v>67</v>
      </c>
      <c r="E25" s="54">
        <v>51</v>
      </c>
      <c r="F25" s="54">
        <v>73</v>
      </c>
      <c r="G25" s="54">
        <v>78</v>
      </c>
      <c r="H25" s="54">
        <v>80</v>
      </c>
      <c r="J25" s="54">
        <v>85</v>
      </c>
      <c r="L25" s="54">
        <v>92</v>
      </c>
      <c r="M25" s="54">
        <v>79</v>
      </c>
      <c r="N25" s="54">
        <v>94</v>
      </c>
      <c r="O25" s="54">
        <v>82</v>
      </c>
      <c r="P25" s="54">
        <v>86</v>
      </c>
      <c r="Q25" s="54">
        <v>87</v>
      </c>
      <c r="R25" s="56">
        <f t="shared" si="2"/>
        <v>24.5</v>
      </c>
      <c r="S25" s="54">
        <f t="shared" si="3"/>
        <v>73.591836734693871</v>
      </c>
      <c r="T25" s="56">
        <f t="shared" si="4"/>
        <v>5</v>
      </c>
      <c r="U25" s="50">
        <f t="shared" si="5"/>
        <v>4</v>
      </c>
      <c r="V25" s="50">
        <f t="shared" si="6"/>
        <v>5</v>
      </c>
      <c r="W25" s="50">
        <f t="shared" si="7"/>
        <v>1</v>
      </c>
      <c r="X25" s="50">
        <f t="shared" si="8"/>
        <v>3</v>
      </c>
      <c r="Y25" s="50">
        <f t="shared" si="9"/>
        <v>1</v>
      </c>
      <c r="Z25" s="50">
        <f t="shared" si="10"/>
        <v>0</v>
      </c>
      <c r="AA25" s="50">
        <f t="shared" si="11"/>
        <v>1</v>
      </c>
      <c r="AB25" s="50">
        <f t="shared" si="12"/>
        <v>0</v>
      </c>
      <c r="AC25" s="50">
        <f t="shared" si="13"/>
        <v>0.5</v>
      </c>
      <c r="AD25" s="50">
        <f t="shared" si="14"/>
        <v>2</v>
      </c>
      <c r="AE25" s="50">
        <f t="shared" si="15"/>
        <v>1</v>
      </c>
      <c r="AF25" s="50">
        <f t="shared" si="16"/>
        <v>2</v>
      </c>
      <c r="AG25" s="50">
        <f t="shared" si="17"/>
        <v>2</v>
      </c>
      <c r="AH25" s="50">
        <f t="shared" si="18"/>
        <v>2</v>
      </c>
      <c r="AJ25" s="57">
        <f t="shared" si="19"/>
        <v>0</v>
      </c>
      <c r="AK25" s="57">
        <f t="shared" si="20"/>
        <v>5</v>
      </c>
      <c r="AL25" s="57">
        <f t="shared" si="21"/>
        <v>0</v>
      </c>
      <c r="AM25" s="57">
        <f t="shared" si="22"/>
        <v>0</v>
      </c>
      <c r="AN25" s="57">
        <f t="shared" si="23"/>
        <v>0</v>
      </c>
      <c r="AO25" s="57">
        <f t="shared" si="24"/>
        <v>0</v>
      </c>
      <c r="AP25" s="57">
        <f t="shared" si="25"/>
        <v>0</v>
      </c>
      <c r="AQ25" s="57">
        <f t="shared" si="26"/>
        <v>0</v>
      </c>
      <c r="AR25" s="57">
        <f t="shared" si="27"/>
        <v>0</v>
      </c>
      <c r="AS25" s="57">
        <f t="shared" si="28"/>
        <v>0</v>
      </c>
      <c r="AT25" s="57">
        <f t="shared" si="29"/>
        <v>0</v>
      </c>
      <c r="AU25" s="57">
        <f t="shared" si="30"/>
        <v>0</v>
      </c>
      <c r="AV25" s="57">
        <f t="shared" si="31"/>
        <v>0</v>
      </c>
      <c r="AW25" s="57">
        <f t="shared" si="32"/>
        <v>0</v>
      </c>
    </row>
    <row r="26" spans="1:49" x14ac:dyDescent="0.25">
      <c r="A26" s="52">
        <v>20151910086</v>
      </c>
      <c r="B26" s="53" t="s">
        <v>24</v>
      </c>
      <c r="C26" s="53" t="s">
        <v>87</v>
      </c>
      <c r="D26" s="54">
        <v>62</v>
      </c>
      <c r="E26" s="54">
        <v>72</v>
      </c>
      <c r="F26" s="54">
        <v>66</v>
      </c>
      <c r="G26" s="54">
        <v>81</v>
      </c>
      <c r="H26" s="54">
        <v>70</v>
      </c>
      <c r="J26" s="54">
        <v>82</v>
      </c>
      <c r="L26" s="54">
        <v>95</v>
      </c>
      <c r="M26" s="54">
        <v>81</v>
      </c>
      <c r="N26" s="54">
        <v>88</v>
      </c>
      <c r="O26" s="54">
        <v>76</v>
      </c>
      <c r="P26" s="54">
        <v>72</v>
      </c>
      <c r="Q26" s="54">
        <v>85</v>
      </c>
      <c r="R26" s="56">
        <f t="shared" si="2"/>
        <v>24.5</v>
      </c>
      <c r="S26" s="54">
        <f t="shared" si="3"/>
        <v>74.795918367346943</v>
      </c>
      <c r="T26" s="56">
        <f t="shared" si="4"/>
        <v>0</v>
      </c>
      <c r="U26" s="50">
        <f t="shared" si="5"/>
        <v>4</v>
      </c>
      <c r="V26" s="50">
        <f t="shared" si="6"/>
        <v>5</v>
      </c>
      <c r="W26" s="50">
        <f t="shared" si="7"/>
        <v>1</v>
      </c>
      <c r="X26" s="50">
        <f t="shared" si="8"/>
        <v>3</v>
      </c>
      <c r="Y26" s="50">
        <f t="shared" si="9"/>
        <v>1</v>
      </c>
      <c r="Z26" s="50">
        <f t="shared" si="10"/>
        <v>0</v>
      </c>
      <c r="AA26" s="50">
        <f t="shared" si="11"/>
        <v>1</v>
      </c>
      <c r="AB26" s="50">
        <f t="shared" si="12"/>
        <v>0</v>
      </c>
      <c r="AC26" s="50">
        <f t="shared" si="13"/>
        <v>0.5</v>
      </c>
      <c r="AD26" s="50">
        <f t="shared" si="14"/>
        <v>2</v>
      </c>
      <c r="AE26" s="50">
        <f t="shared" si="15"/>
        <v>1</v>
      </c>
      <c r="AF26" s="50">
        <f t="shared" si="16"/>
        <v>2</v>
      </c>
      <c r="AG26" s="50">
        <f t="shared" si="17"/>
        <v>2</v>
      </c>
      <c r="AH26" s="50">
        <f t="shared" si="18"/>
        <v>2</v>
      </c>
      <c r="AJ26" s="57">
        <f t="shared" si="19"/>
        <v>0</v>
      </c>
      <c r="AK26" s="57">
        <f t="shared" si="20"/>
        <v>0</v>
      </c>
      <c r="AL26" s="57">
        <f t="shared" si="21"/>
        <v>0</v>
      </c>
      <c r="AM26" s="57">
        <f t="shared" si="22"/>
        <v>0</v>
      </c>
      <c r="AN26" s="57">
        <f t="shared" si="23"/>
        <v>0</v>
      </c>
      <c r="AO26" s="57">
        <f t="shared" si="24"/>
        <v>0</v>
      </c>
      <c r="AP26" s="57">
        <f t="shared" si="25"/>
        <v>0</v>
      </c>
      <c r="AQ26" s="57">
        <f t="shared" si="26"/>
        <v>0</v>
      </c>
      <c r="AR26" s="57">
        <f t="shared" si="27"/>
        <v>0</v>
      </c>
      <c r="AS26" s="57">
        <f t="shared" si="28"/>
        <v>0</v>
      </c>
      <c r="AT26" s="57">
        <f t="shared" si="29"/>
        <v>0</v>
      </c>
      <c r="AU26" s="57">
        <f t="shared" si="30"/>
        <v>0</v>
      </c>
      <c r="AV26" s="57">
        <f t="shared" si="31"/>
        <v>0</v>
      </c>
      <c r="AW26" s="57">
        <f t="shared" si="32"/>
        <v>0</v>
      </c>
    </row>
    <row r="27" spans="1:49" x14ac:dyDescent="0.25">
      <c r="A27" s="52">
        <v>20151910104</v>
      </c>
      <c r="B27" s="53" t="s">
        <v>25</v>
      </c>
      <c r="C27" s="53" t="s">
        <v>86</v>
      </c>
      <c r="D27" s="54">
        <v>76</v>
      </c>
      <c r="E27" s="54">
        <v>75</v>
      </c>
      <c r="F27" s="54">
        <v>77</v>
      </c>
      <c r="G27" s="54">
        <v>84</v>
      </c>
      <c r="H27" s="54">
        <v>88</v>
      </c>
      <c r="J27" s="54">
        <v>85</v>
      </c>
      <c r="L27" s="54">
        <v>87</v>
      </c>
      <c r="M27" s="54">
        <v>70</v>
      </c>
      <c r="N27" s="54">
        <v>93</v>
      </c>
      <c r="O27" s="54">
        <v>84</v>
      </c>
      <c r="P27" s="54">
        <v>85</v>
      </c>
      <c r="Q27" s="54">
        <v>87</v>
      </c>
      <c r="R27" s="56">
        <f t="shared" si="2"/>
        <v>24.5</v>
      </c>
      <c r="S27" s="54">
        <f t="shared" si="3"/>
        <v>80.387755102040813</v>
      </c>
      <c r="T27" s="56">
        <f t="shared" si="4"/>
        <v>0</v>
      </c>
      <c r="U27" s="50">
        <f t="shared" si="5"/>
        <v>4</v>
      </c>
      <c r="V27" s="50">
        <f t="shared" si="6"/>
        <v>5</v>
      </c>
      <c r="W27" s="50">
        <f t="shared" si="7"/>
        <v>1</v>
      </c>
      <c r="X27" s="50">
        <f t="shared" si="8"/>
        <v>3</v>
      </c>
      <c r="Y27" s="50">
        <f t="shared" si="9"/>
        <v>1</v>
      </c>
      <c r="Z27" s="50">
        <f t="shared" si="10"/>
        <v>0</v>
      </c>
      <c r="AA27" s="50">
        <f t="shared" si="11"/>
        <v>1</v>
      </c>
      <c r="AB27" s="50">
        <f t="shared" si="12"/>
        <v>0</v>
      </c>
      <c r="AC27" s="50">
        <f t="shared" si="13"/>
        <v>0.5</v>
      </c>
      <c r="AD27" s="50">
        <f t="shared" si="14"/>
        <v>2</v>
      </c>
      <c r="AE27" s="50">
        <f t="shared" si="15"/>
        <v>1</v>
      </c>
      <c r="AF27" s="50">
        <f t="shared" si="16"/>
        <v>2</v>
      </c>
      <c r="AG27" s="50">
        <f t="shared" si="17"/>
        <v>2</v>
      </c>
      <c r="AH27" s="50">
        <f t="shared" si="18"/>
        <v>2</v>
      </c>
      <c r="AJ27" s="57">
        <f t="shared" si="19"/>
        <v>0</v>
      </c>
      <c r="AK27" s="57">
        <f t="shared" si="20"/>
        <v>0</v>
      </c>
      <c r="AL27" s="57">
        <f t="shared" si="21"/>
        <v>0</v>
      </c>
      <c r="AM27" s="57">
        <f t="shared" si="22"/>
        <v>0</v>
      </c>
      <c r="AN27" s="57">
        <f t="shared" si="23"/>
        <v>0</v>
      </c>
      <c r="AO27" s="57">
        <f t="shared" si="24"/>
        <v>0</v>
      </c>
      <c r="AP27" s="57">
        <f t="shared" si="25"/>
        <v>0</v>
      </c>
      <c r="AQ27" s="57">
        <f t="shared" si="26"/>
        <v>0</v>
      </c>
      <c r="AR27" s="57">
        <f t="shared" si="27"/>
        <v>0</v>
      </c>
      <c r="AS27" s="57">
        <f t="shared" si="28"/>
        <v>0</v>
      </c>
      <c r="AT27" s="57">
        <f t="shared" si="29"/>
        <v>0</v>
      </c>
      <c r="AU27" s="57">
        <f t="shared" si="30"/>
        <v>0</v>
      </c>
      <c r="AV27" s="57">
        <f t="shared" si="31"/>
        <v>0</v>
      </c>
      <c r="AW27" s="57">
        <f t="shared" si="32"/>
        <v>0</v>
      </c>
    </row>
    <row r="28" spans="1:49" x14ac:dyDescent="0.25">
      <c r="A28" s="52">
        <v>20151910107</v>
      </c>
      <c r="B28" s="53" t="s">
        <v>26</v>
      </c>
      <c r="C28" s="53" t="s">
        <v>86</v>
      </c>
      <c r="D28" s="54">
        <v>64</v>
      </c>
      <c r="E28" s="54">
        <v>60</v>
      </c>
      <c r="F28" s="54">
        <v>75</v>
      </c>
      <c r="G28" s="54">
        <v>81</v>
      </c>
      <c r="H28" s="54">
        <v>68</v>
      </c>
      <c r="J28" s="54">
        <v>78</v>
      </c>
      <c r="L28" s="54">
        <v>88</v>
      </c>
      <c r="M28" s="54">
        <v>60</v>
      </c>
      <c r="N28" s="54">
        <v>76</v>
      </c>
      <c r="O28" s="54">
        <v>83</v>
      </c>
      <c r="P28" s="54">
        <v>87</v>
      </c>
      <c r="Q28" s="54">
        <v>67</v>
      </c>
      <c r="R28" s="56">
        <f t="shared" si="2"/>
        <v>24.5</v>
      </c>
      <c r="S28" s="54">
        <f t="shared" si="3"/>
        <v>70.775510204081627</v>
      </c>
      <c r="T28" s="56">
        <f t="shared" si="4"/>
        <v>0</v>
      </c>
      <c r="U28" s="50">
        <f t="shared" si="5"/>
        <v>4</v>
      </c>
      <c r="V28" s="50">
        <f t="shared" si="6"/>
        <v>5</v>
      </c>
      <c r="W28" s="50">
        <f t="shared" si="7"/>
        <v>1</v>
      </c>
      <c r="X28" s="50">
        <f t="shared" si="8"/>
        <v>3</v>
      </c>
      <c r="Y28" s="50">
        <f t="shared" si="9"/>
        <v>1</v>
      </c>
      <c r="Z28" s="50">
        <f t="shared" si="10"/>
        <v>0</v>
      </c>
      <c r="AA28" s="50">
        <f t="shared" si="11"/>
        <v>1</v>
      </c>
      <c r="AB28" s="50">
        <f t="shared" si="12"/>
        <v>0</v>
      </c>
      <c r="AC28" s="50">
        <f t="shared" si="13"/>
        <v>0.5</v>
      </c>
      <c r="AD28" s="50">
        <f t="shared" si="14"/>
        <v>2</v>
      </c>
      <c r="AE28" s="50">
        <f t="shared" si="15"/>
        <v>1</v>
      </c>
      <c r="AF28" s="50">
        <f t="shared" si="16"/>
        <v>2</v>
      </c>
      <c r="AG28" s="50">
        <f t="shared" si="17"/>
        <v>2</v>
      </c>
      <c r="AH28" s="50">
        <f t="shared" si="18"/>
        <v>2</v>
      </c>
      <c r="AJ28" s="57">
        <f t="shared" si="19"/>
        <v>0</v>
      </c>
      <c r="AK28" s="57">
        <f t="shared" si="20"/>
        <v>0</v>
      </c>
      <c r="AL28" s="57">
        <f t="shared" si="21"/>
        <v>0</v>
      </c>
      <c r="AM28" s="57">
        <f t="shared" si="22"/>
        <v>0</v>
      </c>
      <c r="AN28" s="57">
        <f t="shared" si="23"/>
        <v>0</v>
      </c>
      <c r="AO28" s="57">
        <f t="shared" si="24"/>
        <v>0</v>
      </c>
      <c r="AP28" s="57">
        <f t="shared" si="25"/>
        <v>0</v>
      </c>
      <c r="AQ28" s="57">
        <f t="shared" si="26"/>
        <v>0</v>
      </c>
      <c r="AR28" s="57">
        <f t="shared" si="27"/>
        <v>0</v>
      </c>
      <c r="AS28" s="57">
        <f t="shared" si="28"/>
        <v>0</v>
      </c>
      <c r="AT28" s="57">
        <f t="shared" si="29"/>
        <v>0</v>
      </c>
      <c r="AU28" s="57">
        <f t="shared" si="30"/>
        <v>0</v>
      </c>
      <c r="AV28" s="57">
        <f t="shared" si="31"/>
        <v>0</v>
      </c>
      <c r="AW28" s="57">
        <f t="shared" si="32"/>
        <v>0</v>
      </c>
    </row>
    <row r="29" spans="1:49" x14ac:dyDescent="0.25">
      <c r="A29" s="52">
        <v>20151910108</v>
      </c>
      <c r="B29" s="53" t="s">
        <v>27</v>
      </c>
      <c r="C29" s="53" t="s">
        <v>86</v>
      </c>
      <c r="D29" s="54">
        <v>65</v>
      </c>
      <c r="E29" s="54">
        <v>83</v>
      </c>
      <c r="F29" s="54">
        <v>83</v>
      </c>
      <c r="G29" s="54">
        <v>78</v>
      </c>
      <c r="H29" s="54">
        <v>79</v>
      </c>
      <c r="J29" s="54">
        <v>79</v>
      </c>
      <c r="L29" s="54">
        <v>84</v>
      </c>
      <c r="M29" s="54">
        <v>74</v>
      </c>
      <c r="N29" s="54">
        <v>82</v>
      </c>
      <c r="O29" s="54">
        <v>83</v>
      </c>
      <c r="P29" s="54">
        <v>86</v>
      </c>
      <c r="Q29" s="54">
        <v>85</v>
      </c>
      <c r="R29" s="56">
        <f t="shared" si="2"/>
        <v>24.5</v>
      </c>
      <c r="S29" s="54">
        <f t="shared" si="3"/>
        <v>78.775510204081627</v>
      </c>
      <c r="T29" s="56">
        <f t="shared" si="4"/>
        <v>0</v>
      </c>
      <c r="U29" s="50">
        <f t="shared" si="5"/>
        <v>4</v>
      </c>
      <c r="V29" s="50">
        <f t="shared" si="6"/>
        <v>5</v>
      </c>
      <c r="W29" s="50">
        <f t="shared" si="7"/>
        <v>1</v>
      </c>
      <c r="X29" s="50">
        <f t="shared" si="8"/>
        <v>3</v>
      </c>
      <c r="Y29" s="50">
        <f t="shared" si="9"/>
        <v>1</v>
      </c>
      <c r="Z29" s="50">
        <f t="shared" si="10"/>
        <v>0</v>
      </c>
      <c r="AA29" s="50">
        <f t="shared" si="11"/>
        <v>1</v>
      </c>
      <c r="AB29" s="50">
        <f t="shared" si="12"/>
        <v>0</v>
      </c>
      <c r="AC29" s="50">
        <f t="shared" si="13"/>
        <v>0.5</v>
      </c>
      <c r="AD29" s="50">
        <f t="shared" si="14"/>
        <v>2</v>
      </c>
      <c r="AE29" s="50">
        <f t="shared" si="15"/>
        <v>1</v>
      </c>
      <c r="AF29" s="50">
        <f t="shared" si="16"/>
        <v>2</v>
      </c>
      <c r="AG29" s="50">
        <f t="shared" si="17"/>
        <v>2</v>
      </c>
      <c r="AH29" s="50">
        <f t="shared" si="18"/>
        <v>2</v>
      </c>
      <c r="AJ29" s="57">
        <f t="shared" si="19"/>
        <v>0</v>
      </c>
      <c r="AK29" s="57">
        <f t="shared" si="20"/>
        <v>0</v>
      </c>
      <c r="AL29" s="57">
        <f t="shared" si="21"/>
        <v>0</v>
      </c>
      <c r="AM29" s="57">
        <f t="shared" si="22"/>
        <v>0</v>
      </c>
      <c r="AN29" s="57">
        <f t="shared" si="23"/>
        <v>0</v>
      </c>
      <c r="AO29" s="57">
        <f t="shared" si="24"/>
        <v>0</v>
      </c>
      <c r="AP29" s="57">
        <f t="shared" si="25"/>
        <v>0</v>
      </c>
      <c r="AQ29" s="57">
        <f t="shared" si="26"/>
        <v>0</v>
      </c>
      <c r="AR29" s="57">
        <f t="shared" si="27"/>
        <v>0</v>
      </c>
      <c r="AS29" s="57">
        <f t="shared" si="28"/>
        <v>0</v>
      </c>
      <c r="AT29" s="57">
        <f t="shared" si="29"/>
        <v>0</v>
      </c>
      <c r="AU29" s="57">
        <f t="shared" si="30"/>
        <v>0</v>
      </c>
      <c r="AV29" s="57">
        <f t="shared" si="31"/>
        <v>0</v>
      </c>
      <c r="AW29" s="57">
        <f t="shared" si="32"/>
        <v>0</v>
      </c>
    </row>
    <row r="30" spans="1:49" x14ac:dyDescent="0.25">
      <c r="A30" s="52">
        <v>20151910112</v>
      </c>
      <c r="B30" s="53" t="s">
        <v>45</v>
      </c>
      <c r="C30" s="53" t="s">
        <v>87</v>
      </c>
      <c r="D30" s="54">
        <v>37</v>
      </c>
      <c r="E30" s="54">
        <v>34</v>
      </c>
      <c r="F30" s="54">
        <v>66</v>
      </c>
      <c r="G30" s="54">
        <v>69</v>
      </c>
      <c r="H30" s="54">
        <v>63</v>
      </c>
      <c r="J30" s="54">
        <v>74</v>
      </c>
      <c r="L30" s="54">
        <v>85</v>
      </c>
      <c r="M30" s="54">
        <v>13</v>
      </c>
      <c r="N30" s="54">
        <v>87</v>
      </c>
      <c r="O30" s="54">
        <v>63</v>
      </c>
      <c r="P30" s="54">
        <v>36</v>
      </c>
      <c r="Q30" s="54"/>
      <c r="R30" s="56">
        <f t="shared" si="2"/>
        <v>22.5</v>
      </c>
      <c r="S30" s="54">
        <f t="shared" si="3"/>
        <v>48.06666666666667</v>
      </c>
      <c r="T30" s="56">
        <f t="shared" si="4"/>
        <v>13</v>
      </c>
      <c r="U30" s="50">
        <f t="shared" si="5"/>
        <v>4</v>
      </c>
      <c r="V30" s="50">
        <f t="shared" si="6"/>
        <v>5</v>
      </c>
      <c r="W30" s="50">
        <f t="shared" si="7"/>
        <v>1</v>
      </c>
      <c r="X30" s="50">
        <f t="shared" si="8"/>
        <v>3</v>
      </c>
      <c r="Y30" s="50">
        <f t="shared" si="9"/>
        <v>1</v>
      </c>
      <c r="Z30" s="50">
        <f t="shared" si="10"/>
        <v>0</v>
      </c>
      <c r="AA30" s="50">
        <f t="shared" si="11"/>
        <v>1</v>
      </c>
      <c r="AB30" s="50">
        <f t="shared" si="12"/>
        <v>0</v>
      </c>
      <c r="AC30" s="50">
        <f t="shared" si="13"/>
        <v>0.5</v>
      </c>
      <c r="AD30" s="50">
        <f t="shared" si="14"/>
        <v>2</v>
      </c>
      <c r="AE30" s="50">
        <f t="shared" si="15"/>
        <v>1</v>
      </c>
      <c r="AF30" s="50">
        <f t="shared" si="16"/>
        <v>2</v>
      </c>
      <c r="AG30" s="50">
        <f t="shared" si="17"/>
        <v>2</v>
      </c>
      <c r="AH30" s="50">
        <f t="shared" si="18"/>
        <v>0</v>
      </c>
      <c r="AJ30" s="57">
        <f t="shared" si="19"/>
        <v>4</v>
      </c>
      <c r="AK30" s="57">
        <f t="shared" si="20"/>
        <v>5</v>
      </c>
      <c r="AL30" s="57">
        <f t="shared" si="21"/>
        <v>0</v>
      </c>
      <c r="AM30" s="57">
        <f t="shared" si="22"/>
        <v>0</v>
      </c>
      <c r="AN30" s="57">
        <f t="shared" si="23"/>
        <v>0</v>
      </c>
      <c r="AO30" s="57">
        <f t="shared" si="24"/>
        <v>0</v>
      </c>
      <c r="AP30" s="57">
        <f t="shared" si="25"/>
        <v>0</v>
      </c>
      <c r="AQ30" s="57">
        <f t="shared" si="26"/>
        <v>0</v>
      </c>
      <c r="AR30" s="57">
        <f t="shared" si="27"/>
        <v>0</v>
      </c>
      <c r="AS30" s="57">
        <f t="shared" si="28"/>
        <v>2</v>
      </c>
      <c r="AT30" s="57">
        <f t="shared" si="29"/>
        <v>0</v>
      </c>
      <c r="AU30" s="57">
        <f t="shared" si="30"/>
        <v>0</v>
      </c>
      <c r="AV30" s="57">
        <f t="shared" si="31"/>
        <v>2</v>
      </c>
      <c r="AW30" s="57">
        <f t="shared" si="32"/>
        <v>0</v>
      </c>
    </row>
    <row r="31" spans="1:49" x14ac:dyDescent="0.25">
      <c r="A31" s="52">
        <v>20151910113</v>
      </c>
      <c r="B31" s="53" t="s">
        <v>28</v>
      </c>
      <c r="C31" s="53" t="s">
        <v>86</v>
      </c>
      <c r="D31" s="54">
        <v>74</v>
      </c>
      <c r="E31" s="54">
        <v>67</v>
      </c>
      <c r="F31" s="54">
        <v>82</v>
      </c>
      <c r="G31" s="54">
        <v>73</v>
      </c>
      <c r="H31" s="54">
        <v>61</v>
      </c>
      <c r="J31" s="54">
        <v>84</v>
      </c>
      <c r="L31" s="54">
        <v>88</v>
      </c>
      <c r="M31" s="54">
        <v>60</v>
      </c>
      <c r="N31" s="54">
        <v>71</v>
      </c>
      <c r="O31" s="54">
        <v>82</v>
      </c>
      <c r="P31" s="54">
        <v>68</v>
      </c>
      <c r="Q31" s="54">
        <v>80</v>
      </c>
      <c r="R31" s="56">
        <f t="shared" si="2"/>
        <v>24.5</v>
      </c>
      <c r="S31" s="54">
        <f t="shared" si="3"/>
        <v>72.326530612244895</v>
      </c>
      <c r="T31" s="56">
        <f t="shared" si="4"/>
        <v>0</v>
      </c>
      <c r="U31" s="50">
        <f t="shared" si="5"/>
        <v>4</v>
      </c>
      <c r="V31" s="50">
        <f t="shared" si="6"/>
        <v>5</v>
      </c>
      <c r="W31" s="50">
        <f t="shared" si="7"/>
        <v>1</v>
      </c>
      <c r="X31" s="50">
        <f t="shared" si="8"/>
        <v>3</v>
      </c>
      <c r="Y31" s="50">
        <f t="shared" si="9"/>
        <v>1</v>
      </c>
      <c r="Z31" s="50">
        <f t="shared" si="10"/>
        <v>0</v>
      </c>
      <c r="AA31" s="50">
        <f t="shared" si="11"/>
        <v>1</v>
      </c>
      <c r="AB31" s="50">
        <f t="shared" si="12"/>
        <v>0</v>
      </c>
      <c r="AC31" s="50">
        <f t="shared" si="13"/>
        <v>0.5</v>
      </c>
      <c r="AD31" s="50">
        <f t="shared" si="14"/>
        <v>2</v>
      </c>
      <c r="AE31" s="50">
        <f t="shared" si="15"/>
        <v>1</v>
      </c>
      <c r="AF31" s="50">
        <f t="shared" si="16"/>
        <v>2</v>
      </c>
      <c r="AG31" s="50">
        <f t="shared" si="17"/>
        <v>2</v>
      </c>
      <c r="AH31" s="50">
        <f t="shared" si="18"/>
        <v>2</v>
      </c>
      <c r="AJ31" s="57">
        <f t="shared" si="19"/>
        <v>0</v>
      </c>
      <c r="AK31" s="57">
        <f t="shared" si="20"/>
        <v>0</v>
      </c>
      <c r="AL31" s="57">
        <f t="shared" si="21"/>
        <v>0</v>
      </c>
      <c r="AM31" s="57">
        <f t="shared" si="22"/>
        <v>0</v>
      </c>
      <c r="AN31" s="57">
        <f t="shared" si="23"/>
        <v>0</v>
      </c>
      <c r="AO31" s="57">
        <f t="shared" si="24"/>
        <v>0</v>
      </c>
      <c r="AP31" s="57">
        <f t="shared" si="25"/>
        <v>0</v>
      </c>
      <c r="AQ31" s="57">
        <f t="shared" si="26"/>
        <v>0</v>
      </c>
      <c r="AR31" s="57">
        <f t="shared" si="27"/>
        <v>0</v>
      </c>
      <c r="AS31" s="57">
        <f t="shared" si="28"/>
        <v>0</v>
      </c>
      <c r="AT31" s="57">
        <f t="shared" si="29"/>
        <v>0</v>
      </c>
      <c r="AU31" s="57">
        <f t="shared" si="30"/>
        <v>0</v>
      </c>
      <c r="AV31" s="57">
        <f t="shared" si="31"/>
        <v>0</v>
      </c>
      <c r="AW31" s="57">
        <f t="shared" si="32"/>
        <v>0</v>
      </c>
    </row>
    <row r="32" spans="1:49" x14ac:dyDescent="0.25">
      <c r="A32" s="52">
        <v>20151910114</v>
      </c>
      <c r="B32" s="53" t="s">
        <v>29</v>
      </c>
      <c r="C32" s="53" t="s">
        <v>87</v>
      </c>
      <c r="D32" s="54">
        <v>76</v>
      </c>
      <c r="E32" s="54">
        <v>65</v>
      </c>
      <c r="F32" s="54">
        <v>89</v>
      </c>
      <c r="G32" s="54">
        <v>76</v>
      </c>
      <c r="H32" s="54">
        <v>73</v>
      </c>
      <c r="J32" s="54">
        <v>80</v>
      </c>
      <c r="L32" s="54">
        <v>87</v>
      </c>
      <c r="M32" s="54">
        <v>48</v>
      </c>
      <c r="N32" s="54">
        <v>76</v>
      </c>
      <c r="O32" s="54">
        <v>71</v>
      </c>
      <c r="P32" s="54">
        <v>92</v>
      </c>
      <c r="Q32" s="54"/>
      <c r="R32" s="56">
        <f t="shared" si="2"/>
        <v>22.5</v>
      </c>
      <c r="S32" s="54">
        <f t="shared" si="3"/>
        <v>72.911111111111111</v>
      </c>
      <c r="T32" s="56">
        <f t="shared" si="4"/>
        <v>2</v>
      </c>
      <c r="U32" s="50">
        <f t="shared" si="5"/>
        <v>4</v>
      </c>
      <c r="V32" s="50">
        <f t="shared" si="6"/>
        <v>5</v>
      </c>
      <c r="W32" s="50">
        <f t="shared" si="7"/>
        <v>1</v>
      </c>
      <c r="X32" s="50">
        <f t="shared" si="8"/>
        <v>3</v>
      </c>
      <c r="Y32" s="50">
        <f t="shared" si="9"/>
        <v>1</v>
      </c>
      <c r="Z32" s="50">
        <f t="shared" si="10"/>
        <v>0</v>
      </c>
      <c r="AA32" s="50">
        <f t="shared" si="11"/>
        <v>1</v>
      </c>
      <c r="AB32" s="50">
        <f t="shared" si="12"/>
        <v>0</v>
      </c>
      <c r="AC32" s="50">
        <f t="shared" si="13"/>
        <v>0.5</v>
      </c>
      <c r="AD32" s="50">
        <f t="shared" si="14"/>
        <v>2</v>
      </c>
      <c r="AE32" s="50">
        <f t="shared" si="15"/>
        <v>1</v>
      </c>
      <c r="AF32" s="50">
        <f t="shared" si="16"/>
        <v>2</v>
      </c>
      <c r="AG32" s="50">
        <f t="shared" si="17"/>
        <v>2</v>
      </c>
      <c r="AH32" s="50">
        <f t="shared" si="18"/>
        <v>0</v>
      </c>
      <c r="AJ32" s="57">
        <f t="shared" si="19"/>
        <v>0</v>
      </c>
      <c r="AK32" s="57">
        <f t="shared" si="20"/>
        <v>0</v>
      </c>
      <c r="AL32" s="57">
        <f t="shared" si="21"/>
        <v>0</v>
      </c>
      <c r="AM32" s="57">
        <f t="shared" si="22"/>
        <v>0</v>
      </c>
      <c r="AN32" s="57">
        <f t="shared" si="23"/>
        <v>0</v>
      </c>
      <c r="AO32" s="57">
        <f t="shared" si="24"/>
        <v>0</v>
      </c>
      <c r="AP32" s="57">
        <f t="shared" si="25"/>
        <v>0</v>
      </c>
      <c r="AQ32" s="57">
        <f t="shared" si="26"/>
        <v>0</v>
      </c>
      <c r="AR32" s="57">
        <f t="shared" si="27"/>
        <v>0</v>
      </c>
      <c r="AS32" s="57">
        <f t="shared" si="28"/>
        <v>2</v>
      </c>
      <c r="AT32" s="57">
        <f t="shared" si="29"/>
        <v>0</v>
      </c>
      <c r="AU32" s="57">
        <f t="shared" si="30"/>
        <v>0</v>
      </c>
      <c r="AV32" s="57">
        <f t="shared" si="31"/>
        <v>0</v>
      </c>
      <c r="AW32" s="57">
        <f t="shared" si="32"/>
        <v>0</v>
      </c>
    </row>
    <row r="33" spans="1:49" x14ac:dyDescent="0.25">
      <c r="A33" s="52">
        <v>20151910115</v>
      </c>
      <c r="B33" s="53" t="s">
        <v>30</v>
      </c>
      <c r="C33" s="53" t="s">
        <v>87</v>
      </c>
      <c r="D33" s="54">
        <v>42</v>
      </c>
      <c r="E33" s="54">
        <v>45</v>
      </c>
      <c r="F33" s="54">
        <v>66</v>
      </c>
      <c r="G33" s="54">
        <v>75</v>
      </c>
      <c r="H33" s="54">
        <v>68</v>
      </c>
      <c r="J33" s="54">
        <v>80</v>
      </c>
      <c r="L33" s="54">
        <v>77</v>
      </c>
      <c r="M33" s="54">
        <v>36</v>
      </c>
      <c r="N33" s="54">
        <v>76</v>
      </c>
      <c r="O33" s="54">
        <v>54</v>
      </c>
      <c r="P33" s="54"/>
      <c r="Q33" s="54"/>
      <c r="R33" s="56">
        <f t="shared" si="2"/>
        <v>20.5</v>
      </c>
      <c r="S33" s="54">
        <f t="shared" si="3"/>
        <v>54.951219512195124</v>
      </c>
      <c r="T33" s="56">
        <f t="shared" si="4"/>
        <v>13</v>
      </c>
      <c r="U33" s="50">
        <f t="shared" si="5"/>
        <v>4</v>
      </c>
      <c r="V33" s="50">
        <f t="shared" si="6"/>
        <v>5</v>
      </c>
      <c r="W33" s="50">
        <f t="shared" si="7"/>
        <v>1</v>
      </c>
      <c r="X33" s="50">
        <f t="shared" si="8"/>
        <v>3</v>
      </c>
      <c r="Y33" s="50">
        <f t="shared" si="9"/>
        <v>1</v>
      </c>
      <c r="Z33" s="50">
        <f t="shared" si="10"/>
        <v>0</v>
      </c>
      <c r="AA33" s="50">
        <f t="shared" si="11"/>
        <v>1</v>
      </c>
      <c r="AB33" s="50">
        <f t="shared" si="12"/>
        <v>0</v>
      </c>
      <c r="AC33" s="50">
        <f t="shared" si="13"/>
        <v>0.5</v>
      </c>
      <c r="AD33" s="50">
        <f t="shared" si="14"/>
        <v>2</v>
      </c>
      <c r="AE33" s="50">
        <f t="shared" si="15"/>
        <v>1</v>
      </c>
      <c r="AF33" s="50">
        <f t="shared" si="16"/>
        <v>2</v>
      </c>
      <c r="AG33" s="50">
        <f t="shared" si="17"/>
        <v>0</v>
      </c>
      <c r="AH33" s="50">
        <f t="shared" si="18"/>
        <v>0</v>
      </c>
      <c r="AJ33" s="57">
        <f t="shared" si="19"/>
        <v>4</v>
      </c>
      <c r="AK33" s="57">
        <f t="shared" si="20"/>
        <v>5</v>
      </c>
      <c r="AL33" s="57">
        <f t="shared" si="21"/>
        <v>0</v>
      </c>
      <c r="AM33" s="57">
        <f t="shared" si="22"/>
        <v>0</v>
      </c>
      <c r="AN33" s="57">
        <f t="shared" si="23"/>
        <v>0</v>
      </c>
      <c r="AO33" s="57">
        <f t="shared" si="24"/>
        <v>0</v>
      </c>
      <c r="AP33" s="57">
        <f t="shared" si="25"/>
        <v>0</v>
      </c>
      <c r="AQ33" s="57">
        <f t="shared" si="26"/>
        <v>0</v>
      </c>
      <c r="AR33" s="57">
        <f t="shared" si="27"/>
        <v>0</v>
      </c>
      <c r="AS33" s="57">
        <f t="shared" si="28"/>
        <v>2</v>
      </c>
      <c r="AT33" s="57">
        <f t="shared" si="29"/>
        <v>0</v>
      </c>
      <c r="AU33" s="57">
        <f t="shared" si="30"/>
        <v>2</v>
      </c>
      <c r="AV33" s="57">
        <f t="shared" si="31"/>
        <v>0</v>
      </c>
      <c r="AW33" s="57">
        <f t="shared" si="32"/>
        <v>0</v>
      </c>
    </row>
    <row r="34" spans="1:49" x14ac:dyDescent="0.25">
      <c r="A34" s="52">
        <v>20151910116</v>
      </c>
      <c r="B34" s="53" t="s">
        <v>31</v>
      </c>
      <c r="C34" s="53" t="s">
        <v>87</v>
      </c>
      <c r="D34" s="54">
        <v>36</v>
      </c>
      <c r="E34" s="54">
        <v>69</v>
      </c>
      <c r="F34" s="54">
        <v>62</v>
      </c>
      <c r="G34" s="54">
        <v>68</v>
      </c>
      <c r="H34" s="54">
        <v>67</v>
      </c>
      <c r="J34" s="54">
        <v>73</v>
      </c>
      <c r="L34" s="54">
        <v>74</v>
      </c>
      <c r="M34" s="54">
        <v>39</v>
      </c>
      <c r="N34" s="54">
        <v>80</v>
      </c>
      <c r="O34" s="54">
        <v>60</v>
      </c>
      <c r="P34" s="54">
        <v>68</v>
      </c>
      <c r="Q34" s="54"/>
      <c r="R34" s="56">
        <f t="shared" si="2"/>
        <v>22.5</v>
      </c>
      <c r="S34" s="54">
        <f t="shared" si="3"/>
        <v>59.822222222222223</v>
      </c>
      <c r="T34" s="56">
        <f t="shared" si="4"/>
        <v>6</v>
      </c>
      <c r="U34" s="50">
        <f t="shared" si="5"/>
        <v>4</v>
      </c>
      <c r="V34" s="50">
        <f t="shared" si="6"/>
        <v>5</v>
      </c>
      <c r="W34" s="50">
        <f t="shared" si="7"/>
        <v>1</v>
      </c>
      <c r="X34" s="50">
        <f t="shared" si="8"/>
        <v>3</v>
      </c>
      <c r="Y34" s="50">
        <f t="shared" si="9"/>
        <v>1</v>
      </c>
      <c r="Z34" s="50">
        <f t="shared" si="10"/>
        <v>0</v>
      </c>
      <c r="AA34" s="50">
        <f t="shared" si="11"/>
        <v>1</v>
      </c>
      <c r="AB34" s="50">
        <f t="shared" si="12"/>
        <v>0</v>
      </c>
      <c r="AC34" s="50">
        <f t="shared" si="13"/>
        <v>0.5</v>
      </c>
      <c r="AD34" s="50">
        <f t="shared" si="14"/>
        <v>2</v>
      </c>
      <c r="AE34" s="50">
        <f t="shared" si="15"/>
        <v>1</v>
      </c>
      <c r="AF34" s="50">
        <f t="shared" si="16"/>
        <v>2</v>
      </c>
      <c r="AG34" s="50">
        <f t="shared" si="17"/>
        <v>2</v>
      </c>
      <c r="AH34" s="50">
        <f t="shared" si="18"/>
        <v>0</v>
      </c>
      <c r="AJ34" s="57">
        <f t="shared" si="19"/>
        <v>4</v>
      </c>
      <c r="AK34" s="57">
        <f t="shared" si="20"/>
        <v>0</v>
      </c>
      <c r="AL34" s="57">
        <f t="shared" si="21"/>
        <v>0</v>
      </c>
      <c r="AM34" s="57">
        <f t="shared" si="22"/>
        <v>0</v>
      </c>
      <c r="AN34" s="57">
        <f t="shared" si="23"/>
        <v>0</v>
      </c>
      <c r="AO34" s="57">
        <f t="shared" si="24"/>
        <v>0</v>
      </c>
      <c r="AP34" s="57">
        <f t="shared" si="25"/>
        <v>0</v>
      </c>
      <c r="AQ34" s="57">
        <f t="shared" si="26"/>
        <v>0</v>
      </c>
      <c r="AR34" s="57">
        <f t="shared" si="27"/>
        <v>0</v>
      </c>
      <c r="AS34" s="57">
        <f t="shared" si="28"/>
        <v>2</v>
      </c>
      <c r="AT34" s="57">
        <f t="shared" si="29"/>
        <v>0</v>
      </c>
      <c r="AU34" s="57">
        <f t="shared" si="30"/>
        <v>0</v>
      </c>
      <c r="AV34" s="57">
        <f t="shared" si="31"/>
        <v>0</v>
      </c>
      <c r="AW34" s="57">
        <f t="shared" si="32"/>
        <v>0</v>
      </c>
    </row>
    <row r="35" spans="1:49" x14ac:dyDescent="0.25">
      <c r="A35" s="52">
        <v>20151910119</v>
      </c>
      <c r="B35" s="53" t="s">
        <v>32</v>
      </c>
      <c r="C35" s="53" t="s">
        <v>86</v>
      </c>
      <c r="D35" s="54">
        <v>76</v>
      </c>
      <c r="E35" s="54">
        <v>71</v>
      </c>
      <c r="F35" s="54">
        <v>71</v>
      </c>
      <c r="G35" s="54">
        <v>81</v>
      </c>
      <c r="H35" s="54">
        <v>73</v>
      </c>
      <c r="J35" s="54">
        <v>76</v>
      </c>
      <c r="L35" s="54">
        <v>81</v>
      </c>
      <c r="M35" s="54">
        <v>45</v>
      </c>
      <c r="N35" s="54"/>
      <c r="O35" s="54">
        <v>70</v>
      </c>
      <c r="P35" s="54">
        <v>73</v>
      </c>
      <c r="Q35" s="54">
        <v>74</v>
      </c>
      <c r="R35" s="56">
        <f t="shared" si="2"/>
        <v>23.5</v>
      </c>
      <c r="S35" s="54">
        <f t="shared" si="3"/>
        <v>71.765957446808514</v>
      </c>
      <c r="T35" s="56">
        <f t="shared" si="4"/>
        <v>2</v>
      </c>
      <c r="U35" s="50">
        <f t="shared" si="5"/>
        <v>4</v>
      </c>
      <c r="V35" s="50">
        <f t="shared" si="6"/>
        <v>5</v>
      </c>
      <c r="W35" s="50">
        <f t="shared" si="7"/>
        <v>1</v>
      </c>
      <c r="X35" s="50">
        <f t="shared" si="8"/>
        <v>3</v>
      </c>
      <c r="Y35" s="50">
        <f t="shared" si="9"/>
        <v>1</v>
      </c>
      <c r="Z35" s="50">
        <f t="shared" si="10"/>
        <v>0</v>
      </c>
      <c r="AA35" s="50">
        <f t="shared" si="11"/>
        <v>1</v>
      </c>
      <c r="AB35" s="50">
        <f t="shared" si="12"/>
        <v>0</v>
      </c>
      <c r="AC35" s="50">
        <f t="shared" si="13"/>
        <v>0.5</v>
      </c>
      <c r="AD35" s="50">
        <f t="shared" si="14"/>
        <v>2</v>
      </c>
      <c r="AE35" s="50">
        <f t="shared" si="15"/>
        <v>0</v>
      </c>
      <c r="AF35" s="50">
        <f t="shared" si="16"/>
        <v>2</v>
      </c>
      <c r="AG35" s="50">
        <f t="shared" si="17"/>
        <v>2</v>
      </c>
      <c r="AH35" s="50">
        <f t="shared" si="18"/>
        <v>2</v>
      </c>
      <c r="AJ35" s="57">
        <f t="shared" si="19"/>
        <v>0</v>
      </c>
      <c r="AK35" s="57">
        <f t="shared" si="20"/>
        <v>0</v>
      </c>
      <c r="AL35" s="57">
        <f t="shared" si="21"/>
        <v>0</v>
      </c>
      <c r="AM35" s="57">
        <f t="shared" si="22"/>
        <v>0</v>
      </c>
      <c r="AN35" s="57">
        <f t="shared" si="23"/>
        <v>0</v>
      </c>
      <c r="AO35" s="57">
        <f t="shared" si="24"/>
        <v>0</v>
      </c>
      <c r="AP35" s="57">
        <f t="shared" si="25"/>
        <v>0</v>
      </c>
      <c r="AQ35" s="57">
        <f t="shared" si="26"/>
        <v>0</v>
      </c>
      <c r="AR35" s="57">
        <f t="shared" si="27"/>
        <v>0</v>
      </c>
      <c r="AS35" s="57">
        <f t="shared" si="28"/>
        <v>2</v>
      </c>
      <c r="AT35" s="57">
        <f t="shared" si="29"/>
        <v>0</v>
      </c>
      <c r="AU35" s="57">
        <f t="shared" si="30"/>
        <v>0</v>
      </c>
      <c r="AV35" s="57">
        <f t="shared" si="31"/>
        <v>0</v>
      </c>
      <c r="AW35" s="57">
        <f t="shared" si="32"/>
        <v>0</v>
      </c>
    </row>
    <row r="36" spans="1:49" x14ac:dyDescent="0.25">
      <c r="A36" s="52">
        <v>20151910120</v>
      </c>
      <c r="B36" s="53" t="s">
        <v>33</v>
      </c>
      <c r="C36" s="53" t="s">
        <v>86</v>
      </c>
      <c r="D36" s="54">
        <v>61</v>
      </c>
      <c r="E36" s="54">
        <v>63</v>
      </c>
      <c r="F36" s="54">
        <v>73</v>
      </c>
      <c r="G36" s="54">
        <v>76</v>
      </c>
      <c r="H36" s="54">
        <v>60</v>
      </c>
      <c r="J36" s="54">
        <v>60</v>
      </c>
      <c r="L36" s="54">
        <v>93</v>
      </c>
      <c r="M36" s="54">
        <v>41</v>
      </c>
      <c r="N36" s="54">
        <v>70</v>
      </c>
      <c r="O36" s="54">
        <v>79</v>
      </c>
      <c r="P36" s="54">
        <v>81</v>
      </c>
      <c r="Q36" s="54"/>
      <c r="R36" s="56">
        <f t="shared" si="2"/>
        <v>22.5</v>
      </c>
      <c r="S36" s="54">
        <f t="shared" si="3"/>
        <v>66.599999999999994</v>
      </c>
      <c r="T36" s="56">
        <f t="shared" si="4"/>
        <v>2</v>
      </c>
      <c r="U36" s="50">
        <f t="shared" si="5"/>
        <v>4</v>
      </c>
      <c r="V36" s="50">
        <f t="shared" si="6"/>
        <v>5</v>
      </c>
      <c r="W36" s="50">
        <f t="shared" si="7"/>
        <v>1</v>
      </c>
      <c r="X36" s="50">
        <f t="shared" si="8"/>
        <v>3</v>
      </c>
      <c r="Y36" s="50">
        <f t="shared" si="9"/>
        <v>1</v>
      </c>
      <c r="Z36" s="50">
        <f t="shared" si="10"/>
        <v>0</v>
      </c>
      <c r="AA36" s="50">
        <f t="shared" si="11"/>
        <v>1</v>
      </c>
      <c r="AB36" s="50">
        <f t="shared" si="12"/>
        <v>0</v>
      </c>
      <c r="AC36" s="50">
        <f t="shared" si="13"/>
        <v>0.5</v>
      </c>
      <c r="AD36" s="50">
        <f t="shared" si="14"/>
        <v>2</v>
      </c>
      <c r="AE36" s="50">
        <f t="shared" si="15"/>
        <v>1</v>
      </c>
      <c r="AF36" s="50">
        <f t="shared" si="16"/>
        <v>2</v>
      </c>
      <c r="AG36" s="50">
        <f t="shared" si="17"/>
        <v>2</v>
      </c>
      <c r="AH36" s="50">
        <f t="shared" si="18"/>
        <v>0</v>
      </c>
      <c r="AJ36" s="57">
        <f t="shared" si="19"/>
        <v>0</v>
      </c>
      <c r="AK36" s="57">
        <f t="shared" si="20"/>
        <v>0</v>
      </c>
      <c r="AL36" s="57">
        <f t="shared" si="21"/>
        <v>0</v>
      </c>
      <c r="AM36" s="57">
        <f t="shared" si="22"/>
        <v>0</v>
      </c>
      <c r="AN36" s="57">
        <f t="shared" si="23"/>
        <v>0</v>
      </c>
      <c r="AO36" s="57">
        <f t="shared" si="24"/>
        <v>0</v>
      </c>
      <c r="AP36" s="57">
        <f t="shared" si="25"/>
        <v>0</v>
      </c>
      <c r="AQ36" s="57">
        <f t="shared" si="26"/>
        <v>0</v>
      </c>
      <c r="AR36" s="57">
        <f t="shared" si="27"/>
        <v>0</v>
      </c>
      <c r="AS36" s="57">
        <f t="shared" si="28"/>
        <v>2</v>
      </c>
      <c r="AT36" s="57">
        <f t="shared" si="29"/>
        <v>0</v>
      </c>
      <c r="AU36" s="57">
        <f t="shared" si="30"/>
        <v>0</v>
      </c>
      <c r="AV36" s="57">
        <f t="shared" si="31"/>
        <v>0</v>
      </c>
      <c r="AW36" s="57">
        <f t="shared" si="32"/>
        <v>0</v>
      </c>
    </row>
    <row r="37" spans="1:49" x14ac:dyDescent="0.25">
      <c r="A37" s="52">
        <v>20151910122</v>
      </c>
      <c r="B37" s="53" t="s">
        <v>34</v>
      </c>
      <c r="C37" s="53" t="s">
        <v>87</v>
      </c>
      <c r="D37" s="54">
        <v>52</v>
      </c>
      <c r="E37" s="54">
        <v>42</v>
      </c>
      <c r="F37" s="54">
        <v>64</v>
      </c>
      <c r="G37" s="54">
        <v>72</v>
      </c>
      <c r="H37" s="54">
        <v>67</v>
      </c>
      <c r="J37" s="54">
        <v>65</v>
      </c>
      <c r="L37" s="54">
        <v>88</v>
      </c>
      <c r="M37" s="54">
        <v>34</v>
      </c>
      <c r="N37" s="54">
        <v>76</v>
      </c>
      <c r="O37" s="54">
        <v>64</v>
      </c>
      <c r="P37" s="54">
        <v>41</v>
      </c>
      <c r="Q37" s="54">
        <v>68</v>
      </c>
      <c r="R37" s="56">
        <f t="shared" si="2"/>
        <v>24.5</v>
      </c>
      <c r="S37" s="54">
        <f t="shared" si="3"/>
        <v>55.673469387755105</v>
      </c>
      <c r="T37" s="56">
        <f t="shared" si="4"/>
        <v>13</v>
      </c>
      <c r="U37" s="50">
        <f t="shared" si="5"/>
        <v>4</v>
      </c>
      <c r="V37" s="50">
        <f t="shared" si="6"/>
        <v>5</v>
      </c>
      <c r="W37" s="50">
        <f t="shared" si="7"/>
        <v>1</v>
      </c>
      <c r="X37" s="50">
        <f t="shared" si="8"/>
        <v>3</v>
      </c>
      <c r="Y37" s="50">
        <f t="shared" si="9"/>
        <v>1</v>
      </c>
      <c r="Z37" s="50">
        <f t="shared" si="10"/>
        <v>0</v>
      </c>
      <c r="AA37" s="50">
        <f t="shared" si="11"/>
        <v>1</v>
      </c>
      <c r="AB37" s="50">
        <f t="shared" si="12"/>
        <v>0</v>
      </c>
      <c r="AC37" s="50">
        <f t="shared" si="13"/>
        <v>0.5</v>
      </c>
      <c r="AD37" s="50">
        <f t="shared" si="14"/>
        <v>2</v>
      </c>
      <c r="AE37" s="50">
        <f t="shared" si="15"/>
        <v>1</v>
      </c>
      <c r="AF37" s="50">
        <f t="shared" si="16"/>
        <v>2</v>
      </c>
      <c r="AG37" s="50">
        <f t="shared" si="17"/>
        <v>2</v>
      </c>
      <c r="AH37" s="50">
        <f t="shared" si="18"/>
        <v>2</v>
      </c>
      <c r="AJ37" s="57">
        <f t="shared" si="19"/>
        <v>4</v>
      </c>
      <c r="AK37" s="57">
        <f t="shared" si="20"/>
        <v>5</v>
      </c>
      <c r="AL37" s="57">
        <f t="shared" si="21"/>
        <v>0</v>
      </c>
      <c r="AM37" s="57">
        <f t="shared" si="22"/>
        <v>0</v>
      </c>
      <c r="AN37" s="57">
        <f t="shared" si="23"/>
        <v>0</v>
      </c>
      <c r="AO37" s="57">
        <f t="shared" si="24"/>
        <v>0</v>
      </c>
      <c r="AP37" s="57">
        <f t="shared" si="25"/>
        <v>0</v>
      </c>
      <c r="AQ37" s="57">
        <f t="shared" si="26"/>
        <v>0</v>
      </c>
      <c r="AR37" s="57">
        <f t="shared" si="27"/>
        <v>0</v>
      </c>
      <c r="AS37" s="57">
        <f t="shared" si="28"/>
        <v>2</v>
      </c>
      <c r="AT37" s="57">
        <f t="shared" si="29"/>
        <v>0</v>
      </c>
      <c r="AU37" s="57">
        <f t="shared" si="30"/>
        <v>0</v>
      </c>
      <c r="AV37" s="57">
        <f t="shared" si="31"/>
        <v>2</v>
      </c>
      <c r="AW37" s="57">
        <f t="shared" si="32"/>
        <v>0</v>
      </c>
    </row>
    <row r="38" spans="1:49" x14ac:dyDescent="0.25">
      <c r="A38" s="52">
        <v>20151910126</v>
      </c>
      <c r="B38" s="53" t="s">
        <v>35</v>
      </c>
      <c r="C38" s="53" t="s">
        <v>86</v>
      </c>
      <c r="D38" s="54">
        <v>71</v>
      </c>
      <c r="E38" s="54">
        <v>69</v>
      </c>
      <c r="F38" s="54">
        <v>62</v>
      </c>
      <c r="G38" s="54">
        <v>79</v>
      </c>
      <c r="H38" s="54">
        <v>64</v>
      </c>
      <c r="J38" s="54">
        <v>74</v>
      </c>
      <c r="L38" s="54">
        <v>94</v>
      </c>
      <c r="M38" s="54">
        <v>61</v>
      </c>
      <c r="N38" s="54"/>
      <c r="O38" s="54">
        <v>82</v>
      </c>
      <c r="P38" s="54">
        <v>73</v>
      </c>
      <c r="Q38" s="54">
        <v>88</v>
      </c>
      <c r="R38" s="56">
        <f t="shared" si="2"/>
        <v>23.5</v>
      </c>
      <c r="S38" s="54">
        <f t="shared" si="3"/>
        <v>73.234042553191486</v>
      </c>
      <c r="T38" s="56">
        <f t="shared" si="4"/>
        <v>0</v>
      </c>
      <c r="U38" s="50">
        <f t="shared" si="5"/>
        <v>4</v>
      </c>
      <c r="V38" s="50">
        <f t="shared" si="6"/>
        <v>5</v>
      </c>
      <c r="W38" s="50">
        <f t="shared" si="7"/>
        <v>1</v>
      </c>
      <c r="X38" s="50">
        <f t="shared" si="8"/>
        <v>3</v>
      </c>
      <c r="Y38" s="50">
        <f t="shared" si="9"/>
        <v>1</v>
      </c>
      <c r="Z38" s="50">
        <f t="shared" si="10"/>
        <v>0</v>
      </c>
      <c r="AA38" s="50">
        <f t="shared" si="11"/>
        <v>1</v>
      </c>
      <c r="AB38" s="50">
        <f t="shared" si="12"/>
        <v>0</v>
      </c>
      <c r="AC38" s="50">
        <f t="shared" si="13"/>
        <v>0.5</v>
      </c>
      <c r="AD38" s="50">
        <f t="shared" si="14"/>
        <v>2</v>
      </c>
      <c r="AE38" s="50">
        <f t="shared" si="15"/>
        <v>0</v>
      </c>
      <c r="AF38" s="50">
        <f t="shared" si="16"/>
        <v>2</v>
      </c>
      <c r="AG38" s="50">
        <f t="shared" si="17"/>
        <v>2</v>
      </c>
      <c r="AH38" s="50">
        <f t="shared" si="18"/>
        <v>2</v>
      </c>
      <c r="AJ38" s="57">
        <f t="shared" si="19"/>
        <v>0</v>
      </c>
      <c r="AK38" s="57">
        <f t="shared" si="20"/>
        <v>0</v>
      </c>
      <c r="AL38" s="57">
        <f t="shared" si="21"/>
        <v>0</v>
      </c>
      <c r="AM38" s="57">
        <f t="shared" si="22"/>
        <v>0</v>
      </c>
      <c r="AN38" s="57">
        <f t="shared" si="23"/>
        <v>0</v>
      </c>
      <c r="AO38" s="57">
        <f t="shared" si="24"/>
        <v>0</v>
      </c>
      <c r="AP38" s="57">
        <f t="shared" si="25"/>
        <v>0</v>
      </c>
      <c r="AQ38" s="57">
        <f t="shared" si="26"/>
        <v>0</v>
      </c>
      <c r="AR38" s="57">
        <f t="shared" si="27"/>
        <v>0</v>
      </c>
      <c r="AS38" s="57">
        <f t="shared" si="28"/>
        <v>0</v>
      </c>
      <c r="AT38" s="57">
        <f t="shared" si="29"/>
        <v>0</v>
      </c>
      <c r="AU38" s="57">
        <f t="shared" si="30"/>
        <v>0</v>
      </c>
      <c r="AV38" s="57">
        <f t="shared" si="31"/>
        <v>0</v>
      </c>
      <c r="AW38" s="57">
        <f t="shared" si="32"/>
        <v>0</v>
      </c>
    </row>
    <row r="39" spans="1:49" x14ac:dyDescent="0.25">
      <c r="A39" s="52">
        <v>20151910128</v>
      </c>
      <c r="B39" s="53" t="s">
        <v>36</v>
      </c>
      <c r="C39" s="53" t="s">
        <v>86</v>
      </c>
      <c r="D39" s="54">
        <v>71</v>
      </c>
      <c r="E39" s="54">
        <v>76</v>
      </c>
      <c r="F39" s="54">
        <v>72</v>
      </c>
      <c r="G39" s="54">
        <v>77</v>
      </c>
      <c r="H39" s="54">
        <v>75</v>
      </c>
      <c r="J39" s="54">
        <v>77</v>
      </c>
      <c r="L39" s="54">
        <v>92</v>
      </c>
      <c r="M39" s="54">
        <v>63</v>
      </c>
      <c r="N39" s="54">
        <v>84</v>
      </c>
      <c r="O39" s="54">
        <v>72</v>
      </c>
      <c r="P39" s="54">
        <v>83</v>
      </c>
      <c r="Q39" s="54">
        <v>82</v>
      </c>
      <c r="R39" s="56">
        <f t="shared" si="2"/>
        <v>24.5</v>
      </c>
      <c r="S39" s="54">
        <f t="shared" si="3"/>
        <v>75.469387755102048</v>
      </c>
      <c r="T39" s="56">
        <f t="shared" si="4"/>
        <v>0</v>
      </c>
      <c r="U39" s="50">
        <f t="shared" si="5"/>
        <v>4</v>
      </c>
      <c r="V39" s="50">
        <f t="shared" si="6"/>
        <v>5</v>
      </c>
      <c r="W39" s="50">
        <f t="shared" si="7"/>
        <v>1</v>
      </c>
      <c r="X39" s="50">
        <f t="shared" si="8"/>
        <v>3</v>
      </c>
      <c r="Y39" s="50">
        <f t="shared" si="9"/>
        <v>1</v>
      </c>
      <c r="Z39" s="50">
        <f t="shared" si="10"/>
        <v>0</v>
      </c>
      <c r="AA39" s="50">
        <f t="shared" si="11"/>
        <v>1</v>
      </c>
      <c r="AB39" s="50">
        <f t="shared" si="12"/>
        <v>0</v>
      </c>
      <c r="AC39" s="50">
        <f t="shared" si="13"/>
        <v>0.5</v>
      </c>
      <c r="AD39" s="50">
        <f t="shared" si="14"/>
        <v>2</v>
      </c>
      <c r="AE39" s="50">
        <f t="shared" si="15"/>
        <v>1</v>
      </c>
      <c r="AF39" s="50">
        <f t="shared" si="16"/>
        <v>2</v>
      </c>
      <c r="AG39" s="50">
        <f t="shared" si="17"/>
        <v>2</v>
      </c>
      <c r="AH39" s="50">
        <f t="shared" si="18"/>
        <v>2</v>
      </c>
      <c r="AJ39" s="57">
        <f t="shared" si="19"/>
        <v>0</v>
      </c>
      <c r="AK39" s="57">
        <f t="shared" si="20"/>
        <v>0</v>
      </c>
      <c r="AL39" s="57">
        <f t="shared" si="21"/>
        <v>0</v>
      </c>
      <c r="AM39" s="57">
        <f t="shared" si="22"/>
        <v>0</v>
      </c>
      <c r="AN39" s="57">
        <f t="shared" si="23"/>
        <v>0</v>
      </c>
      <c r="AO39" s="57">
        <f t="shared" si="24"/>
        <v>0</v>
      </c>
      <c r="AP39" s="57">
        <f t="shared" si="25"/>
        <v>0</v>
      </c>
      <c r="AQ39" s="57">
        <f t="shared" si="26"/>
        <v>0</v>
      </c>
      <c r="AR39" s="57">
        <f t="shared" si="27"/>
        <v>0</v>
      </c>
      <c r="AS39" s="57">
        <f t="shared" si="28"/>
        <v>0</v>
      </c>
      <c r="AT39" s="57">
        <f t="shared" si="29"/>
        <v>0</v>
      </c>
      <c r="AU39" s="57">
        <f t="shared" si="30"/>
        <v>0</v>
      </c>
      <c r="AV39" s="57">
        <f t="shared" si="31"/>
        <v>0</v>
      </c>
      <c r="AW39" s="57">
        <f t="shared" si="32"/>
        <v>0</v>
      </c>
    </row>
    <row r="40" spans="1:49" x14ac:dyDescent="0.25">
      <c r="A40" s="52">
        <v>20151910133</v>
      </c>
      <c r="B40" s="53" t="s">
        <v>37</v>
      </c>
      <c r="C40" s="53" t="s">
        <v>87</v>
      </c>
      <c r="D40" s="54">
        <v>71</v>
      </c>
      <c r="E40" s="54">
        <v>85</v>
      </c>
      <c r="F40" s="54">
        <v>86</v>
      </c>
      <c r="G40" s="54">
        <v>74</v>
      </c>
      <c r="H40" s="54">
        <v>79</v>
      </c>
      <c r="J40" s="54">
        <v>83</v>
      </c>
      <c r="L40" s="54">
        <v>82</v>
      </c>
      <c r="M40" s="54">
        <v>87</v>
      </c>
      <c r="N40" s="54">
        <v>91</v>
      </c>
      <c r="O40" s="54">
        <v>82</v>
      </c>
      <c r="P40" s="54">
        <v>65</v>
      </c>
      <c r="Q40" s="54">
        <v>63</v>
      </c>
      <c r="R40" s="56">
        <f t="shared" si="2"/>
        <v>24.5</v>
      </c>
      <c r="S40" s="54">
        <f t="shared" si="3"/>
        <v>77.755102040816325</v>
      </c>
      <c r="T40" s="56">
        <f t="shared" si="4"/>
        <v>0</v>
      </c>
      <c r="U40" s="50">
        <f t="shared" si="5"/>
        <v>4</v>
      </c>
      <c r="V40" s="50">
        <f t="shared" si="6"/>
        <v>5</v>
      </c>
      <c r="W40" s="50">
        <f t="shared" si="7"/>
        <v>1</v>
      </c>
      <c r="X40" s="50">
        <f t="shared" si="8"/>
        <v>3</v>
      </c>
      <c r="Y40" s="50">
        <f t="shared" si="9"/>
        <v>1</v>
      </c>
      <c r="Z40" s="50">
        <f t="shared" si="10"/>
        <v>0</v>
      </c>
      <c r="AA40" s="50">
        <f t="shared" si="11"/>
        <v>1</v>
      </c>
      <c r="AB40" s="50">
        <f t="shared" si="12"/>
        <v>0</v>
      </c>
      <c r="AC40" s="50">
        <f t="shared" si="13"/>
        <v>0.5</v>
      </c>
      <c r="AD40" s="50">
        <f t="shared" si="14"/>
        <v>2</v>
      </c>
      <c r="AE40" s="50">
        <f t="shared" si="15"/>
        <v>1</v>
      </c>
      <c r="AF40" s="50">
        <f t="shared" si="16"/>
        <v>2</v>
      </c>
      <c r="AG40" s="50">
        <f t="shared" si="17"/>
        <v>2</v>
      </c>
      <c r="AH40" s="50">
        <f t="shared" si="18"/>
        <v>2</v>
      </c>
      <c r="AJ40" s="57">
        <f t="shared" si="19"/>
        <v>0</v>
      </c>
      <c r="AK40" s="57">
        <f t="shared" si="20"/>
        <v>0</v>
      </c>
      <c r="AL40" s="57">
        <f t="shared" si="21"/>
        <v>0</v>
      </c>
      <c r="AM40" s="57">
        <f t="shared" si="22"/>
        <v>0</v>
      </c>
      <c r="AN40" s="57">
        <f t="shared" si="23"/>
        <v>0</v>
      </c>
      <c r="AO40" s="57">
        <f t="shared" si="24"/>
        <v>0</v>
      </c>
      <c r="AP40" s="57">
        <f t="shared" si="25"/>
        <v>0</v>
      </c>
      <c r="AQ40" s="57">
        <f t="shared" si="26"/>
        <v>0</v>
      </c>
      <c r="AR40" s="57">
        <f t="shared" si="27"/>
        <v>0</v>
      </c>
      <c r="AS40" s="57">
        <f t="shared" si="28"/>
        <v>0</v>
      </c>
      <c r="AT40" s="57">
        <f t="shared" si="29"/>
        <v>0</v>
      </c>
      <c r="AU40" s="57">
        <f t="shared" si="30"/>
        <v>0</v>
      </c>
      <c r="AV40" s="57">
        <f t="shared" si="31"/>
        <v>0</v>
      </c>
      <c r="AW40" s="57">
        <f t="shared" si="32"/>
        <v>0</v>
      </c>
    </row>
    <row r="41" spans="1:49" x14ac:dyDescent="0.25">
      <c r="A41" s="52">
        <v>20151910134</v>
      </c>
      <c r="B41" s="53" t="s">
        <v>38</v>
      </c>
      <c r="C41" s="53" t="s">
        <v>87</v>
      </c>
      <c r="D41" s="54">
        <v>74</v>
      </c>
      <c r="E41" s="54">
        <v>57</v>
      </c>
      <c r="F41" s="54">
        <v>72</v>
      </c>
      <c r="G41" s="54">
        <v>78</v>
      </c>
      <c r="H41" s="54">
        <v>80</v>
      </c>
      <c r="J41" s="54">
        <v>89</v>
      </c>
      <c r="L41" s="54">
        <v>88</v>
      </c>
      <c r="M41" s="54">
        <v>61</v>
      </c>
      <c r="N41" s="54">
        <v>83</v>
      </c>
      <c r="O41" s="54">
        <v>94</v>
      </c>
      <c r="P41" s="54">
        <v>83</v>
      </c>
      <c r="Q41" s="54">
        <v>85</v>
      </c>
      <c r="R41" s="56">
        <f t="shared" si="2"/>
        <v>24.5</v>
      </c>
      <c r="S41" s="54">
        <f t="shared" si="3"/>
        <v>74.65306122448979</v>
      </c>
      <c r="T41" s="56">
        <f t="shared" si="4"/>
        <v>5</v>
      </c>
      <c r="U41" s="50">
        <f t="shared" si="5"/>
        <v>4</v>
      </c>
      <c r="V41" s="50">
        <f t="shared" si="6"/>
        <v>5</v>
      </c>
      <c r="W41" s="50">
        <f t="shared" si="7"/>
        <v>1</v>
      </c>
      <c r="X41" s="50">
        <f t="shared" si="8"/>
        <v>3</v>
      </c>
      <c r="Y41" s="50">
        <f t="shared" si="9"/>
        <v>1</v>
      </c>
      <c r="Z41" s="50">
        <f t="shared" si="10"/>
        <v>0</v>
      </c>
      <c r="AA41" s="50">
        <f t="shared" si="11"/>
        <v>1</v>
      </c>
      <c r="AB41" s="50">
        <f t="shared" si="12"/>
        <v>0</v>
      </c>
      <c r="AC41" s="50">
        <f t="shared" si="13"/>
        <v>0.5</v>
      </c>
      <c r="AD41" s="50">
        <f t="shared" si="14"/>
        <v>2</v>
      </c>
      <c r="AE41" s="50">
        <f t="shared" si="15"/>
        <v>1</v>
      </c>
      <c r="AF41" s="50">
        <f t="shared" si="16"/>
        <v>2</v>
      </c>
      <c r="AG41" s="50">
        <f t="shared" si="17"/>
        <v>2</v>
      </c>
      <c r="AH41" s="50">
        <f t="shared" si="18"/>
        <v>2</v>
      </c>
      <c r="AJ41" s="57">
        <f t="shared" si="19"/>
        <v>0</v>
      </c>
      <c r="AK41" s="57">
        <f t="shared" si="20"/>
        <v>5</v>
      </c>
      <c r="AL41" s="57">
        <f t="shared" si="21"/>
        <v>0</v>
      </c>
      <c r="AM41" s="57">
        <f t="shared" si="22"/>
        <v>0</v>
      </c>
      <c r="AN41" s="57">
        <f t="shared" si="23"/>
        <v>0</v>
      </c>
      <c r="AO41" s="57">
        <f t="shared" si="24"/>
        <v>0</v>
      </c>
      <c r="AP41" s="57">
        <f t="shared" si="25"/>
        <v>0</v>
      </c>
      <c r="AQ41" s="57">
        <f t="shared" si="26"/>
        <v>0</v>
      </c>
      <c r="AR41" s="57">
        <f t="shared" si="27"/>
        <v>0</v>
      </c>
      <c r="AS41" s="57">
        <f t="shared" si="28"/>
        <v>0</v>
      </c>
      <c r="AT41" s="57">
        <f t="shared" si="29"/>
        <v>0</v>
      </c>
      <c r="AU41" s="57">
        <f t="shared" si="30"/>
        <v>0</v>
      </c>
      <c r="AV41" s="57">
        <f t="shared" si="31"/>
        <v>0</v>
      </c>
      <c r="AW41" s="57">
        <f t="shared" si="32"/>
        <v>0</v>
      </c>
    </row>
    <row r="42" spans="1:49" x14ac:dyDescent="0.25">
      <c r="A42" s="52">
        <v>20151910135</v>
      </c>
      <c r="B42" s="53" t="s">
        <v>39</v>
      </c>
      <c r="C42" s="53" t="s">
        <v>87</v>
      </c>
      <c r="D42" s="54">
        <v>60</v>
      </c>
      <c r="E42" s="54">
        <v>52</v>
      </c>
      <c r="F42" s="54">
        <v>77</v>
      </c>
      <c r="G42" s="54">
        <v>74</v>
      </c>
      <c r="H42" s="54">
        <v>73</v>
      </c>
      <c r="J42" s="54">
        <v>77</v>
      </c>
      <c r="L42" s="54">
        <v>89</v>
      </c>
      <c r="M42" s="54">
        <v>41</v>
      </c>
      <c r="N42" s="54">
        <v>88</v>
      </c>
      <c r="O42" s="54">
        <v>67</v>
      </c>
      <c r="P42" s="54">
        <v>61</v>
      </c>
      <c r="Q42" s="54">
        <v>80</v>
      </c>
      <c r="R42" s="56">
        <f t="shared" si="2"/>
        <v>24.5</v>
      </c>
      <c r="S42" s="54">
        <f t="shared" si="3"/>
        <v>64.469387755102048</v>
      </c>
      <c r="T42" s="56">
        <f t="shared" si="4"/>
        <v>7</v>
      </c>
      <c r="U42" s="50">
        <f t="shared" si="5"/>
        <v>4</v>
      </c>
      <c r="V42" s="50">
        <f t="shared" si="6"/>
        <v>5</v>
      </c>
      <c r="W42" s="50">
        <f t="shared" si="7"/>
        <v>1</v>
      </c>
      <c r="X42" s="50">
        <f t="shared" si="8"/>
        <v>3</v>
      </c>
      <c r="Y42" s="50">
        <f t="shared" si="9"/>
        <v>1</v>
      </c>
      <c r="Z42" s="50">
        <f t="shared" si="10"/>
        <v>0</v>
      </c>
      <c r="AA42" s="50">
        <f t="shared" si="11"/>
        <v>1</v>
      </c>
      <c r="AB42" s="50">
        <f t="shared" si="12"/>
        <v>0</v>
      </c>
      <c r="AC42" s="50">
        <f t="shared" si="13"/>
        <v>0.5</v>
      </c>
      <c r="AD42" s="50">
        <f t="shared" si="14"/>
        <v>2</v>
      </c>
      <c r="AE42" s="50">
        <f t="shared" si="15"/>
        <v>1</v>
      </c>
      <c r="AF42" s="50">
        <f t="shared" si="16"/>
        <v>2</v>
      </c>
      <c r="AG42" s="50">
        <f t="shared" si="17"/>
        <v>2</v>
      </c>
      <c r="AH42" s="50">
        <f t="shared" si="18"/>
        <v>2</v>
      </c>
      <c r="AJ42" s="57">
        <f t="shared" si="19"/>
        <v>0</v>
      </c>
      <c r="AK42" s="57">
        <f t="shared" si="20"/>
        <v>5</v>
      </c>
      <c r="AL42" s="57">
        <f t="shared" si="21"/>
        <v>0</v>
      </c>
      <c r="AM42" s="57">
        <f t="shared" si="22"/>
        <v>0</v>
      </c>
      <c r="AN42" s="57">
        <f t="shared" si="23"/>
        <v>0</v>
      </c>
      <c r="AO42" s="57">
        <f t="shared" si="24"/>
        <v>0</v>
      </c>
      <c r="AP42" s="57">
        <f t="shared" si="25"/>
        <v>0</v>
      </c>
      <c r="AQ42" s="57">
        <f t="shared" si="26"/>
        <v>0</v>
      </c>
      <c r="AR42" s="57">
        <f t="shared" si="27"/>
        <v>0</v>
      </c>
      <c r="AS42" s="57">
        <f t="shared" si="28"/>
        <v>2</v>
      </c>
      <c r="AT42" s="57">
        <f t="shared" si="29"/>
        <v>0</v>
      </c>
      <c r="AU42" s="57">
        <f t="shared" si="30"/>
        <v>0</v>
      </c>
      <c r="AV42" s="57">
        <f t="shared" si="31"/>
        <v>0</v>
      </c>
      <c r="AW42" s="57">
        <f t="shared" si="32"/>
        <v>0</v>
      </c>
    </row>
    <row r="43" spans="1:49" x14ac:dyDescent="0.25">
      <c r="A43" s="52">
        <v>20151910140</v>
      </c>
      <c r="B43" s="53" t="s">
        <v>40</v>
      </c>
      <c r="C43" s="53" t="s">
        <v>86</v>
      </c>
      <c r="D43" s="54">
        <v>60</v>
      </c>
      <c r="E43" s="54">
        <v>63</v>
      </c>
      <c r="F43" s="54">
        <v>76</v>
      </c>
      <c r="G43" s="54">
        <v>80</v>
      </c>
      <c r="H43" s="54">
        <v>74</v>
      </c>
      <c r="J43" s="54">
        <v>78</v>
      </c>
      <c r="L43" s="54">
        <v>93</v>
      </c>
      <c r="M43" s="54">
        <v>60</v>
      </c>
      <c r="N43" s="54">
        <v>86</v>
      </c>
      <c r="O43" s="54">
        <v>87</v>
      </c>
      <c r="P43" s="54">
        <v>80</v>
      </c>
      <c r="Q43" s="54">
        <v>89</v>
      </c>
      <c r="R43" s="56">
        <f t="shared" si="2"/>
        <v>24.5</v>
      </c>
      <c r="S43" s="54">
        <f t="shared" si="3"/>
        <v>72.959183673469383</v>
      </c>
      <c r="T43" s="56">
        <f t="shared" si="4"/>
        <v>0</v>
      </c>
      <c r="U43" s="50">
        <f t="shared" si="5"/>
        <v>4</v>
      </c>
      <c r="V43" s="50">
        <f t="shared" si="6"/>
        <v>5</v>
      </c>
      <c r="W43" s="50">
        <f t="shared" si="7"/>
        <v>1</v>
      </c>
      <c r="X43" s="50">
        <f t="shared" si="8"/>
        <v>3</v>
      </c>
      <c r="Y43" s="50">
        <f t="shared" si="9"/>
        <v>1</v>
      </c>
      <c r="Z43" s="50">
        <f t="shared" si="10"/>
        <v>0</v>
      </c>
      <c r="AA43" s="50">
        <f t="shared" si="11"/>
        <v>1</v>
      </c>
      <c r="AB43" s="50">
        <f t="shared" si="12"/>
        <v>0</v>
      </c>
      <c r="AC43" s="50">
        <f t="shared" si="13"/>
        <v>0.5</v>
      </c>
      <c r="AD43" s="50">
        <f t="shared" si="14"/>
        <v>2</v>
      </c>
      <c r="AE43" s="50">
        <f t="shared" si="15"/>
        <v>1</v>
      </c>
      <c r="AF43" s="50">
        <f t="shared" si="16"/>
        <v>2</v>
      </c>
      <c r="AG43" s="50">
        <f t="shared" si="17"/>
        <v>2</v>
      </c>
      <c r="AH43" s="50">
        <f t="shared" si="18"/>
        <v>2</v>
      </c>
      <c r="AJ43" s="57">
        <f t="shared" si="19"/>
        <v>0</v>
      </c>
      <c r="AK43" s="57">
        <f t="shared" si="20"/>
        <v>0</v>
      </c>
      <c r="AL43" s="57">
        <f t="shared" si="21"/>
        <v>0</v>
      </c>
      <c r="AM43" s="57">
        <f t="shared" si="22"/>
        <v>0</v>
      </c>
      <c r="AN43" s="57">
        <f t="shared" si="23"/>
        <v>0</v>
      </c>
      <c r="AO43" s="57">
        <f t="shared" si="24"/>
        <v>0</v>
      </c>
      <c r="AP43" s="57">
        <f t="shared" si="25"/>
        <v>0</v>
      </c>
      <c r="AQ43" s="57">
        <f t="shared" si="26"/>
        <v>0</v>
      </c>
      <c r="AR43" s="57">
        <f t="shared" si="27"/>
        <v>0</v>
      </c>
      <c r="AS43" s="57">
        <f t="shared" si="28"/>
        <v>0</v>
      </c>
      <c r="AT43" s="57">
        <f t="shared" si="29"/>
        <v>0</v>
      </c>
      <c r="AU43" s="57">
        <f t="shared" si="30"/>
        <v>0</v>
      </c>
      <c r="AV43" s="57">
        <f t="shared" si="31"/>
        <v>0</v>
      </c>
      <c r="AW43" s="57">
        <f t="shared" si="32"/>
        <v>0</v>
      </c>
    </row>
    <row r="44" spans="1:49" x14ac:dyDescent="0.25">
      <c r="A44" s="52">
        <v>20151910145</v>
      </c>
      <c r="B44" s="53" t="s">
        <v>41</v>
      </c>
      <c r="C44" s="53" t="s">
        <v>87</v>
      </c>
      <c r="D44" s="54">
        <v>60</v>
      </c>
      <c r="E44" s="54">
        <v>61</v>
      </c>
      <c r="F44" s="54">
        <v>79</v>
      </c>
      <c r="G44" s="54">
        <v>74</v>
      </c>
      <c r="H44" s="54">
        <v>72</v>
      </c>
      <c r="J44" s="54">
        <v>87</v>
      </c>
      <c r="L44" s="54">
        <v>97</v>
      </c>
      <c r="M44" s="54">
        <v>48</v>
      </c>
      <c r="N44" s="54">
        <v>79</v>
      </c>
      <c r="O44" s="54">
        <v>70</v>
      </c>
      <c r="P44" s="54">
        <v>64</v>
      </c>
      <c r="Q44" s="54"/>
      <c r="R44" s="56">
        <f t="shared" si="2"/>
        <v>22.5</v>
      </c>
      <c r="S44" s="54">
        <f t="shared" si="3"/>
        <v>66.511111111111106</v>
      </c>
      <c r="T44" s="56">
        <f t="shared" si="4"/>
        <v>2</v>
      </c>
      <c r="U44" s="50">
        <f t="shared" si="5"/>
        <v>4</v>
      </c>
      <c r="V44" s="50">
        <f t="shared" si="6"/>
        <v>5</v>
      </c>
      <c r="W44" s="50">
        <f t="shared" si="7"/>
        <v>1</v>
      </c>
      <c r="X44" s="50">
        <f t="shared" si="8"/>
        <v>3</v>
      </c>
      <c r="Y44" s="50">
        <f t="shared" si="9"/>
        <v>1</v>
      </c>
      <c r="Z44" s="50">
        <f t="shared" si="10"/>
        <v>0</v>
      </c>
      <c r="AA44" s="50">
        <f t="shared" si="11"/>
        <v>1</v>
      </c>
      <c r="AB44" s="50">
        <f t="shared" si="12"/>
        <v>0</v>
      </c>
      <c r="AC44" s="50">
        <f t="shared" si="13"/>
        <v>0.5</v>
      </c>
      <c r="AD44" s="50">
        <f t="shared" si="14"/>
        <v>2</v>
      </c>
      <c r="AE44" s="50">
        <f t="shared" si="15"/>
        <v>1</v>
      </c>
      <c r="AF44" s="50">
        <f t="shared" si="16"/>
        <v>2</v>
      </c>
      <c r="AG44" s="50">
        <f t="shared" si="17"/>
        <v>2</v>
      </c>
      <c r="AH44" s="50">
        <f t="shared" si="18"/>
        <v>0</v>
      </c>
      <c r="AJ44" s="57">
        <f t="shared" si="19"/>
        <v>0</v>
      </c>
      <c r="AK44" s="57">
        <f t="shared" si="20"/>
        <v>0</v>
      </c>
      <c r="AL44" s="57">
        <f t="shared" si="21"/>
        <v>0</v>
      </c>
      <c r="AM44" s="57">
        <f t="shared" si="22"/>
        <v>0</v>
      </c>
      <c r="AN44" s="57">
        <f t="shared" si="23"/>
        <v>0</v>
      </c>
      <c r="AO44" s="57">
        <f t="shared" si="24"/>
        <v>0</v>
      </c>
      <c r="AP44" s="57">
        <f t="shared" si="25"/>
        <v>0</v>
      </c>
      <c r="AQ44" s="57">
        <f t="shared" si="26"/>
        <v>0</v>
      </c>
      <c r="AR44" s="57">
        <f t="shared" si="27"/>
        <v>0</v>
      </c>
      <c r="AS44" s="57">
        <f t="shared" si="28"/>
        <v>2</v>
      </c>
      <c r="AT44" s="57">
        <f t="shared" si="29"/>
        <v>0</v>
      </c>
      <c r="AU44" s="57">
        <f t="shared" si="30"/>
        <v>0</v>
      </c>
      <c r="AV44" s="57">
        <f t="shared" si="31"/>
        <v>0</v>
      </c>
      <c r="AW44" s="57">
        <f t="shared" si="32"/>
        <v>0</v>
      </c>
    </row>
    <row r="45" spans="1:49" x14ac:dyDescent="0.25">
      <c r="A45" s="52">
        <v>20151910148</v>
      </c>
      <c r="B45" s="53" t="s">
        <v>42</v>
      </c>
      <c r="C45" s="53" t="s">
        <v>87</v>
      </c>
      <c r="D45" s="54">
        <v>66</v>
      </c>
      <c r="E45" s="54">
        <v>50</v>
      </c>
      <c r="F45" s="54">
        <v>72</v>
      </c>
      <c r="G45" s="54">
        <v>74</v>
      </c>
      <c r="H45" s="54">
        <v>74</v>
      </c>
      <c r="J45" s="54">
        <v>76</v>
      </c>
      <c r="L45" s="54">
        <v>95</v>
      </c>
      <c r="M45" s="54">
        <v>60</v>
      </c>
      <c r="N45" s="54">
        <v>82</v>
      </c>
      <c r="O45" s="54">
        <v>72</v>
      </c>
      <c r="P45" s="54">
        <v>86</v>
      </c>
      <c r="Q45" s="54">
        <v>67</v>
      </c>
      <c r="R45" s="56">
        <f t="shared" si="2"/>
        <v>24.5</v>
      </c>
      <c r="S45" s="54">
        <f t="shared" si="3"/>
        <v>67.65306122448979</v>
      </c>
      <c r="T45" s="56">
        <f t="shared" si="4"/>
        <v>5</v>
      </c>
      <c r="U45" s="50">
        <f t="shared" si="5"/>
        <v>4</v>
      </c>
      <c r="V45" s="50">
        <f t="shared" si="6"/>
        <v>5</v>
      </c>
      <c r="W45" s="50">
        <f t="shared" si="7"/>
        <v>1</v>
      </c>
      <c r="X45" s="50">
        <f t="shared" si="8"/>
        <v>3</v>
      </c>
      <c r="Y45" s="50">
        <f t="shared" si="9"/>
        <v>1</v>
      </c>
      <c r="Z45" s="50">
        <f t="shared" si="10"/>
        <v>0</v>
      </c>
      <c r="AA45" s="50">
        <f t="shared" si="11"/>
        <v>1</v>
      </c>
      <c r="AB45" s="50">
        <f t="shared" si="12"/>
        <v>0</v>
      </c>
      <c r="AC45" s="50">
        <f t="shared" si="13"/>
        <v>0.5</v>
      </c>
      <c r="AD45" s="50">
        <f t="shared" si="14"/>
        <v>2</v>
      </c>
      <c r="AE45" s="50">
        <f t="shared" si="15"/>
        <v>1</v>
      </c>
      <c r="AF45" s="50">
        <f t="shared" si="16"/>
        <v>2</v>
      </c>
      <c r="AG45" s="50">
        <f t="shared" si="17"/>
        <v>2</v>
      </c>
      <c r="AH45" s="50">
        <f t="shared" si="18"/>
        <v>2</v>
      </c>
      <c r="AJ45" s="57">
        <f t="shared" si="19"/>
        <v>0</v>
      </c>
      <c r="AK45" s="57">
        <f t="shared" si="20"/>
        <v>5</v>
      </c>
      <c r="AL45" s="57">
        <f t="shared" si="21"/>
        <v>0</v>
      </c>
      <c r="AM45" s="57">
        <f t="shared" si="22"/>
        <v>0</v>
      </c>
      <c r="AN45" s="57">
        <f t="shared" si="23"/>
        <v>0</v>
      </c>
      <c r="AO45" s="57">
        <f t="shared" si="24"/>
        <v>0</v>
      </c>
      <c r="AP45" s="57">
        <f t="shared" si="25"/>
        <v>0</v>
      </c>
      <c r="AQ45" s="57">
        <f t="shared" si="26"/>
        <v>0</v>
      </c>
      <c r="AR45" s="57">
        <f t="shared" si="27"/>
        <v>0</v>
      </c>
      <c r="AS45" s="57">
        <f t="shared" si="28"/>
        <v>0</v>
      </c>
      <c r="AT45" s="57">
        <f t="shared" si="29"/>
        <v>0</v>
      </c>
      <c r="AU45" s="57">
        <f t="shared" si="30"/>
        <v>0</v>
      </c>
      <c r="AV45" s="57">
        <f t="shared" si="31"/>
        <v>0</v>
      </c>
      <c r="AW45" s="57">
        <f t="shared" si="32"/>
        <v>0</v>
      </c>
    </row>
    <row r="46" spans="1:49" x14ac:dyDescent="0.25">
      <c r="A46" s="52">
        <v>20151910154</v>
      </c>
      <c r="B46" s="53" t="s">
        <v>43</v>
      </c>
      <c r="C46" s="53" t="s">
        <v>87</v>
      </c>
      <c r="D46" s="54">
        <v>44</v>
      </c>
      <c r="E46" s="54">
        <v>49</v>
      </c>
      <c r="F46" s="54">
        <v>56</v>
      </c>
      <c r="G46" s="54">
        <v>68</v>
      </c>
      <c r="H46" s="54">
        <v>55</v>
      </c>
      <c r="J46" s="54">
        <v>67</v>
      </c>
      <c r="L46" s="54">
        <v>95</v>
      </c>
      <c r="M46" s="54">
        <v>41</v>
      </c>
      <c r="N46" s="54">
        <v>84</v>
      </c>
      <c r="O46" s="54">
        <v>71</v>
      </c>
      <c r="P46" s="54">
        <v>53</v>
      </c>
      <c r="Q46" s="54">
        <v>51</v>
      </c>
      <c r="R46" s="56">
        <f t="shared" si="2"/>
        <v>24.5</v>
      </c>
      <c r="S46" s="54">
        <f t="shared" si="3"/>
        <v>55.775510204081634</v>
      </c>
      <c r="T46" s="56">
        <f t="shared" si="4"/>
        <v>17</v>
      </c>
      <c r="U46" s="50">
        <f t="shared" si="5"/>
        <v>4</v>
      </c>
      <c r="V46" s="50">
        <f t="shared" si="6"/>
        <v>5</v>
      </c>
      <c r="W46" s="50">
        <f t="shared" si="7"/>
        <v>1</v>
      </c>
      <c r="X46" s="50">
        <f t="shared" si="8"/>
        <v>3</v>
      </c>
      <c r="Y46" s="50">
        <f t="shared" si="9"/>
        <v>1</v>
      </c>
      <c r="Z46" s="50">
        <f t="shared" si="10"/>
        <v>0</v>
      </c>
      <c r="AA46" s="50">
        <f t="shared" si="11"/>
        <v>1</v>
      </c>
      <c r="AB46" s="50">
        <f t="shared" si="12"/>
        <v>0</v>
      </c>
      <c r="AC46" s="50">
        <f t="shared" si="13"/>
        <v>0.5</v>
      </c>
      <c r="AD46" s="50">
        <f t="shared" si="14"/>
        <v>2</v>
      </c>
      <c r="AE46" s="50">
        <f t="shared" si="15"/>
        <v>1</v>
      </c>
      <c r="AF46" s="50">
        <f t="shared" si="16"/>
        <v>2</v>
      </c>
      <c r="AG46" s="50">
        <f t="shared" si="17"/>
        <v>2</v>
      </c>
      <c r="AH46" s="50">
        <f t="shared" si="18"/>
        <v>2</v>
      </c>
      <c r="AJ46" s="57">
        <f t="shared" si="19"/>
        <v>4</v>
      </c>
      <c r="AK46" s="57">
        <f t="shared" si="20"/>
        <v>5</v>
      </c>
      <c r="AL46" s="57">
        <f t="shared" si="21"/>
        <v>1</v>
      </c>
      <c r="AM46" s="57">
        <f t="shared" si="22"/>
        <v>0</v>
      </c>
      <c r="AN46" s="57">
        <f t="shared" si="23"/>
        <v>1</v>
      </c>
      <c r="AO46" s="57">
        <f t="shared" si="24"/>
        <v>0</v>
      </c>
      <c r="AP46" s="57">
        <f t="shared" si="25"/>
        <v>0</v>
      </c>
      <c r="AQ46" s="57">
        <f t="shared" si="26"/>
        <v>0</v>
      </c>
      <c r="AR46" s="57">
        <f t="shared" si="27"/>
        <v>0</v>
      </c>
      <c r="AS46" s="57">
        <f t="shared" si="28"/>
        <v>2</v>
      </c>
      <c r="AT46" s="57">
        <f t="shared" si="29"/>
        <v>0</v>
      </c>
      <c r="AU46" s="57">
        <f t="shared" si="30"/>
        <v>0</v>
      </c>
      <c r="AV46" s="57">
        <f t="shared" si="31"/>
        <v>2</v>
      </c>
      <c r="AW46" s="57">
        <f t="shared" si="32"/>
        <v>2</v>
      </c>
    </row>
    <row r="47" spans="1:49" x14ac:dyDescent="0.25">
      <c r="A47" s="52">
        <v>20151910157</v>
      </c>
      <c r="B47" s="53" t="s">
        <v>44</v>
      </c>
      <c r="C47" s="53" t="s">
        <v>86</v>
      </c>
      <c r="D47" s="54">
        <v>74</v>
      </c>
      <c r="E47" s="54">
        <v>78</v>
      </c>
      <c r="F47" s="54">
        <v>89</v>
      </c>
      <c r="G47" s="54">
        <v>84</v>
      </c>
      <c r="H47" s="54">
        <v>82</v>
      </c>
      <c r="J47" s="54">
        <v>85</v>
      </c>
      <c r="L47" s="54">
        <v>88</v>
      </c>
      <c r="M47" s="54">
        <v>67</v>
      </c>
      <c r="N47" s="54"/>
      <c r="O47" s="54">
        <v>83</v>
      </c>
      <c r="P47" s="54">
        <v>84</v>
      </c>
      <c r="Q47" s="54">
        <v>94</v>
      </c>
      <c r="R47" s="56">
        <f t="shared" si="2"/>
        <v>23.5</v>
      </c>
      <c r="S47" s="54">
        <f t="shared" si="3"/>
        <v>80.59574468085107</v>
      </c>
      <c r="T47" s="56">
        <f t="shared" si="4"/>
        <v>0</v>
      </c>
      <c r="U47" s="50">
        <f t="shared" si="5"/>
        <v>4</v>
      </c>
      <c r="V47" s="50">
        <f t="shared" si="6"/>
        <v>5</v>
      </c>
      <c r="W47" s="50">
        <f t="shared" si="7"/>
        <v>1</v>
      </c>
      <c r="X47" s="50">
        <f t="shared" si="8"/>
        <v>3</v>
      </c>
      <c r="Y47" s="50">
        <f t="shared" si="9"/>
        <v>1</v>
      </c>
      <c r="Z47" s="50">
        <f t="shared" si="10"/>
        <v>0</v>
      </c>
      <c r="AA47" s="50">
        <f t="shared" si="11"/>
        <v>1</v>
      </c>
      <c r="AB47" s="50">
        <f t="shared" si="12"/>
        <v>0</v>
      </c>
      <c r="AC47" s="50">
        <f t="shared" si="13"/>
        <v>0.5</v>
      </c>
      <c r="AD47" s="50">
        <f t="shared" si="14"/>
        <v>2</v>
      </c>
      <c r="AE47" s="50">
        <f t="shared" si="15"/>
        <v>0</v>
      </c>
      <c r="AF47" s="50">
        <f t="shared" si="16"/>
        <v>2</v>
      </c>
      <c r="AG47" s="50">
        <f t="shared" si="17"/>
        <v>2</v>
      </c>
      <c r="AH47" s="50">
        <f t="shared" si="18"/>
        <v>2</v>
      </c>
      <c r="AJ47" s="57">
        <f t="shared" si="19"/>
        <v>0</v>
      </c>
      <c r="AK47" s="57">
        <f t="shared" si="20"/>
        <v>0</v>
      </c>
      <c r="AL47" s="57">
        <f t="shared" si="21"/>
        <v>0</v>
      </c>
      <c r="AM47" s="57">
        <f t="shared" si="22"/>
        <v>0</v>
      </c>
      <c r="AN47" s="57">
        <f t="shared" si="23"/>
        <v>0</v>
      </c>
      <c r="AO47" s="57">
        <f t="shared" si="24"/>
        <v>0</v>
      </c>
      <c r="AP47" s="57">
        <f t="shared" si="25"/>
        <v>0</v>
      </c>
      <c r="AQ47" s="57">
        <f t="shared" si="26"/>
        <v>0</v>
      </c>
      <c r="AR47" s="57">
        <f t="shared" si="27"/>
        <v>0</v>
      </c>
      <c r="AS47" s="57">
        <f t="shared" si="28"/>
        <v>0</v>
      </c>
      <c r="AT47" s="57">
        <f t="shared" si="29"/>
        <v>0</v>
      </c>
      <c r="AU47" s="57">
        <f t="shared" si="30"/>
        <v>0</v>
      </c>
      <c r="AV47" s="57">
        <f t="shared" si="31"/>
        <v>0</v>
      </c>
      <c r="AW47" s="57">
        <f t="shared" si="32"/>
        <v>0</v>
      </c>
    </row>
    <row r="48" spans="1:49" x14ac:dyDescent="0.25">
      <c r="A48" s="52">
        <v>20151910159</v>
      </c>
      <c r="B48" s="53" t="s">
        <v>46</v>
      </c>
      <c r="C48" s="53" t="s">
        <v>87</v>
      </c>
      <c r="D48" s="54">
        <v>41</v>
      </c>
      <c r="E48" s="54">
        <v>64</v>
      </c>
      <c r="F48" s="54">
        <v>73</v>
      </c>
      <c r="G48" s="54">
        <v>74</v>
      </c>
      <c r="H48" s="54">
        <v>60</v>
      </c>
      <c r="J48" s="54">
        <v>62</v>
      </c>
      <c r="L48" s="54">
        <v>94</v>
      </c>
      <c r="M48" s="54">
        <v>44</v>
      </c>
      <c r="N48" s="54">
        <v>82</v>
      </c>
      <c r="O48" s="54">
        <v>80</v>
      </c>
      <c r="P48" s="54">
        <v>83</v>
      </c>
      <c r="Q48" s="54">
        <v>78</v>
      </c>
      <c r="R48" s="56">
        <f t="shared" si="2"/>
        <v>24.5</v>
      </c>
      <c r="S48" s="54">
        <f t="shared" si="3"/>
        <v>65.306122448979593</v>
      </c>
      <c r="T48" s="56">
        <f t="shared" si="4"/>
        <v>6</v>
      </c>
      <c r="U48" s="50">
        <f t="shared" si="5"/>
        <v>4</v>
      </c>
      <c r="V48" s="50">
        <f t="shared" si="6"/>
        <v>5</v>
      </c>
      <c r="W48" s="50">
        <f t="shared" si="7"/>
        <v>1</v>
      </c>
      <c r="X48" s="50">
        <f t="shared" si="8"/>
        <v>3</v>
      </c>
      <c r="Y48" s="50">
        <f t="shared" si="9"/>
        <v>1</v>
      </c>
      <c r="Z48" s="50">
        <f t="shared" si="10"/>
        <v>0</v>
      </c>
      <c r="AA48" s="50">
        <f t="shared" si="11"/>
        <v>1</v>
      </c>
      <c r="AB48" s="50">
        <f t="shared" si="12"/>
        <v>0</v>
      </c>
      <c r="AC48" s="50">
        <f t="shared" si="13"/>
        <v>0.5</v>
      </c>
      <c r="AD48" s="50">
        <f t="shared" si="14"/>
        <v>2</v>
      </c>
      <c r="AE48" s="50">
        <f t="shared" si="15"/>
        <v>1</v>
      </c>
      <c r="AF48" s="50">
        <f t="shared" si="16"/>
        <v>2</v>
      </c>
      <c r="AG48" s="50">
        <f t="shared" si="17"/>
        <v>2</v>
      </c>
      <c r="AH48" s="50">
        <f t="shared" si="18"/>
        <v>2</v>
      </c>
      <c r="AJ48" s="57">
        <f t="shared" si="19"/>
        <v>4</v>
      </c>
      <c r="AK48" s="57">
        <f t="shared" si="20"/>
        <v>0</v>
      </c>
      <c r="AL48" s="57">
        <f t="shared" si="21"/>
        <v>0</v>
      </c>
      <c r="AM48" s="57">
        <f t="shared" si="22"/>
        <v>0</v>
      </c>
      <c r="AN48" s="57">
        <f t="shared" si="23"/>
        <v>0</v>
      </c>
      <c r="AO48" s="57">
        <f t="shared" si="24"/>
        <v>0</v>
      </c>
      <c r="AP48" s="57">
        <f t="shared" si="25"/>
        <v>0</v>
      </c>
      <c r="AQ48" s="57">
        <f t="shared" si="26"/>
        <v>0</v>
      </c>
      <c r="AR48" s="57">
        <f t="shared" si="27"/>
        <v>0</v>
      </c>
      <c r="AS48" s="57">
        <f t="shared" si="28"/>
        <v>2</v>
      </c>
      <c r="AT48" s="57">
        <f t="shared" si="29"/>
        <v>0</v>
      </c>
      <c r="AU48" s="57">
        <f t="shared" si="30"/>
        <v>0</v>
      </c>
      <c r="AV48" s="57">
        <f t="shared" si="31"/>
        <v>0</v>
      </c>
      <c r="AW48" s="57">
        <f t="shared" si="32"/>
        <v>0</v>
      </c>
    </row>
    <row r="50" spans="1:34" s="59" customFormat="1" x14ac:dyDescent="0.25">
      <c r="A50" s="58" t="s">
        <v>99</v>
      </c>
      <c r="B50" s="58"/>
      <c r="C50" s="53"/>
      <c r="D50" s="56">
        <v>4</v>
      </c>
      <c r="E50" s="56">
        <v>5</v>
      </c>
      <c r="F50" s="56">
        <v>1</v>
      </c>
      <c r="G50" s="56">
        <v>3</v>
      </c>
      <c r="H50" s="56">
        <v>1</v>
      </c>
      <c r="I50" s="56">
        <v>1</v>
      </c>
      <c r="J50" s="56">
        <v>1</v>
      </c>
      <c r="K50" s="56">
        <v>1</v>
      </c>
      <c r="L50" s="56">
        <v>0.5</v>
      </c>
      <c r="M50" s="56">
        <v>2</v>
      </c>
      <c r="N50" s="56">
        <v>1</v>
      </c>
      <c r="O50" s="56">
        <v>2</v>
      </c>
      <c r="P50" s="56">
        <v>2</v>
      </c>
      <c r="Q50" s="56">
        <v>2</v>
      </c>
      <c r="R50" s="56"/>
      <c r="S50" s="58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</row>
  </sheetData>
  <phoneticPr fontId="1" type="noConversion"/>
  <printOptions heading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74"/>
  <sheetViews>
    <sheetView zoomScale="130" zoomScaleNormal="130" workbookViewId="0">
      <pane ySplit="1" topLeftCell="A2" activePane="bottomLeft" state="frozen"/>
      <selection pane="bottomLeft"/>
    </sheetView>
  </sheetViews>
  <sheetFormatPr defaultRowHeight="14.4" x14ac:dyDescent="0.25"/>
  <cols>
    <col min="1" max="1" width="12.21875" bestFit="1" customWidth="1"/>
    <col min="2" max="2" width="7.21875" bestFit="1" customWidth="1"/>
    <col min="3" max="3" width="5.33203125" bestFit="1" customWidth="1"/>
    <col min="4" max="4" width="15.109375" style="1" bestFit="1" customWidth="1"/>
    <col min="5" max="5" width="17.33203125" bestFit="1" customWidth="1"/>
    <col min="6" max="6" width="19.44140625" bestFit="1" customWidth="1"/>
    <col min="7" max="7" width="15.109375" bestFit="1" customWidth="1"/>
    <col min="8" max="8" width="17.33203125" style="3" bestFit="1" customWidth="1"/>
    <col min="9" max="9" width="19.44140625" style="9" bestFit="1" customWidth="1"/>
    <col min="10" max="10" width="20.88671875" style="2" bestFit="1" customWidth="1"/>
    <col min="11" max="11" width="16.6640625" style="2" bestFit="1" customWidth="1"/>
    <col min="12" max="12" width="17.33203125" style="2" bestFit="1" customWidth="1"/>
    <col min="13" max="13" width="19.44140625" style="2" bestFit="1" customWidth="1"/>
  </cols>
  <sheetData>
    <row r="1" spans="1:13" x14ac:dyDescent="0.25">
      <c r="A1" s="28" t="s">
        <v>142</v>
      </c>
      <c r="B1" s="28" t="s">
        <v>50</v>
      </c>
      <c r="C1" s="28" t="s">
        <v>129</v>
      </c>
      <c r="D1" s="24" t="str">
        <f>学期1!S1</f>
        <v>学期1应修学分</v>
      </c>
      <c r="E1" s="24" t="str">
        <f>学期1!T1</f>
        <v>学期1加权平均分</v>
      </c>
      <c r="F1" s="24" t="str">
        <f>学期1!U1</f>
        <v>学期1挂科扣减学分</v>
      </c>
      <c r="G1" s="26" t="str">
        <f>学期2!R1</f>
        <v>学期2应修学分</v>
      </c>
      <c r="H1" s="26" t="str">
        <f>学期2!S1</f>
        <v>学期2加权平均分</v>
      </c>
      <c r="I1" s="26" t="str">
        <f>学期2!T1</f>
        <v>学期2挂科扣减学分</v>
      </c>
      <c r="J1" s="38" t="s">
        <v>157</v>
      </c>
      <c r="K1" s="38" t="s">
        <v>158</v>
      </c>
      <c r="L1" s="38" t="s">
        <v>159</v>
      </c>
      <c r="M1" s="38" t="s">
        <v>160</v>
      </c>
    </row>
    <row r="2" spans="1:13" x14ac:dyDescent="0.25">
      <c r="A2" s="4">
        <v>20151910004</v>
      </c>
      <c r="B2" s="1" t="s">
        <v>1</v>
      </c>
      <c r="C2" s="7" t="s">
        <v>87</v>
      </c>
      <c r="D2" s="25">
        <f>学期1!S2</f>
        <v>22.5</v>
      </c>
      <c r="E2" s="25">
        <f>学期1!T2</f>
        <v>86.2</v>
      </c>
      <c r="F2" s="25">
        <f>学期1!U2</f>
        <v>0</v>
      </c>
      <c r="G2" s="27">
        <f>学期2!R2</f>
        <v>24.5</v>
      </c>
      <c r="H2" s="27">
        <f>学期2!S2</f>
        <v>81.693877551020407</v>
      </c>
      <c r="I2" s="27">
        <f>学期2!T2</f>
        <v>0</v>
      </c>
      <c r="J2" s="12">
        <f t="shared" ref="J2:J48" si="0">(D2*E2+G2*H2)/(D2+G2)</f>
        <v>83.851063829787236</v>
      </c>
      <c r="K2" s="12">
        <f t="shared" ref="K2:K48" si="1">J2*(F2+I2)/(D2+G2)</f>
        <v>0</v>
      </c>
      <c r="L2" s="12">
        <f t="shared" ref="L2:L48" si="2">J2-K2</f>
        <v>83.851063829787236</v>
      </c>
      <c r="M2" s="12">
        <f t="shared" ref="M2:M48" si="3">L2*0.6</f>
        <v>50.310638297872337</v>
      </c>
    </row>
    <row r="3" spans="1:13" x14ac:dyDescent="0.25">
      <c r="A3" s="4">
        <v>20151910005</v>
      </c>
      <c r="B3" s="1" t="s">
        <v>2</v>
      </c>
      <c r="C3" s="7" t="s">
        <v>87</v>
      </c>
      <c r="D3" s="25">
        <f>学期1!S3</f>
        <v>22.5</v>
      </c>
      <c r="E3" s="25">
        <f>学期1!T3</f>
        <v>84.044444444444451</v>
      </c>
      <c r="F3" s="25">
        <f>学期1!U3</f>
        <v>0</v>
      </c>
      <c r="G3" s="27">
        <f>学期2!R3</f>
        <v>24.5</v>
      </c>
      <c r="H3" s="27">
        <f>学期2!S3</f>
        <v>77.714285714285708</v>
      </c>
      <c r="I3" s="27">
        <f>学期2!T3</f>
        <v>0</v>
      </c>
      <c r="J3" s="12">
        <f t="shared" si="0"/>
        <v>80.744680851063833</v>
      </c>
      <c r="K3" s="12">
        <f t="shared" si="1"/>
        <v>0</v>
      </c>
      <c r="L3" s="12">
        <f t="shared" si="2"/>
        <v>80.744680851063833</v>
      </c>
      <c r="M3" s="12">
        <f t="shared" si="3"/>
        <v>48.446808510638299</v>
      </c>
    </row>
    <row r="4" spans="1:13" x14ac:dyDescent="0.25">
      <c r="A4" s="4">
        <v>20151910006</v>
      </c>
      <c r="B4" s="1" t="s">
        <v>3</v>
      </c>
      <c r="C4" s="7" t="s">
        <v>87</v>
      </c>
      <c r="D4" s="25">
        <f>学期1!S4</f>
        <v>22.5</v>
      </c>
      <c r="E4" s="25">
        <f>学期1!T4</f>
        <v>80.888888888888886</v>
      </c>
      <c r="F4" s="25">
        <f>学期1!U4</f>
        <v>0</v>
      </c>
      <c r="G4" s="27">
        <f>学期2!R4</f>
        <v>24.5</v>
      </c>
      <c r="H4" s="27">
        <f>学期2!S4</f>
        <v>80.285714285714292</v>
      </c>
      <c r="I4" s="27">
        <f>学期2!T4</f>
        <v>0</v>
      </c>
      <c r="J4" s="12">
        <f t="shared" si="0"/>
        <v>80.574468085106389</v>
      </c>
      <c r="K4" s="12">
        <f t="shared" si="1"/>
        <v>0</v>
      </c>
      <c r="L4" s="12">
        <f t="shared" si="2"/>
        <v>80.574468085106389</v>
      </c>
      <c r="M4" s="12">
        <f t="shared" si="3"/>
        <v>48.344680851063835</v>
      </c>
    </row>
    <row r="5" spans="1:13" x14ac:dyDescent="0.25">
      <c r="A5" s="4">
        <v>20151910007</v>
      </c>
      <c r="B5" s="1" t="s">
        <v>4</v>
      </c>
      <c r="C5" s="7" t="s">
        <v>87</v>
      </c>
      <c r="D5" s="25">
        <f>学期1!S5</f>
        <v>22.5</v>
      </c>
      <c r="E5" s="25">
        <f>学期1!T5</f>
        <v>77.088888888888889</v>
      </c>
      <c r="F5" s="25">
        <f>学期1!U5</f>
        <v>0</v>
      </c>
      <c r="G5" s="27">
        <f>学期2!R5</f>
        <v>24.5</v>
      </c>
      <c r="H5" s="27">
        <f>学期2!S5</f>
        <v>79.714285714285708</v>
      </c>
      <c r="I5" s="27">
        <f>学期2!T5</f>
        <v>0</v>
      </c>
      <c r="J5" s="12">
        <f t="shared" si="0"/>
        <v>78.457446808510639</v>
      </c>
      <c r="K5" s="12">
        <f t="shared" si="1"/>
        <v>0</v>
      </c>
      <c r="L5" s="12">
        <f t="shared" si="2"/>
        <v>78.457446808510639</v>
      </c>
      <c r="M5" s="12">
        <f t="shared" si="3"/>
        <v>47.074468085106382</v>
      </c>
    </row>
    <row r="6" spans="1:13" x14ac:dyDescent="0.25">
      <c r="A6" s="4">
        <v>20151910014</v>
      </c>
      <c r="B6" s="1" t="s">
        <v>5</v>
      </c>
      <c r="C6" s="7" t="s">
        <v>87</v>
      </c>
      <c r="D6" s="25">
        <f>学期1!S6</f>
        <v>22.5</v>
      </c>
      <c r="E6" s="25">
        <f>学期1!T6</f>
        <v>64.777777777777771</v>
      </c>
      <c r="F6" s="25">
        <f>学期1!U6</f>
        <v>4</v>
      </c>
      <c r="G6" s="27">
        <f>学期2!R6</f>
        <v>24.5</v>
      </c>
      <c r="H6" s="27">
        <f>学期2!S6</f>
        <v>55.020408163265309</v>
      </c>
      <c r="I6" s="27">
        <f>学期2!T6</f>
        <v>12</v>
      </c>
      <c r="J6" s="12">
        <f t="shared" si="0"/>
        <v>59.691489361702125</v>
      </c>
      <c r="K6" s="12">
        <f t="shared" si="1"/>
        <v>20.320507016749659</v>
      </c>
      <c r="L6" s="12">
        <f t="shared" si="2"/>
        <v>39.370982344952466</v>
      </c>
      <c r="M6" s="12">
        <f t="shared" si="3"/>
        <v>23.622589406971478</v>
      </c>
    </row>
    <row r="7" spans="1:13" x14ac:dyDescent="0.25">
      <c r="A7" s="4">
        <v>20151910015</v>
      </c>
      <c r="B7" s="1" t="s">
        <v>6</v>
      </c>
      <c r="C7" s="7" t="s">
        <v>86</v>
      </c>
      <c r="D7" s="25">
        <f>学期1!S7</f>
        <v>22.5</v>
      </c>
      <c r="E7" s="25">
        <f>学期1!T7</f>
        <v>74.777777777777771</v>
      </c>
      <c r="F7" s="25">
        <f>学期1!U7</f>
        <v>0</v>
      </c>
      <c r="G7" s="27">
        <f>学期2!R7</f>
        <v>24.5</v>
      </c>
      <c r="H7" s="27">
        <f>学期2!S7</f>
        <v>75.244897959183675</v>
      </c>
      <c r="I7" s="27">
        <f>学期2!T7</f>
        <v>0</v>
      </c>
      <c r="J7" s="12">
        <f t="shared" si="0"/>
        <v>75.021276595744681</v>
      </c>
      <c r="K7" s="12">
        <f t="shared" si="1"/>
        <v>0</v>
      </c>
      <c r="L7" s="12">
        <f t="shared" si="2"/>
        <v>75.021276595744681</v>
      </c>
      <c r="M7" s="12">
        <f t="shared" si="3"/>
        <v>45.01276595744681</v>
      </c>
    </row>
    <row r="8" spans="1:13" x14ac:dyDescent="0.25">
      <c r="A8" s="4">
        <v>20151910016</v>
      </c>
      <c r="B8" s="1" t="s">
        <v>7</v>
      </c>
      <c r="C8" s="7" t="s">
        <v>87</v>
      </c>
      <c r="D8" s="25">
        <f>学期1!S8</f>
        <v>22.5</v>
      </c>
      <c r="E8" s="25">
        <f>学期1!T8</f>
        <v>82.577777777777783</v>
      </c>
      <c r="F8" s="25">
        <f>学期1!U8</f>
        <v>0</v>
      </c>
      <c r="G8" s="27">
        <f>学期2!R8</f>
        <v>24.5</v>
      </c>
      <c r="H8" s="27">
        <f>学期2!S8</f>
        <v>73.34693877551021</v>
      </c>
      <c r="I8" s="27">
        <f>学期2!T8</f>
        <v>0</v>
      </c>
      <c r="J8" s="12">
        <f t="shared" si="0"/>
        <v>77.765957446808514</v>
      </c>
      <c r="K8" s="12">
        <f t="shared" si="1"/>
        <v>0</v>
      </c>
      <c r="L8" s="12">
        <f t="shared" si="2"/>
        <v>77.765957446808514</v>
      </c>
      <c r="M8" s="12">
        <f t="shared" si="3"/>
        <v>46.659574468085104</v>
      </c>
    </row>
    <row r="9" spans="1:13" x14ac:dyDescent="0.25">
      <c r="A9" s="4">
        <v>20151910017</v>
      </c>
      <c r="B9" s="1" t="s">
        <v>8</v>
      </c>
      <c r="C9" s="7" t="s">
        <v>86</v>
      </c>
      <c r="D9" s="25">
        <f>学期1!S9</f>
        <v>22.5</v>
      </c>
      <c r="E9" s="25">
        <f>学期1!T9</f>
        <v>79.911111111111111</v>
      </c>
      <c r="F9" s="25">
        <f>学期1!U9</f>
        <v>0</v>
      </c>
      <c r="G9" s="27">
        <f>学期2!R9</f>
        <v>24.5</v>
      </c>
      <c r="H9" s="27">
        <f>学期2!S9</f>
        <v>71.959183673469383</v>
      </c>
      <c r="I9" s="27">
        <f>学期2!T9</f>
        <v>0</v>
      </c>
      <c r="J9" s="12">
        <f t="shared" si="0"/>
        <v>75.765957446808514</v>
      </c>
      <c r="K9" s="12">
        <f t="shared" si="1"/>
        <v>0</v>
      </c>
      <c r="L9" s="12">
        <f t="shared" si="2"/>
        <v>75.765957446808514</v>
      </c>
      <c r="M9" s="12">
        <f t="shared" si="3"/>
        <v>45.459574468085108</v>
      </c>
    </row>
    <row r="10" spans="1:13" x14ac:dyDescent="0.25">
      <c r="A10" s="4">
        <v>20151910026</v>
      </c>
      <c r="B10" s="1" t="s">
        <v>9</v>
      </c>
      <c r="C10" s="7" t="s">
        <v>87</v>
      </c>
      <c r="D10" s="25">
        <f>学期1!S10</f>
        <v>22.5</v>
      </c>
      <c r="E10" s="25">
        <f>学期1!T10</f>
        <v>67.933333333333337</v>
      </c>
      <c r="F10" s="25">
        <f>学期1!U10</f>
        <v>0</v>
      </c>
      <c r="G10" s="27">
        <f>学期2!R10</f>
        <v>24.5</v>
      </c>
      <c r="H10" s="27">
        <f>学期2!S10</f>
        <v>59.408163265306122</v>
      </c>
      <c r="I10" s="27">
        <f>学期2!T10</f>
        <v>11</v>
      </c>
      <c r="J10" s="12">
        <f t="shared" si="0"/>
        <v>63.48936170212766</v>
      </c>
      <c r="K10" s="12">
        <f t="shared" si="1"/>
        <v>14.859212313263919</v>
      </c>
      <c r="L10" s="12">
        <f t="shared" si="2"/>
        <v>48.630149388863742</v>
      </c>
      <c r="M10" s="12">
        <f t="shared" si="3"/>
        <v>29.178089633318244</v>
      </c>
    </row>
    <row r="11" spans="1:13" x14ac:dyDescent="0.25">
      <c r="A11" s="4">
        <v>20151910027</v>
      </c>
      <c r="B11" s="1" t="s">
        <v>10</v>
      </c>
      <c r="C11" s="7" t="s">
        <v>87</v>
      </c>
      <c r="D11" s="25">
        <f>学期1!S11</f>
        <v>22.5</v>
      </c>
      <c r="E11" s="25">
        <f>学期1!T11</f>
        <v>69.111111111111114</v>
      </c>
      <c r="F11" s="25">
        <f>学期1!U11</f>
        <v>0</v>
      </c>
      <c r="G11" s="27">
        <f>学期2!R11</f>
        <v>24.5</v>
      </c>
      <c r="H11" s="27">
        <f>学期2!S11</f>
        <v>63.224489795918366</v>
      </c>
      <c r="I11" s="27">
        <f>学期2!T11</f>
        <v>9</v>
      </c>
      <c r="J11" s="12">
        <f t="shared" si="0"/>
        <v>66.042553191489361</v>
      </c>
      <c r="K11" s="12">
        <f t="shared" si="1"/>
        <v>12.646446355817112</v>
      </c>
      <c r="L11" s="12">
        <f t="shared" si="2"/>
        <v>53.396106835672249</v>
      </c>
      <c r="M11" s="12">
        <f t="shared" si="3"/>
        <v>32.037664101403351</v>
      </c>
    </row>
    <row r="12" spans="1:13" x14ac:dyDescent="0.25">
      <c r="A12" s="4">
        <v>20151910028</v>
      </c>
      <c r="B12" s="1" t="s">
        <v>11</v>
      </c>
      <c r="C12" s="7" t="s">
        <v>86</v>
      </c>
      <c r="D12" s="25">
        <f>学期1!S12</f>
        <v>22.5</v>
      </c>
      <c r="E12" s="25">
        <f>学期1!T12</f>
        <v>77.422222222222217</v>
      </c>
      <c r="F12" s="25">
        <f>学期1!U12</f>
        <v>0</v>
      </c>
      <c r="G12" s="27">
        <f>学期2!R12</f>
        <v>24.5</v>
      </c>
      <c r="H12" s="27">
        <f>学期2!S12</f>
        <v>79.489795918367349</v>
      </c>
      <c r="I12" s="27">
        <f>学期2!T12</f>
        <v>0</v>
      </c>
      <c r="J12" s="12">
        <f t="shared" si="0"/>
        <v>78.5</v>
      </c>
      <c r="K12" s="12">
        <f t="shared" si="1"/>
        <v>0</v>
      </c>
      <c r="L12" s="12">
        <f t="shared" si="2"/>
        <v>78.5</v>
      </c>
      <c r="M12" s="12">
        <f t="shared" si="3"/>
        <v>47.1</v>
      </c>
    </row>
    <row r="13" spans="1:13" x14ac:dyDescent="0.25">
      <c r="A13" s="4">
        <v>20151910029</v>
      </c>
      <c r="B13" s="1" t="s">
        <v>12</v>
      </c>
      <c r="C13" s="7" t="s">
        <v>87</v>
      </c>
      <c r="D13" s="25">
        <f>学期1!S13</f>
        <v>22.5</v>
      </c>
      <c r="E13" s="25">
        <f>学期1!T13</f>
        <v>74.155555555555551</v>
      </c>
      <c r="F13" s="25">
        <f>学期1!U13</f>
        <v>0</v>
      </c>
      <c r="G13" s="27">
        <f>学期2!R13</f>
        <v>24.5</v>
      </c>
      <c r="H13" s="27">
        <f>学期2!S13</f>
        <v>72.816326530612244</v>
      </c>
      <c r="I13" s="27">
        <f>学期2!T13</f>
        <v>0</v>
      </c>
      <c r="J13" s="12">
        <f t="shared" si="0"/>
        <v>73.457446808510639</v>
      </c>
      <c r="K13" s="12">
        <f t="shared" si="1"/>
        <v>0</v>
      </c>
      <c r="L13" s="12">
        <f t="shared" si="2"/>
        <v>73.457446808510639</v>
      </c>
      <c r="M13" s="12">
        <f t="shared" si="3"/>
        <v>44.074468085106382</v>
      </c>
    </row>
    <row r="14" spans="1:13" x14ac:dyDescent="0.25">
      <c r="A14" s="4">
        <v>20151910041</v>
      </c>
      <c r="B14" s="1" t="s">
        <v>13</v>
      </c>
      <c r="C14" s="7" t="s">
        <v>87</v>
      </c>
      <c r="D14" s="25">
        <f>学期1!S14</f>
        <v>22.5</v>
      </c>
      <c r="E14" s="25">
        <f>学期1!T14</f>
        <v>57.133333333333333</v>
      </c>
      <c r="F14" s="25">
        <f>学期1!U14</f>
        <v>4</v>
      </c>
      <c r="G14" s="27">
        <f>学期2!R14</f>
        <v>24.5</v>
      </c>
      <c r="H14" s="27">
        <f>学期2!S14</f>
        <v>22.326530612244898</v>
      </c>
      <c r="I14" s="27">
        <f>学期2!T14</f>
        <v>19</v>
      </c>
      <c r="J14" s="12">
        <f t="shared" si="0"/>
        <v>38.98936170212766</v>
      </c>
      <c r="K14" s="12">
        <f t="shared" si="1"/>
        <v>19.079900407424176</v>
      </c>
      <c r="L14" s="12">
        <f t="shared" si="2"/>
        <v>19.909461294703483</v>
      </c>
      <c r="M14" s="12">
        <f t="shared" si="3"/>
        <v>11.94567677682209</v>
      </c>
    </row>
    <row r="15" spans="1:13" x14ac:dyDescent="0.25">
      <c r="A15" s="4">
        <v>20151910042</v>
      </c>
      <c r="B15" s="1" t="s">
        <v>14</v>
      </c>
      <c r="C15" s="7" t="s">
        <v>87</v>
      </c>
      <c r="D15" s="25">
        <f>学期1!S15</f>
        <v>22.5</v>
      </c>
      <c r="E15" s="25">
        <f>学期1!T15</f>
        <v>86.311111111111117</v>
      </c>
      <c r="F15" s="25">
        <f>学期1!U15</f>
        <v>0</v>
      </c>
      <c r="G15" s="27">
        <f>学期2!R15</f>
        <v>24.5</v>
      </c>
      <c r="H15" s="27">
        <f>学期2!S15</f>
        <v>83.448979591836732</v>
      </c>
      <c r="I15" s="27">
        <f>学期2!T15</f>
        <v>0</v>
      </c>
      <c r="J15" s="12">
        <f t="shared" si="0"/>
        <v>84.819148936170208</v>
      </c>
      <c r="K15" s="12">
        <f t="shared" si="1"/>
        <v>0</v>
      </c>
      <c r="L15" s="12">
        <f t="shared" si="2"/>
        <v>84.819148936170208</v>
      </c>
      <c r="M15" s="12">
        <f t="shared" si="3"/>
        <v>50.891489361702121</v>
      </c>
    </row>
    <row r="16" spans="1:13" x14ac:dyDescent="0.25">
      <c r="A16" s="4">
        <v>20151910044</v>
      </c>
      <c r="B16" s="1" t="s">
        <v>15</v>
      </c>
      <c r="C16" s="7" t="s">
        <v>86</v>
      </c>
      <c r="D16" s="25">
        <f>学期1!S16</f>
        <v>22.5</v>
      </c>
      <c r="E16" s="25">
        <f>学期1!T16</f>
        <v>82.688888888888883</v>
      </c>
      <c r="F16" s="25">
        <f>学期1!U16</f>
        <v>0</v>
      </c>
      <c r="G16" s="27">
        <f>学期2!R16</f>
        <v>24.5</v>
      </c>
      <c r="H16" s="27">
        <f>学期2!S16</f>
        <v>77.306122448979593</v>
      </c>
      <c r="I16" s="27">
        <f>学期2!T16</f>
        <v>0</v>
      </c>
      <c r="J16" s="12">
        <f t="shared" si="0"/>
        <v>79.88297872340425</v>
      </c>
      <c r="K16" s="12">
        <f t="shared" si="1"/>
        <v>0</v>
      </c>
      <c r="L16" s="12">
        <f t="shared" si="2"/>
        <v>79.88297872340425</v>
      </c>
      <c r="M16" s="12">
        <f t="shared" si="3"/>
        <v>47.92978723404255</v>
      </c>
    </row>
    <row r="17" spans="1:13" x14ac:dyDescent="0.25">
      <c r="A17" s="4">
        <v>20151910055</v>
      </c>
      <c r="B17" s="1" t="s">
        <v>16</v>
      </c>
      <c r="C17" s="7" t="s">
        <v>87</v>
      </c>
      <c r="D17" s="25">
        <f>学期1!S17</f>
        <v>22.5</v>
      </c>
      <c r="E17" s="25">
        <f>学期1!T17</f>
        <v>83.24444444444444</v>
      </c>
      <c r="F17" s="25">
        <f>学期1!U17</f>
        <v>0</v>
      </c>
      <c r="G17" s="27">
        <f>学期2!R17</f>
        <v>22.5</v>
      </c>
      <c r="H17" s="27">
        <f>学期2!S17</f>
        <v>74.977777777777774</v>
      </c>
      <c r="I17" s="27">
        <f>学期2!T17</f>
        <v>4</v>
      </c>
      <c r="J17" s="12">
        <f t="shared" si="0"/>
        <v>79.111111111111114</v>
      </c>
      <c r="K17" s="12">
        <f t="shared" si="1"/>
        <v>7.0320987654320994</v>
      </c>
      <c r="L17" s="12">
        <f t="shared" si="2"/>
        <v>72.079012345679018</v>
      </c>
      <c r="M17" s="12">
        <f t="shared" si="3"/>
        <v>43.247407407407408</v>
      </c>
    </row>
    <row r="18" spans="1:13" x14ac:dyDescent="0.25">
      <c r="A18" s="4">
        <v>20151910056</v>
      </c>
      <c r="B18" s="1" t="s">
        <v>17</v>
      </c>
      <c r="C18" s="7" t="s">
        <v>87</v>
      </c>
      <c r="D18" s="25">
        <f>学期1!S18</f>
        <v>22.5</v>
      </c>
      <c r="E18" s="25">
        <f>学期1!T18</f>
        <v>67.62222222222222</v>
      </c>
      <c r="F18" s="25">
        <f>学期1!U18</f>
        <v>1</v>
      </c>
      <c r="G18" s="27">
        <f>学期2!R18</f>
        <v>24.5</v>
      </c>
      <c r="H18" s="27">
        <f>学期2!S18</f>
        <v>57.346938775510203</v>
      </c>
      <c r="I18" s="27">
        <f>学期2!T18</f>
        <v>11</v>
      </c>
      <c r="J18" s="12">
        <f t="shared" si="0"/>
        <v>62.265957446808514</v>
      </c>
      <c r="K18" s="12">
        <f t="shared" si="1"/>
        <v>15.897691263014941</v>
      </c>
      <c r="L18" s="12">
        <f t="shared" si="2"/>
        <v>46.368266183793573</v>
      </c>
      <c r="M18" s="12">
        <f t="shared" si="3"/>
        <v>27.820959710276142</v>
      </c>
    </row>
    <row r="19" spans="1:13" x14ac:dyDescent="0.25">
      <c r="A19" s="4">
        <v>20151910057</v>
      </c>
      <c r="B19" s="1" t="s">
        <v>18</v>
      </c>
      <c r="C19" s="7" t="s">
        <v>87</v>
      </c>
      <c r="D19" s="25">
        <f>学期1!S19</f>
        <v>22.5</v>
      </c>
      <c r="E19" s="25">
        <f>学期1!T19</f>
        <v>78.977777777777774</v>
      </c>
      <c r="F19" s="25">
        <f>学期1!U19</f>
        <v>0</v>
      </c>
      <c r="G19" s="27">
        <f>学期2!R19</f>
        <v>24.5</v>
      </c>
      <c r="H19" s="27">
        <f>学期2!S19</f>
        <v>74.816326530612244</v>
      </c>
      <c r="I19" s="27">
        <f>学期2!T19</f>
        <v>0</v>
      </c>
      <c r="J19" s="12">
        <f t="shared" si="0"/>
        <v>76.808510638297875</v>
      </c>
      <c r="K19" s="12">
        <f t="shared" si="1"/>
        <v>0</v>
      </c>
      <c r="L19" s="12">
        <f t="shared" si="2"/>
        <v>76.808510638297875</v>
      </c>
      <c r="M19" s="12">
        <f t="shared" si="3"/>
        <v>46.085106382978722</v>
      </c>
    </row>
    <row r="20" spans="1:13" x14ac:dyDescent="0.25">
      <c r="A20" s="4">
        <v>20151910065</v>
      </c>
      <c r="B20" s="1" t="s">
        <v>88</v>
      </c>
      <c r="C20" s="7" t="s">
        <v>87</v>
      </c>
      <c r="D20" s="25">
        <f>学期1!S20</f>
        <v>22.5</v>
      </c>
      <c r="E20" s="25">
        <f>学期1!T20</f>
        <v>73.111111111111114</v>
      </c>
      <c r="F20" s="25">
        <f>学期1!U20</f>
        <v>0</v>
      </c>
      <c r="G20" s="27">
        <f>学期2!R20</f>
        <v>24.5</v>
      </c>
      <c r="H20" s="27">
        <f>学期2!S20</f>
        <v>63.367346938775512</v>
      </c>
      <c r="I20" s="27">
        <f>学期2!T20</f>
        <v>8</v>
      </c>
      <c r="J20" s="12">
        <f t="shared" si="0"/>
        <v>68.031914893617028</v>
      </c>
      <c r="K20" s="12">
        <f t="shared" si="1"/>
        <v>11.579900407424175</v>
      </c>
      <c r="L20" s="12">
        <f t="shared" si="2"/>
        <v>56.452014486192851</v>
      </c>
      <c r="M20" s="12">
        <f t="shared" si="3"/>
        <v>33.871208691715708</v>
      </c>
    </row>
    <row r="21" spans="1:13" x14ac:dyDescent="0.25">
      <c r="A21" s="4">
        <v>20151910066</v>
      </c>
      <c r="B21" s="1" t="s">
        <v>19</v>
      </c>
      <c r="C21" s="7" t="s">
        <v>86</v>
      </c>
      <c r="D21" s="25">
        <f>学期1!S21</f>
        <v>22.5</v>
      </c>
      <c r="E21" s="25">
        <f>学期1!T21</f>
        <v>81.355555555555554</v>
      </c>
      <c r="F21" s="25">
        <f>学期1!U21</f>
        <v>0</v>
      </c>
      <c r="G21" s="27">
        <f>学期2!R21</f>
        <v>24.5</v>
      </c>
      <c r="H21" s="27">
        <f>学期2!S21</f>
        <v>76.91836734693878</v>
      </c>
      <c r="I21" s="27">
        <f>学期2!T21</f>
        <v>0</v>
      </c>
      <c r="J21" s="12">
        <f t="shared" si="0"/>
        <v>79.042553191489361</v>
      </c>
      <c r="K21" s="12">
        <f t="shared" si="1"/>
        <v>0</v>
      </c>
      <c r="L21" s="12">
        <f t="shared" si="2"/>
        <v>79.042553191489361</v>
      </c>
      <c r="M21" s="12">
        <f t="shared" si="3"/>
        <v>47.425531914893618</v>
      </c>
    </row>
    <row r="22" spans="1:13" x14ac:dyDescent="0.25">
      <c r="A22" s="4">
        <v>20151910068</v>
      </c>
      <c r="B22" s="1" t="s">
        <v>20</v>
      </c>
      <c r="C22" s="7" t="s">
        <v>86</v>
      </c>
      <c r="D22" s="25">
        <f>学期1!S22</f>
        <v>22.5</v>
      </c>
      <c r="E22" s="25">
        <f>学期1!T22</f>
        <v>69.24444444444444</v>
      </c>
      <c r="F22" s="25">
        <f>学期1!U22</f>
        <v>0</v>
      </c>
      <c r="G22" s="27">
        <f>学期2!R22</f>
        <v>24.5</v>
      </c>
      <c r="H22" s="27">
        <f>学期2!S22</f>
        <v>72.244897959183675</v>
      </c>
      <c r="I22" s="27">
        <f>学期2!T22</f>
        <v>4</v>
      </c>
      <c r="J22" s="12">
        <f t="shared" si="0"/>
        <v>70.808510638297875</v>
      </c>
      <c r="K22" s="12">
        <f t="shared" si="1"/>
        <v>6.026256224535989</v>
      </c>
      <c r="L22" s="12">
        <f t="shared" si="2"/>
        <v>64.782254413761891</v>
      </c>
      <c r="M22" s="12">
        <f t="shared" si="3"/>
        <v>38.869352648257134</v>
      </c>
    </row>
    <row r="23" spans="1:13" x14ac:dyDescent="0.25">
      <c r="A23" s="4">
        <v>20151910069</v>
      </c>
      <c r="B23" s="1" t="s">
        <v>21</v>
      </c>
      <c r="C23" s="7" t="s">
        <v>87</v>
      </c>
      <c r="D23" s="25">
        <f>学期1!S23</f>
        <v>22.5</v>
      </c>
      <c r="E23" s="25">
        <f>学期1!T23</f>
        <v>63</v>
      </c>
      <c r="F23" s="25">
        <f>学期1!U23</f>
        <v>5</v>
      </c>
      <c r="G23" s="27">
        <f>学期2!R23</f>
        <v>24.5</v>
      </c>
      <c r="H23" s="27">
        <f>学期2!S23</f>
        <v>58.510204081632651</v>
      </c>
      <c r="I23" s="27">
        <f>学期2!T23</f>
        <v>11</v>
      </c>
      <c r="J23" s="12">
        <f t="shared" si="0"/>
        <v>60.659574468085104</v>
      </c>
      <c r="K23" s="12">
        <f t="shared" si="1"/>
        <v>20.650067904028973</v>
      </c>
      <c r="L23" s="12">
        <f t="shared" si="2"/>
        <v>40.009506564056132</v>
      </c>
      <c r="M23" s="12">
        <f t="shared" si="3"/>
        <v>24.00570393843368</v>
      </c>
    </row>
    <row r="24" spans="1:13" x14ac:dyDescent="0.25">
      <c r="A24" s="4">
        <v>20151910084</v>
      </c>
      <c r="B24" s="1" t="s">
        <v>22</v>
      </c>
      <c r="C24" s="7" t="s">
        <v>87</v>
      </c>
      <c r="D24" s="25">
        <f>学期1!S24</f>
        <v>22.5</v>
      </c>
      <c r="E24" s="25">
        <f>学期1!T24</f>
        <v>69.24444444444444</v>
      </c>
      <c r="F24" s="25">
        <f>学期1!U24</f>
        <v>0</v>
      </c>
      <c r="G24" s="27">
        <f>学期2!R24</f>
        <v>24.5</v>
      </c>
      <c r="H24" s="27">
        <f>学期2!S24</f>
        <v>68.693877551020407</v>
      </c>
      <c r="I24" s="27">
        <f>学期2!T24</f>
        <v>7</v>
      </c>
      <c r="J24" s="12">
        <f t="shared" si="0"/>
        <v>68.957446808510639</v>
      </c>
      <c r="K24" s="12">
        <f t="shared" si="1"/>
        <v>10.270258035310095</v>
      </c>
      <c r="L24" s="12">
        <f t="shared" si="2"/>
        <v>58.687188773200546</v>
      </c>
      <c r="M24" s="12">
        <f t="shared" si="3"/>
        <v>35.212313263920329</v>
      </c>
    </row>
    <row r="25" spans="1:13" x14ac:dyDescent="0.25">
      <c r="A25" s="4">
        <v>20151910085</v>
      </c>
      <c r="B25" s="1" t="s">
        <v>23</v>
      </c>
      <c r="C25" s="7" t="s">
        <v>86</v>
      </c>
      <c r="D25" s="25">
        <f>学期1!S25</f>
        <v>22.5</v>
      </c>
      <c r="E25" s="25">
        <f>学期1!T25</f>
        <v>77.8</v>
      </c>
      <c r="F25" s="25">
        <f>学期1!U25</f>
        <v>0</v>
      </c>
      <c r="G25" s="27">
        <f>学期2!R25</f>
        <v>24.5</v>
      </c>
      <c r="H25" s="27">
        <f>学期2!S25</f>
        <v>73.591836734693871</v>
      </c>
      <c r="I25" s="27">
        <f>学期2!T25</f>
        <v>5</v>
      </c>
      <c r="J25" s="12">
        <f t="shared" si="0"/>
        <v>75.606382978723403</v>
      </c>
      <c r="K25" s="12">
        <f t="shared" si="1"/>
        <v>8.0432322317790845</v>
      </c>
      <c r="L25" s="12">
        <f t="shared" si="2"/>
        <v>67.563150746944316</v>
      </c>
      <c r="M25" s="12">
        <f t="shared" si="3"/>
        <v>40.537890448166586</v>
      </c>
    </row>
    <row r="26" spans="1:13" x14ac:dyDescent="0.25">
      <c r="A26" s="4">
        <v>20151910086</v>
      </c>
      <c r="B26" s="1" t="s">
        <v>24</v>
      </c>
      <c r="C26" s="7" t="s">
        <v>87</v>
      </c>
      <c r="D26" s="25">
        <f>学期1!S26</f>
        <v>22.5</v>
      </c>
      <c r="E26" s="25">
        <f>学期1!T26</f>
        <v>71.333333333333329</v>
      </c>
      <c r="F26" s="25">
        <f>学期1!U26</f>
        <v>0</v>
      </c>
      <c r="G26" s="27">
        <f>学期2!R26</f>
        <v>24.5</v>
      </c>
      <c r="H26" s="27">
        <f>学期2!S26</f>
        <v>74.795918367346943</v>
      </c>
      <c r="I26" s="27">
        <f>学期2!T26</f>
        <v>0</v>
      </c>
      <c r="J26" s="12">
        <f t="shared" si="0"/>
        <v>73.138297872340431</v>
      </c>
      <c r="K26" s="12">
        <f t="shared" si="1"/>
        <v>0</v>
      </c>
      <c r="L26" s="12">
        <f t="shared" si="2"/>
        <v>73.138297872340431</v>
      </c>
      <c r="M26" s="12">
        <f t="shared" si="3"/>
        <v>43.882978723404257</v>
      </c>
    </row>
    <row r="27" spans="1:13" x14ac:dyDescent="0.25">
      <c r="A27" s="4">
        <v>20151910104</v>
      </c>
      <c r="B27" s="1" t="s">
        <v>25</v>
      </c>
      <c r="C27" s="7" t="s">
        <v>86</v>
      </c>
      <c r="D27" s="25">
        <f>学期1!S27</f>
        <v>22.5</v>
      </c>
      <c r="E27" s="25">
        <f>学期1!T27</f>
        <v>78.444444444444443</v>
      </c>
      <c r="F27" s="25">
        <f>学期1!U27</f>
        <v>0</v>
      </c>
      <c r="G27" s="27">
        <f>学期2!R27</f>
        <v>24.5</v>
      </c>
      <c r="H27" s="27">
        <f>学期2!S27</f>
        <v>80.387755102040813</v>
      </c>
      <c r="I27" s="27">
        <f>学期2!T27</f>
        <v>0</v>
      </c>
      <c r="J27" s="12">
        <f t="shared" si="0"/>
        <v>79.457446808510639</v>
      </c>
      <c r="K27" s="12">
        <f t="shared" si="1"/>
        <v>0</v>
      </c>
      <c r="L27" s="12">
        <f t="shared" si="2"/>
        <v>79.457446808510639</v>
      </c>
      <c r="M27" s="12">
        <f t="shared" si="3"/>
        <v>47.674468085106383</v>
      </c>
    </row>
    <row r="28" spans="1:13" x14ac:dyDescent="0.25">
      <c r="A28" s="4">
        <v>20151910107</v>
      </c>
      <c r="B28" s="1" t="s">
        <v>26</v>
      </c>
      <c r="C28" s="7" t="s">
        <v>86</v>
      </c>
      <c r="D28" s="25">
        <f>学期1!S28</f>
        <v>22.5</v>
      </c>
      <c r="E28" s="25">
        <f>学期1!T28</f>
        <v>67.333333333333329</v>
      </c>
      <c r="F28" s="25">
        <f>学期1!U28</f>
        <v>0</v>
      </c>
      <c r="G28" s="27">
        <f>学期2!R28</f>
        <v>24.5</v>
      </c>
      <c r="H28" s="27">
        <f>学期2!S28</f>
        <v>70.775510204081627</v>
      </c>
      <c r="I28" s="27">
        <f>学期2!T28</f>
        <v>0</v>
      </c>
      <c r="J28" s="12">
        <f t="shared" si="0"/>
        <v>69.127659574468083</v>
      </c>
      <c r="K28" s="12">
        <f t="shared" si="1"/>
        <v>0</v>
      </c>
      <c r="L28" s="12">
        <f t="shared" si="2"/>
        <v>69.127659574468083</v>
      </c>
      <c r="M28" s="12">
        <f t="shared" si="3"/>
        <v>41.47659574468085</v>
      </c>
    </row>
    <row r="29" spans="1:13" x14ac:dyDescent="0.25">
      <c r="A29" s="4">
        <v>20151910108</v>
      </c>
      <c r="B29" s="1" t="s">
        <v>27</v>
      </c>
      <c r="C29" s="7" t="s">
        <v>86</v>
      </c>
      <c r="D29" s="25">
        <f>学期1!S29</f>
        <v>22.5</v>
      </c>
      <c r="E29" s="25">
        <f>学期1!T29</f>
        <v>76.86666666666666</v>
      </c>
      <c r="F29" s="25">
        <f>学期1!U29</f>
        <v>0</v>
      </c>
      <c r="G29" s="27">
        <f>学期2!R29</f>
        <v>24.5</v>
      </c>
      <c r="H29" s="27">
        <f>学期2!S29</f>
        <v>78.775510204081627</v>
      </c>
      <c r="I29" s="27">
        <f>学期2!T29</f>
        <v>0</v>
      </c>
      <c r="J29" s="12">
        <f t="shared" si="0"/>
        <v>77.861702127659569</v>
      </c>
      <c r="K29" s="12">
        <f t="shared" si="1"/>
        <v>0</v>
      </c>
      <c r="L29" s="12">
        <f t="shared" si="2"/>
        <v>77.861702127659569</v>
      </c>
      <c r="M29" s="12">
        <f t="shared" si="3"/>
        <v>46.717021276595737</v>
      </c>
    </row>
    <row r="30" spans="1:13" x14ac:dyDescent="0.25">
      <c r="A30" s="4">
        <v>20151910112</v>
      </c>
      <c r="B30" s="1" t="s">
        <v>45</v>
      </c>
      <c r="C30" s="7" t="s">
        <v>87</v>
      </c>
      <c r="D30" s="25">
        <f>学期1!S30</f>
        <v>22.5</v>
      </c>
      <c r="E30" s="25">
        <f>学期1!T30</f>
        <v>66.777777777777771</v>
      </c>
      <c r="F30" s="25">
        <f>学期1!U30</f>
        <v>1</v>
      </c>
      <c r="G30" s="27">
        <f>学期2!R30</f>
        <v>22.5</v>
      </c>
      <c r="H30" s="27">
        <f>学期2!S30</f>
        <v>48.06666666666667</v>
      </c>
      <c r="I30" s="27">
        <f>学期2!T30</f>
        <v>13</v>
      </c>
      <c r="J30" s="12">
        <f t="shared" si="0"/>
        <v>57.422222222222224</v>
      </c>
      <c r="K30" s="12">
        <f t="shared" si="1"/>
        <v>17.864691358024693</v>
      </c>
      <c r="L30" s="12">
        <f t="shared" si="2"/>
        <v>39.557530864197531</v>
      </c>
      <c r="M30" s="12">
        <f t="shared" si="3"/>
        <v>23.734518518518517</v>
      </c>
    </row>
    <row r="31" spans="1:13" x14ac:dyDescent="0.25">
      <c r="A31" s="4">
        <v>20151910113</v>
      </c>
      <c r="B31" s="1" t="s">
        <v>28</v>
      </c>
      <c r="C31" s="7" t="s">
        <v>86</v>
      </c>
      <c r="D31" s="25">
        <f>学期1!S31</f>
        <v>22.5</v>
      </c>
      <c r="E31" s="25">
        <f>学期1!T31</f>
        <v>79.13333333333334</v>
      </c>
      <c r="F31" s="25">
        <f>学期1!U31</f>
        <v>0</v>
      </c>
      <c r="G31" s="27">
        <f>学期2!R31</f>
        <v>24.5</v>
      </c>
      <c r="H31" s="27">
        <f>学期2!S31</f>
        <v>72.326530612244895</v>
      </c>
      <c r="I31" s="27">
        <f>学期2!T31</f>
        <v>0</v>
      </c>
      <c r="J31" s="12">
        <f t="shared" si="0"/>
        <v>75.585106382978722</v>
      </c>
      <c r="K31" s="12">
        <f t="shared" si="1"/>
        <v>0</v>
      </c>
      <c r="L31" s="12">
        <f t="shared" si="2"/>
        <v>75.585106382978722</v>
      </c>
      <c r="M31" s="12">
        <f t="shared" si="3"/>
        <v>45.351063829787229</v>
      </c>
    </row>
    <row r="32" spans="1:13" x14ac:dyDescent="0.25">
      <c r="A32" s="4">
        <v>20151910114</v>
      </c>
      <c r="B32" s="1" t="s">
        <v>29</v>
      </c>
      <c r="C32" s="7" t="s">
        <v>87</v>
      </c>
      <c r="D32" s="25">
        <f>学期1!S32</f>
        <v>22.5</v>
      </c>
      <c r="E32" s="25">
        <f>学期1!T32</f>
        <v>77.222222222222229</v>
      </c>
      <c r="F32" s="25">
        <f>学期1!U32</f>
        <v>0</v>
      </c>
      <c r="G32" s="27">
        <f>学期2!R32</f>
        <v>22.5</v>
      </c>
      <c r="H32" s="27">
        <f>学期2!S32</f>
        <v>72.911111111111111</v>
      </c>
      <c r="I32" s="27">
        <f>学期2!T32</f>
        <v>2</v>
      </c>
      <c r="J32" s="12">
        <f t="shared" si="0"/>
        <v>75.066666666666663</v>
      </c>
      <c r="K32" s="12">
        <f t="shared" si="1"/>
        <v>3.3362962962962963</v>
      </c>
      <c r="L32" s="12">
        <f t="shared" si="2"/>
        <v>71.730370370370366</v>
      </c>
      <c r="M32" s="12">
        <f t="shared" si="3"/>
        <v>43.038222222222217</v>
      </c>
    </row>
    <row r="33" spans="1:13" x14ac:dyDescent="0.25">
      <c r="A33" s="4">
        <v>20151910115</v>
      </c>
      <c r="B33" s="1" t="s">
        <v>30</v>
      </c>
      <c r="C33" s="7" t="s">
        <v>87</v>
      </c>
      <c r="D33" s="25">
        <f>学期1!S33</f>
        <v>22.5</v>
      </c>
      <c r="E33" s="25">
        <f>学期1!T33</f>
        <v>66.86666666666666</v>
      </c>
      <c r="F33" s="25">
        <f>学期1!U33</f>
        <v>1</v>
      </c>
      <c r="G33" s="27">
        <f>学期2!R33</f>
        <v>20.5</v>
      </c>
      <c r="H33" s="27">
        <f>学期2!S33</f>
        <v>54.951219512195124</v>
      </c>
      <c r="I33" s="27">
        <f>学期2!T33</f>
        <v>13</v>
      </c>
      <c r="J33" s="12">
        <f t="shared" si="0"/>
        <v>61.186046511627907</v>
      </c>
      <c r="K33" s="12">
        <f t="shared" si="1"/>
        <v>19.921038399134666</v>
      </c>
      <c r="L33" s="12">
        <f t="shared" si="2"/>
        <v>41.265008112493241</v>
      </c>
      <c r="M33" s="12">
        <f t="shared" si="3"/>
        <v>24.759004867495943</v>
      </c>
    </row>
    <row r="34" spans="1:13" x14ac:dyDescent="0.25">
      <c r="A34" s="4">
        <v>20151910116</v>
      </c>
      <c r="B34" s="1" t="s">
        <v>31</v>
      </c>
      <c r="C34" s="7" t="s">
        <v>87</v>
      </c>
      <c r="D34" s="25">
        <f>学期1!S34</f>
        <v>22.5</v>
      </c>
      <c r="E34" s="25">
        <f>学期1!T34</f>
        <v>71.599999999999994</v>
      </c>
      <c r="F34" s="25">
        <f>学期1!U34</f>
        <v>0</v>
      </c>
      <c r="G34" s="27">
        <f>学期2!R34</f>
        <v>22.5</v>
      </c>
      <c r="H34" s="27">
        <f>学期2!S34</f>
        <v>59.822222222222223</v>
      </c>
      <c r="I34" s="27">
        <f>学期2!T34</f>
        <v>6</v>
      </c>
      <c r="J34" s="12">
        <f t="shared" si="0"/>
        <v>65.711111111111109</v>
      </c>
      <c r="K34" s="12">
        <f t="shared" si="1"/>
        <v>8.7614814814814803</v>
      </c>
      <c r="L34" s="12">
        <f t="shared" si="2"/>
        <v>56.949629629629626</v>
      </c>
      <c r="M34" s="12">
        <f t="shared" si="3"/>
        <v>34.169777777777774</v>
      </c>
    </row>
    <row r="35" spans="1:13" x14ac:dyDescent="0.25">
      <c r="A35" s="4">
        <v>20151910119</v>
      </c>
      <c r="B35" s="1" t="s">
        <v>32</v>
      </c>
      <c r="C35" s="7" t="s">
        <v>86</v>
      </c>
      <c r="D35" s="25">
        <f>学期1!S35</f>
        <v>22.5</v>
      </c>
      <c r="E35" s="25">
        <f>学期1!T35</f>
        <v>69.555555555555557</v>
      </c>
      <c r="F35" s="25">
        <f>学期1!U35</f>
        <v>0</v>
      </c>
      <c r="G35" s="27">
        <f>学期2!R35</f>
        <v>23.5</v>
      </c>
      <c r="H35" s="27">
        <f>学期2!S35</f>
        <v>71.765957446808514</v>
      </c>
      <c r="I35" s="27">
        <f>学期2!T35</f>
        <v>2</v>
      </c>
      <c r="J35" s="12">
        <f t="shared" si="0"/>
        <v>70.684782608695656</v>
      </c>
      <c r="K35" s="12">
        <f t="shared" si="1"/>
        <v>3.0732514177693764</v>
      </c>
      <c r="L35" s="12">
        <f t="shared" si="2"/>
        <v>67.611531190926286</v>
      </c>
      <c r="M35" s="12">
        <f t="shared" si="3"/>
        <v>40.566918714555769</v>
      </c>
    </row>
    <row r="36" spans="1:13" x14ac:dyDescent="0.25">
      <c r="A36" s="4">
        <v>20151910120</v>
      </c>
      <c r="B36" s="1" t="s">
        <v>33</v>
      </c>
      <c r="C36" s="7" t="s">
        <v>86</v>
      </c>
      <c r="D36" s="25">
        <f>学期1!S36</f>
        <v>22.5</v>
      </c>
      <c r="E36" s="25">
        <f>学期1!T36</f>
        <v>69.62222222222222</v>
      </c>
      <c r="F36" s="25">
        <f>学期1!U36</f>
        <v>0</v>
      </c>
      <c r="G36" s="27">
        <f>学期2!R36</f>
        <v>22.5</v>
      </c>
      <c r="H36" s="27">
        <f>学期2!S36</f>
        <v>66.599999999999994</v>
      </c>
      <c r="I36" s="27">
        <f>学期2!T36</f>
        <v>2</v>
      </c>
      <c r="J36" s="12">
        <f t="shared" si="0"/>
        <v>68.111111111111114</v>
      </c>
      <c r="K36" s="12">
        <f t="shared" si="1"/>
        <v>3.0271604938271608</v>
      </c>
      <c r="L36" s="12">
        <f t="shared" si="2"/>
        <v>65.083950617283961</v>
      </c>
      <c r="M36" s="12">
        <f t="shared" si="3"/>
        <v>39.050370370370374</v>
      </c>
    </row>
    <row r="37" spans="1:13" x14ac:dyDescent="0.25">
      <c r="A37" s="4">
        <v>20151910122</v>
      </c>
      <c r="B37" s="1" t="s">
        <v>34</v>
      </c>
      <c r="C37" s="7" t="s">
        <v>87</v>
      </c>
      <c r="D37" s="25">
        <f>学期1!S37</f>
        <v>22.5</v>
      </c>
      <c r="E37" s="25">
        <f>学期1!T37</f>
        <v>64.75555555555556</v>
      </c>
      <c r="F37" s="25">
        <f>学期1!U37</f>
        <v>1</v>
      </c>
      <c r="G37" s="27">
        <f>学期2!R37</f>
        <v>24.5</v>
      </c>
      <c r="H37" s="27">
        <f>学期2!S37</f>
        <v>55.673469387755105</v>
      </c>
      <c r="I37" s="27">
        <f>学期2!T37</f>
        <v>13</v>
      </c>
      <c r="J37" s="12">
        <f t="shared" si="0"/>
        <v>60.021276595744681</v>
      </c>
      <c r="K37" s="12">
        <f t="shared" si="1"/>
        <v>17.878678134902671</v>
      </c>
      <c r="L37" s="12">
        <f t="shared" si="2"/>
        <v>42.142598460842009</v>
      </c>
      <c r="M37" s="12">
        <f t="shared" si="3"/>
        <v>25.285559076505205</v>
      </c>
    </row>
    <row r="38" spans="1:13" x14ac:dyDescent="0.25">
      <c r="A38" s="4">
        <v>20151910126</v>
      </c>
      <c r="B38" s="1" t="s">
        <v>35</v>
      </c>
      <c r="C38" s="7" t="s">
        <v>86</v>
      </c>
      <c r="D38" s="25">
        <f>学期1!S38</f>
        <v>22.5</v>
      </c>
      <c r="E38" s="25">
        <f>学期1!T38</f>
        <v>72.333333333333329</v>
      </c>
      <c r="F38" s="25">
        <f>学期1!U38</f>
        <v>0</v>
      </c>
      <c r="G38" s="27">
        <f>学期2!R38</f>
        <v>23.5</v>
      </c>
      <c r="H38" s="27">
        <f>学期2!S38</f>
        <v>73.234042553191486</v>
      </c>
      <c r="I38" s="27">
        <f>学期2!T38</f>
        <v>0</v>
      </c>
      <c r="J38" s="12">
        <f t="shared" si="0"/>
        <v>72.793478260869563</v>
      </c>
      <c r="K38" s="12">
        <f t="shared" si="1"/>
        <v>0</v>
      </c>
      <c r="L38" s="12">
        <f t="shared" si="2"/>
        <v>72.793478260869563</v>
      </c>
      <c r="M38" s="12">
        <f t="shared" si="3"/>
        <v>43.676086956521736</v>
      </c>
    </row>
    <row r="39" spans="1:13" x14ac:dyDescent="0.25">
      <c r="A39" s="4">
        <v>20151910128</v>
      </c>
      <c r="B39" s="1" t="s">
        <v>36</v>
      </c>
      <c r="C39" s="7" t="s">
        <v>86</v>
      </c>
      <c r="D39" s="25">
        <f>学期1!S39</f>
        <v>22.5</v>
      </c>
      <c r="E39" s="25">
        <f>学期1!T39</f>
        <v>76.37777777777778</v>
      </c>
      <c r="F39" s="25">
        <f>学期1!U39</f>
        <v>0</v>
      </c>
      <c r="G39" s="27">
        <f>学期2!R39</f>
        <v>24.5</v>
      </c>
      <c r="H39" s="27">
        <f>学期2!S39</f>
        <v>75.469387755102048</v>
      </c>
      <c r="I39" s="27">
        <f>学期2!T39</f>
        <v>0</v>
      </c>
      <c r="J39" s="12">
        <f t="shared" si="0"/>
        <v>75.90425531914893</v>
      </c>
      <c r="K39" s="12">
        <f t="shared" si="1"/>
        <v>0</v>
      </c>
      <c r="L39" s="12">
        <f t="shared" si="2"/>
        <v>75.90425531914893</v>
      </c>
      <c r="M39" s="12">
        <f t="shared" si="3"/>
        <v>45.542553191489354</v>
      </c>
    </row>
    <row r="40" spans="1:13" x14ac:dyDescent="0.25">
      <c r="A40" s="4">
        <v>20151910133</v>
      </c>
      <c r="B40" s="1" t="s">
        <v>37</v>
      </c>
      <c r="C40" s="7" t="s">
        <v>87</v>
      </c>
      <c r="D40" s="25">
        <f>学期1!S40</f>
        <v>22.5</v>
      </c>
      <c r="E40" s="25">
        <f>学期1!T40</f>
        <v>80.599999999999994</v>
      </c>
      <c r="F40" s="25">
        <f>学期1!U40</f>
        <v>0</v>
      </c>
      <c r="G40" s="27">
        <f>学期2!R40</f>
        <v>24.5</v>
      </c>
      <c r="H40" s="27">
        <f>学期2!S40</f>
        <v>77.755102040816325</v>
      </c>
      <c r="I40" s="27">
        <f>学期2!T40</f>
        <v>0</v>
      </c>
      <c r="J40" s="12">
        <f t="shared" si="0"/>
        <v>79.11702127659575</v>
      </c>
      <c r="K40" s="12">
        <f t="shared" si="1"/>
        <v>0</v>
      </c>
      <c r="L40" s="12">
        <f t="shared" si="2"/>
        <v>79.11702127659575</v>
      </c>
      <c r="M40" s="12">
        <f t="shared" si="3"/>
        <v>47.470212765957449</v>
      </c>
    </row>
    <row r="41" spans="1:13" x14ac:dyDescent="0.25">
      <c r="A41" s="4">
        <v>20151910134</v>
      </c>
      <c r="B41" s="1" t="s">
        <v>38</v>
      </c>
      <c r="C41" s="7" t="s">
        <v>87</v>
      </c>
      <c r="D41" s="25">
        <f>学期1!S41</f>
        <v>22.5</v>
      </c>
      <c r="E41" s="25">
        <f>学期1!T41</f>
        <v>77.888888888888886</v>
      </c>
      <c r="F41" s="25">
        <f>学期1!U41</f>
        <v>0</v>
      </c>
      <c r="G41" s="27">
        <f>学期2!R41</f>
        <v>24.5</v>
      </c>
      <c r="H41" s="27">
        <f>学期2!S41</f>
        <v>74.65306122448979</v>
      </c>
      <c r="I41" s="27">
        <f>学期2!T41</f>
        <v>5</v>
      </c>
      <c r="J41" s="12">
        <f t="shared" si="0"/>
        <v>76.202127659574472</v>
      </c>
      <c r="K41" s="12">
        <f t="shared" si="1"/>
        <v>8.1066093254866463</v>
      </c>
      <c r="L41" s="12">
        <f t="shared" si="2"/>
        <v>68.095518334087828</v>
      </c>
      <c r="M41" s="12">
        <f t="shared" si="3"/>
        <v>40.857311000452697</v>
      </c>
    </row>
    <row r="42" spans="1:13" x14ac:dyDescent="0.25">
      <c r="A42" s="4">
        <v>20151910135</v>
      </c>
      <c r="B42" s="1" t="s">
        <v>39</v>
      </c>
      <c r="C42" s="7" t="s">
        <v>87</v>
      </c>
      <c r="D42" s="25">
        <f>学期1!S42</f>
        <v>22.5</v>
      </c>
      <c r="E42" s="25">
        <f>学期1!T42</f>
        <v>69.511111111111106</v>
      </c>
      <c r="F42" s="25">
        <f>学期1!U42</f>
        <v>0</v>
      </c>
      <c r="G42" s="27">
        <f>学期2!R42</f>
        <v>24.5</v>
      </c>
      <c r="H42" s="27">
        <f>学期2!S42</f>
        <v>64.469387755102048</v>
      </c>
      <c r="I42" s="27">
        <f>学期2!T42</f>
        <v>7</v>
      </c>
      <c r="J42" s="12">
        <f t="shared" si="0"/>
        <v>66.88297872340425</v>
      </c>
      <c r="K42" s="12">
        <f t="shared" si="1"/>
        <v>9.9612947034857395</v>
      </c>
      <c r="L42" s="12">
        <f t="shared" si="2"/>
        <v>56.921684019918509</v>
      </c>
      <c r="M42" s="12">
        <f t="shared" si="3"/>
        <v>34.153010411951101</v>
      </c>
    </row>
    <row r="43" spans="1:13" x14ac:dyDescent="0.25">
      <c r="A43" s="4">
        <v>20151910140</v>
      </c>
      <c r="B43" s="1" t="s">
        <v>40</v>
      </c>
      <c r="C43" s="7" t="s">
        <v>86</v>
      </c>
      <c r="D43" s="25">
        <f>学期1!S43</f>
        <v>22.5</v>
      </c>
      <c r="E43" s="25">
        <f>学期1!T43</f>
        <v>72.733333333333334</v>
      </c>
      <c r="F43" s="25">
        <f>学期1!U43</f>
        <v>0</v>
      </c>
      <c r="G43" s="27">
        <f>学期2!R43</f>
        <v>24.5</v>
      </c>
      <c r="H43" s="27">
        <f>学期2!S43</f>
        <v>72.959183673469383</v>
      </c>
      <c r="I43" s="27">
        <f>学期2!T43</f>
        <v>0</v>
      </c>
      <c r="J43" s="12">
        <f t="shared" si="0"/>
        <v>72.851063829787236</v>
      </c>
      <c r="K43" s="12">
        <f t="shared" si="1"/>
        <v>0</v>
      </c>
      <c r="L43" s="12">
        <f t="shared" si="2"/>
        <v>72.851063829787236</v>
      </c>
      <c r="M43" s="12">
        <f t="shared" si="3"/>
        <v>43.710638297872343</v>
      </c>
    </row>
    <row r="44" spans="1:13" x14ac:dyDescent="0.25">
      <c r="A44" s="4">
        <v>20151910145</v>
      </c>
      <c r="B44" s="1" t="s">
        <v>41</v>
      </c>
      <c r="C44" s="7" t="s">
        <v>87</v>
      </c>
      <c r="D44" s="25">
        <f>学期1!S44</f>
        <v>22.5</v>
      </c>
      <c r="E44" s="25">
        <f>学期1!T44</f>
        <v>66.511111111111106</v>
      </c>
      <c r="F44" s="25">
        <f>学期1!U44</f>
        <v>0</v>
      </c>
      <c r="G44" s="27">
        <f>学期2!R44</f>
        <v>22.5</v>
      </c>
      <c r="H44" s="27">
        <f>学期2!S44</f>
        <v>66.511111111111106</v>
      </c>
      <c r="I44" s="27">
        <f>学期2!T44</f>
        <v>2</v>
      </c>
      <c r="J44" s="12">
        <f t="shared" si="0"/>
        <v>66.511111111111106</v>
      </c>
      <c r="K44" s="12">
        <f t="shared" si="1"/>
        <v>2.9560493827160492</v>
      </c>
      <c r="L44" s="12">
        <f t="shared" si="2"/>
        <v>63.55506172839506</v>
      </c>
      <c r="M44" s="12">
        <f t="shared" si="3"/>
        <v>38.133037037037035</v>
      </c>
    </row>
    <row r="45" spans="1:13" x14ac:dyDescent="0.25">
      <c r="A45" s="4">
        <v>20151910148</v>
      </c>
      <c r="B45" s="1" t="s">
        <v>42</v>
      </c>
      <c r="C45" s="7" t="s">
        <v>87</v>
      </c>
      <c r="D45" s="25">
        <f>学期1!S45</f>
        <v>22.5</v>
      </c>
      <c r="E45" s="25">
        <f>学期1!T45</f>
        <v>71.599999999999994</v>
      </c>
      <c r="F45" s="25">
        <f>学期1!U45</f>
        <v>1</v>
      </c>
      <c r="G45" s="27">
        <f>学期2!R45</f>
        <v>24.5</v>
      </c>
      <c r="H45" s="27">
        <f>学期2!S45</f>
        <v>67.65306122448979</v>
      </c>
      <c r="I45" s="27">
        <f>学期2!T45</f>
        <v>5</v>
      </c>
      <c r="J45" s="12">
        <f t="shared" si="0"/>
        <v>69.542553191489347</v>
      </c>
      <c r="K45" s="12">
        <f t="shared" si="1"/>
        <v>8.8777727478497042</v>
      </c>
      <c r="L45" s="12">
        <f t="shared" si="2"/>
        <v>60.664780443639643</v>
      </c>
      <c r="M45" s="12">
        <f t="shared" si="3"/>
        <v>36.398868266183783</v>
      </c>
    </row>
    <row r="46" spans="1:13" x14ac:dyDescent="0.25">
      <c r="A46" s="4">
        <v>20151910154</v>
      </c>
      <c r="B46" s="1" t="s">
        <v>43</v>
      </c>
      <c r="C46" s="7" t="s">
        <v>87</v>
      </c>
      <c r="D46" s="25">
        <f>学期1!S46</f>
        <v>22.5</v>
      </c>
      <c r="E46" s="25">
        <f>学期1!T46</f>
        <v>61.8</v>
      </c>
      <c r="F46" s="25">
        <f>学期1!U46</f>
        <v>4</v>
      </c>
      <c r="G46" s="27">
        <f>学期2!R46</f>
        <v>24.5</v>
      </c>
      <c r="H46" s="27">
        <f>学期2!S46</f>
        <v>55.775510204081634</v>
      </c>
      <c r="I46" s="27">
        <f>学期2!T46</f>
        <v>17</v>
      </c>
      <c r="J46" s="12">
        <f t="shared" si="0"/>
        <v>58.659574468085104</v>
      </c>
      <c r="K46" s="12">
        <f t="shared" si="1"/>
        <v>26.209597102761428</v>
      </c>
      <c r="L46" s="12">
        <f t="shared" si="2"/>
        <v>32.449977365323676</v>
      </c>
      <c r="M46" s="12">
        <f t="shared" si="3"/>
        <v>19.469986419194203</v>
      </c>
    </row>
    <row r="47" spans="1:13" x14ac:dyDescent="0.25">
      <c r="A47" s="4">
        <v>20151910157</v>
      </c>
      <c r="B47" s="1" t="s">
        <v>44</v>
      </c>
      <c r="C47" s="7" t="s">
        <v>86</v>
      </c>
      <c r="D47" s="25">
        <f>学期1!S47</f>
        <v>22.5</v>
      </c>
      <c r="E47" s="25">
        <f>学期1!T47</f>
        <v>75.888888888888886</v>
      </c>
      <c r="F47" s="25">
        <f>学期1!U47</f>
        <v>0</v>
      </c>
      <c r="G47" s="27">
        <f>学期2!R47</f>
        <v>23.5</v>
      </c>
      <c r="H47" s="27">
        <f>学期2!S47</f>
        <v>80.59574468085107</v>
      </c>
      <c r="I47" s="27">
        <f>学期2!T47</f>
        <v>0</v>
      </c>
      <c r="J47" s="12">
        <f t="shared" si="0"/>
        <v>78.293478260869563</v>
      </c>
      <c r="K47" s="12">
        <f t="shared" si="1"/>
        <v>0</v>
      </c>
      <c r="L47" s="12">
        <f t="shared" si="2"/>
        <v>78.293478260869563</v>
      </c>
      <c r="M47" s="12">
        <f t="shared" si="3"/>
        <v>46.976086956521733</v>
      </c>
    </row>
    <row r="48" spans="1:13" x14ac:dyDescent="0.25">
      <c r="A48" s="4">
        <v>20151910159</v>
      </c>
      <c r="B48" s="1" t="s">
        <v>46</v>
      </c>
      <c r="C48" s="7" t="s">
        <v>87</v>
      </c>
      <c r="D48" s="25">
        <f>学期1!S48</f>
        <v>22.5</v>
      </c>
      <c r="E48" s="25">
        <f>学期1!T48</f>
        <v>69.37777777777778</v>
      </c>
      <c r="F48" s="25">
        <f>学期1!U48</f>
        <v>0</v>
      </c>
      <c r="G48" s="27">
        <f>学期2!R48</f>
        <v>24.5</v>
      </c>
      <c r="H48" s="27">
        <f>学期2!S48</f>
        <v>65.306122448979593</v>
      </c>
      <c r="I48" s="27">
        <f>学期2!T48</f>
        <v>6</v>
      </c>
      <c r="J48" s="12">
        <f t="shared" si="0"/>
        <v>67.255319148936167</v>
      </c>
      <c r="K48" s="12">
        <f t="shared" si="1"/>
        <v>8.5857854232684474</v>
      </c>
      <c r="L48" s="12">
        <f t="shared" si="2"/>
        <v>58.669533725667719</v>
      </c>
      <c r="M48" s="12">
        <f t="shared" si="3"/>
        <v>35.201720235400629</v>
      </c>
    </row>
    <row r="49" spans="1:11" x14ac:dyDescent="0.25">
      <c r="J49" s="5"/>
      <c r="K49" s="5"/>
    </row>
    <row r="51" spans="1:11" x14ac:dyDescent="0.25">
      <c r="A51" s="43">
        <v>20151910015</v>
      </c>
      <c r="B51" s="43" t="s">
        <v>176</v>
      </c>
      <c r="C51" s="43">
        <v>19.5</v>
      </c>
      <c r="D51" s="43">
        <v>49.205660377358498</v>
      </c>
      <c r="E51" s="43">
        <v>9.6</v>
      </c>
      <c r="F51" s="43">
        <v>9.5</v>
      </c>
      <c r="G51" s="43">
        <v>87.805660377358507</v>
      </c>
    </row>
    <row r="62" spans="1:11" x14ac:dyDescent="0.25">
      <c r="A62" s="43" t="s">
        <v>178</v>
      </c>
      <c r="B62" s="43">
        <v>73</v>
      </c>
      <c r="C62" s="43">
        <v>77</v>
      </c>
      <c r="E62" s="43">
        <v>2</v>
      </c>
      <c r="F62" s="43">
        <v>75</v>
      </c>
      <c r="G62" s="43">
        <v>2.25</v>
      </c>
    </row>
    <row r="64" spans="1:11" x14ac:dyDescent="0.25">
      <c r="A64" s="43" t="s">
        <v>180</v>
      </c>
      <c r="B64" s="43">
        <v>70</v>
      </c>
      <c r="C64" s="43">
        <v>91</v>
      </c>
      <c r="E64" s="43">
        <v>2</v>
      </c>
      <c r="F64" s="43">
        <v>80.5</v>
      </c>
      <c r="G64" s="43">
        <v>2.415</v>
      </c>
    </row>
    <row r="67" spans="1:7" x14ac:dyDescent="0.25">
      <c r="A67" s="43" t="s">
        <v>183</v>
      </c>
      <c r="B67" s="43">
        <v>87</v>
      </c>
      <c r="C67" s="43">
        <v>86</v>
      </c>
      <c r="E67" s="43">
        <v>2</v>
      </c>
      <c r="F67" s="43">
        <v>86.5</v>
      </c>
      <c r="G67" s="43">
        <v>2.5950000000000002</v>
      </c>
    </row>
    <row r="69" spans="1:7" x14ac:dyDescent="0.25">
      <c r="A69" s="43" t="s">
        <v>185</v>
      </c>
      <c r="C69" s="43">
        <v>75</v>
      </c>
      <c r="E69" s="43">
        <v>1</v>
      </c>
      <c r="F69" s="43">
        <v>75</v>
      </c>
      <c r="G69" s="43">
        <v>2.25</v>
      </c>
    </row>
    <row r="72" spans="1:7" x14ac:dyDescent="0.25">
      <c r="A72" s="43" t="s">
        <v>188</v>
      </c>
      <c r="B72" s="43">
        <v>60</v>
      </c>
      <c r="C72" s="43">
        <v>86</v>
      </c>
      <c r="E72" s="43">
        <v>2</v>
      </c>
      <c r="F72" s="43">
        <v>73</v>
      </c>
      <c r="G72" s="43">
        <v>2.19</v>
      </c>
    </row>
    <row r="74" spans="1:7" x14ac:dyDescent="0.25">
      <c r="A74" s="43" t="s">
        <v>190</v>
      </c>
      <c r="B74" s="43">
        <v>90</v>
      </c>
      <c r="C74" s="43">
        <v>71</v>
      </c>
      <c r="E74" s="43">
        <v>2</v>
      </c>
      <c r="F74" s="43">
        <v>80.5</v>
      </c>
      <c r="G74" s="43">
        <v>2.415</v>
      </c>
    </row>
  </sheetData>
  <sortState ref="A2:M48">
    <sortCondition ref="A3"/>
  </sortState>
  <phoneticPr fontId="1" type="noConversion"/>
  <dataValidations count="1">
    <dataValidation allowBlank="1" showInputMessage="1" showErrorMessage="1" promptTitle="算法" prompt="学年2课程加权平均分 = [(学期3应修学分 * 学期3加权平均分) + (学期4应修学分 * 学期4加权平均分)] / (学期3加权平均分 + 学期4应修学分)" sqref="J2:J48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G56"/>
  <sheetViews>
    <sheetView zoomScale="120" zoomScaleNormal="120" workbookViewId="0">
      <pane ySplit="1" topLeftCell="A2" activePane="bottomLeft" state="frozen"/>
      <selection pane="bottomLeft" activeCell="H1" sqref="H1"/>
    </sheetView>
  </sheetViews>
  <sheetFormatPr defaultColWidth="8.88671875" defaultRowHeight="14.4" x14ac:dyDescent="0.25"/>
  <cols>
    <col min="1" max="1" width="12.77734375" style="1" bestFit="1" customWidth="1"/>
    <col min="2" max="2" width="7.5546875" style="1" bestFit="1" customWidth="1"/>
    <col min="3" max="3" width="5.77734375" style="1" bestFit="1" customWidth="1"/>
    <col min="4" max="4" width="12.33203125" style="1" bestFit="1" customWidth="1"/>
    <col min="5" max="5" width="13.6640625" style="1" bestFit="1" customWidth="1"/>
    <col min="6" max="6" width="18.33203125" style="1" bestFit="1" customWidth="1"/>
    <col min="7" max="7" width="19.21875" style="1" bestFit="1" customWidth="1"/>
    <col min="8" max="8" width="23.88671875" style="1" bestFit="1" customWidth="1"/>
    <col min="9" max="9" width="10" style="1" bestFit="1" customWidth="1"/>
    <col min="10" max="10" width="14.6640625" style="1" bestFit="1" customWidth="1"/>
    <col min="11" max="11" width="10" style="1" bestFit="1" customWidth="1"/>
    <col min="12" max="13" width="9.109375" style="1" bestFit="1" customWidth="1"/>
    <col min="14" max="14" width="16" style="1" bestFit="1" customWidth="1"/>
    <col min="15" max="18" width="13.6640625" style="1" bestFit="1" customWidth="1"/>
    <col min="19" max="19" width="19.21875" style="1" bestFit="1" customWidth="1"/>
    <col min="20" max="20" width="12.33203125" style="1" bestFit="1" customWidth="1"/>
    <col min="21" max="21" width="15.88671875" style="3" bestFit="1" customWidth="1"/>
    <col min="22" max="22" width="17.21875" style="41" bestFit="1" customWidth="1"/>
    <col min="23" max="23" width="20.44140625" style="1" bestFit="1" customWidth="1"/>
    <col min="24" max="24" width="17" style="1" bestFit="1" customWidth="1"/>
    <col min="25" max="25" width="11.33203125" style="1" hidden="1" customWidth="1"/>
    <col min="26" max="26" width="12.21875" style="1" hidden="1" customWidth="1"/>
    <col min="27" max="27" width="16.6640625" style="1" hidden="1" customWidth="1"/>
    <col min="28" max="28" width="17.77734375" style="1" hidden="1" customWidth="1"/>
    <col min="29" max="29" width="22" style="1" hidden="1" customWidth="1"/>
    <col min="30" max="30" width="9.21875" style="1" hidden="1" customWidth="1"/>
    <col min="31" max="31" width="13.44140625" style="1" hidden="1" customWidth="1"/>
    <col min="32" max="32" width="9.21875" style="1" hidden="1" customWidth="1"/>
    <col min="33" max="34" width="8.21875" style="1" hidden="1" customWidth="1"/>
    <col min="35" max="37" width="14.5546875" style="1" hidden="1" customWidth="1"/>
    <col min="38" max="38" width="17.77734375" style="1" hidden="1" customWidth="1"/>
    <col min="39" max="39" width="11.33203125" style="1" hidden="1" customWidth="1"/>
    <col min="40" max="40" width="17.77734375" style="1" hidden="1" customWidth="1"/>
    <col min="41" max="41" width="11.33203125" style="1" hidden="1" customWidth="1"/>
    <col min="42" max="42" width="8.88671875" style="1"/>
    <col min="43" max="43" width="12.6640625" style="1" hidden="1" customWidth="1"/>
    <col min="44" max="44" width="16.88671875" style="1" hidden="1" customWidth="1"/>
    <col min="45" max="45" width="17.77734375" style="1" hidden="1" customWidth="1"/>
    <col min="46" max="46" width="22" style="1" hidden="1" customWidth="1"/>
    <col min="47" max="47" width="9.21875" style="1" hidden="1" customWidth="1"/>
    <col min="48" max="48" width="13.44140625" style="1" hidden="1" customWidth="1"/>
    <col min="49" max="49" width="9.21875" style="1" hidden="1" customWidth="1"/>
    <col min="50" max="51" width="8.33203125" style="1" hidden="1" customWidth="1"/>
    <col min="52" max="52" width="14.77734375" style="1" hidden="1" customWidth="1"/>
    <col min="53" max="56" width="12.6640625" style="1" hidden="1" customWidth="1"/>
    <col min="57" max="57" width="17.77734375" hidden="1" customWidth="1"/>
    <col min="58" max="58" width="11.33203125" style="1" hidden="1" customWidth="1"/>
    <col min="59" max="16384" width="8.88671875" style="1"/>
  </cols>
  <sheetData>
    <row r="1" spans="1:59" x14ac:dyDescent="0.25">
      <c r="A1" s="28" t="s">
        <v>142</v>
      </c>
      <c r="B1" s="28" t="s">
        <v>50</v>
      </c>
      <c r="C1" s="28" t="s">
        <v>129</v>
      </c>
      <c r="D1" s="5" t="s">
        <v>64</v>
      </c>
      <c r="E1" s="5" t="s">
        <v>65</v>
      </c>
      <c r="F1" s="5" t="s">
        <v>66</v>
      </c>
      <c r="G1" s="5" t="s">
        <v>67</v>
      </c>
      <c r="H1" s="5" t="s">
        <v>68</v>
      </c>
      <c r="I1" s="5" t="s">
        <v>69</v>
      </c>
      <c r="J1" s="5" t="s">
        <v>70</v>
      </c>
      <c r="K1" s="5" t="s">
        <v>71</v>
      </c>
      <c r="L1" s="5" t="s">
        <v>72</v>
      </c>
      <c r="M1" s="5" t="s">
        <v>73</v>
      </c>
      <c r="N1" s="5" t="s">
        <v>74</v>
      </c>
      <c r="O1" s="5" t="s">
        <v>152</v>
      </c>
      <c r="P1" s="5" t="s">
        <v>100</v>
      </c>
      <c r="Q1" s="5" t="s">
        <v>162</v>
      </c>
      <c r="R1" s="5" t="s">
        <v>163</v>
      </c>
      <c r="S1" s="5" t="s">
        <v>75</v>
      </c>
      <c r="T1" s="5" t="s">
        <v>76</v>
      </c>
      <c r="U1" s="39" t="s">
        <v>216</v>
      </c>
      <c r="V1" s="40" t="s">
        <v>217</v>
      </c>
      <c r="W1" s="28" t="s">
        <v>218</v>
      </c>
      <c r="Y1" s="8" t="str">
        <f>D1</f>
        <v>常微分方程</v>
      </c>
      <c r="Z1" s="8" t="str">
        <f t="shared" ref="Z1:AM1" si="0">E1</f>
        <v>数学分析(3)</v>
      </c>
      <c r="AA1" s="8" t="str">
        <f t="shared" si="0"/>
        <v>数学分析(3)习作</v>
      </c>
      <c r="AB1" s="8" t="str">
        <f t="shared" si="0"/>
        <v>高级语言程序设计</v>
      </c>
      <c r="AC1" s="8" t="str">
        <f t="shared" si="0"/>
        <v>高级程序语言设计实验</v>
      </c>
      <c r="AD1" s="8" t="str">
        <f t="shared" si="0"/>
        <v>离散数学</v>
      </c>
      <c r="AE1" s="8" t="str">
        <f t="shared" si="0"/>
        <v>离散数学实验</v>
      </c>
      <c r="AF1" s="8" t="str">
        <f t="shared" si="0"/>
        <v>大学国文</v>
      </c>
      <c r="AG1" s="8" t="str">
        <f t="shared" si="0"/>
        <v>体育(3)</v>
      </c>
      <c r="AH1" s="8" t="str">
        <f t="shared" si="0"/>
        <v>毛概(1)</v>
      </c>
      <c r="AI1" s="8" t="str">
        <f t="shared" si="0"/>
        <v>形势与政策(3)</v>
      </c>
      <c r="AJ1" s="8" t="str">
        <f t="shared" si="0"/>
        <v>英语读写(3)</v>
      </c>
      <c r="AK1" s="8" t="str">
        <f t="shared" si="0"/>
        <v>英语读写(4)</v>
      </c>
      <c r="AL1" s="8" t="str">
        <f t="shared" si="0"/>
        <v>英语听说(3)</v>
      </c>
      <c r="AM1" s="8" t="str">
        <f t="shared" si="0"/>
        <v>英语听说(4)</v>
      </c>
      <c r="AN1" s="8" t="str">
        <f>S1</f>
        <v>中国近现代史纲要</v>
      </c>
      <c r="AO1" s="8" t="str">
        <f t="shared" ref="AO1" si="1">T1</f>
        <v>素质选修课</v>
      </c>
      <c r="AQ1" s="10" t="str">
        <f>E1</f>
        <v>数学分析(3)</v>
      </c>
      <c r="AR1" s="10" t="str">
        <f t="shared" ref="AR1:BF1" si="2">F1</f>
        <v>数学分析(3)习作</v>
      </c>
      <c r="AS1" s="10" t="str">
        <f t="shared" si="2"/>
        <v>高级语言程序设计</v>
      </c>
      <c r="AT1" s="10" t="str">
        <f t="shared" si="2"/>
        <v>高级程序语言设计实验</v>
      </c>
      <c r="AU1" s="10" t="str">
        <f t="shared" si="2"/>
        <v>离散数学</v>
      </c>
      <c r="AV1" s="10" t="str">
        <f t="shared" si="2"/>
        <v>离散数学实验</v>
      </c>
      <c r="AW1" s="10" t="str">
        <f t="shared" si="2"/>
        <v>大学国文</v>
      </c>
      <c r="AX1" s="10" t="str">
        <f t="shared" si="2"/>
        <v>体育(3)</v>
      </c>
      <c r="AY1" s="10" t="str">
        <f t="shared" si="2"/>
        <v>毛概(1)</v>
      </c>
      <c r="AZ1" s="10" t="str">
        <f t="shared" si="2"/>
        <v>形势与政策(3)</v>
      </c>
      <c r="BA1" s="10" t="str">
        <f t="shared" si="2"/>
        <v>英语读写(3)</v>
      </c>
      <c r="BB1" s="10" t="str">
        <f t="shared" si="2"/>
        <v>英语读写(4)</v>
      </c>
      <c r="BC1" s="10" t="str">
        <f t="shared" si="2"/>
        <v>英语听说(3)</v>
      </c>
      <c r="BD1" s="10" t="str">
        <f t="shared" si="2"/>
        <v>英语听说(4)</v>
      </c>
      <c r="BE1" s="10" t="str">
        <f t="shared" si="2"/>
        <v>中国近现代史纲要</v>
      </c>
      <c r="BF1" s="10" t="str">
        <f t="shared" si="2"/>
        <v>素质选修课</v>
      </c>
      <c r="BG1"/>
    </row>
    <row r="2" spans="1:59" x14ac:dyDescent="0.25">
      <c r="A2" s="4">
        <v>20151050062</v>
      </c>
      <c r="B2" s="1" t="s">
        <v>63</v>
      </c>
      <c r="C2" s="1" t="s">
        <v>87</v>
      </c>
      <c r="D2" s="6">
        <v>83</v>
      </c>
      <c r="E2" s="6">
        <v>75</v>
      </c>
      <c r="F2" s="6">
        <v>78</v>
      </c>
      <c r="G2" s="6">
        <v>86</v>
      </c>
      <c r="H2" s="6">
        <v>88</v>
      </c>
      <c r="I2" s="6">
        <v>83</v>
      </c>
      <c r="J2" s="6">
        <v>92</v>
      </c>
      <c r="K2" s="6">
        <v>75</v>
      </c>
      <c r="L2" s="6">
        <v>77</v>
      </c>
      <c r="M2" s="6">
        <v>77</v>
      </c>
      <c r="N2" s="6">
        <v>87</v>
      </c>
      <c r="P2" s="6">
        <v>70</v>
      </c>
      <c r="R2" s="6">
        <v>82</v>
      </c>
      <c r="S2" s="6">
        <v>70</v>
      </c>
      <c r="T2" s="6"/>
      <c r="U2" s="7">
        <f>SUM(Y2:AO2)</f>
        <v>27.5</v>
      </c>
      <c r="V2" s="41">
        <f t="shared" ref="V2:V44" si="3">SUMPRODUCT(D2:T2,D$46:T$46)/U2</f>
        <v>79.545454545454547</v>
      </c>
      <c r="W2" s="1">
        <f>SUM(AQ2:BF2)</f>
        <v>0</v>
      </c>
      <c r="Y2" s="8">
        <f t="shared" ref="Y2:Y44" si="4">IF(AND(D2=0,D2&lt;&gt;""),D$46,IFERROR(D2*D$46/D2,0))</f>
        <v>4</v>
      </c>
      <c r="Z2" s="8">
        <f t="shared" ref="Z2:Z44" si="5">IF(AND(E2=0,E2&lt;&gt;""),E$46,IFERROR(E2*E$46/E2,0))</f>
        <v>4</v>
      </c>
      <c r="AA2" s="8">
        <f t="shared" ref="AA2:AA44" si="6">IF(AND(F2=0,F2&lt;&gt;""),F$46,IFERROR(F2*F$46/F2,0))</f>
        <v>1</v>
      </c>
      <c r="AB2" s="8">
        <f t="shared" ref="AB2:AB44" si="7">IF(AND(G2=0,G2&lt;&gt;""),G$46,IFERROR(G2*G$46/G2,0))</f>
        <v>2</v>
      </c>
      <c r="AC2" s="8">
        <f t="shared" ref="AC2:AC44" si="8">IF(AND(H2=0,H2&lt;&gt;""),H$46,IFERROR(H2*H$46/H2,0))</f>
        <v>1</v>
      </c>
      <c r="AD2" s="8">
        <f t="shared" ref="AD2:AD44" si="9">IF(AND(I2=0,I2&lt;&gt;""),I$46,IFERROR(I2*I$46/I2,0))</f>
        <v>4</v>
      </c>
      <c r="AE2" s="8">
        <f t="shared" ref="AE2:AE44" si="10">IF(AND(J2=0,J2&lt;&gt;""),J$46,IFERROR(J2*J$46/J2,0))</f>
        <v>1</v>
      </c>
      <c r="AF2" s="8">
        <f t="shared" ref="AF2:AF44" si="11">IF(AND(K2=0,K2&lt;&gt;""),K$46,IFERROR(K2*K$46/K2,0))</f>
        <v>2</v>
      </c>
      <c r="AG2" s="8">
        <f t="shared" ref="AG2:AG44" si="12">IF(AND(L2=0,L2&lt;&gt;""),L$46,IFERROR(L2*L$46/L2,0))</f>
        <v>1</v>
      </c>
      <c r="AH2" s="8">
        <f t="shared" ref="AH2:AH44" si="13">IF(AND(M2=0,M2&lt;&gt;""),M$46,IFERROR(M2*M$46/M2,0))</f>
        <v>3</v>
      </c>
      <c r="AI2" s="8">
        <f t="shared" ref="AI2:AI44" si="14">IF(AND(N2=0,N2&lt;&gt;""),N$46,IFERROR(N2*N$46/N2,0))</f>
        <v>0.5</v>
      </c>
      <c r="AJ2" s="8">
        <f t="shared" ref="AJ2:AJ44" si="15">IF(AND(O2=0,O2&lt;&gt;""),O$46,IFERROR(O2*O$46/O2,0))</f>
        <v>0</v>
      </c>
      <c r="AK2" s="8">
        <f t="shared" ref="AK2:AK44" si="16">IF(AND(P2=0,P2&lt;&gt;""),P$46,IFERROR(P2*P$46/P2,0))</f>
        <v>1</v>
      </c>
      <c r="AL2" s="8">
        <f t="shared" ref="AL2:AL44" si="17">IF(AND(Q2=0,Q2&lt;&gt;""),Q$46,IFERROR(Q2*Q$46/Q2,0))</f>
        <v>0</v>
      </c>
      <c r="AM2" s="8">
        <f t="shared" ref="AM2:AM44" si="18">IF(AND(R2=0,R2&lt;&gt;""),R$46,IFERROR(R2*R$46/R2,0))</f>
        <v>1</v>
      </c>
      <c r="AN2" s="8">
        <f t="shared" ref="AN2:AN44" si="19">IF(AND(S2=0,S2&lt;&gt;""),S$46,IFERROR(S2*S$46/S2,0))</f>
        <v>2</v>
      </c>
      <c r="AO2" s="8">
        <f t="shared" ref="AO2:AO44" si="20">IF(AND(T2=0,T2&lt;&gt;""),T$46,IFERROR(T2*T$46/T2,0))</f>
        <v>0</v>
      </c>
      <c r="AQ2" s="10">
        <f t="shared" ref="AQ2:AQ44" si="21">IF(AND(E2&lt;60,E2&lt;&gt;""),E$46,0)</f>
        <v>0</v>
      </c>
      <c r="AR2" s="10">
        <f t="shared" ref="AR2:AR44" si="22">IF(AND(F2&lt;60,F2&lt;&gt;""),F$46,0)</f>
        <v>0</v>
      </c>
      <c r="AS2" s="10">
        <f t="shared" ref="AS2:AS44" si="23">IF(AND(G2&lt;60,G2&lt;&gt;""),G$46,0)</f>
        <v>0</v>
      </c>
      <c r="AT2" s="10">
        <f t="shared" ref="AT2:AT44" si="24">IF(AND(H2&lt;60,H2&lt;&gt;""),H$46,0)</f>
        <v>0</v>
      </c>
      <c r="AU2" s="10">
        <f t="shared" ref="AU2:AU44" si="25">IF(AND(I2&lt;60,I2&lt;&gt;""),I$46,0)</f>
        <v>0</v>
      </c>
      <c r="AV2" s="10">
        <f t="shared" ref="AV2:AV44" si="26">IF(AND(J2&lt;60,J2&lt;&gt;""),J$46,0)</f>
        <v>0</v>
      </c>
      <c r="AW2" s="10">
        <f t="shared" ref="AW2:AW44" si="27">IF(AND(K2&lt;60,K2&lt;&gt;""),K$46,0)</f>
        <v>0</v>
      </c>
      <c r="AX2" s="10">
        <f t="shared" ref="AX2:AX44" si="28">IF(AND(L2&lt;60,L2&lt;&gt;""),L$46,0)</f>
        <v>0</v>
      </c>
      <c r="AY2" s="10">
        <f t="shared" ref="AY2:AY44" si="29">IF(AND(M2&lt;60,M2&lt;&gt;""),M$46,0)</f>
        <v>0</v>
      </c>
      <c r="AZ2" s="10">
        <f t="shared" ref="AZ2:AZ44" si="30">IF(AND(N2&lt;60,N2&lt;&gt;""),N$46,0)</f>
        <v>0</v>
      </c>
      <c r="BA2" s="10">
        <f t="shared" ref="BA2:BA44" si="31">IF(AND(O2&lt;60,O2&lt;&gt;""),O$46,0)</f>
        <v>0</v>
      </c>
      <c r="BB2" s="10">
        <f t="shared" ref="BB2:BB44" si="32">IF(AND(P2&lt;60,P2&lt;&gt;""),P$46,0)</f>
        <v>0</v>
      </c>
      <c r="BC2" s="10">
        <f t="shared" ref="BC2:BC44" si="33">IF(AND(Q2&lt;60,Q2&lt;&gt;""),Q$46,0)</f>
        <v>0</v>
      </c>
      <c r="BD2" s="10">
        <f t="shared" ref="BD2:BD44" si="34">IF(AND(R2&lt;60,R2&lt;&gt;""),R$46,0)</f>
        <v>0</v>
      </c>
      <c r="BE2" s="10">
        <f t="shared" ref="BE2:BE44" si="35">IF(AND(S2&lt;60,S2&lt;&gt;""),S$46,0)</f>
        <v>0</v>
      </c>
      <c r="BF2" s="10">
        <f t="shared" ref="BF2:BF44" si="36">IF(AND(T2&lt;60,T2&lt;&gt;""),T$46,0)</f>
        <v>0</v>
      </c>
    </row>
    <row r="3" spans="1:59" x14ac:dyDescent="0.25">
      <c r="A3" s="4">
        <v>20151910004</v>
      </c>
      <c r="B3" s="1" t="s">
        <v>1</v>
      </c>
      <c r="C3" s="1" t="s">
        <v>87</v>
      </c>
      <c r="D3" s="6">
        <v>80</v>
      </c>
      <c r="E3" s="6">
        <v>81</v>
      </c>
      <c r="F3" s="6">
        <v>86</v>
      </c>
      <c r="G3" s="6">
        <v>73</v>
      </c>
      <c r="H3" s="6">
        <v>76</v>
      </c>
      <c r="I3" s="6">
        <v>94</v>
      </c>
      <c r="J3" s="6">
        <v>90</v>
      </c>
      <c r="K3" s="6">
        <v>81</v>
      </c>
      <c r="L3" s="6">
        <v>82</v>
      </c>
      <c r="M3" s="6">
        <v>91</v>
      </c>
      <c r="N3" s="6">
        <v>73</v>
      </c>
      <c r="O3" s="6">
        <v>76</v>
      </c>
      <c r="P3" s="6"/>
      <c r="Q3" s="6">
        <v>85</v>
      </c>
      <c r="R3" s="6"/>
      <c r="S3" s="6">
        <v>72</v>
      </c>
      <c r="T3" s="6">
        <v>91</v>
      </c>
      <c r="U3" s="7">
        <f t="shared" ref="U3:U44" si="37">SUM(Y3:AO3)</f>
        <v>29.5</v>
      </c>
      <c r="V3" s="41">
        <f t="shared" si="3"/>
        <v>83.33898305084746</v>
      </c>
      <c r="W3" s="1">
        <f t="shared" ref="W3:W44" si="38">SUM(AQ3:BF3)</f>
        <v>0</v>
      </c>
      <c r="Y3" s="8">
        <f t="shared" si="4"/>
        <v>4</v>
      </c>
      <c r="Z3" s="8">
        <f t="shared" si="5"/>
        <v>4</v>
      </c>
      <c r="AA3" s="8">
        <f t="shared" si="6"/>
        <v>1</v>
      </c>
      <c r="AB3" s="8">
        <f t="shared" si="7"/>
        <v>2</v>
      </c>
      <c r="AC3" s="8">
        <f t="shared" si="8"/>
        <v>1</v>
      </c>
      <c r="AD3" s="8">
        <f t="shared" si="9"/>
        <v>4</v>
      </c>
      <c r="AE3" s="8">
        <f t="shared" si="10"/>
        <v>1</v>
      </c>
      <c r="AF3" s="8">
        <f t="shared" si="11"/>
        <v>2</v>
      </c>
      <c r="AG3" s="8">
        <f t="shared" si="12"/>
        <v>1</v>
      </c>
      <c r="AH3" s="8">
        <f t="shared" si="13"/>
        <v>3</v>
      </c>
      <c r="AI3" s="8">
        <f t="shared" si="14"/>
        <v>0.5</v>
      </c>
      <c r="AJ3" s="8">
        <f t="shared" si="15"/>
        <v>1</v>
      </c>
      <c r="AK3" s="8">
        <f t="shared" si="16"/>
        <v>0</v>
      </c>
      <c r="AL3" s="8">
        <f t="shared" si="17"/>
        <v>1</v>
      </c>
      <c r="AM3" s="8">
        <f t="shared" si="18"/>
        <v>0</v>
      </c>
      <c r="AN3" s="8">
        <f t="shared" si="19"/>
        <v>2</v>
      </c>
      <c r="AO3" s="8">
        <f t="shared" si="20"/>
        <v>2</v>
      </c>
      <c r="AQ3" s="10">
        <f t="shared" si="21"/>
        <v>0</v>
      </c>
      <c r="AR3" s="10">
        <f t="shared" si="22"/>
        <v>0</v>
      </c>
      <c r="AS3" s="10">
        <f t="shared" si="23"/>
        <v>0</v>
      </c>
      <c r="AT3" s="10">
        <f t="shared" si="24"/>
        <v>0</v>
      </c>
      <c r="AU3" s="10">
        <f t="shared" si="25"/>
        <v>0</v>
      </c>
      <c r="AV3" s="10">
        <f t="shared" si="26"/>
        <v>0</v>
      </c>
      <c r="AW3" s="10">
        <f t="shared" si="27"/>
        <v>0</v>
      </c>
      <c r="AX3" s="10">
        <f t="shared" si="28"/>
        <v>0</v>
      </c>
      <c r="AY3" s="10">
        <f t="shared" si="29"/>
        <v>0</v>
      </c>
      <c r="AZ3" s="10">
        <f t="shared" si="30"/>
        <v>0</v>
      </c>
      <c r="BA3" s="10">
        <f t="shared" si="31"/>
        <v>0</v>
      </c>
      <c r="BB3" s="10">
        <f t="shared" si="32"/>
        <v>0</v>
      </c>
      <c r="BC3" s="10">
        <f t="shared" si="33"/>
        <v>0</v>
      </c>
      <c r="BD3" s="10">
        <f t="shared" si="34"/>
        <v>0</v>
      </c>
      <c r="BE3" s="10">
        <f t="shared" si="35"/>
        <v>0</v>
      </c>
      <c r="BF3" s="10">
        <f t="shared" si="36"/>
        <v>0</v>
      </c>
    </row>
    <row r="4" spans="1:59" x14ac:dyDescent="0.25">
      <c r="A4" s="4">
        <v>20151910005</v>
      </c>
      <c r="B4" s="1" t="s">
        <v>2</v>
      </c>
      <c r="C4" s="1" t="s">
        <v>87</v>
      </c>
      <c r="D4" s="6">
        <v>64</v>
      </c>
      <c r="E4" s="6">
        <v>62</v>
      </c>
      <c r="F4" s="6">
        <v>74</v>
      </c>
      <c r="G4" s="6">
        <v>87</v>
      </c>
      <c r="H4" s="6">
        <v>87</v>
      </c>
      <c r="I4" s="6">
        <v>74</v>
      </c>
      <c r="J4" s="6">
        <v>92</v>
      </c>
      <c r="K4" s="6">
        <v>86</v>
      </c>
      <c r="L4" s="6">
        <v>88</v>
      </c>
      <c r="M4" s="6">
        <v>85</v>
      </c>
      <c r="N4" s="6">
        <v>92</v>
      </c>
      <c r="P4" s="6">
        <v>73</v>
      </c>
      <c r="R4" s="6">
        <v>88</v>
      </c>
      <c r="S4" s="6">
        <v>89</v>
      </c>
      <c r="T4" s="6"/>
      <c r="U4" s="7">
        <f t="shared" si="37"/>
        <v>27.5</v>
      </c>
      <c r="V4" s="41">
        <f t="shared" si="3"/>
        <v>77.345454545454544</v>
      </c>
      <c r="W4" s="1">
        <f t="shared" si="38"/>
        <v>0</v>
      </c>
      <c r="Y4" s="8">
        <f t="shared" si="4"/>
        <v>4</v>
      </c>
      <c r="Z4" s="8">
        <f t="shared" si="5"/>
        <v>4</v>
      </c>
      <c r="AA4" s="8">
        <f t="shared" si="6"/>
        <v>1</v>
      </c>
      <c r="AB4" s="8">
        <f t="shared" si="7"/>
        <v>2</v>
      </c>
      <c r="AC4" s="8">
        <f t="shared" si="8"/>
        <v>1</v>
      </c>
      <c r="AD4" s="8">
        <f t="shared" si="9"/>
        <v>4</v>
      </c>
      <c r="AE4" s="8">
        <f t="shared" si="10"/>
        <v>1</v>
      </c>
      <c r="AF4" s="8">
        <f t="shared" si="11"/>
        <v>2</v>
      </c>
      <c r="AG4" s="8">
        <f t="shared" si="12"/>
        <v>1</v>
      </c>
      <c r="AH4" s="8">
        <f t="shared" si="13"/>
        <v>3</v>
      </c>
      <c r="AI4" s="8">
        <f t="shared" si="14"/>
        <v>0.5</v>
      </c>
      <c r="AJ4" s="8">
        <f t="shared" si="15"/>
        <v>0</v>
      </c>
      <c r="AK4" s="8">
        <f t="shared" si="16"/>
        <v>1</v>
      </c>
      <c r="AL4" s="8">
        <f t="shared" si="17"/>
        <v>0</v>
      </c>
      <c r="AM4" s="8">
        <f t="shared" si="18"/>
        <v>1</v>
      </c>
      <c r="AN4" s="8">
        <f t="shared" si="19"/>
        <v>2</v>
      </c>
      <c r="AO4" s="8">
        <f t="shared" si="20"/>
        <v>0</v>
      </c>
      <c r="AQ4" s="10">
        <f t="shared" si="21"/>
        <v>0</v>
      </c>
      <c r="AR4" s="10">
        <f t="shared" si="22"/>
        <v>0</v>
      </c>
      <c r="AS4" s="10">
        <f t="shared" si="23"/>
        <v>0</v>
      </c>
      <c r="AT4" s="10">
        <f t="shared" si="24"/>
        <v>0</v>
      </c>
      <c r="AU4" s="10">
        <f t="shared" si="25"/>
        <v>0</v>
      </c>
      <c r="AV4" s="10">
        <f t="shared" si="26"/>
        <v>0</v>
      </c>
      <c r="AW4" s="10">
        <f t="shared" si="27"/>
        <v>0</v>
      </c>
      <c r="AX4" s="10">
        <f t="shared" si="28"/>
        <v>0</v>
      </c>
      <c r="AY4" s="10">
        <f t="shared" si="29"/>
        <v>0</v>
      </c>
      <c r="AZ4" s="10">
        <f t="shared" si="30"/>
        <v>0</v>
      </c>
      <c r="BA4" s="10">
        <f t="shared" si="31"/>
        <v>0</v>
      </c>
      <c r="BB4" s="10">
        <f t="shared" si="32"/>
        <v>0</v>
      </c>
      <c r="BC4" s="10">
        <f t="shared" si="33"/>
        <v>0</v>
      </c>
      <c r="BD4" s="10">
        <f t="shared" si="34"/>
        <v>0</v>
      </c>
      <c r="BE4" s="10">
        <f t="shared" si="35"/>
        <v>0</v>
      </c>
      <c r="BF4" s="10">
        <f t="shared" si="36"/>
        <v>0</v>
      </c>
    </row>
    <row r="5" spans="1:59" x14ac:dyDescent="0.25">
      <c r="A5" s="4">
        <v>20151910014</v>
      </c>
      <c r="B5" s="1" t="s">
        <v>5</v>
      </c>
      <c r="C5" s="1" t="s">
        <v>87</v>
      </c>
      <c r="D5" s="6">
        <v>24</v>
      </c>
      <c r="E5" s="6">
        <v>25</v>
      </c>
      <c r="F5" s="6">
        <v>69</v>
      </c>
      <c r="G5" s="6">
        <v>60</v>
      </c>
      <c r="H5" s="6">
        <v>66</v>
      </c>
      <c r="I5" s="6">
        <v>24</v>
      </c>
      <c r="J5" s="6">
        <v>21</v>
      </c>
      <c r="K5" s="6">
        <v>67</v>
      </c>
      <c r="L5" s="6">
        <v>60</v>
      </c>
      <c r="M5" s="6">
        <v>77</v>
      </c>
      <c r="N5" s="6">
        <v>87</v>
      </c>
      <c r="O5" s="6">
        <v>50</v>
      </c>
      <c r="P5" s="6"/>
      <c r="Q5" s="6">
        <v>60</v>
      </c>
      <c r="R5" s="6"/>
      <c r="S5" s="6">
        <v>67</v>
      </c>
      <c r="T5" s="6">
        <v>62</v>
      </c>
      <c r="U5" s="7">
        <f t="shared" si="37"/>
        <v>29.5</v>
      </c>
      <c r="V5" s="41">
        <f t="shared" si="3"/>
        <v>47.610169491525426</v>
      </c>
      <c r="W5" s="1">
        <f t="shared" si="38"/>
        <v>10</v>
      </c>
      <c r="Y5" s="8">
        <f t="shared" si="4"/>
        <v>4</v>
      </c>
      <c r="Z5" s="8">
        <f t="shared" si="5"/>
        <v>4</v>
      </c>
      <c r="AA5" s="8">
        <f t="shared" si="6"/>
        <v>1</v>
      </c>
      <c r="AB5" s="8">
        <f t="shared" si="7"/>
        <v>2</v>
      </c>
      <c r="AC5" s="8">
        <f t="shared" si="8"/>
        <v>1</v>
      </c>
      <c r="AD5" s="8">
        <f t="shared" si="9"/>
        <v>4</v>
      </c>
      <c r="AE5" s="8">
        <f t="shared" si="10"/>
        <v>1</v>
      </c>
      <c r="AF5" s="8">
        <f t="shared" si="11"/>
        <v>2</v>
      </c>
      <c r="AG5" s="8">
        <f t="shared" si="12"/>
        <v>1</v>
      </c>
      <c r="AH5" s="8">
        <f t="shared" si="13"/>
        <v>3</v>
      </c>
      <c r="AI5" s="8">
        <f t="shared" si="14"/>
        <v>0.5</v>
      </c>
      <c r="AJ5" s="8">
        <f t="shared" si="15"/>
        <v>1</v>
      </c>
      <c r="AK5" s="8">
        <f t="shared" si="16"/>
        <v>0</v>
      </c>
      <c r="AL5" s="8">
        <f t="shared" si="17"/>
        <v>1</v>
      </c>
      <c r="AM5" s="8">
        <f t="shared" si="18"/>
        <v>0</v>
      </c>
      <c r="AN5" s="8">
        <f t="shared" si="19"/>
        <v>2</v>
      </c>
      <c r="AO5" s="8">
        <f t="shared" si="20"/>
        <v>2</v>
      </c>
      <c r="AQ5" s="10">
        <f t="shared" si="21"/>
        <v>4</v>
      </c>
      <c r="AR5" s="10">
        <f t="shared" si="22"/>
        <v>0</v>
      </c>
      <c r="AS5" s="10">
        <f t="shared" si="23"/>
        <v>0</v>
      </c>
      <c r="AT5" s="10">
        <f t="shared" si="24"/>
        <v>0</v>
      </c>
      <c r="AU5" s="10">
        <f t="shared" si="25"/>
        <v>4</v>
      </c>
      <c r="AV5" s="10">
        <f t="shared" si="26"/>
        <v>1</v>
      </c>
      <c r="AW5" s="10">
        <f t="shared" si="27"/>
        <v>0</v>
      </c>
      <c r="AX5" s="10">
        <f t="shared" si="28"/>
        <v>0</v>
      </c>
      <c r="AY5" s="10">
        <f t="shared" si="29"/>
        <v>0</v>
      </c>
      <c r="AZ5" s="10">
        <f t="shared" si="30"/>
        <v>0</v>
      </c>
      <c r="BA5" s="10">
        <f t="shared" si="31"/>
        <v>1</v>
      </c>
      <c r="BB5" s="10">
        <f t="shared" si="32"/>
        <v>0</v>
      </c>
      <c r="BC5" s="10">
        <f t="shared" si="33"/>
        <v>0</v>
      </c>
      <c r="BD5" s="10">
        <f t="shared" si="34"/>
        <v>0</v>
      </c>
      <c r="BE5" s="10">
        <f t="shared" si="35"/>
        <v>0</v>
      </c>
      <c r="BF5" s="10">
        <f t="shared" si="36"/>
        <v>0</v>
      </c>
    </row>
    <row r="6" spans="1:59" x14ac:dyDescent="0.25">
      <c r="A6" s="4">
        <v>20151910015</v>
      </c>
      <c r="B6" s="1" t="s">
        <v>6</v>
      </c>
      <c r="C6" s="1" t="s">
        <v>86</v>
      </c>
      <c r="D6" s="6">
        <v>71</v>
      </c>
      <c r="E6" s="6">
        <v>76</v>
      </c>
      <c r="F6" s="6">
        <v>89</v>
      </c>
      <c r="G6" s="6">
        <v>80</v>
      </c>
      <c r="H6" s="6">
        <v>85</v>
      </c>
      <c r="I6" s="6">
        <v>85</v>
      </c>
      <c r="J6" s="6">
        <v>89</v>
      </c>
      <c r="K6" s="6">
        <v>84</v>
      </c>
      <c r="L6" s="6">
        <v>82</v>
      </c>
      <c r="M6" s="6">
        <v>90</v>
      </c>
      <c r="N6" s="6">
        <v>95</v>
      </c>
      <c r="O6" s="6">
        <v>60</v>
      </c>
      <c r="P6" s="6"/>
      <c r="Q6" s="6">
        <v>76</v>
      </c>
      <c r="R6" s="6"/>
      <c r="S6" s="6">
        <v>82</v>
      </c>
      <c r="T6" s="6"/>
      <c r="U6" s="7">
        <f t="shared" si="37"/>
        <v>27.5</v>
      </c>
      <c r="V6" s="41">
        <f t="shared" si="3"/>
        <v>80.672727272727272</v>
      </c>
      <c r="W6" s="1">
        <f t="shared" si="38"/>
        <v>0</v>
      </c>
      <c r="Y6" s="8">
        <f t="shared" si="4"/>
        <v>4</v>
      </c>
      <c r="Z6" s="8">
        <f t="shared" si="5"/>
        <v>4</v>
      </c>
      <c r="AA6" s="8">
        <f t="shared" si="6"/>
        <v>1</v>
      </c>
      <c r="AB6" s="8">
        <f t="shared" si="7"/>
        <v>2</v>
      </c>
      <c r="AC6" s="8">
        <f t="shared" si="8"/>
        <v>1</v>
      </c>
      <c r="AD6" s="8">
        <f t="shared" si="9"/>
        <v>4</v>
      </c>
      <c r="AE6" s="8">
        <f t="shared" si="10"/>
        <v>1</v>
      </c>
      <c r="AF6" s="8">
        <f t="shared" si="11"/>
        <v>2</v>
      </c>
      <c r="AG6" s="8">
        <f t="shared" si="12"/>
        <v>1</v>
      </c>
      <c r="AH6" s="8">
        <f t="shared" si="13"/>
        <v>3</v>
      </c>
      <c r="AI6" s="8">
        <f t="shared" si="14"/>
        <v>0.5</v>
      </c>
      <c r="AJ6" s="8">
        <f t="shared" si="15"/>
        <v>1</v>
      </c>
      <c r="AK6" s="8">
        <f t="shared" si="16"/>
        <v>0</v>
      </c>
      <c r="AL6" s="8">
        <f t="shared" si="17"/>
        <v>1</v>
      </c>
      <c r="AM6" s="8">
        <f t="shared" si="18"/>
        <v>0</v>
      </c>
      <c r="AN6" s="8">
        <f t="shared" si="19"/>
        <v>2</v>
      </c>
      <c r="AO6" s="8">
        <f t="shared" si="20"/>
        <v>0</v>
      </c>
      <c r="AQ6" s="10">
        <f t="shared" si="21"/>
        <v>0</v>
      </c>
      <c r="AR6" s="10">
        <f t="shared" si="22"/>
        <v>0</v>
      </c>
      <c r="AS6" s="10">
        <f t="shared" si="23"/>
        <v>0</v>
      </c>
      <c r="AT6" s="10">
        <f t="shared" si="24"/>
        <v>0</v>
      </c>
      <c r="AU6" s="10">
        <f t="shared" si="25"/>
        <v>0</v>
      </c>
      <c r="AV6" s="10">
        <f t="shared" si="26"/>
        <v>0</v>
      </c>
      <c r="AW6" s="10">
        <f t="shared" si="27"/>
        <v>0</v>
      </c>
      <c r="AX6" s="10">
        <f t="shared" si="28"/>
        <v>0</v>
      </c>
      <c r="AY6" s="10">
        <f t="shared" si="29"/>
        <v>0</v>
      </c>
      <c r="AZ6" s="10">
        <f t="shared" si="30"/>
        <v>0</v>
      </c>
      <c r="BA6" s="10">
        <f t="shared" si="31"/>
        <v>0</v>
      </c>
      <c r="BB6" s="10">
        <f t="shared" si="32"/>
        <v>0</v>
      </c>
      <c r="BC6" s="10">
        <f t="shared" si="33"/>
        <v>0</v>
      </c>
      <c r="BD6" s="10">
        <f t="shared" si="34"/>
        <v>0</v>
      </c>
      <c r="BE6" s="10">
        <f t="shared" si="35"/>
        <v>0</v>
      </c>
      <c r="BF6" s="10">
        <f t="shared" si="36"/>
        <v>0</v>
      </c>
    </row>
    <row r="7" spans="1:59" x14ac:dyDescent="0.25">
      <c r="A7" s="4">
        <v>20151910016</v>
      </c>
      <c r="B7" s="1" t="s">
        <v>7</v>
      </c>
      <c r="C7" s="1" t="s">
        <v>87</v>
      </c>
      <c r="D7" s="6">
        <v>61</v>
      </c>
      <c r="E7" s="6">
        <v>43</v>
      </c>
      <c r="F7" s="6">
        <v>76</v>
      </c>
      <c r="G7" s="6">
        <v>73</v>
      </c>
      <c r="H7" s="6">
        <v>81</v>
      </c>
      <c r="I7" s="6">
        <v>79</v>
      </c>
      <c r="J7" s="6">
        <v>88</v>
      </c>
      <c r="K7" s="6">
        <v>36</v>
      </c>
      <c r="L7" s="6">
        <v>76</v>
      </c>
      <c r="M7" s="6">
        <v>78</v>
      </c>
      <c r="N7" s="6">
        <v>92</v>
      </c>
      <c r="O7" s="6">
        <v>74</v>
      </c>
      <c r="P7" s="6"/>
      <c r="Q7" s="6">
        <v>73</v>
      </c>
      <c r="R7" s="6"/>
      <c r="S7" s="6">
        <v>76</v>
      </c>
      <c r="T7" s="6">
        <v>0</v>
      </c>
      <c r="U7" s="7">
        <f t="shared" si="37"/>
        <v>29.5</v>
      </c>
      <c r="V7" s="41">
        <f t="shared" si="3"/>
        <v>62.711864406779661</v>
      </c>
      <c r="W7" s="1">
        <f t="shared" si="38"/>
        <v>8</v>
      </c>
      <c r="Y7" s="8">
        <f t="shared" si="4"/>
        <v>4</v>
      </c>
      <c r="Z7" s="8">
        <f t="shared" si="5"/>
        <v>4</v>
      </c>
      <c r="AA7" s="8">
        <f t="shared" si="6"/>
        <v>1</v>
      </c>
      <c r="AB7" s="8">
        <f t="shared" si="7"/>
        <v>2</v>
      </c>
      <c r="AC7" s="8">
        <f t="shared" si="8"/>
        <v>1</v>
      </c>
      <c r="AD7" s="8">
        <f t="shared" si="9"/>
        <v>4</v>
      </c>
      <c r="AE7" s="8">
        <f t="shared" si="10"/>
        <v>1</v>
      </c>
      <c r="AF7" s="8">
        <f t="shared" si="11"/>
        <v>2</v>
      </c>
      <c r="AG7" s="8">
        <f t="shared" si="12"/>
        <v>1</v>
      </c>
      <c r="AH7" s="8">
        <f t="shared" si="13"/>
        <v>3</v>
      </c>
      <c r="AI7" s="8">
        <f t="shared" si="14"/>
        <v>0.5</v>
      </c>
      <c r="AJ7" s="8">
        <f t="shared" si="15"/>
        <v>1</v>
      </c>
      <c r="AK7" s="8">
        <f t="shared" si="16"/>
        <v>0</v>
      </c>
      <c r="AL7" s="8">
        <f t="shared" si="17"/>
        <v>1</v>
      </c>
      <c r="AM7" s="8">
        <f t="shared" si="18"/>
        <v>0</v>
      </c>
      <c r="AN7" s="8">
        <f t="shared" si="19"/>
        <v>2</v>
      </c>
      <c r="AO7" s="8">
        <f t="shared" si="20"/>
        <v>2</v>
      </c>
      <c r="AQ7" s="10">
        <f t="shared" si="21"/>
        <v>4</v>
      </c>
      <c r="AR7" s="10">
        <f t="shared" si="22"/>
        <v>0</v>
      </c>
      <c r="AS7" s="10">
        <f t="shared" si="23"/>
        <v>0</v>
      </c>
      <c r="AT7" s="10">
        <f t="shared" si="24"/>
        <v>0</v>
      </c>
      <c r="AU7" s="10">
        <f t="shared" si="25"/>
        <v>0</v>
      </c>
      <c r="AV7" s="10">
        <f t="shared" si="26"/>
        <v>0</v>
      </c>
      <c r="AW7" s="10">
        <f t="shared" si="27"/>
        <v>2</v>
      </c>
      <c r="AX7" s="10">
        <f t="shared" si="28"/>
        <v>0</v>
      </c>
      <c r="AY7" s="10">
        <f t="shared" si="29"/>
        <v>0</v>
      </c>
      <c r="AZ7" s="10">
        <f t="shared" si="30"/>
        <v>0</v>
      </c>
      <c r="BA7" s="10">
        <f t="shared" si="31"/>
        <v>0</v>
      </c>
      <c r="BB7" s="10">
        <f t="shared" si="32"/>
        <v>0</v>
      </c>
      <c r="BC7" s="10">
        <f t="shared" si="33"/>
        <v>0</v>
      </c>
      <c r="BD7" s="10">
        <f t="shared" si="34"/>
        <v>0</v>
      </c>
      <c r="BE7" s="10">
        <f t="shared" si="35"/>
        <v>0</v>
      </c>
      <c r="BF7" s="10">
        <f t="shared" si="36"/>
        <v>2</v>
      </c>
    </row>
    <row r="8" spans="1:59" x14ac:dyDescent="0.25">
      <c r="A8" s="4">
        <v>20151910017</v>
      </c>
      <c r="B8" s="1" t="s">
        <v>8</v>
      </c>
      <c r="C8" s="1" t="s">
        <v>86</v>
      </c>
      <c r="D8" s="6">
        <v>76</v>
      </c>
      <c r="E8" s="6">
        <v>65</v>
      </c>
      <c r="F8" s="6">
        <v>78</v>
      </c>
      <c r="G8" s="6">
        <v>78</v>
      </c>
      <c r="H8" s="6">
        <v>84</v>
      </c>
      <c r="I8" s="6">
        <v>84</v>
      </c>
      <c r="J8" s="6">
        <v>90</v>
      </c>
      <c r="K8" s="6">
        <v>77</v>
      </c>
      <c r="L8" s="6">
        <v>73</v>
      </c>
      <c r="M8" s="6">
        <v>85</v>
      </c>
      <c r="N8" s="6">
        <v>90</v>
      </c>
      <c r="O8" s="6">
        <v>68</v>
      </c>
      <c r="P8" s="6"/>
      <c r="Q8" s="6">
        <v>81</v>
      </c>
      <c r="R8" s="6"/>
      <c r="S8" s="6">
        <v>81</v>
      </c>
      <c r="T8" s="6">
        <v>74</v>
      </c>
      <c r="U8" s="7">
        <f t="shared" si="37"/>
        <v>29.5</v>
      </c>
      <c r="V8" s="41">
        <f t="shared" si="3"/>
        <v>77.762711864406782</v>
      </c>
      <c r="W8" s="1">
        <f t="shared" si="38"/>
        <v>0</v>
      </c>
      <c r="Y8" s="8">
        <f t="shared" si="4"/>
        <v>4</v>
      </c>
      <c r="Z8" s="8">
        <f t="shared" si="5"/>
        <v>4</v>
      </c>
      <c r="AA8" s="8">
        <f t="shared" si="6"/>
        <v>1</v>
      </c>
      <c r="AB8" s="8">
        <f t="shared" si="7"/>
        <v>2</v>
      </c>
      <c r="AC8" s="8">
        <f t="shared" si="8"/>
        <v>1</v>
      </c>
      <c r="AD8" s="8">
        <f t="shared" si="9"/>
        <v>4</v>
      </c>
      <c r="AE8" s="8">
        <f t="shared" si="10"/>
        <v>1</v>
      </c>
      <c r="AF8" s="8">
        <f t="shared" si="11"/>
        <v>2</v>
      </c>
      <c r="AG8" s="8">
        <f t="shared" si="12"/>
        <v>1</v>
      </c>
      <c r="AH8" s="8">
        <f t="shared" si="13"/>
        <v>3</v>
      </c>
      <c r="AI8" s="8">
        <f t="shared" si="14"/>
        <v>0.5</v>
      </c>
      <c r="AJ8" s="8">
        <f t="shared" si="15"/>
        <v>1</v>
      </c>
      <c r="AK8" s="8">
        <f t="shared" si="16"/>
        <v>0</v>
      </c>
      <c r="AL8" s="8">
        <f t="shared" si="17"/>
        <v>1</v>
      </c>
      <c r="AM8" s="8">
        <f t="shared" si="18"/>
        <v>0</v>
      </c>
      <c r="AN8" s="8">
        <f t="shared" si="19"/>
        <v>2</v>
      </c>
      <c r="AO8" s="8">
        <f t="shared" si="20"/>
        <v>2</v>
      </c>
      <c r="AQ8" s="10">
        <f t="shared" si="21"/>
        <v>0</v>
      </c>
      <c r="AR8" s="10">
        <f t="shared" si="22"/>
        <v>0</v>
      </c>
      <c r="AS8" s="10">
        <f t="shared" si="23"/>
        <v>0</v>
      </c>
      <c r="AT8" s="10">
        <f t="shared" si="24"/>
        <v>0</v>
      </c>
      <c r="AU8" s="10">
        <f t="shared" si="25"/>
        <v>0</v>
      </c>
      <c r="AV8" s="10">
        <f t="shared" si="26"/>
        <v>0</v>
      </c>
      <c r="AW8" s="10">
        <f t="shared" si="27"/>
        <v>0</v>
      </c>
      <c r="AX8" s="10">
        <f t="shared" si="28"/>
        <v>0</v>
      </c>
      <c r="AY8" s="10">
        <f t="shared" si="29"/>
        <v>0</v>
      </c>
      <c r="AZ8" s="10">
        <f t="shared" si="30"/>
        <v>0</v>
      </c>
      <c r="BA8" s="10">
        <f t="shared" si="31"/>
        <v>0</v>
      </c>
      <c r="BB8" s="10">
        <f t="shared" si="32"/>
        <v>0</v>
      </c>
      <c r="BC8" s="10">
        <f t="shared" si="33"/>
        <v>0</v>
      </c>
      <c r="BD8" s="10">
        <f t="shared" si="34"/>
        <v>0</v>
      </c>
      <c r="BE8" s="10">
        <f t="shared" si="35"/>
        <v>0</v>
      </c>
      <c r="BF8" s="10">
        <f t="shared" si="36"/>
        <v>0</v>
      </c>
    </row>
    <row r="9" spans="1:59" x14ac:dyDescent="0.25">
      <c r="A9" s="4">
        <v>20151910026</v>
      </c>
      <c r="B9" s="1" t="s">
        <v>9</v>
      </c>
      <c r="C9" s="1" t="s">
        <v>87</v>
      </c>
      <c r="D9" s="6">
        <v>62</v>
      </c>
      <c r="E9" s="6">
        <v>50</v>
      </c>
      <c r="F9" s="6">
        <v>83</v>
      </c>
      <c r="G9" s="6">
        <v>74</v>
      </c>
      <c r="H9" s="6">
        <v>76</v>
      </c>
      <c r="I9" s="6">
        <v>73</v>
      </c>
      <c r="J9" s="6">
        <v>85</v>
      </c>
      <c r="K9" s="6">
        <v>89</v>
      </c>
      <c r="L9" s="6">
        <v>73</v>
      </c>
      <c r="M9" s="6">
        <v>89</v>
      </c>
      <c r="N9" s="6">
        <v>88</v>
      </c>
      <c r="P9" s="6">
        <v>68</v>
      </c>
      <c r="R9" s="6">
        <v>85</v>
      </c>
      <c r="S9" s="6">
        <v>85</v>
      </c>
      <c r="T9" s="6">
        <v>81</v>
      </c>
      <c r="U9" s="7">
        <f t="shared" si="37"/>
        <v>29.5</v>
      </c>
      <c r="V9" s="41">
        <f t="shared" si="3"/>
        <v>73.86440677966101</v>
      </c>
      <c r="W9" s="1">
        <f t="shared" si="38"/>
        <v>4</v>
      </c>
      <c r="Y9" s="8">
        <f t="shared" si="4"/>
        <v>4</v>
      </c>
      <c r="Z9" s="8">
        <f t="shared" si="5"/>
        <v>4</v>
      </c>
      <c r="AA9" s="8">
        <f t="shared" si="6"/>
        <v>1</v>
      </c>
      <c r="AB9" s="8">
        <f t="shared" si="7"/>
        <v>2</v>
      </c>
      <c r="AC9" s="8">
        <f t="shared" si="8"/>
        <v>1</v>
      </c>
      <c r="AD9" s="8">
        <f t="shared" si="9"/>
        <v>4</v>
      </c>
      <c r="AE9" s="8">
        <f t="shared" si="10"/>
        <v>1</v>
      </c>
      <c r="AF9" s="8">
        <f t="shared" si="11"/>
        <v>2</v>
      </c>
      <c r="AG9" s="8">
        <f t="shared" si="12"/>
        <v>1</v>
      </c>
      <c r="AH9" s="8">
        <f t="shared" si="13"/>
        <v>3</v>
      </c>
      <c r="AI9" s="8">
        <f t="shared" si="14"/>
        <v>0.5</v>
      </c>
      <c r="AJ9" s="8">
        <f t="shared" si="15"/>
        <v>0</v>
      </c>
      <c r="AK9" s="8">
        <f t="shared" si="16"/>
        <v>1</v>
      </c>
      <c r="AL9" s="8">
        <f t="shared" si="17"/>
        <v>0</v>
      </c>
      <c r="AM9" s="8">
        <f t="shared" si="18"/>
        <v>1</v>
      </c>
      <c r="AN9" s="8">
        <f t="shared" si="19"/>
        <v>2</v>
      </c>
      <c r="AO9" s="8">
        <f t="shared" si="20"/>
        <v>2</v>
      </c>
      <c r="AQ9" s="10">
        <f t="shared" si="21"/>
        <v>4</v>
      </c>
      <c r="AR9" s="10">
        <f t="shared" si="22"/>
        <v>0</v>
      </c>
      <c r="AS9" s="10">
        <f t="shared" si="23"/>
        <v>0</v>
      </c>
      <c r="AT9" s="10">
        <f t="shared" si="24"/>
        <v>0</v>
      </c>
      <c r="AU9" s="10">
        <f t="shared" si="25"/>
        <v>0</v>
      </c>
      <c r="AV9" s="10">
        <f t="shared" si="26"/>
        <v>0</v>
      </c>
      <c r="AW9" s="10">
        <f t="shared" si="27"/>
        <v>0</v>
      </c>
      <c r="AX9" s="10">
        <f t="shared" si="28"/>
        <v>0</v>
      </c>
      <c r="AY9" s="10">
        <f t="shared" si="29"/>
        <v>0</v>
      </c>
      <c r="AZ9" s="10">
        <f t="shared" si="30"/>
        <v>0</v>
      </c>
      <c r="BA9" s="10">
        <f t="shared" si="31"/>
        <v>0</v>
      </c>
      <c r="BB9" s="10">
        <f t="shared" si="32"/>
        <v>0</v>
      </c>
      <c r="BC9" s="10">
        <f t="shared" si="33"/>
        <v>0</v>
      </c>
      <c r="BD9" s="10">
        <f t="shared" si="34"/>
        <v>0</v>
      </c>
      <c r="BE9" s="10">
        <f t="shared" si="35"/>
        <v>0</v>
      </c>
      <c r="BF9" s="10">
        <f t="shared" si="36"/>
        <v>0</v>
      </c>
    </row>
    <row r="10" spans="1:59" x14ac:dyDescent="0.25">
      <c r="A10" s="4">
        <v>20151910027</v>
      </c>
      <c r="B10" s="1" t="s">
        <v>10</v>
      </c>
      <c r="C10" s="1" t="s">
        <v>87</v>
      </c>
      <c r="D10" s="6">
        <v>40</v>
      </c>
      <c r="E10" s="6">
        <v>50</v>
      </c>
      <c r="F10" s="6">
        <v>71</v>
      </c>
      <c r="G10" s="6">
        <v>75</v>
      </c>
      <c r="H10" s="6">
        <v>77</v>
      </c>
      <c r="I10" s="6">
        <v>75</v>
      </c>
      <c r="J10" s="6">
        <v>85</v>
      </c>
      <c r="K10" s="6">
        <v>85</v>
      </c>
      <c r="L10" s="6">
        <v>70</v>
      </c>
      <c r="M10" s="6">
        <v>75</v>
      </c>
      <c r="N10" s="6">
        <v>90</v>
      </c>
      <c r="O10" s="6">
        <v>61</v>
      </c>
      <c r="P10" s="6"/>
      <c r="Q10" s="6">
        <v>66</v>
      </c>
      <c r="R10" s="6"/>
      <c r="S10" s="6">
        <v>80</v>
      </c>
      <c r="T10" s="6">
        <v>74</v>
      </c>
      <c r="U10" s="7">
        <f t="shared" si="37"/>
        <v>29.5</v>
      </c>
      <c r="V10" s="41">
        <f t="shared" si="3"/>
        <v>67.389830508474574</v>
      </c>
      <c r="W10" s="1">
        <f t="shared" si="38"/>
        <v>4</v>
      </c>
      <c r="Y10" s="8">
        <f t="shared" si="4"/>
        <v>4</v>
      </c>
      <c r="Z10" s="8">
        <f t="shared" si="5"/>
        <v>4</v>
      </c>
      <c r="AA10" s="8">
        <f t="shared" si="6"/>
        <v>1</v>
      </c>
      <c r="AB10" s="8">
        <f t="shared" si="7"/>
        <v>2</v>
      </c>
      <c r="AC10" s="8">
        <f t="shared" si="8"/>
        <v>1</v>
      </c>
      <c r="AD10" s="8">
        <f t="shared" si="9"/>
        <v>4</v>
      </c>
      <c r="AE10" s="8">
        <f t="shared" si="10"/>
        <v>1</v>
      </c>
      <c r="AF10" s="8">
        <f t="shared" si="11"/>
        <v>2</v>
      </c>
      <c r="AG10" s="8">
        <f t="shared" si="12"/>
        <v>1</v>
      </c>
      <c r="AH10" s="8">
        <f t="shared" si="13"/>
        <v>3</v>
      </c>
      <c r="AI10" s="8">
        <f t="shared" si="14"/>
        <v>0.5</v>
      </c>
      <c r="AJ10" s="8">
        <f t="shared" si="15"/>
        <v>1</v>
      </c>
      <c r="AK10" s="8">
        <f t="shared" si="16"/>
        <v>0</v>
      </c>
      <c r="AL10" s="8">
        <f t="shared" si="17"/>
        <v>1</v>
      </c>
      <c r="AM10" s="8">
        <f t="shared" si="18"/>
        <v>0</v>
      </c>
      <c r="AN10" s="8">
        <f t="shared" si="19"/>
        <v>2</v>
      </c>
      <c r="AO10" s="8">
        <f t="shared" si="20"/>
        <v>2</v>
      </c>
      <c r="AQ10" s="10">
        <f t="shared" si="21"/>
        <v>4</v>
      </c>
      <c r="AR10" s="10">
        <f t="shared" si="22"/>
        <v>0</v>
      </c>
      <c r="AS10" s="10">
        <f t="shared" si="23"/>
        <v>0</v>
      </c>
      <c r="AT10" s="10">
        <f t="shared" si="24"/>
        <v>0</v>
      </c>
      <c r="AU10" s="10">
        <f t="shared" si="25"/>
        <v>0</v>
      </c>
      <c r="AV10" s="10">
        <f t="shared" si="26"/>
        <v>0</v>
      </c>
      <c r="AW10" s="10">
        <f t="shared" si="27"/>
        <v>0</v>
      </c>
      <c r="AX10" s="10">
        <f t="shared" si="28"/>
        <v>0</v>
      </c>
      <c r="AY10" s="10">
        <f t="shared" si="29"/>
        <v>0</v>
      </c>
      <c r="AZ10" s="10">
        <f t="shared" si="30"/>
        <v>0</v>
      </c>
      <c r="BA10" s="10">
        <f t="shared" si="31"/>
        <v>0</v>
      </c>
      <c r="BB10" s="10">
        <f t="shared" si="32"/>
        <v>0</v>
      </c>
      <c r="BC10" s="10">
        <f t="shared" si="33"/>
        <v>0</v>
      </c>
      <c r="BD10" s="10">
        <f t="shared" si="34"/>
        <v>0</v>
      </c>
      <c r="BE10" s="10">
        <f t="shared" si="35"/>
        <v>0</v>
      </c>
      <c r="BF10" s="10">
        <f t="shared" si="36"/>
        <v>0</v>
      </c>
    </row>
    <row r="11" spans="1:59" x14ac:dyDescent="0.25">
      <c r="A11" s="4">
        <v>20151910028</v>
      </c>
      <c r="B11" s="1" t="s">
        <v>11</v>
      </c>
      <c r="C11" s="1" t="s">
        <v>86</v>
      </c>
      <c r="D11" s="6">
        <v>70</v>
      </c>
      <c r="E11" s="6">
        <v>71</v>
      </c>
      <c r="F11" s="6">
        <v>89</v>
      </c>
      <c r="G11" s="6">
        <v>82</v>
      </c>
      <c r="H11" s="6">
        <v>86</v>
      </c>
      <c r="I11" s="6">
        <v>82</v>
      </c>
      <c r="J11" s="6">
        <v>78</v>
      </c>
      <c r="K11" s="6">
        <v>86</v>
      </c>
      <c r="L11" s="6">
        <v>80</v>
      </c>
      <c r="M11" s="6">
        <v>84</v>
      </c>
      <c r="N11" s="6">
        <v>87</v>
      </c>
      <c r="O11" s="6">
        <v>80</v>
      </c>
      <c r="P11" s="6"/>
      <c r="Q11" s="6">
        <v>83</v>
      </c>
      <c r="R11" s="6"/>
      <c r="S11" s="6">
        <v>86</v>
      </c>
      <c r="T11" s="6">
        <v>90</v>
      </c>
      <c r="U11" s="7">
        <f t="shared" si="37"/>
        <v>29.5</v>
      </c>
      <c r="V11" s="41">
        <f t="shared" si="3"/>
        <v>80.389830508474574</v>
      </c>
      <c r="W11" s="1">
        <f t="shared" si="38"/>
        <v>0</v>
      </c>
      <c r="Y11" s="8">
        <f t="shared" si="4"/>
        <v>4</v>
      </c>
      <c r="Z11" s="8">
        <f t="shared" si="5"/>
        <v>4</v>
      </c>
      <c r="AA11" s="8">
        <f t="shared" si="6"/>
        <v>1</v>
      </c>
      <c r="AB11" s="8">
        <f t="shared" si="7"/>
        <v>2</v>
      </c>
      <c r="AC11" s="8">
        <f t="shared" si="8"/>
        <v>1</v>
      </c>
      <c r="AD11" s="8">
        <f t="shared" si="9"/>
        <v>4</v>
      </c>
      <c r="AE11" s="8">
        <f t="shared" si="10"/>
        <v>1</v>
      </c>
      <c r="AF11" s="8">
        <f t="shared" si="11"/>
        <v>2</v>
      </c>
      <c r="AG11" s="8">
        <f t="shared" si="12"/>
        <v>1</v>
      </c>
      <c r="AH11" s="8">
        <f t="shared" si="13"/>
        <v>3</v>
      </c>
      <c r="AI11" s="8">
        <f t="shared" si="14"/>
        <v>0.5</v>
      </c>
      <c r="AJ11" s="8">
        <f t="shared" si="15"/>
        <v>1</v>
      </c>
      <c r="AK11" s="8">
        <f t="shared" si="16"/>
        <v>0</v>
      </c>
      <c r="AL11" s="8">
        <f t="shared" si="17"/>
        <v>1</v>
      </c>
      <c r="AM11" s="8">
        <f t="shared" si="18"/>
        <v>0</v>
      </c>
      <c r="AN11" s="8">
        <f t="shared" si="19"/>
        <v>2</v>
      </c>
      <c r="AO11" s="8">
        <f t="shared" si="20"/>
        <v>2</v>
      </c>
      <c r="AQ11" s="10">
        <f t="shared" si="21"/>
        <v>0</v>
      </c>
      <c r="AR11" s="10">
        <f t="shared" si="22"/>
        <v>0</v>
      </c>
      <c r="AS11" s="10">
        <f t="shared" si="23"/>
        <v>0</v>
      </c>
      <c r="AT11" s="10">
        <f t="shared" si="24"/>
        <v>0</v>
      </c>
      <c r="AU11" s="10">
        <f t="shared" si="25"/>
        <v>0</v>
      </c>
      <c r="AV11" s="10">
        <f t="shared" si="26"/>
        <v>0</v>
      </c>
      <c r="AW11" s="10">
        <f t="shared" si="27"/>
        <v>0</v>
      </c>
      <c r="AX11" s="10">
        <f t="shared" si="28"/>
        <v>0</v>
      </c>
      <c r="AY11" s="10">
        <f t="shared" si="29"/>
        <v>0</v>
      </c>
      <c r="AZ11" s="10">
        <f t="shared" si="30"/>
        <v>0</v>
      </c>
      <c r="BA11" s="10">
        <f t="shared" si="31"/>
        <v>0</v>
      </c>
      <c r="BB11" s="10">
        <f t="shared" si="32"/>
        <v>0</v>
      </c>
      <c r="BC11" s="10">
        <f t="shared" si="33"/>
        <v>0</v>
      </c>
      <c r="BD11" s="10">
        <f t="shared" si="34"/>
        <v>0</v>
      </c>
      <c r="BE11" s="10">
        <f t="shared" si="35"/>
        <v>0</v>
      </c>
      <c r="BF11" s="10">
        <f t="shared" si="36"/>
        <v>0</v>
      </c>
    </row>
    <row r="12" spans="1:59" x14ac:dyDescent="0.25">
      <c r="A12" s="4">
        <v>20151910029</v>
      </c>
      <c r="B12" s="1" t="s">
        <v>12</v>
      </c>
      <c r="C12" s="1" t="s">
        <v>87</v>
      </c>
      <c r="D12" s="6">
        <v>75</v>
      </c>
      <c r="E12" s="6">
        <v>80</v>
      </c>
      <c r="F12" s="6">
        <v>76</v>
      </c>
      <c r="G12" s="6">
        <v>84</v>
      </c>
      <c r="H12" s="6">
        <v>85</v>
      </c>
      <c r="I12" s="6">
        <v>84</v>
      </c>
      <c r="J12" s="6">
        <v>90</v>
      </c>
      <c r="K12" s="6">
        <v>78</v>
      </c>
      <c r="L12" s="6">
        <v>86</v>
      </c>
      <c r="M12" s="6">
        <v>88</v>
      </c>
      <c r="N12" s="6">
        <v>90</v>
      </c>
      <c r="P12" s="6">
        <v>78</v>
      </c>
      <c r="R12" s="6">
        <v>81</v>
      </c>
      <c r="S12" s="6">
        <v>75</v>
      </c>
      <c r="T12" s="6">
        <v>91</v>
      </c>
      <c r="U12" s="7">
        <f t="shared" si="37"/>
        <v>29.5</v>
      </c>
      <c r="V12" s="41">
        <f t="shared" si="3"/>
        <v>81.932203389830505</v>
      </c>
      <c r="W12" s="1">
        <f t="shared" si="38"/>
        <v>0</v>
      </c>
      <c r="Y12" s="8">
        <f t="shared" si="4"/>
        <v>4</v>
      </c>
      <c r="Z12" s="8">
        <f t="shared" si="5"/>
        <v>4</v>
      </c>
      <c r="AA12" s="8">
        <f t="shared" si="6"/>
        <v>1</v>
      </c>
      <c r="AB12" s="8">
        <f t="shared" si="7"/>
        <v>2</v>
      </c>
      <c r="AC12" s="8">
        <f t="shared" si="8"/>
        <v>1</v>
      </c>
      <c r="AD12" s="8">
        <f t="shared" si="9"/>
        <v>4</v>
      </c>
      <c r="AE12" s="8">
        <f t="shared" si="10"/>
        <v>1</v>
      </c>
      <c r="AF12" s="8">
        <f t="shared" si="11"/>
        <v>2</v>
      </c>
      <c r="AG12" s="8">
        <f t="shared" si="12"/>
        <v>1</v>
      </c>
      <c r="AH12" s="8">
        <f t="shared" si="13"/>
        <v>3</v>
      </c>
      <c r="AI12" s="8">
        <f t="shared" si="14"/>
        <v>0.5</v>
      </c>
      <c r="AJ12" s="8">
        <f t="shared" si="15"/>
        <v>0</v>
      </c>
      <c r="AK12" s="8">
        <f t="shared" si="16"/>
        <v>1</v>
      </c>
      <c r="AL12" s="8">
        <f t="shared" si="17"/>
        <v>0</v>
      </c>
      <c r="AM12" s="8">
        <f t="shared" si="18"/>
        <v>1</v>
      </c>
      <c r="AN12" s="8">
        <f t="shared" si="19"/>
        <v>2</v>
      </c>
      <c r="AO12" s="8">
        <f t="shared" si="20"/>
        <v>2</v>
      </c>
      <c r="AQ12" s="10">
        <f t="shared" si="21"/>
        <v>0</v>
      </c>
      <c r="AR12" s="10">
        <f t="shared" si="22"/>
        <v>0</v>
      </c>
      <c r="AS12" s="10">
        <f t="shared" si="23"/>
        <v>0</v>
      </c>
      <c r="AT12" s="10">
        <f t="shared" si="24"/>
        <v>0</v>
      </c>
      <c r="AU12" s="10">
        <f t="shared" si="25"/>
        <v>0</v>
      </c>
      <c r="AV12" s="10">
        <f t="shared" si="26"/>
        <v>0</v>
      </c>
      <c r="AW12" s="10">
        <f t="shared" si="27"/>
        <v>0</v>
      </c>
      <c r="AX12" s="10">
        <f t="shared" si="28"/>
        <v>0</v>
      </c>
      <c r="AY12" s="10">
        <f t="shared" si="29"/>
        <v>0</v>
      </c>
      <c r="AZ12" s="10">
        <f t="shared" si="30"/>
        <v>0</v>
      </c>
      <c r="BA12" s="10">
        <f t="shared" si="31"/>
        <v>0</v>
      </c>
      <c r="BB12" s="10">
        <f t="shared" si="32"/>
        <v>0</v>
      </c>
      <c r="BC12" s="10">
        <f t="shared" si="33"/>
        <v>0</v>
      </c>
      <c r="BD12" s="10">
        <f t="shared" si="34"/>
        <v>0</v>
      </c>
      <c r="BE12" s="10">
        <f t="shared" si="35"/>
        <v>0</v>
      </c>
      <c r="BF12" s="10">
        <f t="shared" si="36"/>
        <v>0</v>
      </c>
    </row>
    <row r="13" spans="1:59" x14ac:dyDescent="0.25">
      <c r="A13" s="4">
        <v>20151910042</v>
      </c>
      <c r="B13" s="1" t="s">
        <v>14</v>
      </c>
      <c r="C13" s="1" t="s">
        <v>87</v>
      </c>
      <c r="D13" s="6">
        <v>74</v>
      </c>
      <c r="E13" s="6">
        <v>69</v>
      </c>
      <c r="F13" s="6">
        <v>78</v>
      </c>
      <c r="G13" s="6">
        <v>94</v>
      </c>
      <c r="H13" s="6">
        <v>95</v>
      </c>
      <c r="I13" s="6">
        <v>96</v>
      </c>
      <c r="J13" s="6">
        <v>97</v>
      </c>
      <c r="K13" s="6">
        <v>83</v>
      </c>
      <c r="L13" s="6">
        <v>87</v>
      </c>
      <c r="M13" s="6">
        <v>81</v>
      </c>
      <c r="N13" s="6">
        <v>92</v>
      </c>
      <c r="O13" s="6">
        <v>61</v>
      </c>
      <c r="P13" s="6"/>
      <c r="Q13" s="6">
        <v>77</v>
      </c>
      <c r="R13" s="6"/>
      <c r="S13" s="6">
        <v>75</v>
      </c>
      <c r="T13" s="6">
        <v>93</v>
      </c>
      <c r="U13" s="7">
        <f t="shared" si="37"/>
        <v>29.5</v>
      </c>
      <c r="V13" s="41">
        <f t="shared" si="3"/>
        <v>82.372881355932208</v>
      </c>
      <c r="W13" s="1">
        <f t="shared" si="38"/>
        <v>0</v>
      </c>
      <c r="Y13" s="8">
        <f t="shared" si="4"/>
        <v>4</v>
      </c>
      <c r="Z13" s="8">
        <f t="shared" si="5"/>
        <v>4</v>
      </c>
      <c r="AA13" s="8">
        <f t="shared" si="6"/>
        <v>1</v>
      </c>
      <c r="AB13" s="8">
        <f t="shared" si="7"/>
        <v>2</v>
      </c>
      <c r="AC13" s="8">
        <f t="shared" si="8"/>
        <v>1</v>
      </c>
      <c r="AD13" s="8">
        <f t="shared" si="9"/>
        <v>4</v>
      </c>
      <c r="AE13" s="8">
        <f t="shared" si="10"/>
        <v>1</v>
      </c>
      <c r="AF13" s="8">
        <f t="shared" si="11"/>
        <v>2</v>
      </c>
      <c r="AG13" s="8">
        <f t="shared" si="12"/>
        <v>1</v>
      </c>
      <c r="AH13" s="8">
        <f t="shared" si="13"/>
        <v>3</v>
      </c>
      <c r="AI13" s="8">
        <f t="shared" si="14"/>
        <v>0.5</v>
      </c>
      <c r="AJ13" s="8">
        <f t="shared" si="15"/>
        <v>1</v>
      </c>
      <c r="AK13" s="8">
        <f t="shared" si="16"/>
        <v>0</v>
      </c>
      <c r="AL13" s="8">
        <f t="shared" si="17"/>
        <v>1</v>
      </c>
      <c r="AM13" s="8">
        <f t="shared" si="18"/>
        <v>0</v>
      </c>
      <c r="AN13" s="8">
        <f t="shared" si="19"/>
        <v>2</v>
      </c>
      <c r="AO13" s="8">
        <f t="shared" si="20"/>
        <v>2</v>
      </c>
      <c r="AQ13" s="10">
        <f t="shared" si="21"/>
        <v>0</v>
      </c>
      <c r="AR13" s="10">
        <f t="shared" si="22"/>
        <v>0</v>
      </c>
      <c r="AS13" s="10">
        <f t="shared" si="23"/>
        <v>0</v>
      </c>
      <c r="AT13" s="10">
        <f t="shared" si="24"/>
        <v>0</v>
      </c>
      <c r="AU13" s="10">
        <f t="shared" si="25"/>
        <v>0</v>
      </c>
      <c r="AV13" s="10">
        <f t="shared" si="26"/>
        <v>0</v>
      </c>
      <c r="AW13" s="10">
        <f t="shared" si="27"/>
        <v>0</v>
      </c>
      <c r="AX13" s="10">
        <f t="shared" si="28"/>
        <v>0</v>
      </c>
      <c r="AY13" s="10">
        <f t="shared" si="29"/>
        <v>0</v>
      </c>
      <c r="AZ13" s="10">
        <f t="shared" si="30"/>
        <v>0</v>
      </c>
      <c r="BA13" s="10">
        <f t="shared" si="31"/>
        <v>0</v>
      </c>
      <c r="BB13" s="10">
        <f t="shared" si="32"/>
        <v>0</v>
      </c>
      <c r="BC13" s="10">
        <f t="shared" si="33"/>
        <v>0</v>
      </c>
      <c r="BD13" s="10">
        <f t="shared" si="34"/>
        <v>0</v>
      </c>
      <c r="BE13" s="10">
        <f t="shared" si="35"/>
        <v>0</v>
      </c>
      <c r="BF13" s="10">
        <f t="shared" si="36"/>
        <v>0</v>
      </c>
    </row>
    <row r="14" spans="1:59" x14ac:dyDescent="0.25">
      <c r="A14" s="4">
        <v>20151910055</v>
      </c>
      <c r="B14" s="1" t="s">
        <v>16</v>
      </c>
      <c r="C14" s="1" t="s">
        <v>87</v>
      </c>
      <c r="D14" s="6">
        <v>91</v>
      </c>
      <c r="E14" s="6">
        <v>84</v>
      </c>
      <c r="F14" s="6">
        <v>90</v>
      </c>
      <c r="G14" s="6">
        <v>87</v>
      </c>
      <c r="H14" s="6">
        <v>89</v>
      </c>
      <c r="I14" s="6">
        <v>94</v>
      </c>
      <c r="J14" s="6">
        <v>88</v>
      </c>
      <c r="K14" s="6">
        <v>72</v>
      </c>
      <c r="L14" s="6">
        <v>80</v>
      </c>
      <c r="M14" s="6">
        <v>77</v>
      </c>
      <c r="N14" s="6">
        <v>62</v>
      </c>
      <c r="O14" s="6">
        <v>60</v>
      </c>
      <c r="P14" s="6"/>
      <c r="Q14" s="6">
        <v>64</v>
      </c>
      <c r="R14" s="6"/>
      <c r="S14" s="6">
        <v>79</v>
      </c>
      <c r="T14" s="6">
        <v>83</v>
      </c>
      <c r="U14" s="7">
        <f t="shared" si="37"/>
        <v>29.5</v>
      </c>
      <c r="V14" s="41">
        <f t="shared" si="3"/>
        <v>83.084745762711862</v>
      </c>
      <c r="W14" s="1">
        <f t="shared" si="38"/>
        <v>0</v>
      </c>
      <c r="Y14" s="8">
        <f t="shared" si="4"/>
        <v>4</v>
      </c>
      <c r="Z14" s="8">
        <f t="shared" si="5"/>
        <v>4</v>
      </c>
      <c r="AA14" s="8">
        <f t="shared" si="6"/>
        <v>1</v>
      </c>
      <c r="AB14" s="8">
        <f t="shared" si="7"/>
        <v>2</v>
      </c>
      <c r="AC14" s="8">
        <f t="shared" si="8"/>
        <v>1</v>
      </c>
      <c r="AD14" s="8">
        <f t="shared" si="9"/>
        <v>4</v>
      </c>
      <c r="AE14" s="8">
        <f t="shared" si="10"/>
        <v>1</v>
      </c>
      <c r="AF14" s="8">
        <f t="shared" si="11"/>
        <v>2</v>
      </c>
      <c r="AG14" s="8">
        <f t="shared" si="12"/>
        <v>1</v>
      </c>
      <c r="AH14" s="8">
        <f t="shared" si="13"/>
        <v>3</v>
      </c>
      <c r="AI14" s="8">
        <f t="shared" si="14"/>
        <v>0.5</v>
      </c>
      <c r="AJ14" s="8">
        <f t="shared" si="15"/>
        <v>1</v>
      </c>
      <c r="AK14" s="8">
        <f t="shared" si="16"/>
        <v>0</v>
      </c>
      <c r="AL14" s="8">
        <f t="shared" si="17"/>
        <v>1</v>
      </c>
      <c r="AM14" s="8">
        <f t="shared" si="18"/>
        <v>0</v>
      </c>
      <c r="AN14" s="8">
        <f t="shared" si="19"/>
        <v>2</v>
      </c>
      <c r="AO14" s="8">
        <f t="shared" si="20"/>
        <v>2</v>
      </c>
      <c r="AQ14" s="10">
        <f t="shared" si="21"/>
        <v>0</v>
      </c>
      <c r="AR14" s="10">
        <f t="shared" si="22"/>
        <v>0</v>
      </c>
      <c r="AS14" s="10">
        <f t="shared" si="23"/>
        <v>0</v>
      </c>
      <c r="AT14" s="10">
        <f t="shared" si="24"/>
        <v>0</v>
      </c>
      <c r="AU14" s="10">
        <f t="shared" si="25"/>
        <v>0</v>
      </c>
      <c r="AV14" s="10">
        <f t="shared" si="26"/>
        <v>0</v>
      </c>
      <c r="AW14" s="10">
        <f t="shared" si="27"/>
        <v>0</v>
      </c>
      <c r="AX14" s="10">
        <f t="shared" si="28"/>
        <v>0</v>
      </c>
      <c r="AY14" s="10">
        <f t="shared" si="29"/>
        <v>0</v>
      </c>
      <c r="AZ14" s="10">
        <f t="shared" si="30"/>
        <v>0</v>
      </c>
      <c r="BA14" s="10">
        <f t="shared" si="31"/>
        <v>0</v>
      </c>
      <c r="BB14" s="10">
        <f t="shared" si="32"/>
        <v>0</v>
      </c>
      <c r="BC14" s="10">
        <f t="shared" si="33"/>
        <v>0</v>
      </c>
      <c r="BD14" s="10">
        <f t="shared" si="34"/>
        <v>0</v>
      </c>
      <c r="BE14" s="10">
        <f t="shared" si="35"/>
        <v>0</v>
      </c>
      <c r="BF14" s="10">
        <f t="shared" si="36"/>
        <v>0</v>
      </c>
    </row>
    <row r="15" spans="1:59" x14ac:dyDescent="0.25">
      <c r="A15" s="4">
        <v>20151910056</v>
      </c>
      <c r="B15" s="1" t="s">
        <v>17</v>
      </c>
      <c r="C15" s="1" t="s">
        <v>87</v>
      </c>
      <c r="D15" s="6">
        <v>45</v>
      </c>
      <c r="E15" s="6">
        <v>38</v>
      </c>
      <c r="F15" s="6">
        <v>64</v>
      </c>
      <c r="G15" s="6">
        <v>17</v>
      </c>
      <c r="H15" s="6">
        <v>18</v>
      </c>
      <c r="I15" s="6">
        <v>27</v>
      </c>
      <c r="J15" s="6">
        <v>29</v>
      </c>
      <c r="K15" s="6">
        <v>71</v>
      </c>
      <c r="L15" s="6"/>
      <c r="M15" s="6">
        <v>66</v>
      </c>
      <c r="N15" s="6">
        <v>90</v>
      </c>
      <c r="O15" s="6">
        <v>60</v>
      </c>
      <c r="P15" s="6"/>
      <c r="Q15" s="6">
        <v>65</v>
      </c>
      <c r="R15" s="6"/>
      <c r="S15" s="6">
        <v>76</v>
      </c>
      <c r="T15" s="6"/>
      <c r="U15" s="7">
        <f t="shared" si="37"/>
        <v>26.5</v>
      </c>
      <c r="V15" s="41">
        <f t="shared" si="3"/>
        <v>47.056603773584904</v>
      </c>
      <c r="W15" s="1">
        <f t="shared" si="38"/>
        <v>12</v>
      </c>
      <c r="Y15" s="8">
        <f t="shared" si="4"/>
        <v>4</v>
      </c>
      <c r="Z15" s="8">
        <f t="shared" si="5"/>
        <v>4</v>
      </c>
      <c r="AA15" s="8">
        <f t="shared" si="6"/>
        <v>1</v>
      </c>
      <c r="AB15" s="8">
        <f t="shared" si="7"/>
        <v>2</v>
      </c>
      <c r="AC15" s="8">
        <f t="shared" si="8"/>
        <v>1</v>
      </c>
      <c r="AD15" s="8">
        <f t="shared" si="9"/>
        <v>4</v>
      </c>
      <c r="AE15" s="8">
        <f t="shared" si="10"/>
        <v>1</v>
      </c>
      <c r="AF15" s="8">
        <f t="shared" si="11"/>
        <v>2</v>
      </c>
      <c r="AG15" s="8">
        <f t="shared" si="12"/>
        <v>0</v>
      </c>
      <c r="AH15" s="8">
        <f t="shared" si="13"/>
        <v>3</v>
      </c>
      <c r="AI15" s="8">
        <f t="shared" si="14"/>
        <v>0.5</v>
      </c>
      <c r="AJ15" s="8">
        <f t="shared" si="15"/>
        <v>1</v>
      </c>
      <c r="AK15" s="8">
        <f t="shared" si="16"/>
        <v>0</v>
      </c>
      <c r="AL15" s="8">
        <f t="shared" si="17"/>
        <v>1</v>
      </c>
      <c r="AM15" s="8">
        <f t="shared" si="18"/>
        <v>0</v>
      </c>
      <c r="AN15" s="8">
        <f t="shared" si="19"/>
        <v>2</v>
      </c>
      <c r="AO15" s="8">
        <f t="shared" si="20"/>
        <v>0</v>
      </c>
      <c r="AQ15" s="10">
        <f t="shared" si="21"/>
        <v>4</v>
      </c>
      <c r="AR15" s="10">
        <f t="shared" si="22"/>
        <v>0</v>
      </c>
      <c r="AS15" s="10">
        <f t="shared" si="23"/>
        <v>2</v>
      </c>
      <c r="AT15" s="10">
        <f t="shared" si="24"/>
        <v>1</v>
      </c>
      <c r="AU15" s="10">
        <f t="shared" si="25"/>
        <v>4</v>
      </c>
      <c r="AV15" s="10">
        <f t="shared" si="26"/>
        <v>1</v>
      </c>
      <c r="AW15" s="10">
        <f t="shared" si="27"/>
        <v>0</v>
      </c>
      <c r="AX15" s="10">
        <f t="shared" si="28"/>
        <v>0</v>
      </c>
      <c r="AY15" s="10">
        <f t="shared" si="29"/>
        <v>0</v>
      </c>
      <c r="AZ15" s="10">
        <f t="shared" si="30"/>
        <v>0</v>
      </c>
      <c r="BA15" s="10">
        <f t="shared" si="31"/>
        <v>0</v>
      </c>
      <c r="BB15" s="10">
        <f t="shared" si="32"/>
        <v>0</v>
      </c>
      <c r="BC15" s="10">
        <f t="shared" si="33"/>
        <v>0</v>
      </c>
      <c r="BD15" s="10">
        <f t="shared" si="34"/>
        <v>0</v>
      </c>
      <c r="BE15" s="10">
        <f t="shared" si="35"/>
        <v>0</v>
      </c>
      <c r="BF15" s="10">
        <f t="shared" si="36"/>
        <v>0</v>
      </c>
    </row>
    <row r="16" spans="1:59" x14ac:dyDescent="0.25">
      <c r="A16" s="4">
        <v>20151910057</v>
      </c>
      <c r="B16" s="1" t="s">
        <v>18</v>
      </c>
      <c r="C16" s="1" t="s">
        <v>87</v>
      </c>
      <c r="D16" s="6">
        <v>80</v>
      </c>
      <c r="E16" s="6">
        <v>64</v>
      </c>
      <c r="F16" s="6">
        <v>66</v>
      </c>
      <c r="G16" s="6">
        <v>80</v>
      </c>
      <c r="H16" s="6">
        <v>82</v>
      </c>
      <c r="I16" s="6">
        <v>87</v>
      </c>
      <c r="J16" s="6">
        <v>88</v>
      </c>
      <c r="K16" s="6">
        <v>78</v>
      </c>
      <c r="L16" s="6">
        <v>82</v>
      </c>
      <c r="M16" s="6">
        <v>84</v>
      </c>
      <c r="N16" s="6">
        <v>91</v>
      </c>
      <c r="O16" s="6">
        <v>72</v>
      </c>
      <c r="P16" s="6"/>
      <c r="Q16" s="6">
        <v>80</v>
      </c>
      <c r="R16" s="6"/>
      <c r="S16" s="6">
        <v>85</v>
      </c>
      <c r="T16" s="6">
        <v>77</v>
      </c>
      <c r="U16" s="7">
        <f t="shared" si="37"/>
        <v>29.5</v>
      </c>
      <c r="V16" s="41">
        <f t="shared" si="3"/>
        <v>79.033898305084747</v>
      </c>
      <c r="W16" s="1">
        <f t="shared" si="38"/>
        <v>0</v>
      </c>
      <c r="Y16" s="8">
        <f t="shared" si="4"/>
        <v>4</v>
      </c>
      <c r="Z16" s="8">
        <f t="shared" si="5"/>
        <v>4</v>
      </c>
      <c r="AA16" s="8">
        <f t="shared" si="6"/>
        <v>1</v>
      </c>
      <c r="AB16" s="8">
        <f t="shared" si="7"/>
        <v>2</v>
      </c>
      <c r="AC16" s="8">
        <f t="shared" si="8"/>
        <v>1</v>
      </c>
      <c r="AD16" s="8">
        <f t="shared" si="9"/>
        <v>4</v>
      </c>
      <c r="AE16" s="8">
        <f t="shared" si="10"/>
        <v>1</v>
      </c>
      <c r="AF16" s="8">
        <f t="shared" si="11"/>
        <v>2</v>
      </c>
      <c r="AG16" s="8">
        <f t="shared" si="12"/>
        <v>1</v>
      </c>
      <c r="AH16" s="8">
        <f t="shared" si="13"/>
        <v>3</v>
      </c>
      <c r="AI16" s="8">
        <f t="shared" si="14"/>
        <v>0.5</v>
      </c>
      <c r="AJ16" s="8">
        <f t="shared" si="15"/>
        <v>1</v>
      </c>
      <c r="AK16" s="8">
        <f t="shared" si="16"/>
        <v>0</v>
      </c>
      <c r="AL16" s="8">
        <f t="shared" si="17"/>
        <v>1</v>
      </c>
      <c r="AM16" s="8">
        <f t="shared" si="18"/>
        <v>0</v>
      </c>
      <c r="AN16" s="8">
        <f t="shared" si="19"/>
        <v>2</v>
      </c>
      <c r="AO16" s="8">
        <f t="shared" si="20"/>
        <v>2</v>
      </c>
      <c r="AQ16" s="10">
        <f t="shared" si="21"/>
        <v>0</v>
      </c>
      <c r="AR16" s="10">
        <f t="shared" si="22"/>
        <v>0</v>
      </c>
      <c r="AS16" s="10">
        <f t="shared" si="23"/>
        <v>0</v>
      </c>
      <c r="AT16" s="10">
        <f t="shared" si="24"/>
        <v>0</v>
      </c>
      <c r="AU16" s="10">
        <f t="shared" si="25"/>
        <v>0</v>
      </c>
      <c r="AV16" s="10">
        <f t="shared" si="26"/>
        <v>0</v>
      </c>
      <c r="AW16" s="10">
        <f t="shared" si="27"/>
        <v>0</v>
      </c>
      <c r="AX16" s="10">
        <f t="shared" si="28"/>
        <v>0</v>
      </c>
      <c r="AY16" s="10">
        <f t="shared" si="29"/>
        <v>0</v>
      </c>
      <c r="AZ16" s="10">
        <f t="shared" si="30"/>
        <v>0</v>
      </c>
      <c r="BA16" s="10">
        <f t="shared" si="31"/>
        <v>0</v>
      </c>
      <c r="BB16" s="10">
        <f t="shared" si="32"/>
        <v>0</v>
      </c>
      <c r="BC16" s="10">
        <f t="shared" si="33"/>
        <v>0</v>
      </c>
      <c r="BD16" s="10">
        <f t="shared" si="34"/>
        <v>0</v>
      </c>
      <c r="BE16" s="10">
        <f t="shared" si="35"/>
        <v>0</v>
      </c>
      <c r="BF16" s="10">
        <f t="shared" si="36"/>
        <v>0</v>
      </c>
    </row>
    <row r="17" spans="1:58" x14ac:dyDescent="0.25">
      <c r="A17" s="4">
        <v>20151910065</v>
      </c>
      <c r="B17" s="1" t="s">
        <v>88</v>
      </c>
      <c r="C17" s="1" t="s">
        <v>87</v>
      </c>
      <c r="D17" s="6">
        <v>84</v>
      </c>
      <c r="E17" s="6">
        <v>70</v>
      </c>
      <c r="F17" s="6">
        <v>75</v>
      </c>
      <c r="G17" s="6">
        <v>78</v>
      </c>
      <c r="H17" s="6">
        <v>84</v>
      </c>
      <c r="I17" s="6">
        <v>69</v>
      </c>
      <c r="J17" s="6">
        <v>87</v>
      </c>
      <c r="K17" s="6">
        <v>69</v>
      </c>
      <c r="L17" s="6">
        <v>83</v>
      </c>
      <c r="M17" s="6">
        <v>53</v>
      </c>
      <c r="N17" s="6">
        <v>88</v>
      </c>
      <c r="O17" s="6">
        <v>64</v>
      </c>
      <c r="P17" s="6"/>
      <c r="Q17" s="6">
        <v>81</v>
      </c>
      <c r="R17" s="6"/>
      <c r="S17" s="6">
        <v>71</v>
      </c>
      <c r="T17" s="6">
        <v>74</v>
      </c>
      <c r="U17" s="7">
        <f t="shared" si="37"/>
        <v>29.5</v>
      </c>
      <c r="V17" s="41">
        <f t="shared" si="3"/>
        <v>72.983050847457633</v>
      </c>
      <c r="W17" s="1">
        <f t="shared" si="38"/>
        <v>3</v>
      </c>
      <c r="Y17" s="8">
        <f t="shared" si="4"/>
        <v>4</v>
      </c>
      <c r="Z17" s="8">
        <f t="shared" si="5"/>
        <v>4</v>
      </c>
      <c r="AA17" s="8">
        <f t="shared" si="6"/>
        <v>1</v>
      </c>
      <c r="AB17" s="8">
        <f t="shared" si="7"/>
        <v>2</v>
      </c>
      <c r="AC17" s="8">
        <f t="shared" si="8"/>
        <v>1</v>
      </c>
      <c r="AD17" s="8">
        <f t="shared" si="9"/>
        <v>4</v>
      </c>
      <c r="AE17" s="8">
        <f t="shared" si="10"/>
        <v>1</v>
      </c>
      <c r="AF17" s="8">
        <f t="shared" si="11"/>
        <v>2</v>
      </c>
      <c r="AG17" s="8">
        <f t="shared" si="12"/>
        <v>1</v>
      </c>
      <c r="AH17" s="8">
        <f t="shared" si="13"/>
        <v>3</v>
      </c>
      <c r="AI17" s="8">
        <f t="shared" si="14"/>
        <v>0.5</v>
      </c>
      <c r="AJ17" s="8">
        <f t="shared" si="15"/>
        <v>1</v>
      </c>
      <c r="AK17" s="8">
        <f t="shared" si="16"/>
        <v>0</v>
      </c>
      <c r="AL17" s="8">
        <f t="shared" si="17"/>
        <v>1</v>
      </c>
      <c r="AM17" s="8">
        <f t="shared" si="18"/>
        <v>0</v>
      </c>
      <c r="AN17" s="8">
        <f t="shared" si="19"/>
        <v>2</v>
      </c>
      <c r="AO17" s="8">
        <f t="shared" si="20"/>
        <v>2</v>
      </c>
      <c r="AQ17" s="10">
        <f t="shared" si="21"/>
        <v>0</v>
      </c>
      <c r="AR17" s="10">
        <f t="shared" si="22"/>
        <v>0</v>
      </c>
      <c r="AS17" s="10">
        <f t="shared" si="23"/>
        <v>0</v>
      </c>
      <c r="AT17" s="10">
        <f t="shared" si="24"/>
        <v>0</v>
      </c>
      <c r="AU17" s="10">
        <f t="shared" si="25"/>
        <v>0</v>
      </c>
      <c r="AV17" s="10">
        <f t="shared" si="26"/>
        <v>0</v>
      </c>
      <c r="AW17" s="10">
        <f t="shared" si="27"/>
        <v>0</v>
      </c>
      <c r="AX17" s="10">
        <f t="shared" si="28"/>
        <v>0</v>
      </c>
      <c r="AY17" s="10">
        <f t="shared" si="29"/>
        <v>3</v>
      </c>
      <c r="AZ17" s="10">
        <f t="shared" si="30"/>
        <v>0</v>
      </c>
      <c r="BA17" s="10">
        <f t="shared" si="31"/>
        <v>0</v>
      </c>
      <c r="BB17" s="10">
        <f t="shared" si="32"/>
        <v>0</v>
      </c>
      <c r="BC17" s="10">
        <f t="shared" si="33"/>
        <v>0</v>
      </c>
      <c r="BD17" s="10">
        <f t="shared" si="34"/>
        <v>0</v>
      </c>
      <c r="BE17" s="10">
        <f t="shared" si="35"/>
        <v>0</v>
      </c>
      <c r="BF17" s="10">
        <f t="shared" si="36"/>
        <v>0</v>
      </c>
    </row>
    <row r="18" spans="1:58" x14ac:dyDescent="0.25">
      <c r="A18" s="4">
        <v>20151910066</v>
      </c>
      <c r="B18" s="1" t="s">
        <v>19</v>
      </c>
      <c r="C18" s="1" t="s">
        <v>86</v>
      </c>
      <c r="D18" s="6">
        <v>90</v>
      </c>
      <c r="E18" s="6">
        <v>78</v>
      </c>
      <c r="F18" s="6">
        <v>77</v>
      </c>
      <c r="G18" s="6">
        <v>75</v>
      </c>
      <c r="H18" s="6">
        <v>79</v>
      </c>
      <c r="I18" s="6">
        <v>65</v>
      </c>
      <c r="J18" s="6">
        <v>88</v>
      </c>
      <c r="K18" s="6">
        <v>85</v>
      </c>
      <c r="L18" s="6">
        <v>60</v>
      </c>
      <c r="M18" s="6">
        <v>85</v>
      </c>
      <c r="N18" s="6">
        <v>84</v>
      </c>
      <c r="O18" s="6">
        <v>77</v>
      </c>
      <c r="P18" s="6"/>
      <c r="Q18" s="6">
        <v>84</v>
      </c>
      <c r="R18" s="6"/>
      <c r="S18" s="6">
        <v>81</v>
      </c>
      <c r="T18" s="6">
        <v>90</v>
      </c>
      <c r="U18" s="7">
        <f t="shared" si="37"/>
        <v>29.5</v>
      </c>
      <c r="V18" s="41">
        <f t="shared" si="3"/>
        <v>79.86440677966101</v>
      </c>
      <c r="W18" s="1">
        <f t="shared" si="38"/>
        <v>0</v>
      </c>
      <c r="Y18" s="8">
        <f t="shared" si="4"/>
        <v>4</v>
      </c>
      <c r="Z18" s="8">
        <f t="shared" si="5"/>
        <v>4</v>
      </c>
      <c r="AA18" s="8">
        <f t="shared" si="6"/>
        <v>1</v>
      </c>
      <c r="AB18" s="8">
        <f t="shared" si="7"/>
        <v>2</v>
      </c>
      <c r="AC18" s="8">
        <f t="shared" si="8"/>
        <v>1</v>
      </c>
      <c r="AD18" s="8">
        <f t="shared" si="9"/>
        <v>4</v>
      </c>
      <c r="AE18" s="8">
        <f t="shared" si="10"/>
        <v>1</v>
      </c>
      <c r="AF18" s="8">
        <f t="shared" si="11"/>
        <v>2</v>
      </c>
      <c r="AG18" s="8">
        <f t="shared" si="12"/>
        <v>1</v>
      </c>
      <c r="AH18" s="8">
        <f t="shared" si="13"/>
        <v>3</v>
      </c>
      <c r="AI18" s="8">
        <f t="shared" si="14"/>
        <v>0.5</v>
      </c>
      <c r="AJ18" s="8">
        <f t="shared" si="15"/>
        <v>1</v>
      </c>
      <c r="AK18" s="8">
        <f t="shared" si="16"/>
        <v>0</v>
      </c>
      <c r="AL18" s="8">
        <f t="shared" si="17"/>
        <v>1</v>
      </c>
      <c r="AM18" s="8">
        <f t="shared" si="18"/>
        <v>0</v>
      </c>
      <c r="AN18" s="8">
        <f t="shared" si="19"/>
        <v>2</v>
      </c>
      <c r="AO18" s="8">
        <f t="shared" si="20"/>
        <v>2</v>
      </c>
      <c r="AQ18" s="10">
        <f t="shared" si="21"/>
        <v>0</v>
      </c>
      <c r="AR18" s="10">
        <f t="shared" si="22"/>
        <v>0</v>
      </c>
      <c r="AS18" s="10">
        <f t="shared" si="23"/>
        <v>0</v>
      </c>
      <c r="AT18" s="10">
        <f t="shared" si="24"/>
        <v>0</v>
      </c>
      <c r="AU18" s="10">
        <f t="shared" si="25"/>
        <v>0</v>
      </c>
      <c r="AV18" s="10">
        <f t="shared" si="26"/>
        <v>0</v>
      </c>
      <c r="AW18" s="10">
        <f t="shared" si="27"/>
        <v>0</v>
      </c>
      <c r="AX18" s="10">
        <f t="shared" si="28"/>
        <v>0</v>
      </c>
      <c r="AY18" s="10">
        <f t="shared" si="29"/>
        <v>0</v>
      </c>
      <c r="AZ18" s="10">
        <f t="shared" si="30"/>
        <v>0</v>
      </c>
      <c r="BA18" s="10">
        <f t="shared" si="31"/>
        <v>0</v>
      </c>
      <c r="BB18" s="10">
        <f t="shared" si="32"/>
        <v>0</v>
      </c>
      <c r="BC18" s="10">
        <f t="shared" si="33"/>
        <v>0</v>
      </c>
      <c r="BD18" s="10">
        <f t="shared" si="34"/>
        <v>0</v>
      </c>
      <c r="BE18" s="10">
        <f t="shared" si="35"/>
        <v>0</v>
      </c>
      <c r="BF18" s="10">
        <f t="shared" si="36"/>
        <v>0</v>
      </c>
    </row>
    <row r="19" spans="1:58" x14ac:dyDescent="0.25">
      <c r="A19" s="4">
        <v>20151910068</v>
      </c>
      <c r="B19" s="1" t="s">
        <v>20</v>
      </c>
      <c r="C19" s="1" t="s">
        <v>86</v>
      </c>
      <c r="D19" s="6">
        <v>65</v>
      </c>
      <c r="E19" s="6">
        <v>63</v>
      </c>
      <c r="F19" s="6">
        <v>78</v>
      </c>
      <c r="G19" s="6">
        <v>82</v>
      </c>
      <c r="H19" s="6">
        <v>85</v>
      </c>
      <c r="I19" s="6">
        <v>60</v>
      </c>
      <c r="J19" s="6">
        <v>76</v>
      </c>
      <c r="K19" s="6">
        <v>87</v>
      </c>
      <c r="L19" s="6">
        <v>60</v>
      </c>
      <c r="M19" s="6">
        <v>77</v>
      </c>
      <c r="N19" s="6">
        <v>86</v>
      </c>
      <c r="P19" s="6">
        <v>71</v>
      </c>
      <c r="R19" s="6">
        <v>83</v>
      </c>
      <c r="S19" s="6">
        <v>73</v>
      </c>
      <c r="T19" s="6">
        <v>87</v>
      </c>
      <c r="U19" s="7">
        <f t="shared" si="37"/>
        <v>29.5</v>
      </c>
      <c r="V19" s="41">
        <f t="shared" si="3"/>
        <v>72.440677966101688</v>
      </c>
      <c r="W19" s="1">
        <f t="shared" si="38"/>
        <v>0</v>
      </c>
      <c r="Y19" s="8">
        <f t="shared" si="4"/>
        <v>4</v>
      </c>
      <c r="Z19" s="8">
        <f t="shared" si="5"/>
        <v>4</v>
      </c>
      <c r="AA19" s="8">
        <f t="shared" si="6"/>
        <v>1</v>
      </c>
      <c r="AB19" s="8">
        <f t="shared" si="7"/>
        <v>2</v>
      </c>
      <c r="AC19" s="8">
        <f t="shared" si="8"/>
        <v>1</v>
      </c>
      <c r="AD19" s="8">
        <f t="shared" si="9"/>
        <v>4</v>
      </c>
      <c r="AE19" s="8">
        <f t="shared" si="10"/>
        <v>1</v>
      </c>
      <c r="AF19" s="8">
        <f t="shared" si="11"/>
        <v>2</v>
      </c>
      <c r="AG19" s="8">
        <f t="shared" si="12"/>
        <v>1</v>
      </c>
      <c r="AH19" s="8">
        <f t="shared" si="13"/>
        <v>3</v>
      </c>
      <c r="AI19" s="8">
        <f t="shared" si="14"/>
        <v>0.5</v>
      </c>
      <c r="AJ19" s="8">
        <f t="shared" si="15"/>
        <v>0</v>
      </c>
      <c r="AK19" s="8">
        <f t="shared" si="16"/>
        <v>1</v>
      </c>
      <c r="AL19" s="8">
        <f t="shared" si="17"/>
        <v>0</v>
      </c>
      <c r="AM19" s="8">
        <f t="shared" si="18"/>
        <v>1</v>
      </c>
      <c r="AN19" s="8">
        <f t="shared" si="19"/>
        <v>2</v>
      </c>
      <c r="AO19" s="8">
        <f t="shared" si="20"/>
        <v>2</v>
      </c>
      <c r="AQ19" s="10">
        <f t="shared" si="21"/>
        <v>0</v>
      </c>
      <c r="AR19" s="10">
        <f t="shared" si="22"/>
        <v>0</v>
      </c>
      <c r="AS19" s="10">
        <f t="shared" si="23"/>
        <v>0</v>
      </c>
      <c r="AT19" s="10">
        <f t="shared" si="24"/>
        <v>0</v>
      </c>
      <c r="AU19" s="10">
        <f t="shared" si="25"/>
        <v>0</v>
      </c>
      <c r="AV19" s="10">
        <f t="shared" si="26"/>
        <v>0</v>
      </c>
      <c r="AW19" s="10">
        <f t="shared" si="27"/>
        <v>0</v>
      </c>
      <c r="AX19" s="10">
        <f t="shared" si="28"/>
        <v>0</v>
      </c>
      <c r="AY19" s="10">
        <f t="shared" si="29"/>
        <v>0</v>
      </c>
      <c r="AZ19" s="10">
        <f t="shared" si="30"/>
        <v>0</v>
      </c>
      <c r="BA19" s="10">
        <f t="shared" si="31"/>
        <v>0</v>
      </c>
      <c r="BB19" s="10">
        <f t="shared" si="32"/>
        <v>0</v>
      </c>
      <c r="BC19" s="10">
        <f t="shared" si="33"/>
        <v>0</v>
      </c>
      <c r="BD19" s="10">
        <f t="shared" si="34"/>
        <v>0</v>
      </c>
      <c r="BE19" s="10">
        <f t="shared" si="35"/>
        <v>0</v>
      </c>
      <c r="BF19" s="10">
        <f t="shared" si="36"/>
        <v>0</v>
      </c>
    </row>
    <row r="20" spans="1:58" x14ac:dyDescent="0.25">
      <c r="A20" s="4">
        <v>20151910069</v>
      </c>
      <c r="B20" s="1" t="s">
        <v>21</v>
      </c>
      <c r="C20" s="1" t="s">
        <v>87</v>
      </c>
      <c r="D20" s="6">
        <v>60</v>
      </c>
      <c r="E20" s="6">
        <v>53</v>
      </c>
      <c r="F20" s="6">
        <v>66</v>
      </c>
      <c r="G20" s="6">
        <v>60</v>
      </c>
      <c r="H20" s="6">
        <v>66</v>
      </c>
      <c r="I20" s="6">
        <v>47</v>
      </c>
      <c r="J20" s="6">
        <v>73</v>
      </c>
      <c r="K20" s="6">
        <v>71</v>
      </c>
      <c r="L20" s="6">
        <v>90</v>
      </c>
      <c r="M20" s="6">
        <v>76</v>
      </c>
      <c r="N20" s="6">
        <v>86</v>
      </c>
      <c r="O20" s="6">
        <v>63</v>
      </c>
      <c r="P20" s="6"/>
      <c r="Q20" s="6">
        <v>71</v>
      </c>
      <c r="R20" s="6"/>
      <c r="S20" s="6">
        <v>68</v>
      </c>
      <c r="T20" s="6"/>
      <c r="U20" s="7">
        <f t="shared" si="37"/>
        <v>27.5</v>
      </c>
      <c r="V20" s="41">
        <f t="shared" si="3"/>
        <v>63.2</v>
      </c>
      <c r="W20" s="1">
        <f t="shared" si="38"/>
        <v>8</v>
      </c>
      <c r="Y20" s="8">
        <f t="shared" si="4"/>
        <v>4</v>
      </c>
      <c r="Z20" s="8">
        <f t="shared" si="5"/>
        <v>4</v>
      </c>
      <c r="AA20" s="8">
        <f t="shared" si="6"/>
        <v>1</v>
      </c>
      <c r="AB20" s="8">
        <f t="shared" si="7"/>
        <v>2</v>
      </c>
      <c r="AC20" s="8">
        <f t="shared" si="8"/>
        <v>1</v>
      </c>
      <c r="AD20" s="8">
        <f t="shared" si="9"/>
        <v>4</v>
      </c>
      <c r="AE20" s="8">
        <f t="shared" si="10"/>
        <v>1</v>
      </c>
      <c r="AF20" s="8">
        <f t="shared" si="11"/>
        <v>2</v>
      </c>
      <c r="AG20" s="8">
        <f t="shared" si="12"/>
        <v>1</v>
      </c>
      <c r="AH20" s="8">
        <f t="shared" si="13"/>
        <v>3</v>
      </c>
      <c r="AI20" s="8">
        <f t="shared" si="14"/>
        <v>0.5</v>
      </c>
      <c r="AJ20" s="8">
        <f t="shared" si="15"/>
        <v>1</v>
      </c>
      <c r="AK20" s="8">
        <f t="shared" si="16"/>
        <v>0</v>
      </c>
      <c r="AL20" s="8">
        <f t="shared" si="17"/>
        <v>1</v>
      </c>
      <c r="AM20" s="8">
        <f t="shared" si="18"/>
        <v>0</v>
      </c>
      <c r="AN20" s="8">
        <f t="shared" si="19"/>
        <v>2</v>
      </c>
      <c r="AO20" s="8">
        <f t="shared" si="20"/>
        <v>0</v>
      </c>
      <c r="AQ20" s="10">
        <f t="shared" si="21"/>
        <v>4</v>
      </c>
      <c r="AR20" s="10">
        <f t="shared" si="22"/>
        <v>0</v>
      </c>
      <c r="AS20" s="10">
        <f t="shared" si="23"/>
        <v>0</v>
      </c>
      <c r="AT20" s="10">
        <f t="shared" si="24"/>
        <v>0</v>
      </c>
      <c r="AU20" s="10">
        <f t="shared" si="25"/>
        <v>4</v>
      </c>
      <c r="AV20" s="10">
        <f t="shared" si="26"/>
        <v>0</v>
      </c>
      <c r="AW20" s="10">
        <f t="shared" si="27"/>
        <v>0</v>
      </c>
      <c r="AX20" s="10">
        <f t="shared" si="28"/>
        <v>0</v>
      </c>
      <c r="AY20" s="10">
        <f t="shared" si="29"/>
        <v>0</v>
      </c>
      <c r="AZ20" s="10">
        <f t="shared" si="30"/>
        <v>0</v>
      </c>
      <c r="BA20" s="10">
        <f t="shared" si="31"/>
        <v>0</v>
      </c>
      <c r="BB20" s="10">
        <f t="shared" si="32"/>
        <v>0</v>
      </c>
      <c r="BC20" s="10">
        <f t="shared" si="33"/>
        <v>0</v>
      </c>
      <c r="BD20" s="10">
        <f t="shared" si="34"/>
        <v>0</v>
      </c>
      <c r="BE20" s="10">
        <f t="shared" si="35"/>
        <v>0</v>
      </c>
      <c r="BF20" s="10">
        <f t="shared" si="36"/>
        <v>0</v>
      </c>
    </row>
    <row r="21" spans="1:58" x14ac:dyDescent="0.25">
      <c r="A21" s="4">
        <v>20151910084</v>
      </c>
      <c r="B21" s="1" t="s">
        <v>22</v>
      </c>
      <c r="C21" s="1" t="s">
        <v>87</v>
      </c>
      <c r="D21" s="6">
        <v>40</v>
      </c>
      <c r="E21" s="6">
        <v>47</v>
      </c>
      <c r="F21" s="6">
        <v>73</v>
      </c>
      <c r="G21" s="6">
        <v>70</v>
      </c>
      <c r="H21" s="6">
        <v>75</v>
      </c>
      <c r="I21" s="6">
        <v>49</v>
      </c>
      <c r="J21" s="6">
        <v>86</v>
      </c>
      <c r="K21" s="6">
        <v>79</v>
      </c>
      <c r="L21" s="6">
        <v>83</v>
      </c>
      <c r="M21" s="6">
        <v>61</v>
      </c>
      <c r="N21" s="6">
        <v>91</v>
      </c>
      <c r="O21" s="6">
        <v>67</v>
      </c>
      <c r="P21" s="6"/>
      <c r="Q21" s="6">
        <v>77</v>
      </c>
      <c r="R21" s="6"/>
      <c r="S21" s="6">
        <v>80</v>
      </c>
      <c r="T21" s="6">
        <v>92</v>
      </c>
      <c r="U21" s="7">
        <f t="shared" si="37"/>
        <v>29.5</v>
      </c>
      <c r="V21" s="41">
        <f t="shared" si="3"/>
        <v>63.576271186440678</v>
      </c>
      <c r="W21" s="1">
        <f t="shared" si="38"/>
        <v>8</v>
      </c>
      <c r="Y21" s="8">
        <f t="shared" si="4"/>
        <v>4</v>
      </c>
      <c r="Z21" s="8">
        <f t="shared" si="5"/>
        <v>4</v>
      </c>
      <c r="AA21" s="8">
        <f t="shared" si="6"/>
        <v>1</v>
      </c>
      <c r="AB21" s="8">
        <f t="shared" si="7"/>
        <v>2</v>
      </c>
      <c r="AC21" s="8">
        <f t="shared" si="8"/>
        <v>1</v>
      </c>
      <c r="AD21" s="8">
        <f t="shared" si="9"/>
        <v>4</v>
      </c>
      <c r="AE21" s="8">
        <f t="shared" si="10"/>
        <v>1</v>
      </c>
      <c r="AF21" s="8">
        <f t="shared" si="11"/>
        <v>2</v>
      </c>
      <c r="AG21" s="8">
        <f t="shared" si="12"/>
        <v>1</v>
      </c>
      <c r="AH21" s="8">
        <f t="shared" si="13"/>
        <v>3</v>
      </c>
      <c r="AI21" s="8">
        <f t="shared" si="14"/>
        <v>0.5</v>
      </c>
      <c r="AJ21" s="8">
        <f t="shared" si="15"/>
        <v>1</v>
      </c>
      <c r="AK21" s="8">
        <f t="shared" si="16"/>
        <v>0</v>
      </c>
      <c r="AL21" s="8">
        <f t="shared" si="17"/>
        <v>1</v>
      </c>
      <c r="AM21" s="8">
        <f t="shared" si="18"/>
        <v>0</v>
      </c>
      <c r="AN21" s="8">
        <f t="shared" si="19"/>
        <v>2</v>
      </c>
      <c r="AO21" s="8">
        <f t="shared" si="20"/>
        <v>2</v>
      </c>
      <c r="AQ21" s="10">
        <f t="shared" si="21"/>
        <v>4</v>
      </c>
      <c r="AR21" s="10">
        <f t="shared" si="22"/>
        <v>0</v>
      </c>
      <c r="AS21" s="10">
        <f t="shared" si="23"/>
        <v>0</v>
      </c>
      <c r="AT21" s="10">
        <f t="shared" si="24"/>
        <v>0</v>
      </c>
      <c r="AU21" s="10">
        <f t="shared" si="25"/>
        <v>4</v>
      </c>
      <c r="AV21" s="10">
        <f t="shared" si="26"/>
        <v>0</v>
      </c>
      <c r="AW21" s="10">
        <f t="shared" si="27"/>
        <v>0</v>
      </c>
      <c r="AX21" s="10">
        <f t="shared" si="28"/>
        <v>0</v>
      </c>
      <c r="AY21" s="10">
        <f t="shared" si="29"/>
        <v>0</v>
      </c>
      <c r="AZ21" s="10">
        <f t="shared" si="30"/>
        <v>0</v>
      </c>
      <c r="BA21" s="10">
        <f t="shared" si="31"/>
        <v>0</v>
      </c>
      <c r="BB21" s="10">
        <f t="shared" si="32"/>
        <v>0</v>
      </c>
      <c r="BC21" s="10">
        <f t="shared" si="33"/>
        <v>0</v>
      </c>
      <c r="BD21" s="10">
        <f t="shared" si="34"/>
        <v>0</v>
      </c>
      <c r="BE21" s="10">
        <f t="shared" si="35"/>
        <v>0</v>
      </c>
      <c r="BF21" s="10">
        <f t="shared" si="36"/>
        <v>0</v>
      </c>
    </row>
    <row r="22" spans="1:58" x14ac:dyDescent="0.25">
      <c r="A22" s="4">
        <v>20151910085</v>
      </c>
      <c r="B22" s="1" t="s">
        <v>23</v>
      </c>
      <c r="C22" s="1" t="s">
        <v>86</v>
      </c>
      <c r="D22" s="6">
        <v>74</v>
      </c>
      <c r="E22" s="6">
        <v>64</v>
      </c>
      <c r="F22" s="6">
        <v>80</v>
      </c>
      <c r="G22" s="6">
        <v>72</v>
      </c>
      <c r="H22" s="6">
        <v>75</v>
      </c>
      <c r="I22" s="6">
        <v>79</v>
      </c>
      <c r="J22" s="6">
        <v>82</v>
      </c>
      <c r="K22" s="6">
        <v>83</v>
      </c>
      <c r="L22" s="6">
        <v>60</v>
      </c>
      <c r="M22" s="6">
        <v>81</v>
      </c>
      <c r="N22" s="6">
        <v>87</v>
      </c>
      <c r="O22" s="6">
        <v>70</v>
      </c>
      <c r="P22" s="6"/>
      <c r="Q22" s="6">
        <v>80</v>
      </c>
      <c r="R22" s="6"/>
      <c r="S22" s="6">
        <v>80</v>
      </c>
      <c r="T22" s="6">
        <v>86</v>
      </c>
      <c r="U22" s="7">
        <f t="shared" si="37"/>
        <v>29.5</v>
      </c>
      <c r="V22" s="41">
        <f t="shared" si="3"/>
        <v>76.050847457627114</v>
      </c>
      <c r="W22" s="1">
        <f t="shared" si="38"/>
        <v>0</v>
      </c>
      <c r="Y22" s="8">
        <f t="shared" si="4"/>
        <v>4</v>
      </c>
      <c r="Z22" s="8">
        <f t="shared" si="5"/>
        <v>4</v>
      </c>
      <c r="AA22" s="8">
        <f t="shared" si="6"/>
        <v>1</v>
      </c>
      <c r="AB22" s="8">
        <f t="shared" si="7"/>
        <v>2</v>
      </c>
      <c r="AC22" s="8">
        <f t="shared" si="8"/>
        <v>1</v>
      </c>
      <c r="AD22" s="8">
        <f t="shared" si="9"/>
        <v>4</v>
      </c>
      <c r="AE22" s="8">
        <f t="shared" si="10"/>
        <v>1</v>
      </c>
      <c r="AF22" s="8">
        <f t="shared" si="11"/>
        <v>2</v>
      </c>
      <c r="AG22" s="8">
        <f t="shared" si="12"/>
        <v>1</v>
      </c>
      <c r="AH22" s="8">
        <f t="shared" si="13"/>
        <v>3</v>
      </c>
      <c r="AI22" s="8">
        <f t="shared" si="14"/>
        <v>0.5</v>
      </c>
      <c r="AJ22" s="8">
        <f t="shared" si="15"/>
        <v>1</v>
      </c>
      <c r="AK22" s="8">
        <f t="shared" si="16"/>
        <v>0</v>
      </c>
      <c r="AL22" s="8">
        <f t="shared" si="17"/>
        <v>1</v>
      </c>
      <c r="AM22" s="8">
        <f t="shared" si="18"/>
        <v>0</v>
      </c>
      <c r="AN22" s="8">
        <f t="shared" si="19"/>
        <v>2</v>
      </c>
      <c r="AO22" s="8">
        <f t="shared" si="20"/>
        <v>2</v>
      </c>
      <c r="AQ22" s="10">
        <f t="shared" si="21"/>
        <v>0</v>
      </c>
      <c r="AR22" s="10">
        <f t="shared" si="22"/>
        <v>0</v>
      </c>
      <c r="AS22" s="10">
        <f t="shared" si="23"/>
        <v>0</v>
      </c>
      <c r="AT22" s="10">
        <f t="shared" si="24"/>
        <v>0</v>
      </c>
      <c r="AU22" s="10">
        <f t="shared" si="25"/>
        <v>0</v>
      </c>
      <c r="AV22" s="10">
        <f t="shared" si="26"/>
        <v>0</v>
      </c>
      <c r="AW22" s="10">
        <f t="shared" si="27"/>
        <v>0</v>
      </c>
      <c r="AX22" s="10">
        <f t="shared" si="28"/>
        <v>0</v>
      </c>
      <c r="AY22" s="10">
        <f t="shared" si="29"/>
        <v>0</v>
      </c>
      <c r="AZ22" s="10">
        <f t="shared" si="30"/>
        <v>0</v>
      </c>
      <c r="BA22" s="10">
        <f t="shared" si="31"/>
        <v>0</v>
      </c>
      <c r="BB22" s="10">
        <f t="shared" si="32"/>
        <v>0</v>
      </c>
      <c r="BC22" s="10">
        <f t="shared" si="33"/>
        <v>0</v>
      </c>
      <c r="BD22" s="10">
        <f t="shared" si="34"/>
        <v>0</v>
      </c>
      <c r="BE22" s="10">
        <f t="shared" si="35"/>
        <v>0</v>
      </c>
      <c r="BF22" s="10">
        <f t="shared" si="36"/>
        <v>0</v>
      </c>
    </row>
    <row r="23" spans="1:58" x14ac:dyDescent="0.25">
      <c r="A23" s="4">
        <v>20151910086</v>
      </c>
      <c r="B23" s="1" t="s">
        <v>24</v>
      </c>
      <c r="C23" s="1" t="s">
        <v>87</v>
      </c>
      <c r="D23" s="6">
        <v>71</v>
      </c>
      <c r="E23" s="6">
        <v>64</v>
      </c>
      <c r="F23" s="6">
        <v>71</v>
      </c>
      <c r="G23" s="6">
        <v>84</v>
      </c>
      <c r="H23" s="6">
        <v>85</v>
      </c>
      <c r="I23" s="6">
        <v>79</v>
      </c>
      <c r="J23" s="6">
        <v>87</v>
      </c>
      <c r="K23" s="6">
        <v>74</v>
      </c>
      <c r="L23" s="6">
        <v>82</v>
      </c>
      <c r="M23" s="6">
        <v>70</v>
      </c>
      <c r="N23" s="6">
        <v>88</v>
      </c>
      <c r="O23" s="6">
        <v>65</v>
      </c>
      <c r="P23" s="6"/>
      <c r="Q23" s="6">
        <v>85</v>
      </c>
      <c r="R23" s="6"/>
      <c r="S23" s="6">
        <v>71</v>
      </c>
      <c r="T23" s="6">
        <v>65</v>
      </c>
      <c r="U23" s="7">
        <f t="shared" si="37"/>
        <v>29.5</v>
      </c>
      <c r="V23" s="41">
        <f t="shared" si="3"/>
        <v>73.66101694915254</v>
      </c>
      <c r="W23" s="1">
        <f t="shared" si="38"/>
        <v>0</v>
      </c>
      <c r="Y23" s="8">
        <f t="shared" si="4"/>
        <v>4</v>
      </c>
      <c r="Z23" s="8">
        <f t="shared" si="5"/>
        <v>4</v>
      </c>
      <c r="AA23" s="8">
        <f t="shared" si="6"/>
        <v>1</v>
      </c>
      <c r="AB23" s="8">
        <f t="shared" si="7"/>
        <v>2</v>
      </c>
      <c r="AC23" s="8">
        <f t="shared" si="8"/>
        <v>1</v>
      </c>
      <c r="AD23" s="8">
        <f t="shared" si="9"/>
        <v>4</v>
      </c>
      <c r="AE23" s="8">
        <f t="shared" si="10"/>
        <v>1</v>
      </c>
      <c r="AF23" s="8">
        <f t="shared" si="11"/>
        <v>2</v>
      </c>
      <c r="AG23" s="8">
        <f t="shared" si="12"/>
        <v>1</v>
      </c>
      <c r="AH23" s="8">
        <f t="shared" si="13"/>
        <v>3</v>
      </c>
      <c r="AI23" s="8">
        <f t="shared" si="14"/>
        <v>0.5</v>
      </c>
      <c r="AJ23" s="8">
        <f t="shared" si="15"/>
        <v>1</v>
      </c>
      <c r="AK23" s="8">
        <f t="shared" si="16"/>
        <v>0</v>
      </c>
      <c r="AL23" s="8">
        <f t="shared" si="17"/>
        <v>1</v>
      </c>
      <c r="AM23" s="8">
        <f t="shared" si="18"/>
        <v>0</v>
      </c>
      <c r="AN23" s="8">
        <f t="shared" si="19"/>
        <v>2</v>
      </c>
      <c r="AO23" s="8">
        <f t="shared" si="20"/>
        <v>2</v>
      </c>
      <c r="AQ23" s="10">
        <f t="shared" si="21"/>
        <v>0</v>
      </c>
      <c r="AR23" s="10">
        <f t="shared" si="22"/>
        <v>0</v>
      </c>
      <c r="AS23" s="10">
        <f t="shared" si="23"/>
        <v>0</v>
      </c>
      <c r="AT23" s="10">
        <f t="shared" si="24"/>
        <v>0</v>
      </c>
      <c r="AU23" s="10">
        <f t="shared" si="25"/>
        <v>0</v>
      </c>
      <c r="AV23" s="10">
        <f t="shared" si="26"/>
        <v>0</v>
      </c>
      <c r="AW23" s="10">
        <f t="shared" si="27"/>
        <v>0</v>
      </c>
      <c r="AX23" s="10">
        <f t="shared" si="28"/>
        <v>0</v>
      </c>
      <c r="AY23" s="10">
        <f t="shared" si="29"/>
        <v>0</v>
      </c>
      <c r="AZ23" s="10">
        <f t="shared" si="30"/>
        <v>0</v>
      </c>
      <c r="BA23" s="10">
        <f t="shared" si="31"/>
        <v>0</v>
      </c>
      <c r="BB23" s="10">
        <f t="shared" si="32"/>
        <v>0</v>
      </c>
      <c r="BC23" s="10">
        <f t="shared" si="33"/>
        <v>0</v>
      </c>
      <c r="BD23" s="10">
        <f t="shared" si="34"/>
        <v>0</v>
      </c>
      <c r="BE23" s="10">
        <f t="shared" si="35"/>
        <v>0</v>
      </c>
      <c r="BF23" s="10">
        <f t="shared" si="36"/>
        <v>0</v>
      </c>
    </row>
    <row r="24" spans="1:58" x14ac:dyDescent="0.25">
      <c r="A24" s="4">
        <v>20151910104</v>
      </c>
      <c r="B24" s="1" t="s">
        <v>25</v>
      </c>
      <c r="C24" s="1" t="s">
        <v>86</v>
      </c>
      <c r="D24" s="6">
        <v>77</v>
      </c>
      <c r="E24" s="6">
        <v>72</v>
      </c>
      <c r="F24" s="6">
        <v>78</v>
      </c>
      <c r="G24" s="6">
        <v>73</v>
      </c>
      <c r="H24" s="6">
        <v>76</v>
      </c>
      <c r="I24" s="6">
        <v>84</v>
      </c>
      <c r="J24" s="6">
        <v>88</v>
      </c>
      <c r="K24" s="6">
        <v>84</v>
      </c>
      <c r="L24" s="6">
        <v>84</v>
      </c>
      <c r="M24" s="6">
        <v>87</v>
      </c>
      <c r="N24" s="6">
        <v>90</v>
      </c>
      <c r="O24" s="6">
        <v>86</v>
      </c>
      <c r="P24" s="6"/>
      <c r="Q24" s="6">
        <v>89</v>
      </c>
      <c r="R24" s="6"/>
      <c r="S24" s="6">
        <v>78</v>
      </c>
      <c r="T24" s="6">
        <v>95</v>
      </c>
      <c r="U24" s="7">
        <f t="shared" si="37"/>
        <v>29.5</v>
      </c>
      <c r="V24" s="41">
        <f t="shared" si="3"/>
        <v>81.322033898305079</v>
      </c>
      <c r="W24" s="1">
        <f t="shared" si="38"/>
        <v>0</v>
      </c>
      <c r="Y24" s="8">
        <f t="shared" si="4"/>
        <v>4</v>
      </c>
      <c r="Z24" s="8">
        <f t="shared" si="5"/>
        <v>4</v>
      </c>
      <c r="AA24" s="8">
        <f t="shared" si="6"/>
        <v>1</v>
      </c>
      <c r="AB24" s="8">
        <f t="shared" si="7"/>
        <v>2</v>
      </c>
      <c r="AC24" s="8">
        <f t="shared" si="8"/>
        <v>1</v>
      </c>
      <c r="AD24" s="8">
        <f t="shared" si="9"/>
        <v>4</v>
      </c>
      <c r="AE24" s="8">
        <f t="shared" si="10"/>
        <v>1</v>
      </c>
      <c r="AF24" s="8">
        <f t="shared" si="11"/>
        <v>2</v>
      </c>
      <c r="AG24" s="8">
        <f t="shared" si="12"/>
        <v>1</v>
      </c>
      <c r="AH24" s="8">
        <f t="shared" si="13"/>
        <v>3</v>
      </c>
      <c r="AI24" s="8">
        <f t="shared" si="14"/>
        <v>0.5</v>
      </c>
      <c r="AJ24" s="8">
        <f t="shared" si="15"/>
        <v>1</v>
      </c>
      <c r="AK24" s="8">
        <f t="shared" si="16"/>
        <v>0</v>
      </c>
      <c r="AL24" s="8">
        <f t="shared" si="17"/>
        <v>1</v>
      </c>
      <c r="AM24" s="8">
        <f t="shared" si="18"/>
        <v>0</v>
      </c>
      <c r="AN24" s="8">
        <f t="shared" si="19"/>
        <v>2</v>
      </c>
      <c r="AO24" s="8">
        <f t="shared" si="20"/>
        <v>2</v>
      </c>
      <c r="AQ24" s="10">
        <f t="shared" si="21"/>
        <v>0</v>
      </c>
      <c r="AR24" s="10">
        <f t="shared" si="22"/>
        <v>0</v>
      </c>
      <c r="AS24" s="10">
        <f t="shared" si="23"/>
        <v>0</v>
      </c>
      <c r="AT24" s="10">
        <f t="shared" si="24"/>
        <v>0</v>
      </c>
      <c r="AU24" s="10">
        <f t="shared" si="25"/>
        <v>0</v>
      </c>
      <c r="AV24" s="10">
        <f t="shared" si="26"/>
        <v>0</v>
      </c>
      <c r="AW24" s="10">
        <f t="shared" si="27"/>
        <v>0</v>
      </c>
      <c r="AX24" s="10">
        <f t="shared" si="28"/>
        <v>0</v>
      </c>
      <c r="AY24" s="10">
        <f t="shared" si="29"/>
        <v>0</v>
      </c>
      <c r="AZ24" s="10">
        <f t="shared" si="30"/>
        <v>0</v>
      </c>
      <c r="BA24" s="10">
        <f t="shared" si="31"/>
        <v>0</v>
      </c>
      <c r="BB24" s="10">
        <f t="shared" si="32"/>
        <v>0</v>
      </c>
      <c r="BC24" s="10">
        <f t="shared" si="33"/>
        <v>0</v>
      </c>
      <c r="BD24" s="10">
        <f t="shared" si="34"/>
        <v>0</v>
      </c>
      <c r="BE24" s="10">
        <f t="shared" si="35"/>
        <v>0</v>
      </c>
      <c r="BF24" s="10">
        <f t="shared" si="36"/>
        <v>0</v>
      </c>
    </row>
    <row r="25" spans="1:58" x14ac:dyDescent="0.25">
      <c r="A25" s="4">
        <v>20151910107</v>
      </c>
      <c r="B25" s="1" t="s">
        <v>26</v>
      </c>
      <c r="C25" s="1" t="s">
        <v>86</v>
      </c>
      <c r="D25" s="6">
        <v>61</v>
      </c>
      <c r="E25" s="6">
        <v>64</v>
      </c>
      <c r="F25" s="6">
        <v>73</v>
      </c>
      <c r="G25" s="6">
        <v>78</v>
      </c>
      <c r="H25" s="6">
        <v>84</v>
      </c>
      <c r="I25" s="6">
        <v>70</v>
      </c>
      <c r="J25" s="6">
        <v>89</v>
      </c>
      <c r="K25" s="6">
        <v>88</v>
      </c>
      <c r="L25" s="6">
        <v>88</v>
      </c>
      <c r="M25" s="6">
        <v>91</v>
      </c>
      <c r="N25" s="6">
        <v>91</v>
      </c>
      <c r="O25" s="6">
        <v>61</v>
      </c>
      <c r="P25" s="6"/>
      <c r="Q25" s="6">
        <v>77</v>
      </c>
      <c r="R25" s="6"/>
      <c r="S25" s="6">
        <v>89</v>
      </c>
      <c r="T25" s="6"/>
      <c r="U25" s="7">
        <f t="shared" si="37"/>
        <v>27.5</v>
      </c>
      <c r="V25" s="41">
        <f t="shared" si="3"/>
        <v>75.654545454545456</v>
      </c>
      <c r="W25" s="1">
        <f t="shared" si="38"/>
        <v>0</v>
      </c>
      <c r="Y25" s="8">
        <f t="shared" si="4"/>
        <v>4</v>
      </c>
      <c r="Z25" s="8">
        <f t="shared" si="5"/>
        <v>4</v>
      </c>
      <c r="AA25" s="8">
        <f t="shared" si="6"/>
        <v>1</v>
      </c>
      <c r="AB25" s="8">
        <f t="shared" si="7"/>
        <v>2</v>
      </c>
      <c r="AC25" s="8">
        <f t="shared" si="8"/>
        <v>1</v>
      </c>
      <c r="AD25" s="8">
        <f t="shared" si="9"/>
        <v>4</v>
      </c>
      <c r="AE25" s="8">
        <f t="shared" si="10"/>
        <v>1</v>
      </c>
      <c r="AF25" s="8">
        <f t="shared" si="11"/>
        <v>2</v>
      </c>
      <c r="AG25" s="8">
        <f t="shared" si="12"/>
        <v>1</v>
      </c>
      <c r="AH25" s="8">
        <f t="shared" si="13"/>
        <v>3</v>
      </c>
      <c r="AI25" s="8">
        <f t="shared" si="14"/>
        <v>0.5</v>
      </c>
      <c r="AJ25" s="8">
        <f t="shared" si="15"/>
        <v>1</v>
      </c>
      <c r="AK25" s="8">
        <f t="shared" si="16"/>
        <v>0</v>
      </c>
      <c r="AL25" s="8">
        <f t="shared" si="17"/>
        <v>1</v>
      </c>
      <c r="AM25" s="8">
        <f t="shared" si="18"/>
        <v>0</v>
      </c>
      <c r="AN25" s="8">
        <f t="shared" si="19"/>
        <v>2</v>
      </c>
      <c r="AO25" s="8">
        <f t="shared" si="20"/>
        <v>0</v>
      </c>
      <c r="AQ25" s="10">
        <f t="shared" si="21"/>
        <v>0</v>
      </c>
      <c r="AR25" s="10">
        <f t="shared" si="22"/>
        <v>0</v>
      </c>
      <c r="AS25" s="10">
        <f t="shared" si="23"/>
        <v>0</v>
      </c>
      <c r="AT25" s="10">
        <f t="shared" si="24"/>
        <v>0</v>
      </c>
      <c r="AU25" s="10">
        <f t="shared" si="25"/>
        <v>0</v>
      </c>
      <c r="AV25" s="10">
        <f t="shared" si="26"/>
        <v>0</v>
      </c>
      <c r="AW25" s="10">
        <f t="shared" si="27"/>
        <v>0</v>
      </c>
      <c r="AX25" s="10">
        <f t="shared" si="28"/>
        <v>0</v>
      </c>
      <c r="AY25" s="10">
        <f t="shared" si="29"/>
        <v>0</v>
      </c>
      <c r="AZ25" s="10">
        <f t="shared" si="30"/>
        <v>0</v>
      </c>
      <c r="BA25" s="10">
        <f t="shared" si="31"/>
        <v>0</v>
      </c>
      <c r="BB25" s="10">
        <f t="shared" si="32"/>
        <v>0</v>
      </c>
      <c r="BC25" s="10">
        <f t="shared" si="33"/>
        <v>0</v>
      </c>
      <c r="BD25" s="10">
        <f t="shared" si="34"/>
        <v>0</v>
      </c>
      <c r="BE25" s="10">
        <f t="shared" si="35"/>
        <v>0</v>
      </c>
      <c r="BF25" s="10">
        <f t="shared" si="36"/>
        <v>0</v>
      </c>
    </row>
    <row r="26" spans="1:58" x14ac:dyDescent="0.25">
      <c r="A26" s="4">
        <v>20151910108</v>
      </c>
      <c r="B26" s="1" t="s">
        <v>27</v>
      </c>
      <c r="C26" s="1" t="s">
        <v>86</v>
      </c>
      <c r="D26" s="6">
        <v>82</v>
      </c>
      <c r="E26" s="6">
        <v>67</v>
      </c>
      <c r="F26" s="6">
        <v>83</v>
      </c>
      <c r="G26" s="6">
        <v>79</v>
      </c>
      <c r="H26" s="6">
        <v>85</v>
      </c>
      <c r="I26" s="6">
        <v>85</v>
      </c>
      <c r="J26" s="6">
        <v>87</v>
      </c>
      <c r="K26" s="6">
        <v>89</v>
      </c>
      <c r="L26" s="6">
        <v>78</v>
      </c>
      <c r="M26" s="6">
        <v>83</v>
      </c>
      <c r="N26" s="6">
        <v>89</v>
      </c>
      <c r="O26" s="6">
        <v>74</v>
      </c>
      <c r="P26" s="6"/>
      <c r="Q26" s="6">
        <v>84</v>
      </c>
      <c r="R26" s="6"/>
      <c r="S26" s="6">
        <v>74</v>
      </c>
      <c r="T26" s="6"/>
      <c r="U26" s="7">
        <f t="shared" si="37"/>
        <v>27.5</v>
      </c>
      <c r="V26" s="41">
        <f t="shared" si="3"/>
        <v>80.163636363636357</v>
      </c>
      <c r="W26" s="1">
        <f t="shared" si="38"/>
        <v>0</v>
      </c>
      <c r="Y26" s="8">
        <f t="shared" si="4"/>
        <v>4</v>
      </c>
      <c r="Z26" s="8">
        <f t="shared" si="5"/>
        <v>4</v>
      </c>
      <c r="AA26" s="8">
        <f t="shared" si="6"/>
        <v>1</v>
      </c>
      <c r="AB26" s="8">
        <f t="shared" si="7"/>
        <v>2</v>
      </c>
      <c r="AC26" s="8">
        <f t="shared" si="8"/>
        <v>1</v>
      </c>
      <c r="AD26" s="8">
        <f t="shared" si="9"/>
        <v>4</v>
      </c>
      <c r="AE26" s="8">
        <f t="shared" si="10"/>
        <v>1</v>
      </c>
      <c r="AF26" s="8">
        <f t="shared" si="11"/>
        <v>2</v>
      </c>
      <c r="AG26" s="8">
        <f t="shared" si="12"/>
        <v>1</v>
      </c>
      <c r="AH26" s="8">
        <f t="shared" si="13"/>
        <v>3</v>
      </c>
      <c r="AI26" s="8">
        <f t="shared" si="14"/>
        <v>0.5</v>
      </c>
      <c r="AJ26" s="8">
        <f t="shared" si="15"/>
        <v>1</v>
      </c>
      <c r="AK26" s="8">
        <f t="shared" si="16"/>
        <v>0</v>
      </c>
      <c r="AL26" s="8">
        <f t="shared" si="17"/>
        <v>1</v>
      </c>
      <c r="AM26" s="8">
        <f t="shared" si="18"/>
        <v>0</v>
      </c>
      <c r="AN26" s="8">
        <f t="shared" si="19"/>
        <v>2</v>
      </c>
      <c r="AO26" s="8">
        <f t="shared" si="20"/>
        <v>0</v>
      </c>
      <c r="AQ26" s="10">
        <f t="shared" si="21"/>
        <v>0</v>
      </c>
      <c r="AR26" s="10">
        <f t="shared" si="22"/>
        <v>0</v>
      </c>
      <c r="AS26" s="10">
        <f t="shared" si="23"/>
        <v>0</v>
      </c>
      <c r="AT26" s="10">
        <f t="shared" si="24"/>
        <v>0</v>
      </c>
      <c r="AU26" s="10">
        <f t="shared" si="25"/>
        <v>0</v>
      </c>
      <c r="AV26" s="10">
        <f t="shared" si="26"/>
        <v>0</v>
      </c>
      <c r="AW26" s="10">
        <f t="shared" si="27"/>
        <v>0</v>
      </c>
      <c r="AX26" s="10">
        <f t="shared" si="28"/>
        <v>0</v>
      </c>
      <c r="AY26" s="10">
        <f t="shared" si="29"/>
        <v>0</v>
      </c>
      <c r="AZ26" s="10">
        <f t="shared" si="30"/>
        <v>0</v>
      </c>
      <c r="BA26" s="10">
        <f t="shared" si="31"/>
        <v>0</v>
      </c>
      <c r="BB26" s="10">
        <f t="shared" si="32"/>
        <v>0</v>
      </c>
      <c r="BC26" s="10">
        <f t="shared" si="33"/>
        <v>0</v>
      </c>
      <c r="BD26" s="10">
        <f t="shared" si="34"/>
        <v>0</v>
      </c>
      <c r="BE26" s="10">
        <f t="shared" si="35"/>
        <v>0</v>
      </c>
      <c r="BF26" s="10">
        <f t="shared" si="36"/>
        <v>0</v>
      </c>
    </row>
    <row r="27" spans="1:58" x14ac:dyDescent="0.25">
      <c r="A27" s="4">
        <v>20151910112</v>
      </c>
      <c r="B27" s="1" t="s">
        <v>45</v>
      </c>
      <c r="C27" s="1" t="s">
        <v>87</v>
      </c>
      <c r="D27" s="6">
        <v>61</v>
      </c>
      <c r="E27" s="6">
        <v>62</v>
      </c>
      <c r="F27" s="6">
        <v>80</v>
      </c>
      <c r="G27" s="6">
        <v>66</v>
      </c>
      <c r="H27" s="6">
        <v>68</v>
      </c>
      <c r="I27" s="6">
        <v>34</v>
      </c>
      <c r="J27" s="6">
        <v>82</v>
      </c>
      <c r="K27" s="6">
        <v>61</v>
      </c>
      <c r="L27" s="6">
        <v>84</v>
      </c>
      <c r="M27" s="6">
        <v>74</v>
      </c>
      <c r="N27" s="6">
        <v>72</v>
      </c>
      <c r="O27" s="6">
        <v>60</v>
      </c>
      <c r="P27" s="6"/>
      <c r="Q27" s="6">
        <v>68</v>
      </c>
      <c r="R27" s="6"/>
      <c r="S27" s="6">
        <v>73</v>
      </c>
      <c r="T27" s="6">
        <v>77</v>
      </c>
      <c r="U27" s="7">
        <f t="shared" si="37"/>
        <v>29.5</v>
      </c>
      <c r="V27" s="41">
        <f t="shared" si="3"/>
        <v>63.796610169491522</v>
      </c>
      <c r="W27" s="1">
        <f t="shared" si="38"/>
        <v>4</v>
      </c>
      <c r="Y27" s="8">
        <f t="shared" si="4"/>
        <v>4</v>
      </c>
      <c r="Z27" s="8">
        <f t="shared" si="5"/>
        <v>4</v>
      </c>
      <c r="AA27" s="8">
        <f t="shared" si="6"/>
        <v>1</v>
      </c>
      <c r="AB27" s="8">
        <f t="shared" si="7"/>
        <v>2</v>
      </c>
      <c r="AC27" s="8">
        <f t="shared" si="8"/>
        <v>1</v>
      </c>
      <c r="AD27" s="8">
        <f t="shared" si="9"/>
        <v>4</v>
      </c>
      <c r="AE27" s="8">
        <f t="shared" si="10"/>
        <v>1</v>
      </c>
      <c r="AF27" s="8">
        <f t="shared" si="11"/>
        <v>2</v>
      </c>
      <c r="AG27" s="8">
        <f t="shared" si="12"/>
        <v>1</v>
      </c>
      <c r="AH27" s="8">
        <f t="shared" si="13"/>
        <v>3</v>
      </c>
      <c r="AI27" s="8">
        <f t="shared" si="14"/>
        <v>0.5</v>
      </c>
      <c r="AJ27" s="8">
        <f t="shared" si="15"/>
        <v>1</v>
      </c>
      <c r="AK27" s="8">
        <f t="shared" si="16"/>
        <v>0</v>
      </c>
      <c r="AL27" s="8">
        <f t="shared" si="17"/>
        <v>1</v>
      </c>
      <c r="AM27" s="8">
        <f t="shared" si="18"/>
        <v>0</v>
      </c>
      <c r="AN27" s="8">
        <f t="shared" si="19"/>
        <v>2</v>
      </c>
      <c r="AO27" s="8">
        <f t="shared" si="20"/>
        <v>2</v>
      </c>
      <c r="AQ27" s="10">
        <f t="shared" si="21"/>
        <v>0</v>
      </c>
      <c r="AR27" s="10">
        <f t="shared" si="22"/>
        <v>0</v>
      </c>
      <c r="AS27" s="10">
        <f t="shared" si="23"/>
        <v>0</v>
      </c>
      <c r="AT27" s="10">
        <f t="shared" si="24"/>
        <v>0</v>
      </c>
      <c r="AU27" s="10">
        <f t="shared" si="25"/>
        <v>4</v>
      </c>
      <c r="AV27" s="10">
        <f t="shared" si="26"/>
        <v>0</v>
      </c>
      <c r="AW27" s="10">
        <f t="shared" si="27"/>
        <v>0</v>
      </c>
      <c r="AX27" s="10">
        <f t="shared" si="28"/>
        <v>0</v>
      </c>
      <c r="AY27" s="10">
        <f t="shared" si="29"/>
        <v>0</v>
      </c>
      <c r="AZ27" s="10">
        <f t="shared" si="30"/>
        <v>0</v>
      </c>
      <c r="BA27" s="10">
        <f t="shared" si="31"/>
        <v>0</v>
      </c>
      <c r="BB27" s="10">
        <f t="shared" si="32"/>
        <v>0</v>
      </c>
      <c r="BC27" s="10">
        <f t="shared" si="33"/>
        <v>0</v>
      </c>
      <c r="BD27" s="10">
        <f t="shared" si="34"/>
        <v>0</v>
      </c>
      <c r="BE27" s="10">
        <f t="shared" si="35"/>
        <v>0</v>
      </c>
      <c r="BF27" s="10">
        <f t="shared" si="36"/>
        <v>0</v>
      </c>
    </row>
    <row r="28" spans="1:58" x14ac:dyDescent="0.25">
      <c r="A28" s="4">
        <v>20151910113</v>
      </c>
      <c r="B28" s="1" t="s">
        <v>28</v>
      </c>
      <c r="C28" s="1" t="s">
        <v>86</v>
      </c>
      <c r="D28" s="6">
        <v>63</v>
      </c>
      <c r="E28" s="6">
        <v>64</v>
      </c>
      <c r="F28" s="6">
        <v>85</v>
      </c>
      <c r="G28" s="6">
        <v>64</v>
      </c>
      <c r="H28" s="6">
        <v>77</v>
      </c>
      <c r="I28" s="6">
        <v>79</v>
      </c>
      <c r="J28" s="6">
        <v>89</v>
      </c>
      <c r="K28" s="6">
        <v>87</v>
      </c>
      <c r="L28" s="6">
        <v>85</v>
      </c>
      <c r="M28" s="6">
        <v>87</v>
      </c>
      <c r="N28" s="6">
        <v>90</v>
      </c>
      <c r="O28" s="6">
        <v>71</v>
      </c>
      <c r="P28" s="6"/>
      <c r="Q28" s="6">
        <v>78</v>
      </c>
      <c r="R28" s="6"/>
      <c r="S28" s="6">
        <v>75</v>
      </c>
      <c r="T28" s="6">
        <v>87</v>
      </c>
      <c r="U28" s="7">
        <f t="shared" si="37"/>
        <v>29.5</v>
      </c>
      <c r="V28" s="41">
        <f t="shared" si="3"/>
        <v>75.966101694915253</v>
      </c>
      <c r="W28" s="1">
        <f t="shared" si="38"/>
        <v>0</v>
      </c>
      <c r="Y28" s="8">
        <f t="shared" si="4"/>
        <v>4</v>
      </c>
      <c r="Z28" s="8">
        <f t="shared" si="5"/>
        <v>4</v>
      </c>
      <c r="AA28" s="8">
        <f t="shared" si="6"/>
        <v>1</v>
      </c>
      <c r="AB28" s="8">
        <f t="shared" si="7"/>
        <v>2</v>
      </c>
      <c r="AC28" s="8">
        <f t="shared" si="8"/>
        <v>1</v>
      </c>
      <c r="AD28" s="8">
        <f t="shared" si="9"/>
        <v>4</v>
      </c>
      <c r="AE28" s="8">
        <f t="shared" si="10"/>
        <v>1</v>
      </c>
      <c r="AF28" s="8">
        <f t="shared" si="11"/>
        <v>2</v>
      </c>
      <c r="AG28" s="8">
        <f t="shared" si="12"/>
        <v>1</v>
      </c>
      <c r="AH28" s="8">
        <f t="shared" si="13"/>
        <v>3</v>
      </c>
      <c r="AI28" s="8">
        <f t="shared" si="14"/>
        <v>0.5</v>
      </c>
      <c r="AJ28" s="8">
        <f t="shared" si="15"/>
        <v>1</v>
      </c>
      <c r="AK28" s="8">
        <f t="shared" si="16"/>
        <v>0</v>
      </c>
      <c r="AL28" s="8">
        <f t="shared" si="17"/>
        <v>1</v>
      </c>
      <c r="AM28" s="8">
        <f t="shared" si="18"/>
        <v>0</v>
      </c>
      <c r="AN28" s="8">
        <f t="shared" si="19"/>
        <v>2</v>
      </c>
      <c r="AO28" s="8">
        <f t="shared" si="20"/>
        <v>2</v>
      </c>
      <c r="AQ28" s="10">
        <f t="shared" si="21"/>
        <v>0</v>
      </c>
      <c r="AR28" s="10">
        <f t="shared" si="22"/>
        <v>0</v>
      </c>
      <c r="AS28" s="10">
        <f t="shared" si="23"/>
        <v>0</v>
      </c>
      <c r="AT28" s="10">
        <f t="shared" si="24"/>
        <v>0</v>
      </c>
      <c r="AU28" s="10">
        <f t="shared" si="25"/>
        <v>0</v>
      </c>
      <c r="AV28" s="10">
        <f t="shared" si="26"/>
        <v>0</v>
      </c>
      <c r="AW28" s="10">
        <f t="shared" si="27"/>
        <v>0</v>
      </c>
      <c r="AX28" s="10">
        <f t="shared" si="28"/>
        <v>0</v>
      </c>
      <c r="AY28" s="10">
        <f t="shared" si="29"/>
        <v>0</v>
      </c>
      <c r="AZ28" s="10">
        <f t="shared" si="30"/>
        <v>0</v>
      </c>
      <c r="BA28" s="10">
        <f t="shared" si="31"/>
        <v>0</v>
      </c>
      <c r="BB28" s="10">
        <f t="shared" si="32"/>
        <v>0</v>
      </c>
      <c r="BC28" s="10">
        <f t="shared" si="33"/>
        <v>0</v>
      </c>
      <c r="BD28" s="10">
        <f t="shared" si="34"/>
        <v>0</v>
      </c>
      <c r="BE28" s="10">
        <f t="shared" si="35"/>
        <v>0</v>
      </c>
      <c r="BF28" s="10">
        <f t="shared" si="36"/>
        <v>0</v>
      </c>
    </row>
    <row r="29" spans="1:58" x14ac:dyDescent="0.25">
      <c r="A29" s="7">
        <v>20151910114</v>
      </c>
      <c r="B29" s="1" t="s">
        <v>127</v>
      </c>
      <c r="C29" s="1" t="s">
        <v>128</v>
      </c>
      <c r="D29" s="6">
        <v>72</v>
      </c>
      <c r="E29" s="6">
        <v>61</v>
      </c>
      <c r="F29" s="6">
        <v>80</v>
      </c>
      <c r="G29" s="6">
        <v>74</v>
      </c>
      <c r="H29" s="6">
        <v>81</v>
      </c>
      <c r="I29" s="6">
        <v>69</v>
      </c>
      <c r="J29" s="6">
        <v>88</v>
      </c>
      <c r="K29" s="6">
        <v>81</v>
      </c>
      <c r="L29" s="6">
        <v>93</v>
      </c>
      <c r="M29" s="6">
        <v>88</v>
      </c>
      <c r="N29" s="6">
        <v>90</v>
      </c>
      <c r="O29" s="6">
        <v>69</v>
      </c>
      <c r="P29" s="6"/>
      <c r="Q29" s="6">
        <v>82</v>
      </c>
      <c r="R29" s="6"/>
      <c r="S29" s="6">
        <v>83</v>
      </c>
      <c r="T29" s="6"/>
      <c r="U29" s="7">
        <f t="shared" si="37"/>
        <v>27.5</v>
      </c>
      <c r="V29" s="41">
        <f t="shared" si="3"/>
        <v>75.854545454545459</v>
      </c>
      <c r="W29" s="1">
        <f t="shared" si="38"/>
        <v>0</v>
      </c>
      <c r="Y29" s="8">
        <f t="shared" si="4"/>
        <v>4</v>
      </c>
      <c r="Z29" s="8">
        <f t="shared" si="5"/>
        <v>4</v>
      </c>
      <c r="AA29" s="8">
        <f t="shared" si="6"/>
        <v>1</v>
      </c>
      <c r="AB29" s="8">
        <f t="shared" si="7"/>
        <v>2</v>
      </c>
      <c r="AC29" s="8">
        <f t="shared" si="8"/>
        <v>1</v>
      </c>
      <c r="AD29" s="8">
        <f t="shared" si="9"/>
        <v>4</v>
      </c>
      <c r="AE29" s="8">
        <f t="shared" si="10"/>
        <v>1</v>
      </c>
      <c r="AF29" s="8">
        <f t="shared" si="11"/>
        <v>2</v>
      </c>
      <c r="AG29" s="8">
        <f t="shared" si="12"/>
        <v>1</v>
      </c>
      <c r="AH29" s="8">
        <f t="shared" si="13"/>
        <v>3</v>
      </c>
      <c r="AI29" s="8">
        <f t="shared" si="14"/>
        <v>0.5</v>
      </c>
      <c r="AJ29" s="8">
        <f t="shared" si="15"/>
        <v>1</v>
      </c>
      <c r="AK29" s="8">
        <f t="shared" si="16"/>
        <v>0</v>
      </c>
      <c r="AL29" s="8">
        <f t="shared" si="17"/>
        <v>1</v>
      </c>
      <c r="AM29" s="8">
        <f t="shared" si="18"/>
        <v>0</v>
      </c>
      <c r="AN29" s="8">
        <f t="shared" si="19"/>
        <v>2</v>
      </c>
      <c r="AO29" s="8">
        <f t="shared" si="20"/>
        <v>0</v>
      </c>
      <c r="AQ29" s="10">
        <f t="shared" si="21"/>
        <v>0</v>
      </c>
      <c r="AR29" s="10">
        <f t="shared" si="22"/>
        <v>0</v>
      </c>
      <c r="AS29" s="10">
        <f t="shared" si="23"/>
        <v>0</v>
      </c>
      <c r="AT29" s="10">
        <f t="shared" si="24"/>
        <v>0</v>
      </c>
      <c r="AU29" s="10">
        <f t="shared" si="25"/>
        <v>0</v>
      </c>
      <c r="AV29" s="10">
        <f t="shared" si="26"/>
        <v>0</v>
      </c>
      <c r="AW29" s="10">
        <f t="shared" si="27"/>
        <v>0</v>
      </c>
      <c r="AX29" s="10">
        <f t="shared" si="28"/>
        <v>0</v>
      </c>
      <c r="AY29" s="10">
        <f t="shared" si="29"/>
        <v>0</v>
      </c>
      <c r="AZ29" s="10">
        <f t="shared" si="30"/>
        <v>0</v>
      </c>
      <c r="BA29" s="10">
        <f t="shared" si="31"/>
        <v>0</v>
      </c>
      <c r="BB29" s="10">
        <f t="shared" si="32"/>
        <v>0</v>
      </c>
      <c r="BC29" s="10">
        <f t="shared" si="33"/>
        <v>0</v>
      </c>
      <c r="BD29" s="10">
        <f t="shared" si="34"/>
        <v>0</v>
      </c>
      <c r="BE29" s="10">
        <f t="shared" si="35"/>
        <v>0</v>
      </c>
      <c r="BF29" s="10">
        <f t="shared" si="36"/>
        <v>0</v>
      </c>
    </row>
    <row r="30" spans="1:58" x14ac:dyDescent="0.25">
      <c r="A30" s="4">
        <v>20151910115</v>
      </c>
      <c r="B30" s="1" t="s">
        <v>30</v>
      </c>
      <c r="C30" s="1" t="s">
        <v>87</v>
      </c>
      <c r="D30" s="6">
        <v>73</v>
      </c>
      <c r="E30" s="6">
        <v>60</v>
      </c>
      <c r="F30" s="6">
        <v>75</v>
      </c>
      <c r="G30" s="6">
        <v>86</v>
      </c>
      <c r="H30" s="6">
        <v>86</v>
      </c>
      <c r="I30" s="6">
        <v>49</v>
      </c>
      <c r="J30" s="6">
        <v>78</v>
      </c>
      <c r="K30" s="6">
        <v>72</v>
      </c>
      <c r="L30" s="6">
        <v>78</v>
      </c>
      <c r="M30" s="6">
        <v>73</v>
      </c>
      <c r="N30" s="6">
        <v>89</v>
      </c>
      <c r="O30" s="6">
        <v>71</v>
      </c>
      <c r="P30" s="6"/>
      <c r="Q30" s="6">
        <v>78</v>
      </c>
      <c r="R30" s="6"/>
      <c r="S30" s="6">
        <v>66</v>
      </c>
      <c r="T30" s="6"/>
      <c r="U30" s="7">
        <f t="shared" si="37"/>
        <v>27.5</v>
      </c>
      <c r="V30" s="41">
        <f t="shared" si="3"/>
        <v>69.290909090909096</v>
      </c>
      <c r="W30" s="1">
        <f t="shared" si="38"/>
        <v>4</v>
      </c>
      <c r="Y30" s="8">
        <f t="shared" si="4"/>
        <v>4</v>
      </c>
      <c r="Z30" s="8">
        <f t="shared" si="5"/>
        <v>4</v>
      </c>
      <c r="AA30" s="8">
        <f t="shared" si="6"/>
        <v>1</v>
      </c>
      <c r="AB30" s="8">
        <f t="shared" si="7"/>
        <v>2</v>
      </c>
      <c r="AC30" s="8">
        <f t="shared" si="8"/>
        <v>1</v>
      </c>
      <c r="AD30" s="8">
        <f t="shared" si="9"/>
        <v>4</v>
      </c>
      <c r="AE30" s="8">
        <f t="shared" si="10"/>
        <v>1</v>
      </c>
      <c r="AF30" s="8">
        <f t="shared" si="11"/>
        <v>2</v>
      </c>
      <c r="AG30" s="8">
        <f t="shared" si="12"/>
        <v>1</v>
      </c>
      <c r="AH30" s="8">
        <f t="shared" si="13"/>
        <v>3</v>
      </c>
      <c r="AI30" s="8">
        <f t="shared" si="14"/>
        <v>0.5</v>
      </c>
      <c r="AJ30" s="8">
        <f t="shared" si="15"/>
        <v>1</v>
      </c>
      <c r="AK30" s="8">
        <f t="shared" si="16"/>
        <v>0</v>
      </c>
      <c r="AL30" s="8">
        <f t="shared" si="17"/>
        <v>1</v>
      </c>
      <c r="AM30" s="8">
        <f t="shared" si="18"/>
        <v>0</v>
      </c>
      <c r="AN30" s="8">
        <f t="shared" si="19"/>
        <v>2</v>
      </c>
      <c r="AO30" s="8">
        <f t="shared" si="20"/>
        <v>0</v>
      </c>
      <c r="AQ30" s="10">
        <f t="shared" si="21"/>
        <v>0</v>
      </c>
      <c r="AR30" s="10">
        <f t="shared" si="22"/>
        <v>0</v>
      </c>
      <c r="AS30" s="10">
        <f t="shared" si="23"/>
        <v>0</v>
      </c>
      <c r="AT30" s="10">
        <f t="shared" si="24"/>
        <v>0</v>
      </c>
      <c r="AU30" s="10">
        <f t="shared" si="25"/>
        <v>4</v>
      </c>
      <c r="AV30" s="10">
        <f t="shared" si="26"/>
        <v>0</v>
      </c>
      <c r="AW30" s="10">
        <f t="shared" si="27"/>
        <v>0</v>
      </c>
      <c r="AX30" s="10">
        <f t="shared" si="28"/>
        <v>0</v>
      </c>
      <c r="AY30" s="10">
        <f t="shared" si="29"/>
        <v>0</v>
      </c>
      <c r="AZ30" s="10">
        <f t="shared" si="30"/>
        <v>0</v>
      </c>
      <c r="BA30" s="10">
        <f t="shared" si="31"/>
        <v>0</v>
      </c>
      <c r="BB30" s="10">
        <f t="shared" si="32"/>
        <v>0</v>
      </c>
      <c r="BC30" s="10">
        <f t="shared" si="33"/>
        <v>0</v>
      </c>
      <c r="BD30" s="10">
        <f t="shared" si="34"/>
        <v>0</v>
      </c>
      <c r="BE30" s="10">
        <f t="shared" si="35"/>
        <v>0</v>
      </c>
      <c r="BF30" s="10">
        <f t="shared" si="36"/>
        <v>0</v>
      </c>
    </row>
    <row r="31" spans="1:58" x14ac:dyDescent="0.25">
      <c r="A31" s="4">
        <v>20151910116</v>
      </c>
      <c r="B31" s="1" t="s">
        <v>31</v>
      </c>
      <c r="C31" s="1" t="s">
        <v>87</v>
      </c>
      <c r="D31" s="6">
        <v>61</v>
      </c>
      <c r="E31" s="6">
        <v>66</v>
      </c>
      <c r="F31" s="6">
        <v>76</v>
      </c>
      <c r="G31" s="6">
        <v>79</v>
      </c>
      <c r="H31" s="6">
        <v>85</v>
      </c>
      <c r="I31" s="6">
        <v>48</v>
      </c>
      <c r="J31" s="6">
        <v>89</v>
      </c>
      <c r="K31" s="6">
        <v>60</v>
      </c>
      <c r="L31" s="6">
        <v>93</v>
      </c>
      <c r="M31" s="6">
        <v>71</v>
      </c>
      <c r="N31" s="6">
        <v>88</v>
      </c>
      <c r="O31" s="6">
        <v>63</v>
      </c>
      <c r="P31" s="6"/>
      <c r="Q31" s="6">
        <v>66</v>
      </c>
      <c r="R31" s="6"/>
      <c r="S31" s="6">
        <v>60</v>
      </c>
      <c r="T31" s="6"/>
      <c r="U31" s="7">
        <f t="shared" si="37"/>
        <v>27.5</v>
      </c>
      <c r="V31" s="41">
        <f t="shared" si="3"/>
        <v>66.436363636363637</v>
      </c>
      <c r="W31" s="1">
        <f t="shared" si="38"/>
        <v>4</v>
      </c>
      <c r="Y31" s="8">
        <f t="shared" si="4"/>
        <v>4</v>
      </c>
      <c r="Z31" s="8">
        <f t="shared" si="5"/>
        <v>4</v>
      </c>
      <c r="AA31" s="8">
        <f t="shared" si="6"/>
        <v>1</v>
      </c>
      <c r="AB31" s="8">
        <f t="shared" si="7"/>
        <v>2</v>
      </c>
      <c r="AC31" s="8">
        <f t="shared" si="8"/>
        <v>1</v>
      </c>
      <c r="AD31" s="8">
        <f t="shared" si="9"/>
        <v>4</v>
      </c>
      <c r="AE31" s="8">
        <f t="shared" si="10"/>
        <v>1</v>
      </c>
      <c r="AF31" s="8">
        <f t="shared" si="11"/>
        <v>2</v>
      </c>
      <c r="AG31" s="8">
        <f t="shared" si="12"/>
        <v>1</v>
      </c>
      <c r="AH31" s="8">
        <f t="shared" si="13"/>
        <v>3</v>
      </c>
      <c r="AI31" s="8">
        <f t="shared" si="14"/>
        <v>0.5</v>
      </c>
      <c r="AJ31" s="8">
        <f t="shared" si="15"/>
        <v>1</v>
      </c>
      <c r="AK31" s="8">
        <f t="shared" si="16"/>
        <v>0</v>
      </c>
      <c r="AL31" s="8">
        <f t="shared" si="17"/>
        <v>1</v>
      </c>
      <c r="AM31" s="8">
        <f t="shared" si="18"/>
        <v>0</v>
      </c>
      <c r="AN31" s="8">
        <f t="shared" si="19"/>
        <v>2</v>
      </c>
      <c r="AO31" s="8">
        <f t="shared" si="20"/>
        <v>0</v>
      </c>
      <c r="AQ31" s="10">
        <f t="shared" si="21"/>
        <v>0</v>
      </c>
      <c r="AR31" s="10">
        <f t="shared" si="22"/>
        <v>0</v>
      </c>
      <c r="AS31" s="10">
        <f t="shared" si="23"/>
        <v>0</v>
      </c>
      <c r="AT31" s="10">
        <f t="shared" si="24"/>
        <v>0</v>
      </c>
      <c r="AU31" s="10">
        <f t="shared" si="25"/>
        <v>4</v>
      </c>
      <c r="AV31" s="10">
        <f t="shared" si="26"/>
        <v>0</v>
      </c>
      <c r="AW31" s="10">
        <f t="shared" si="27"/>
        <v>0</v>
      </c>
      <c r="AX31" s="10">
        <f t="shared" si="28"/>
        <v>0</v>
      </c>
      <c r="AY31" s="10">
        <f t="shared" si="29"/>
        <v>0</v>
      </c>
      <c r="AZ31" s="10">
        <f t="shared" si="30"/>
        <v>0</v>
      </c>
      <c r="BA31" s="10">
        <f t="shared" si="31"/>
        <v>0</v>
      </c>
      <c r="BB31" s="10">
        <f t="shared" si="32"/>
        <v>0</v>
      </c>
      <c r="BC31" s="10">
        <f t="shared" si="33"/>
        <v>0</v>
      </c>
      <c r="BD31" s="10">
        <f t="shared" si="34"/>
        <v>0</v>
      </c>
      <c r="BE31" s="10">
        <f t="shared" si="35"/>
        <v>0</v>
      </c>
      <c r="BF31" s="10">
        <f t="shared" si="36"/>
        <v>0</v>
      </c>
    </row>
    <row r="32" spans="1:58" x14ac:dyDescent="0.25">
      <c r="A32" s="4">
        <v>20151910119</v>
      </c>
      <c r="B32" s="1" t="s">
        <v>32</v>
      </c>
      <c r="C32" s="1" t="s">
        <v>86</v>
      </c>
      <c r="D32" s="6">
        <v>85</v>
      </c>
      <c r="E32" s="6">
        <v>68</v>
      </c>
      <c r="F32" s="6">
        <v>80</v>
      </c>
      <c r="G32" s="6">
        <v>77</v>
      </c>
      <c r="H32" s="6">
        <v>78</v>
      </c>
      <c r="I32" s="6">
        <v>77</v>
      </c>
      <c r="J32" s="6">
        <v>88</v>
      </c>
      <c r="K32" s="6">
        <v>73</v>
      </c>
      <c r="L32" s="6">
        <v>80</v>
      </c>
      <c r="M32" s="6">
        <v>87</v>
      </c>
      <c r="N32" s="6">
        <v>92</v>
      </c>
      <c r="O32" s="6">
        <v>73</v>
      </c>
      <c r="P32" s="6"/>
      <c r="Q32" s="6">
        <v>75</v>
      </c>
      <c r="R32" s="6"/>
      <c r="S32" s="6">
        <v>79</v>
      </c>
      <c r="T32" s="6">
        <v>83</v>
      </c>
      <c r="U32" s="7">
        <f t="shared" si="37"/>
        <v>29.5</v>
      </c>
      <c r="V32" s="41">
        <f t="shared" si="3"/>
        <v>78.813559322033896</v>
      </c>
      <c r="W32" s="1">
        <f t="shared" si="38"/>
        <v>0</v>
      </c>
      <c r="Y32" s="8">
        <f t="shared" si="4"/>
        <v>4</v>
      </c>
      <c r="Z32" s="8">
        <f t="shared" si="5"/>
        <v>4</v>
      </c>
      <c r="AA32" s="8">
        <f t="shared" si="6"/>
        <v>1</v>
      </c>
      <c r="AB32" s="8">
        <f t="shared" si="7"/>
        <v>2</v>
      </c>
      <c r="AC32" s="8">
        <f t="shared" si="8"/>
        <v>1</v>
      </c>
      <c r="AD32" s="8">
        <f t="shared" si="9"/>
        <v>4</v>
      </c>
      <c r="AE32" s="8">
        <f t="shared" si="10"/>
        <v>1</v>
      </c>
      <c r="AF32" s="8">
        <f t="shared" si="11"/>
        <v>2</v>
      </c>
      <c r="AG32" s="8">
        <f t="shared" si="12"/>
        <v>1</v>
      </c>
      <c r="AH32" s="8">
        <f t="shared" si="13"/>
        <v>3</v>
      </c>
      <c r="AI32" s="8">
        <f t="shared" si="14"/>
        <v>0.5</v>
      </c>
      <c r="AJ32" s="8">
        <f t="shared" si="15"/>
        <v>1</v>
      </c>
      <c r="AK32" s="8">
        <f t="shared" si="16"/>
        <v>0</v>
      </c>
      <c r="AL32" s="8">
        <f t="shared" si="17"/>
        <v>1</v>
      </c>
      <c r="AM32" s="8">
        <f t="shared" si="18"/>
        <v>0</v>
      </c>
      <c r="AN32" s="8">
        <f t="shared" si="19"/>
        <v>2</v>
      </c>
      <c r="AO32" s="8">
        <f t="shared" si="20"/>
        <v>2</v>
      </c>
      <c r="AQ32" s="10">
        <f t="shared" si="21"/>
        <v>0</v>
      </c>
      <c r="AR32" s="10">
        <f t="shared" si="22"/>
        <v>0</v>
      </c>
      <c r="AS32" s="10">
        <f t="shared" si="23"/>
        <v>0</v>
      </c>
      <c r="AT32" s="10">
        <f t="shared" si="24"/>
        <v>0</v>
      </c>
      <c r="AU32" s="10">
        <f t="shared" si="25"/>
        <v>0</v>
      </c>
      <c r="AV32" s="10">
        <f t="shared" si="26"/>
        <v>0</v>
      </c>
      <c r="AW32" s="10">
        <f t="shared" si="27"/>
        <v>0</v>
      </c>
      <c r="AX32" s="10">
        <f t="shared" si="28"/>
        <v>0</v>
      </c>
      <c r="AY32" s="10">
        <f t="shared" si="29"/>
        <v>0</v>
      </c>
      <c r="AZ32" s="10">
        <f t="shared" si="30"/>
        <v>0</v>
      </c>
      <c r="BA32" s="10">
        <f t="shared" si="31"/>
        <v>0</v>
      </c>
      <c r="BB32" s="10">
        <f t="shared" si="32"/>
        <v>0</v>
      </c>
      <c r="BC32" s="10">
        <f t="shared" si="33"/>
        <v>0</v>
      </c>
      <c r="BD32" s="10">
        <f t="shared" si="34"/>
        <v>0</v>
      </c>
      <c r="BE32" s="10">
        <f t="shared" si="35"/>
        <v>0</v>
      </c>
      <c r="BF32" s="10">
        <f t="shared" si="36"/>
        <v>0</v>
      </c>
    </row>
    <row r="33" spans="1:58" x14ac:dyDescent="0.25">
      <c r="A33" s="4">
        <v>20151910120</v>
      </c>
      <c r="B33" s="1" t="s">
        <v>33</v>
      </c>
      <c r="C33" s="1" t="s">
        <v>86</v>
      </c>
      <c r="D33" s="6">
        <v>63</v>
      </c>
      <c r="E33" s="6">
        <v>50</v>
      </c>
      <c r="F33" s="6">
        <v>78</v>
      </c>
      <c r="G33" s="6">
        <v>73</v>
      </c>
      <c r="H33" s="6">
        <v>77</v>
      </c>
      <c r="I33" s="6">
        <v>66</v>
      </c>
      <c r="J33" s="6">
        <v>86</v>
      </c>
      <c r="K33" s="6">
        <v>73</v>
      </c>
      <c r="L33" s="6">
        <v>72</v>
      </c>
      <c r="M33" s="6">
        <v>71</v>
      </c>
      <c r="N33" s="6">
        <v>72</v>
      </c>
      <c r="O33" s="6">
        <v>60</v>
      </c>
      <c r="P33" s="6"/>
      <c r="Q33" s="6">
        <v>67</v>
      </c>
      <c r="R33" s="6"/>
      <c r="S33" s="6">
        <v>61</v>
      </c>
      <c r="T33" s="6">
        <v>78</v>
      </c>
      <c r="U33" s="7">
        <f t="shared" si="37"/>
        <v>29.5</v>
      </c>
      <c r="V33" s="41">
        <f t="shared" si="3"/>
        <v>66.949152542372886</v>
      </c>
      <c r="W33" s="1">
        <f t="shared" si="38"/>
        <v>4</v>
      </c>
      <c r="Y33" s="8">
        <f t="shared" si="4"/>
        <v>4</v>
      </c>
      <c r="Z33" s="8">
        <f t="shared" si="5"/>
        <v>4</v>
      </c>
      <c r="AA33" s="8">
        <f t="shared" si="6"/>
        <v>1</v>
      </c>
      <c r="AB33" s="8">
        <f t="shared" si="7"/>
        <v>2</v>
      </c>
      <c r="AC33" s="8">
        <f t="shared" si="8"/>
        <v>1</v>
      </c>
      <c r="AD33" s="8">
        <f t="shared" si="9"/>
        <v>4</v>
      </c>
      <c r="AE33" s="8">
        <f t="shared" si="10"/>
        <v>1</v>
      </c>
      <c r="AF33" s="8">
        <f t="shared" si="11"/>
        <v>2</v>
      </c>
      <c r="AG33" s="8">
        <f t="shared" si="12"/>
        <v>1</v>
      </c>
      <c r="AH33" s="8">
        <f t="shared" si="13"/>
        <v>3</v>
      </c>
      <c r="AI33" s="8">
        <f t="shared" si="14"/>
        <v>0.5</v>
      </c>
      <c r="AJ33" s="8">
        <f t="shared" si="15"/>
        <v>1</v>
      </c>
      <c r="AK33" s="8">
        <f t="shared" si="16"/>
        <v>0</v>
      </c>
      <c r="AL33" s="8">
        <f t="shared" si="17"/>
        <v>1</v>
      </c>
      <c r="AM33" s="8">
        <f t="shared" si="18"/>
        <v>0</v>
      </c>
      <c r="AN33" s="8">
        <f t="shared" si="19"/>
        <v>2</v>
      </c>
      <c r="AO33" s="8">
        <f t="shared" si="20"/>
        <v>2</v>
      </c>
      <c r="AQ33" s="10">
        <f t="shared" si="21"/>
        <v>4</v>
      </c>
      <c r="AR33" s="10">
        <f t="shared" si="22"/>
        <v>0</v>
      </c>
      <c r="AS33" s="10">
        <f t="shared" si="23"/>
        <v>0</v>
      </c>
      <c r="AT33" s="10">
        <f t="shared" si="24"/>
        <v>0</v>
      </c>
      <c r="AU33" s="10">
        <f t="shared" si="25"/>
        <v>0</v>
      </c>
      <c r="AV33" s="10">
        <f t="shared" si="26"/>
        <v>0</v>
      </c>
      <c r="AW33" s="10">
        <f t="shared" si="27"/>
        <v>0</v>
      </c>
      <c r="AX33" s="10">
        <f t="shared" si="28"/>
        <v>0</v>
      </c>
      <c r="AY33" s="10">
        <f t="shared" si="29"/>
        <v>0</v>
      </c>
      <c r="AZ33" s="10">
        <f t="shared" si="30"/>
        <v>0</v>
      </c>
      <c r="BA33" s="10">
        <f t="shared" si="31"/>
        <v>0</v>
      </c>
      <c r="BB33" s="10">
        <f t="shared" si="32"/>
        <v>0</v>
      </c>
      <c r="BC33" s="10">
        <f t="shared" si="33"/>
        <v>0</v>
      </c>
      <c r="BD33" s="10">
        <f t="shared" si="34"/>
        <v>0</v>
      </c>
      <c r="BE33" s="10">
        <f t="shared" si="35"/>
        <v>0</v>
      </c>
      <c r="BF33" s="10">
        <f t="shared" si="36"/>
        <v>0</v>
      </c>
    </row>
    <row r="34" spans="1:58" x14ac:dyDescent="0.25">
      <c r="A34" s="4">
        <v>20151910122</v>
      </c>
      <c r="B34" s="1" t="s">
        <v>34</v>
      </c>
      <c r="C34" s="1" t="s">
        <v>87</v>
      </c>
      <c r="D34" s="6">
        <v>62</v>
      </c>
      <c r="E34" s="6">
        <v>62</v>
      </c>
      <c r="F34" s="6">
        <v>79</v>
      </c>
      <c r="G34" s="6">
        <v>60</v>
      </c>
      <c r="H34" s="6">
        <v>70</v>
      </c>
      <c r="I34" s="6">
        <v>56</v>
      </c>
      <c r="J34" s="6">
        <v>85</v>
      </c>
      <c r="K34" s="6">
        <v>76</v>
      </c>
      <c r="L34" s="6">
        <v>86</v>
      </c>
      <c r="M34" s="6">
        <v>81</v>
      </c>
      <c r="N34" s="6">
        <v>84</v>
      </c>
      <c r="O34" s="6">
        <v>40</v>
      </c>
      <c r="P34" s="6"/>
      <c r="Q34" s="6">
        <v>63</v>
      </c>
      <c r="R34" s="6"/>
      <c r="S34" s="6">
        <v>81</v>
      </c>
      <c r="T34" s="6">
        <v>79</v>
      </c>
      <c r="U34" s="7">
        <f t="shared" si="37"/>
        <v>29.5</v>
      </c>
      <c r="V34" s="41">
        <f t="shared" si="3"/>
        <v>68.474576271186436</v>
      </c>
      <c r="W34" s="1">
        <f t="shared" si="38"/>
        <v>5</v>
      </c>
      <c r="Y34" s="8">
        <f t="shared" si="4"/>
        <v>4</v>
      </c>
      <c r="Z34" s="8">
        <f t="shared" si="5"/>
        <v>4</v>
      </c>
      <c r="AA34" s="8">
        <f t="shared" si="6"/>
        <v>1</v>
      </c>
      <c r="AB34" s="8">
        <f t="shared" si="7"/>
        <v>2</v>
      </c>
      <c r="AC34" s="8">
        <f t="shared" si="8"/>
        <v>1</v>
      </c>
      <c r="AD34" s="8">
        <f t="shared" si="9"/>
        <v>4</v>
      </c>
      <c r="AE34" s="8">
        <f t="shared" si="10"/>
        <v>1</v>
      </c>
      <c r="AF34" s="8">
        <f t="shared" si="11"/>
        <v>2</v>
      </c>
      <c r="AG34" s="8">
        <f t="shared" si="12"/>
        <v>1</v>
      </c>
      <c r="AH34" s="8">
        <f t="shared" si="13"/>
        <v>3</v>
      </c>
      <c r="AI34" s="8">
        <f t="shared" si="14"/>
        <v>0.5</v>
      </c>
      <c r="AJ34" s="8">
        <f t="shared" si="15"/>
        <v>1</v>
      </c>
      <c r="AK34" s="8">
        <f t="shared" si="16"/>
        <v>0</v>
      </c>
      <c r="AL34" s="8">
        <f t="shared" si="17"/>
        <v>1</v>
      </c>
      <c r="AM34" s="8">
        <f t="shared" si="18"/>
        <v>0</v>
      </c>
      <c r="AN34" s="8">
        <f t="shared" si="19"/>
        <v>2</v>
      </c>
      <c r="AO34" s="8">
        <f t="shared" si="20"/>
        <v>2</v>
      </c>
      <c r="AQ34" s="10">
        <f t="shared" si="21"/>
        <v>0</v>
      </c>
      <c r="AR34" s="10">
        <f t="shared" si="22"/>
        <v>0</v>
      </c>
      <c r="AS34" s="10">
        <f t="shared" si="23"/>
        <v>0</v>
      </c>
      <c r="AT34" s="10">
        <f t="shared" si="24"/>
        <v>0</v>
      </c>
      <c r="AU34" s="10">
        <f t="shared" si="25"/>
        <v>4</v>
      </c>
      <c r="AV34" s="10">
        <f t="shared" si="26"/>
        <v>0</v>
      </c>
      <c r="AW34" s="10">
        <f t="shared" si="27"/>
        <v>0</v>
      </c>
      <c r="AX34" s="10">
        <f t="shared" si="28"/>
        <v>0</v>
      </c>
      <c r="AY34" s="10">
        <f t="shared" si="29"/>
        <v>0</v>
      </c>
      <c r="AZ34" s="10">
        <f t="shared" si="30"/>
        <v>0</v>
      </c>
      <c r="BA34" s="10">
        <f t="shared" si="31"/>
        <v>1</v>
      </c>
      <c r="BB34" s="10">
        <f t="shared" si="32"/>
        <v>0</v>
      </c>
      <c r="BC34" s="10">
        <f t="shared" si="33"/>
        <v>0</v>
      </c>
      <c r="BD34" s="10">
        <f t="shared" si="34"/>
        <v>0</v>
      </c>
      <c r="BE34" s="10">
        <f t="shared" si="35"/>
        <v>0</v>
      </c>
      <c r="BF34" s="10">
        <f t="shared" si="36"/>
        <v>0</v>
      </c>
    </row>
    <row r="35" spans="1:58" x14ac:dyDescent="0.25">
      <c r="A35" s="4">
        <v>20151910126</v>
      </c>
      <c r="B35" s="1" t="s">
        <v>35</v>
      </c>
      <c r="C35" s="1" t="s">
        <v>86</v>
      </c>
      <c r="D35" s="6">
        <v>85</v>
      </c>
      <c r="E35" s="6">
        <v>65</v>
      </c>
      <c r="F35" s="6">
        <v>83</v>
      </c>
      <c r="G35" s="6">
        <v>82</v>
      </c>
      <c r="H35" s="6">
        <v>88</v>
      </c>
      <c r="I35" s="6">
        <v>78</v>
      </c>
      <c r="J35" s="6">
        <v>86</v>
      </c>
      <c r="K35" s="6">
        <v>82</v>
      </c>
      <c r="L35" s="6">
        <v>77</v>
      </c>
      <c r="M35" s="6">
        <v>75</v>
      </c>
      <c r="N35" s="6">
        <v>92</v>
      </c>
      <c r="O35" s="6">
        <v>66</v>
      </c>
      <c r="P35" s="6"/>
      <c r="Q35" s="6">
        <v>79</v>
      </c>
      <c r="R35" s="6"/>
      <c r="S35" s="6">
        <v>78</v>
      </c>
      <c r="T35" s="6">
        <v>88</v>
      </c>
      <c r="U35" s="7">
        <f t="shared" si="37"/>
        <v>29.5</v>
      </c>
      <c r="V35" s="41">
        <f t="shared" si="3"/>
        <v>78.711864406779668</v>
      </c>
      <c r="W35" s="1">
        <f t="shared" si="38"/>
        <v>0</v>
      </c>
      <c r="Y35" s="8">
        <f t="shared" si="4"/>
        <v>4</v>
      </c>
      <c r="Z35" s="8">
        <f t="shared" si="5"/>
        <v>4</v>
      </c>
      <c r="AA35" s="8">
        <f t="shared" si="6"/>
        <v>1</v>
      </c>
      <c r="AB35" s="8">
        <f t="shared" si="7"/>
        <v>2</v>
      </c>
      <c r="AC35" s="8">
        <f t="shared" si="8"/>
        <v>1</v>
      </c>
      <c r="AD35" s="8">
        <f t="shared" si="9"/>
        <v>4</v>
      </c>
      <c r="AE35" s="8">
        <f t="shared" si="10"/>
        <v>1</v>
      </c>
      <c r="AF35" s="8">
        <f t="shared" si="11"/>
        <v>2</v>
      </c>
      <c r="AG35" s="8">
        <f t="shared" si="12"/>
        <v>1</v>
      </c>
      <c r="AH35" s="8">
        <f t="shared" si="13"/>
        <v>3</v>
      </c>
      <c r="AI35" s="8">
        <f t="shared" si="14"/>
        <v>0.5</v>
      </c>
      <c r="AJ35" s="8">
        <f t="shared" si="15"/>
        <v>1</v>
      </c>
      <c r="AK35" s="8">
        <f t="shared" si="16"/>
        <v>0</v>
      </c>
      <c r="AL35" s="8">
        <f t="shared" si="17"/>
        <v>1</v>
      </c>
      <c r="AM35" s="8">
        <f t="shared" si="18"/>
        <v>0</v>
      </c>
      <c r="AN35" s="8">
        <f t="shared" si="19"/>
        <v>2</v>
      </c>
      <c r="AO35" s="8">
        <f t="shared" si="20"/>
        <v>2</v>
      </c>
      <c r="AQ35" s="10">
        <f t="shared" si="21"/>
        <v>0</v>
      </c>
      <c r="AR35" s="10">
        <f t="shared" si="22"/>
        <v>0</v>
      </c>
      <c r="AS35" s="10">
        <f t="shared" si="23"/>
        <v>0</v>
      </c>
      <c r="AT35" s="10">
        <f t="shared" si="24"/>
        <v>0</v>
      </c>
      <c r="AU35" s="10">
        <f t="shared" si="25"/>
        <v>0</v>
      </c>
      <c r="AV35" s="10">
        <f t="shared" si="26"/>
        <v>0</v>
      </c>
      <c r="AW35" s="10">
        <f t="shared" si="27"/>
        <v>0</v>
      </c>
      <c r="AX35" s="10">
        <f t="shared" si="28"/>
        <v>0</v>
      </c>
      <c r="AY35" s="10">
        <f t="shared" si="29"/>
        <v>0</v>
      </c>
      <c r="AZ35" s="10">
        <f t="shared" si="30"/>
        <v>0</v>
      </c>
      <c r="BA35" s="10">
        <f t="shared" si="31"/>
        <v>0</v>
      </c>
      <c r="BB35" s="10">
        <f t="shared" si="32"/>
        <v>0</v>
      </c>
      <c r="BC35" s="10">
        <f t="shared" si="33"/>
        <v>0</v>
      </c>
      <c r="BD35" s="10">
        <f t="shared" si="34"/>
        <v>0</v>
      </c>
      <c r="BE35" s="10">
        <f t="shared" si="35"/>
        <v>0</v>
      </c>
      <c r="BF35" s="10">
        <f t="shared" si="36"/>
        <v>0</v>
      </c>
    </row>
    <row r="36" spans="1:58" x14ac:dyDescent="0.25">
      <c r="A36" s="4">
        <v>20151910128</v>
      </c>
      <c r="B36" s="1" t="s">
        <v>36</v>
      </c>
      <c r="C36" s="1" t="s">
        <v>86</v>
      </c>
      <c r="D36" s="6">
        <v>85</v>
      </c>
      <c r="E36" s="6">
        <v>69</v>
      </c>
      <c r="F36" s="6">
        <v>80</v>
      </c>
      <c r="G36" s="6">
        <v>86</v>
      </c>
      <c r="H36" s="6">
        <v>90</v>
      </c>
      <c r="I36" s="6">
        <v>78</v>
      </c>
      <c r="J36" s="6">
        <v>89</v>
      </c>
      <c r="K36" s="6">
        <v>82</v>
      </c>
      <c r="L36" s="6">
        <v>95</v>
      </c>
      <c r="M36" s="6">
        <v>85</v>
      </c>
      <c r="N36" s="6">
        <v>77</v>
      </c>
      <c r="O36" s="6">
        <v>67</v>
      </c>
      <c r="P36" s="6"/>
      <c r="Q36" s="6">
        <v>80</v>
      </c>
      <c r="R36" s="6"/>
      <c r="S36" s="6">
        <v>80</v>
      </c>
      <c r="T36" s="6">
        <v>80</v>
      </c>
      <c r="U36" s="7">
        <f t="shared" si="37"/>
        <v>29.5</v>
      </c>
      <c r="V36" s="41">
        <f t="shared" si="3"/>
        <v>80.627118644067792</v>
      </c>
      <c r="W36" s="1">
        <f t="shared" si="38"/>
        <v>0</v>
      </c>
      <c r="Y36" s="8">
        <f t="shared" si="4"/>
        <v>4</v>
      </c>
      <c r="Z36" s="8">
        <f t="shared" si="5"/>
        <v>4</v>
      </c>
      <c r="AA36" s="8">
        <f t="shared" si="6"/>
        <v>1</v>
      </c>
      <c r="AB36" s="8">
        <f t="shared" si="7"/>
        <v>2</v>
      </c>
      <c r="AC36" s="8">
        <f t="shared" si="8"/>
        <v>1</v>
      </c>
      <c r="AD36" s="8">
        <f t="shared" si="9"/>
        <v>4</v>
      </c>
      <c r="AE36" s="8">
        <f t="shared" si="10"/>
        <v>1</v>
      </c>
      <c r="AF36" s="8">
        <f t="shared" si="11"/>
        <v>2</v>
      </c>
      <c r="AG36" s="8">
        <f t="shared" si="12"/>
        <v>1</v>
      </c>
      <c r="AH36" s="8">
        <f t="shared" si="13"/>
        <v>3</v>
      </c>
      <c r="AI36" s="8">
        <f t="shared" si="14"/>
        <v>0.5</v>
      </c>
      <c r="AJ36" s="8">
        <f t="shared" si="15"/>
        <v>1</v>
      </c>
      <c r="AK36" s="8">
        <f t="shared" si="16"/>
        <v>0</v>
      </c>
      <c r="AL36" s="8">
        <f t="shared" si="17"/>
        <v>1</v>
      </c>
      <c r="AM36" s="8">
        <f t="shared" si="18"/>
        <v>0</v>
      </c>
      <c r="AN36" s="8">
        <f t="shared" si="19"/>
        <v>2</v>
      </c>
      <c r="AO36" s="8">
        <f t="shared" si="20"/>
        <v>2</v>
      </c>
      <c r="AQ36" s="10">
        <f t="shared" si="21"/>
        <v>0</v>
      </c>
      <c r="AR36" s="10">
        <f t="shared" si="22"/>
        <v>0</v>
      </c>
      <c r="AS36" s="10">
        <f t="shared" si="23"/>
        <v>0</v>
      </c>
      <c r="AT36" s="10">
        <f t="shared" si="24"/>
        <v>0</v>
      </c>
      <c r="AU36" s="10">
        <f t="shared" si="25"/>
        <v>0</v>
      </c>
      <c r="AV36" s="10">
        <f t="shared" si="26"/>
        <v>0</v>
      </c>
      <c r="AW36" s="10">
        <f t="shared" si="27"/>
        <v>0</v>
      </c>
      <c r="AX36" s="10">
        <f t="shared" si="28"/>
        <v>0</v>
      </c>
      <c r="AY36" s="10">
        <f t="shared" si="29"/>
        <v>0</v>
      </c>
      <c r="AZ36" s="10">
        <f t="shared" si="30"/>
        <v>0</v>
      </c>
      <c r="BA36" s="10">
        <f t="shared" si="31"/>
        <v>0</v>
      </c>
      <c r="BB36" s="10">
        <f t="shared" si="32"/>
        <v>0</v>
      </c>
      <c r="BC36" s="10">
        <f t="shared" si="33"/>
        <v>0</v>
      </c>
      <c r="BD36" s="10">
        <f t="shared" si="34"/>
        <v>0</v>
      </c>
      <c r="BE36" s="10">
        <f t="shared" si="35"/>
        <v>0</v>
      </c>
      <c r="BF36" s="10">
        <f t="shared" si="36"/>
        <v>0</v>
      </c>
    </row>
    <row r="37" spans="1:58" x14ac:dyDescent="0.25">
      <c r="A37" s="4">
        <v>20151910134</v>
      </c>
      <c r="B37" s="1" t="s">
        <v>38</v>
      </c>
      <c r="C37" s="1" t="s">
        <v>87</v>
      </c>
      <c r="D37" s="6">
        <v>62</v>
      </c>
      <c r="E37" s="6">
        <v>61</v>
      </c>
      <c r="F37" s="6">
        <v>87</v>
      </c>
      <c r="G37" s="6">
        <v>85</v>
      </c>
      <c r="H37" s="6">
        <v>88</v>
      </c>
      <c r="I37" s="6">
        <v>79</v>
      </c>
      <c r="J37" s="6">
        <v>87</v>
      </c>
      <c r="K37" s="6">
        <v>91</v>
      </c>
      <c r="L37" s="6">
        <v>75</v>
      </c>
      <c r="M37" s="6">
        <v>83</v>
      </c>
      <c r="N37" s="6">
        <v>84</v>
      </c>
      <c r="O37" s="6">
        <v>79</v>
      </c>
      <c r="P37" s="6"/>
      <c r="Q37" s="6">
        <v>83</v>
      </c>
      <c r="R37" s="6"/>
      <c r="S37" s="6">
        <v>81</v>
      </c>
      <c r="T37" s="6">
        <v>81</v>
      </c>
      <c r="U37" s="7">
        <f t="shared" si="37"/>
        <v>29.5</v>
      </c>
      <c r="V37" s="41">
        <f t="shared" si="3"/>
        <v>77.084745762711862</v>
      </c>
      <c r="W37" s="1">
        <f t="shared" si="38"/>
        <v>0</v>
      </c>
      <c r="Y37" s="8">
        <f t="shared" si="4"/>
        <v>4</v>
      </c>
      <c r="Z37" s="8">
        <f t="shared" si="5"/>
        <v>4</v>
      </c>
      <c r="AA37" s="8">
        <f t="shared" si="6"/>
        <v>1</v>
      </c>
      <c r="AB37" s="8">
        <f t="shared" si="7"/>
        <v>2</v>
      </c>
      <c r="AC37" s="8">
        <f t="shared" si="8"/>
        <v>1</v>
      </c>
      <c r="AD37" s="8">
        <f t="shared" si="9"/>
        <v>4</v>
      </c>
      <c r="AE37" s="8">
        <f t="shared" si="10"/>
        <v>1</v>
      </c>
      <c r="AF37" s="8">
        <f t="shared" si="11"/>
        <v>2</v>
      </c>
      <c r="AG37" s="8">
        <f t="shared" si="12"/>
        <v>1</v>
      </c>
      <c r="AH37" s="8">
        <f t="shared" si="13"/>
        <v>3</v>
      </c>
      <c r="AI37" s="8">
        <f t="shared" si="14"/>
        <v>0.5</v>
      </c>
      <c r="AJ37" s="8">
        <f t="shared" si="15"/>
        <v>1</v>
      </c>
      <c r="AK37" s="8">
        <f t="shared" si="16"/>
        <v>0</v>
      </c>
      <c r="AL37" s="8">
        <f t="shared" si="17"/>
        <v>1</v>
      </c>
      <c r="AM37" s="8">
        <f t="shared" si="18"/>
        <v>0</v>
      </c>
      <c r="AN37" s="8">
        <f t="shared" si="19"/>
        <v>2</v>
      </c>
      <c r="AO37" s="8">
        <f t="shared" si="20"/>
        <v>2</v>
      </c>
      <c r="AQ37" s="10">
        <f t="shared" si="21"/>
        <v>0</v>
      </c>
      <c r="AR37" s="10">
        <f t="shared" si="22"/>
        <v>0</v>
      </c>
      <c r="AS37" s="10">
        <f t="shared" si="23"/>
        <v>0</v>
      </c>
      <c r="AT37" s="10">
        <f t="shared" si="24"/>
        <v>0</v>
      </c>
      <c r="AU37" s="10">
        <f t="shared" si="25"/>
        <v>0</v>
      </c>
      <c r="AV37" s="10">
        <f t="shared" si="26"/>
        <v>0</v>
      </c>
      <c r="AW37" s="10">
        <f t="shared" si="27"/>
        <v>0</v>
      </c>
      <c r="AX37" s="10">
        <f t="shared" si="28"/>
        <v>0</v>
      </c>
      <c r="AY37" s="10">
        <f t="shared" si="29"/>
        <v>0</v>
      </c>
      <c r="AZ37" s="10">
        <f t="shared" si="30"/>
        <v>0</v>
      </c>
      <c r="BA37" s="10">
        <f t="shared" si="31"/>
        <v>0</v>
      </c>
      <c r="BB37" s="10">
        <f t="shared" si="32"/>
        <v>0</v>
      </c>
      <c r="BC37" s="10">
        <f t="shared" si="33"/>
        <v>0</v>
      </c>
      <c r="BD37" s="10">
        <f t="shared" si="34"/>
        <v>0</v>
      </c>
      <c r="BE37" s="10">
        <f t="shared" si="35"/>
        <v>0</v>
      </c>
      <c r="BF37" s="10">
        <f t="shared" si="36"/>
        <v>0</v>
      </c>
    </row>
    <row r="38" spans="1:58" x14ac:dyDescent="0.25">
      <c r="A38" s="4">
        <v>20151910135</v>
      </c>
      <c r="B38" s="1" t="s">
        <v>39</v>
      </c>
      <c r="C38" s="1" t="s">
        <v>87</v>
      </c>
      <c r="D38" s="6">
        <v>60</v>
      </c>
      <c r="E38" s="6">
        <v>62</v>
      </c>
      <c r="F38" s="6">
        <v>76</v>
      </c>
      <c r="G38" s="6">
        <v>68</v>
      </c>
      <c r="H38" s="6">
        <v>71</v>
      </c>
      <c r="I38" s="6">
        <v>49</v>
      </c>
      <c r="J38" s="6">
        <v>89</v>
      </c>
      <c r="K38" s="6">
        <v>78</v>
      </c>
      <c r="L38" s="6">
        <v>87</v>
      </c>
      <c r="M38" s="6">
        <v>80</v>
      </c>
      <c r="N38" s="6">
        <v>86</v>
      </c>
      <c r="O38" s="6">
        <v>66</v>
      </c>
      <c r="P38" s="6"/>
      <c r="Q38" s="6">
        <v>75</v>
      </c>
      <c r="R38" s="6"/>
      <c r="S38" s="6">
        <v>88</v>
      </c>
      <c r="T38" s="6">
        <v>71</v>
      </c>
      <c r="U38" s="7">
        <f t="shared" si="37"/>
        <v>29.5</v>
      </c>
      <c r="V38" s="41">
        <f t="shared" si="3"/>
        <v>69.186440677966104</v>
      </c>
      <c r="W38" s="1">
        <f t="shared" si="38"/>
        <v>4</v>
      </c>
      <c r="Y38" s="8">
        <f t="shared" si="4"/>
        <v>4</v>
      </c>
      <c r="Z38" s="8">
        <f t="shared" si="5"/>
        <v>4</v>
      </c>
      <c r="AA38" s="8">
        <f t="shared" si="6"/>
        <v>1</v>
      </c>
      <c r="AB38" s="8">
        <f t="shared" si="7"/>
        <v>2</v>
      </c>
      <c r="AC38" s="8">
        <f t="shared" si="8"/>
        <v>1</v>
      </c>
      <c r="AD38" s="8">
        <f t="shared" si="9"/>
        <v>4</v>
      </c>
      <c r="AE38" s="8">
        <f t="shared" si="10"/>
        <v>1</v>
      </c>
      <c r="AF38" s="8">
        <f t="shared" si="11"/>
        <v>2</v>
      </c>
      <c r="AG38" s="8">
        <f t="shared" si="12"/>
        <v>1</v>
      </c>
      <c r="AH38" s="8">
        <f t="shared" si="13"/>
        <v>3</v>
      </c>
      <c r="AI38" s="8">
        <f t="shared" si="14"/>
        <v>0.5</v>
      </c>
      <c r="AJ38" s="8">
        <f t="shared" si="15"/>
        <v>1</v>
      </c>
      <c r="AK38" s="8">
        <f t="shared" si="16"/>
        <v>0</v>
      </c>
      <c r="AL38" s="8">
        <f t="shared" si="17"/>
        <v>1</v>
      </c>
      <c r="AM38" s="8">
        <f t="shared" si="18"/>
        <v>0</v>
      </c>
      <c r="AN38" s="8">
        <f t="shared" si="19"/>
        <v>2</v>
      </c>
      <c r="AO38" s="8">
        <f t="shared" si="20"/>
        <v>2</v>
      </c>
      <c r="AQ38" s="10">
        <f t="shared" si="21"/>
        <v>0</v>
      </c>
      <c r="AR38" s="10">
        <f t="shared" si="22"/>
        <v>0</v>
      </c>
      <c r="AS38" s="10">
        <f t="shared" si="23"/>
        <v>0</v>
      </c>
      <c r="AT38" s="10">
        <f t="shared" si="24"/>
        <v>0</v>
      </c>
      <c r="AU38" s="10">
        <f t="shared" si="25"/>
        <v>4</v>
      </c>
      <c r="AV38" s="10">
        <f t="shared" si="26"/>
        <v>0</v>
      </c>
      <c r="AW38" s="10">
        <f t="shared" si="27"/>
        <v>0</v>
      </c>
      <c r="AX38" s="10">
        <f t="shared" si="28"/>
        <v>0</v>
      </c>
      <c r="AY38" s="10">
        <f t="shared" si="29"/>
        <v>0</v>
      </c>
      <c r="AZ38" s="10">
        <f t="shared" si="30"/>
        <v>0</v>
      </c>
      <c r="BA38" s="10">
        <f t="shared" si="31"/>
        <v>0</v>
      </c>
      <c r="BB38" s="10">
        <f t="shared" si="32"/>
        <v>0</v>
      </c>
      <c r="BC38" s="10">
        <f t="shared" si="33"/>
        <v>0</v>
      </c>
      <c r="BD38" s="10">
        <f t="shared" si="34"/>
        <v>0</v>
      </c>
      <c r="BE38" s="10">
        <f t="shared" si="35"/>
        <v>0</v>
      </c>
      <c r="BF38" s="10">
        <f t="shared" si="36"/>
        <v>0</v>
      </c>
    </row>
    <row r="39" spans="1:58" x14ac:dyDescent="0.25">
      <c r="A39" s="4">
        <v>20151910140</v>
      </c>
      <c r="B39" s="1" t="s">
        <v>40</v>
      </c>
      <c r="C39" s="1" t="s">
        <v>86</v>
      </c>
      <c r="D39" s="6">
        <v>74</v>
      </c>
      <c r="E39" s="6">
        <v>65</v>
      </c>
      <c r="F39" s="6">
        <v>79</v>
      </c>
      <c r="G39" s="6">
        <v>81</v>
      </c>
      <c r="H39" s="6">
        <v>82</v>
      </c>
      <c r="I39" s="6">
        <v>84</v>
      </c>
      <c r="J39" s="6">
        <v>87</v>
      </c>
      <c r="K39" s="6">
        <v>87</v>
      </c>
      <c r="L39" s="6">
        <v>81</v>
      </c>
      <c r="M39" s="6">
        <v>90</v>
      </c>
      <c r="N39" s="6">
        <v>84</v>
      </c>
      <c r="O39" s="6">
        <v>70</v>
      </c>
      <c r="P39" s="6"/>
      <c r="Q39" s="6">
        <v>70</v>
      </c>
      <c r="R39" s="6"/>
      <c r="S39" s="6">
        <v>85</v>
      </c>
      <c r="T39" s="6">
        <v>83</v>
      </c>
      <c r="U39" s="7">
        <f t="shared" si="37"/>
        <v>29.5</v>
      </c>
      <c r="V39" s="41">
        <f t="shared" si="3"/>
        <v>79.491525423728817</v>
      </c>
      <c r="W39" s="1">
        <f t="shared" si="38"/>
        <v>0</v>
      </c>
      <c r="Y39" s="8">
        <f t="shared" si="4"/>
        <v>4</v>
      </c>
      <c r="Z39" s="8">
        <f t="shared" si="5"/>
        <v>4</v>
      </c>
      <c r="AA39" s="8">
        <f t="shared" si="6"/>
        <v>1</v>
      </c>
      <c r="AB39" s="8">
        <f t="shared" si="7"/>
        <v>2</v>
      </c>
      <c r="AC39" s="8">
        <f t="shared" si="8"/>
        <v>1</v>
      </c>
      <c r="AD39" s="8">
        <f t="shared" si="9"/>
        <v>4</v>
      </c>
      <c r="AE39" s="8">
        <f t="shared" si="10"/>
        <v>1</v>
      </c>
      <c r="AF39" s="8">
        <f t="shared" si="11"/>
        <v>2</v>
      </c>
      <c r="AG39" s="8">
        <f t="shared" si="12"/>
        <v>1</v>
      </c>
      <c r="AH39" s="8">
        <f t="shared" si="13"/>
        <v>3</v>
      </c>
      <c r="AI39" s="8">
        <f t="shared" si="14"/>
        <v>0.5</v>
      </c>
      <c r="AJ39" s="8">
        <f t="shared" si="15"/>
        <v>1</v>
      </c>
      <c r="AK39" s="8">
        <f t="shared" si="16"/>
        <v>0</v>
      </c>
      <c r="AL39" s="8">
        <f t="shared" si="17"/>
        <v>1</v>
      </c>
      <c r="AM39" s="8">
        <f t="shared" si="18"/>
        <v>0</v>
      </c>
      <c r="AN39" s="8">
        <f t="shared" si="19"/>
        <v>2</v>
      </c>
      <c r="AO39" s="8">
        <f t="shared" si="20"/>
        <v>2</v>
      </c>
      <c r="AQ39" s="10">
        <f t="shared" si="21"/>
        <v>0</v>
      </c>
      <c r="AR39" s="10">
        <f t="shared" si="22"/>
        <v>0</v>
      </c>
      <c r="AS39" s="10">
        <f t="shared" si="23"/>
        <v>0</v>
      </c>
      <c r="AT39" s="10">
        <f t="shared" si="24"/>
        <v>0</v>
      </c>
      <c r="AU39" s="10">
        <f t="shared" si="25"/>
        <v>0</v>
      </c>
      <c r="AV39" s="10">
        <f t="shared" si="26"/>
        <v>0</v>
      </c>
      <c r="AW39" s="10">
        <f t="shared" si="27"/>
        <v>0</v>
      </c>
      <c r="AX39" s="10">
        <f t="shared" si="28"/>
        <v>0</v>
      </c>
      <c r="AY39" s="10">
        <f t="shared" si="29"/>
        <v>0</v>
      </c>
      <c r="AZ39" s="10">
        <f t="shared" si="30"/>
        <v>0</v>
      </c>
      <c r="BA39" s="10">
        <f t="shared" si="31"/>
        <v>0</v>
      </c>
      <c r="BB39" s="10">
        <f t="shared" si="32"/>
        <v>0</v>
      </c>
      <c r="BC39" s="10">
        <f t="shared" si="33"/>
        <v>0</v>
      </c>
      <c r="BD39" s="10">
        <f t="shared" si="34"/>
        <v>0</v>
      </c>
      <c r="BE39" s="10">
        <f t="shared" si="35"/>
        <v>0</v>
      </c>
      <c r="BF39" s="10">
        <f t="shared" si="36"/>
        <v>0</v>
      </c>
    </row>
    <row r="40" spans="1:58" x14ac:dyDescent="0.25">
      <c r="A40" s="4">
        <v>20151910145</v>
      </c>
      <c r="B40" s="1" t="s">
        <v>41</v>
      </c>
      <c r="C40" s="1" t="s">
        <v>87</v>
      </c>
      <c r="D40" s="6">
        <v>62</v>
      </c>
      <c r="E40" s="6">
        <v>60</v>
      </c>
      <c r="F40" s="6">
        <v>73</v>
      </c>
      <c r="G40" s="6">
        <v>75</v>
      </c>
      <c r="H40" s="6">
        <v>77</v>
      </c>
      <c r="I40" s="6">
        <v>82</v>
      </c>
      <c r="J40" s="6">
        <v>88</v>
      </c>
      <c r="K40" s="6">
        <v>72</v>
      </c>
      <c r="L40" s="6">
        <v>88</v>
      </c>
      <c r="M40" s="6">
        <v>73</v>
      </c>
      <c r="N40" s="6">
        <v>63</v>
      </c>
      <c r="O40" s="6">
        <v>73</v>
      </c>
      <c r="P40" s="6"/>
      <c r="Q40" s="6">
        <v>75</v>
      </c>
      <c r="R40" s="6"/>
      <c r="S40" s="6">
        <v>82</v>
      </c>
      <c r="T40" s="6"/>
      <c r="U40" s="7">
        <f t="shared" si="37"/>
        <v>27.5</v>
      </c>
      <c r="V40" s="41">
        <f t="shared" si="3"/>
        <v>72.672727272727272</v>
      </c>
      <c r="W40" s="1">
        <f t="shared" si="38"/>
        <v>0</v>
      </c>
      <c r="Y40" s="8">
        <f t="shared" si="4"/>
        <v>4</v>
      </c>
      <c r="Z40" s="8">
        <f t="shared" si="5"/>
        <v>4</v>
      </c>
      <c r="AA40" s="8">
        <f t="shared" si="6"/>
        <v>1</v>
      </c>
      <c r="AB40" s="8">
        <f t="shared" si="7"/>
        <v>2</v>
      </c>
      <c r="AC40" s="8">
        <f t="shared" si="8"/>
        <v>1</v>
      </c>
      <c r="AD40" s="8">
        <f t="shared" si="9"/>
        <v>4</v>
      </c>
      <c r="AE40" s="8">
        <f t="shared" si="10"/>
        <v>1</v>
      </c>
      <c r="AF40" s="8">
        <f t="shared" si="11"/>
        <v>2</v>
      </c>
      <c r="AG40" s="8">
        <f t="shared" si="12"/>
        <v>1</v>
      </c>
      <c r="AH40" s="8">
        <f t="shared" si="13"/>
        <v>3</v>
      </c>
      <c r="AI40" s="8">
        <f t="shared" si="14"/>
        <v>0.5</v>
      </c>
      <c r="AJ40" s="8">
        <f t="shared" si="15"/>
        <v>1</v>
      </c>
      <c r="AK40" s="8">
        <f t="shared" si="16"/>
        <v>0</v>
      </c>
      <c r="AL40" s="8">
        <f t="shared" si="17"/>
        <v>1</v>
      </c>
      <c r="AM40" s="8">
        <f t="shared" si="18"/>
        <v>0</v>
      </c>
      <c r="AN40" s="8">
        <f t="shared" si="19"/>
        <v>2</v>
      </c>
      <c r="AO40" s="8">
        <f t="shared" si="20"/>
        <v>0</v>
      </c>
      <c r="AQ40" s="10">
        <f t="shared" si="21"/>
        <v>0</v>
      </c>
      <c r="AR40" s="10">
        <f t="shared" si="22"/>
        <v>0</v>
      </c>
      <c r="AS40" s="10">
        <f t="shared" si="23"/>
        <v>0</v>
      </c>
      <c r="AT40" s="10">
        <f t="shared" si="24"/>
        <v>0</v>
      </c>
      <c r="AU40" s="10">
        <f t="shared" si="25"/>
        <v>0</v>
      </c>
      <c r="AV40" s="10">
        <f t="shared" si="26"/>
        <v>0</v>
      </c>
      <c r="AW40" s="10">
        <f t="shared" si="27"/>
        <v>0</v>
      </c>
      <c r="AX40" s="10">
        <f t="shared" si="28"/>
        <v>0</v>
      </c>
      <c r="AY40" s="10">
        <f t="shared" si="29"/>
        <v>0</v>
      </c>
      <c r="AZ40" s="10">
        <f t="shared" si="30"/>
        <v>0</v>
      </c>
      <c r="BA40" s="10">
        <f t="shared" si="31"/>
        <v>0</v>
      </c>
      <c r="BB40" s="10">
        <f t="shared" si="32"/>
        <v>0</v>
      </c>
      <c r="BC40" s="10">
        <f t="shared" si="33"/>
        <v>0</v>
      </c>
      <c r="BD40" s="10">
        <f t="shared" si="34"/>
        <v>0</v>
      </c>
      <c r="BE40" s="10">
        <f t="shared" si="35"/>
        <v>0</v>
      </c>
      <c r="BF40" s="10">
        <f t="shared" si="36"/>
        <v>0</v>
      </c>
    </row>
    <row r="41" spans="1:58" x14ac:dyDescent="0.25">
      <c r="A41" s="4">
        <v>20151910148</v>
      </c>
      <c r="B41" s="1" t="s">
        <v>42</v>
      </c>
      <c r="C41" s="1" t="s">
        <v>87</v>
      </c>
      <c r="D41" s="6">
        <v>66</v>
      </c>
      <c r="E41" s="6">
        <v>61</v>
      </c>
      <c r="F41" s="6">
        <v>75</v>
      </c>
      <c r="G41" s="6">
        <v>81</v>
      </c>
      <c r="H41" s="6">
        <v>85</v>
      </c>
      <c r="I41" s="6">
        <v>82</v>
      </c>
      <c r="J41" s="6">
        <v>81</v>
      </c>
      <c r="K41" s="6">
        <v>72</v>
      </c>
      <c r="L41" s="6">
        <v>88</v>
      </c>
      <c r="M41" s="6">
        <v>79</v>
      </c>
      <c r="N41" s="6">
        <v>70</v>
      </c>
      <c r="O41" s="6">
        <v>69</v>
      </c>
      <c r="P41" s="6"/>
      <c r="Q41" s="6">
        <v>81</v>
      </c>
      <c r="R41" s="6"/>
      <c r="S41" s="6">
        <v>72</v>
      </c>
      <c r="T41" s="6"/>
      <c r="U41" s="7">
        <f t="shared" si="37"/>
        <v>27.5</v>
      </c>
      <c r="V41" s="41">
        <f t="shared" si="3"/>
        <v>74.072727272727278</v>
      </c>
      <c r="W41" s="1">
        <f t="shared" si="38"/>
        <v>0</v>
      </c>
      <c r="Y41" s="8">
        <f t="shared" si="4"/>
        <v>4</v>
      </c>
      <c r="Z41" s="8">
        <f t="shared" si="5"/>
        <v>4</v>
      </c>
      <c r="AA41" s="8">
        <f t="shared" si="6"/>
        <v>1</v>
      </c>
      <c r="AB41" s="8">
        <f t="shared" si="7"/>
        <v>2</v>
      </c>
      <c r="AC41" s="8">
        <f t="shared" si="8"/>
        <v>1</v>
      </c>
      <c r="AD41" s="8">
        <f t="shared" si="9"/>
        <v>4</v>
      </c>
      <c r="AE41" s="8">
        <f t="shared" si="10"/>
        <v>1</v>
      </c>
      <c r="AF41" s="8">
        <f t="shared" si="11"/>
        <v>2</v>
      </c>
      <c r="AG41" s="8">
        <f t="shared" si="12"/>
        <v>1</v>
      </c>
      <c r="AH41" s="8">
        <f t="shared" si="13"/>
        <v>3</v>
      </c>
      <c r="AI41" s="8">
        <f t="shared" si="14"/>
        <v>0.5</v>
      </c>
      <c r="AJ41" s="8">
        <f t="shared" si="15"/>
        <v>1</v>
      </c>
      <c r="AK41" s="8">
        <f t="shared" si="16"/>
        <v>0</v>
      </c>
      <c r="AL41" s="8">
        <f t="shared" si="17"/>
        <v>1</v>
      </c>
      <c r="AM41" s="8">
        <f t="shared" si="18"/>
        <v>0</v>
      </c>
      <c r="AN41" s="8">
        <f t="shared" si="19"/>
        <v>2</v>
      </c>
      <c r="AO41" s="8">
        <f t="shared" si="20"/>
        <v>0</v>
      </c>
      <c r="AQ41" s="10">
        <f t="shared" si="21"/>
        <v>0</v>
      </c>
      <c r="AR41" s="10">
        <f t="shared" si="22"/>
        <v>0</v>
      </c>
      <c r="AS41" s="10">
        <f t="shared" si="23"/>
        <v>0</v>
      </c>
      <c r="AT41" s="10">
        <f t="shared" si="24"/>
        <v>0</v>
      </c>
      <c r="AU41" s="10">
        <f t="shared" si="25"/>
        <v>0</v>
      </c>
      <c r="AV41" s="10">
        <f t="shared" si="26"/>
        <v>0</v>
      </c>
      <c r="AW41" s="10">
        <f t="shared" si="27"/>
        <v>0</v>
      </c>
      <c r="AX41" s="10">
        <f t="shared" si="28"/>
        <v>0</v>
      </c>
      <c r="AY41" s="10">
        <f t="shared" si="29"/>
        <v>0</v>
      </c>
      <c r="AZ41" s="10">
        <f t="shared" si="30"/>
        <v>0</v>
      </c>
      <c r="BA41" s="10">
        <f t="shared" si="31"/>
        <v>0</v>
      </c>
      <c r="BB41" s="10">
        <f t="shared" si="32"/>
        <v>0</v>
      </c>
      <c r="BC41" s="10">
        <f t="shared" si="33"/>
        <v>0</v>
      </c>
      <c r="BD41" s="10">
        <f t="shared" si="34"/>
        <v>0</v>
      </c>
      <c r="BE41" s="10">
        <f t="shared" si="35"/>
        <v>0</v>
      </c>
      <c r="BF41" s="10">
        <f t="shared" si="36"/>
        <v>0</v>
      </c>
    </row>
    <row r="42" spans="1:58" x14ac:dyDescent="0.25">
      <c r="A42" s="4">
        <v>20151910154</v>
      </c>
      <c r="B42" s="1" t="s">
        <v>43</v>
      </c>
      <c r="C42" s="1" t="s">
        <v>87</v>
      </c>
      <c r="D42" s="6">
        <v>63</v>
      </c>
      <c r="E42" s="6">
        <v>45</v>
      </c>
      <c r="F42" s="6">
        <v>69</v>
      </c>
      <c r="G42" s="6">
        <v>72</v>
      </c>
      <c r="H42" s="6">
        <v>76</v>
      </c>
      <c r="I42" s="6">
        <v>66</v>
      </c>
      <c r="J42" s="6">
        <v>83</v>
      </c>
      <c r="K42" s="6">
        <v>80</v>
      </c>
      <c r="L42" s="6">
        <v>86</v>
      </c>
      <c r="M42" s="6">
        <v>83</v>
      </c>
      <c r="N42" s="6">
        <v>90</v>
      </c>
      <c r="O42" s="6">
        <v>55</v>
      </c>
      <c r="P42" s="6"/>
      <c r="Q42" s="6">
        <v>63</v>
      </c>
      <c r="R42" s="6"/>
      <c r="S42" s="6">
        <v>75</v>
      </c>
      <c r="T42" s="6"/>
      <c r="U42" s="7">
        <f t="shared" si="37"/>
        <v>27.5</v>
      </c>
      <c r="V42" s="41">
        <f t="shared" si="3"/>
        <v>68.218181818181819</v>
      </c>
      <c r="W42" s="1">
        <f t="shared" si="38"/>
        <v>5</v>
      </c>
      <c r="Y42" s="8">
        <f t="shared" si="4"/>
        <v>4</v>
      </c>
      <c r="Z42" s="8">
        <f t="shared" si="5"/>
        <v>4</v>
      </c>
      <c r="AA42" s="8">
        <f t="shared" si="6"/>
        <v>1</v>
      </c>
      <c r="AB42" s="8">
        <f t="shared" si="7"/>
        <v>2</v>
      </c>
      <c r="AC42" s="8">
        <f t="shared" si="8"/>
        <v>1</v>
      </c>
      <c r="AD42" s="8">
        <f t="shared" si="9"/>
        <v>4</v>
      </c>
      <c r="AE42" s="8">
        <f t="shared" si="10"/>
        <v>1</v>
      </c>
      <c r="AF42" s="8">
        <f t="shared" si="11"/>
        <v>2</v>
      </c>
      <c r="AG42" s="8">
        <f t="shared" si="12"/>
        <v>1</v>
      </c>
      <c r="AH42" s="8">
        <f t="shared" si="13"/>
        <v>3</v>
      </c>
      <c r="AI42" s="8">
        <f t="shared" si="14"/>
        <v>0.5</v>
      </c>
      <c r="AJ42" s="8">
        <f t="shared" si="15"/>
        <v>1</v>
      </c>
      <c r="AK42" s="8">
        <f t="shared" si="16"/>
        <v>0</v>
      </c>
      <c r="AL42" s="8">
        <f t="shared" si="17"/>
        <v>1</v>
      </c>
      <c r="AM42" s="8">
        <f t="shared" si="18"/>
        <v>0</v>
      </c>
      <c r="AN42" s="8">
        <f t="shared" si="19"/>
        <v>2</v>
      </c>
      <c r="AO42" s="8">
        <f t="shared" si="20"/>
        <v>0</v>
      </c>
      <c r="AQ42" s="10">
        <f t="shared" si="21"/>
        <v>4</v>
      </c>
      <c r="AR42" s="10">
        <f t="shared" si="22"/>
        <v>0</v>
      </c>
      <c r="AS42" s="10">
        <f t="shared" si="23"/>
        <v>0</v>
      </c>
      <c r="AT42" s="10">
        <f t="shared" si="24"/>
        <v>0</v>
      </c>
      <c r="AU42" s="10">
        <f t="shared" si="25"/>
        <v>0</v>
      </c>
      <c r="AV42" s="10">
        <f t="shared" si="26"/>
        <v>0</v>
      </c>
      <c r="AW42" s="10">
        <f t="shared" si="27"/>
        <v>0</v>
      </c>
      <c r="AX42" s="10">
        <f t="shared" si="28"/>
        <v>0</v>
      </c>
      <c r="AY42" s="10">
        <f t="shared" si="29"/>
        <v>0</v>
      </c>
      <c r="AZ42" s="10">
        <f t="shared" si="30"/>
        <v>0</v>
      </c>
      <c r="BA42" s="10">
        <f t="shared" si="31"/>
        <v>1</v>
      </c>
      <c r="BB42" s="10">
        <f t="shared" si="32"/>
        <v>0</v>
      </c>
      <c r="BC42" s="10">
        <f t="shared" si="33"/>
        <v>0</v>
      </c>
      <c r="BD42" s="10">
        <f t="shared" si="34"/>
        <v>0</v>
      </c>
      <c r="BE42" s="10">
        <f t="shared" si="35"/>
        <v>0</v>
      </c>
      <c r="BF42" s="10">
        <f t="shared" si="36"/>
        <v>0</v>
      </c>
    </row>
    <row r="43" spans="1:58" x14ac:dyDescent="0.25">
      <c r="A43" s="4">
        <v>20151910157</v>
      </c>
      <c r="B43" s="1" t="s">
        <v>44</v>
      </c>
      <c r="C43" s="1" t="s">
        <v>86</v>
      </c>
      <c r="D43" s="6">
        <v>85</v>
      </c>
      <c r="E43" s="6">
        <v>63</v>
      </c>
      <c r="F43" s="6">
        <v>86</v>
      </c>
      <c r="G43" s="6">
        <v>81</v>
      </c>
      <c r="H43" s="6">
        <v>83</v>
      </c>
      <c r="I43" s="6">
        <v>83</v>
      </c>
      <c r="J43" s="6">
        <v>80</v>
      </c>
      <c r="K43" s="6">
        <v>91</v>
      </c>
      <c r="L43" s="6">
        <v>87</v>
      </c>
      <c r="M43" s="6">
        <v>84</v>
      </c>
      <c r="N43" s="6">
        <v>87</v>
      </c>
      <c r="O43" s="6">
        <v>76</v>
      </c>
      <c r="P43" s="6"/>
      <c r="Q43" s="6">
        <v>88</v>
      </c>
      <c r="R43" s="6"/>
      <c r="S43" s="6">
        <v>85</v>
      </c>
      <c r="T43" s="6">
        <v>90</v>
      </c>
      <c r="U43" s="7">
        <f t="shared" si="37"/>
        <v>29.5</v>
      </c>
      <c r="V43" s="41">
        <f t="shared" si="3"/>
        <v>81.813559322033896</v>
      </c>
      <c r="W43" s="1">
        <f t="shared" si="38"/>
        <v>0</v>
      </c>
      <c r="Y43" s="8">
        <f t="shared" si="4"/>
        <v>4</v>
      </c>
      <c r="Z43" s="8">
        <f t="shared" si="5"/>
        <v>4</v>
      </c>
      <c r="AA43" s="8">
        <f t="shared" si="6"/>
        <v>1</v>
      </c>
      <c r="AB43" s="8">
        <f t="shared" si="7"/>
        <v>2</v>
      </c>
      <c r="AC43" s="8">
        <f t="shared" si="8"/>
        <v>1</v>
      </c>
      <c r="AD43" s="8">
        <f t="shared" si="9"/>
        <v>4</v>
      </c>
      <c r="AE43" s="8">
        <f t="shared" si="10"/>
        <v>1</v>
      </c>
      <c r="AF43" s="8">
        <f t="shared" si="11"/>
        <v>2</v>
      </c>
      <c r="AG43" s="8">
        <f t="shared" si="12"/>
        <v>1</v>
      </c>
      <c r="AH43" s="8">
        <f t="shared" si="13"/>
        <v>3</v>
      </c>
      <c r="AI43" s="8">
        <f t="shared" si="14"/>
        <v>0.5</v>
      </c>
      <c r="AJ43" s="8">
        <f t="shared" si="15"/>
        <v>1</v>
      </c>
      <c r="AK43" s="8">
        <f t="shared" si="16"/>
        <v>0</v>
      </c>
      <c r="AL43" s="8">
        <f t="shared" si="17"/>
        <v>1</v>
      </c>
      <c r="AM43" s="8">
        <f t="shared" si="18"/>
        <v>0</v>
      </c>
      <c r="AN43" s="8">
        <f t="shared" si="19"/>
        <v>2</v>
      </c>
      <c r="AO43" s="8">
        <f t="shared" si="20"/>
        <v>2</v>
      </c>
      <c r="AQ43" s="10">
        <f t="shared" si="21"/>
        <v>0</v>
      </c>
      <c r="AR43" s="10">
        <f t="shared" si="22"/>
        <v>0</v>
      </c>
      <c r="AS43" s="10">
        <f t="shared" si="23"/>
        <v>0</v>
      </c>
      <c r="AT43" s="10">
        <f t="shared" si="24"/>
        <v>0</v>
      </c>
      <c r="AU43" s="10">
        <f t="shared" si="25"/>
        <v>0</v>
      </c>
      <c r="AV43" s="10">
        <f t="shared" si="26"/>
        <v>0</v>
      </c>
      <c r="AW43" s="10">
        <f t="shared" si="27"/>
        <v>0</v>
      </c>
      <c r="AX43" s="10">
        <f t="shared" si="28"/>
        <v>0</v>
      </c>
      <c r="AY43" s="10">
        <f t="shared" si="29"/>
        <v>0</v>
      </c>
      <c r="AZ43" s="10">
        <f t="shared" si="30"/>
        <v>0</v>
      </c>
      <c r="BA43" s="10">
        <f t="shared" si="31"/>
        <v>0</v>
      </c>
      <c r="BB43" s="10">
        <f t="shared" si="32"/>
        <v>0</v>
      </c>
      <c r="BC43" s="10">
        <f t="shared" si="33"/>
        <v>0</v>
      </c>
      <c r="BD43" s="10">
        <f t="shared" si="34"/>
        <v>0</v>
      </c>
      <c r="BE43" s="10">
        <f t="shared" si="35"/>
        <v>0</v>
      </c>
      <c r="BF43" s="10">
        <f t="shared" si="36"/>
        <v>0</v>
      </c>
    </row>
    <row r="44" spans="1:58" x14ac:dyDescent="0.25">
      <c r="A44" s="4">
        <v>20151910159</v>
      </c>
      <c r="B44" s="1" t="s">
        <v>46</v>
      </c>
      <c r="C44" s="1" t="s">
        <v>87</v>
      </c>
      <c r="D44" s="6">
        <v>61</v>
      </c>
      <c r="E44" s="6">
        <v>63</v>
      </c>
      <c r="F44" s="6">
        <v>68</v>
      </c>
      <c r="G44" s="6">
        <v>41</v>
      </c>
      <c r="H44" s="6">
        <v>20</v>
      </c>
      <c r="I44" s="6">
        <v>54</v>
      </c>
      <c r="J44" s="6">
        <v>77</v>
      </c>
      <c r="K44" s="6">
        <v>80</v>
      </c>
      <c r="L44" s="6">
        <v>72</v>
      </c>
      <c r="M44" s="6">
        <v>79</v>
      </c>
      <c r="N44" s="6">
        <v>73</v>
      </c>
      <c r="O44" s="6">
        <v>60</v>
      </c>
      <c r="P44" s="6"/>
      <c r="Q44" s="6">
        <v>68</v>
      </c>
      <c r="R44" s="6"/>
      <c r="S44" s="6">
        <v>80</v>
      </c>
      <c r="T44" s="6"/>
      <c r="U44" s="7">
        <f t="shared" si="37"/>
        <v>27.5</v>
      </c>
      <c r="V44" s="41">
        <f t="shared" si="3"/>
        <v>63.727272727272727</v>
      </c>
      <c r="W44" s="1">
        <f t="shared" si="38"/>
        <v>7</v>
      </c>
      <c r="Y44" s="8">
        <f t="shared" si="4"/>
        <v>4</v>
      </c>
      <c r="Z44" s="8">
        <f t="shared" si="5"/>
        <v>4</v>
      </c>
      <c r="AA44" s="8">
        <f t="shared" si="6"/>
        <v>1</v>
      </c>
      <c r="AB44" s="8">
        <f t="shared" si="7"/>
        <v>2</v>
      </c>
      <c r="AC44" s="8">
        <f t="shared" si="8"/>
        <v>1</v>
      </c>
      <c r="AD44" s="8">
        <f t="shared" si="9"/>
        <v>4</v>
      </c>
      <c r="AE44" s="8">
        <f t="shared" si="10"/>
        <v>1</v>
      </c>
      <c r="AF44" s="8">
        <f t="shared" si="11"/>
        <v>2</v>
      </c>
      <c r="AG44" s="8">
        <f t="shared" si="12"/>
        <v>1</v>
      </c>
      <c r="AH44" s="8">
        <f t="shared" si="13"/>
        <v>3</v>
      </c>
      <c r="AI44" s="8">
        <f t="shared" si="14"/>
        <v>0.5</v>
      </c>
      <c r="AJ44" s="8">
        <f t="shared" si="15"/>
        <v>1</v>
      </c>
      <c r="AK44" s="8">
        <f t="shared" si="16"/>
        <v>0</v>
      </c>
      <c r="AL44" s="8">
        <f t="shared" si="17"/>
        <v>1</v>
      </c>
      <c r="AM44" s="8">
        <f t="shared" si="18"/>
        <v>0</v>
      </c>
      <c r="AN44" s="8">
        <f t="shared" si="19"/>
        <v>2</v>
      </c>
      <c r="AO44" s="8">
        <f t="shared" si="20"/>
        <v>0</v>
      </c>
      <c r="AQ44" s="10">
        <f t="shared" si="21"/>
        <v>0</v>
      </c>
      <c r="AR44" s="10">
        <f t="shared" si="22"/>
        <v>0</v>
      </c>
      <c r="AS44" s="10">
        <f t="shared" si="23"/>
        <v>2</v>
      </c>
      <c r="AT44" s="10">
        <f t="shared" si="24"/>
        <v>1</v>
      </c>
      <c r="AU44" s="10">
        <f t="shared" si="25"/>
        <v>4</v>
      </c>
      <c r="AV44" s="10">
        <f t="shared" si="26"/>
        <v>0</v>
      </c>
      <c r="AW44" s="10">
        <f t="shared" si="27"/>
        <v>0</v>
      </c>
      <c r="AX44" s="10">
        <f t="shared" si="28"/>
        <v>0</v>
      </c>
      <c r="AY44" s="10">
        <f t="shared" si="29"/>
        <v>0</v>
      </c>
      <c r="AZ44" s="10">
        <f t="shared" si="30"/>
        <v>0</v>
      </c>
      <c r="BA44" s="10">
        <f t="shared" si="31"/>
        <v>0</v>
      </c>
      <c r="BB44" s="10">
        <f t="shared" si="32"/>
        <v>0</v>
      </c>
      <c r="BC44" s="10">
        <f t="shared" si="33"/>
        <v>0</v>
      </c>
      <c r="BD44" s="10">
        <f t="shared" si="34"/>
        <v>0</v>
      </c>
      <c r="BE44" s="10">
        <f t="shared" si="35"/>
        <v>0</v>
      </c>
      <c r="BF44" s="10">
        <f t="shared" si="36"/>
        <v>0</v>
      </c>
    </row>
    <row r="46" spans="1:58" x14ac:dyDescent="0.25">
      <c r="A46" s="1" t="s">
        <v>99</v>
      </c>
      <c r="D46" s="1">
        <v>4</v>
      </c>
      <c r="E46" s="1">
        <v>4</v>
      </c>
      <c r="F46" s="1">
        <v>1</v>
      </c>
      <c r="G46" s="1">
        <v>2</v>
      </c>
      <c r="H46" s="1">
        <v>1</v>
      </c>
      <c r="I46" s="1">
        <v>4</v>
      </c>
      <c r="J46" s="1">
        <v>1</v>
      </c>
      <c r="K46" s="1">
        <v>2</v>
      </c>
      <c r="L46" s="1">
        <v>1</v>
      </c>
      <c r="M46" s="1">
        <v>3</v>
      </c>
      <c r="N46" s="1">
        <v>0.5</v>
      </c>
      <c r="O46" s="1">
        <v>1</v>
      </c>
      <c r="P46" s="1">
        <v>1</v>
      </c>
      <c r="Q46" s="1">
        <v>1</v>
      </c>
      <c r="R46" s="1">
        <v>1</v>
      </c>
      <c r="S46" s="1">
        <v>2</v>
      </c>
      <c r="T46" s="1">
        <v>2</v>
      </c>
    </row>
    <row r="53" spans="1:20" x14ac:dyDescent="0.25">
      <c r="A53" s="4"/>
      <c r="D53" s="6"/>
      <c r="E53" s="6"/>
      <c r="F53" s="6"/>
      <c r="G53" s="6"/>
      <c r="H53" s="6"/>
      <c r="I53" s="6"/>
      <c r="J53" s="6"/>
      <c r="K53"/>
      <c r="L53"/>
      <c r="M53"/>
      <c r="N53"/>
      <c r="O53"/>
      <c r="P53"/>
      <c r="Q53"/>
      <c r="R53"/>
      <c r="S53"/>
      <c r="T53"/>
    </row>
    <row r="54" spans="1:20" x14ac:dyDescent="0.25">
      <c r="A54" s="4"/>
      <c r="D54" s="6"/>
      <c r="E54" s="6"/>
      <c r="F54" s="6"/>
      <c r="G54" s="6"/>
      <c r="H54" s="6"/>
      <c r="I54" s="6"/>
      <c r="J54" s="6"/>
      <c r="K54"/>
      <c r="L54"/>
      <c r="M54"/>
      <c r="N54"/>
      <c r="O54"/>
      <c r="P54"/>
      <c r="Q54"/>
      <c r="R54"/>
      <c r="S54"/>
      <c r="T54"/>
    </row>
    <row r="55" spans="1:20" x14ac:dyDescent="0.25">
      <c r="A55" s="4"/>
      <c r="D55" s="6"/>
      <c r="E55" s="6"/>
      <c r="F55" s="6"/>
      <c r="G55" s="6"/>
      <c r="H55" s="6"/>
      <c r="I55" s="6"/>
      <c r="J55" s="6"/>
      <c r="K55"/>
      <c r="L55"/>
      <c r="M55"/>
      <c r="N55"/>
      <c r="O55"/>
      <c r="P55"/>
      <c r="Q55"/>
      <c r="R55"/>
      <c r="S55"/>
      <c r="T55"/>
    </row>
    <row r="56" spans="1:20" x14ac:dyDescent="0.25">
      <c r="A56" s="4"/>
      <c r="D56" s="6"/>
      <c r="E56" s="6"/>
      <c r="F56" s="6"/>
      <c r="G56" s="6"/>
      <c r="H56" s="6"/>
      <c r="I56" s="6"/>
      <c r="J56" s="6"/>
      <c r="K56"/>
      <c r="L56"/>
      <c r="M56"/>
      <c r="N56"/>
      <c r="O56"/>
      <c r="P56"/>
      <c r="Q56"/>
      <c r="R56"/>
      <c r="S56"/>
      <c r="T56"/>
    </row>
  </sheetData>
  <sortState ref="A2:U44">
    <sortCondition ref="A43"/>
  </sortState>
  <phoneticPr fontId="1" type="noConversion"/>
  <dataValidations count="4">
    <dataValidation allowBlank="1" showInputMessage="1" showErrorMessage="1" promptTitle="改正" prompt="缓考申请通过。" sqref="G7"/>
    <dataValidation allowBlank="1" showInputMessage="1" showErrorMessage="1" promptTitle="改正" prompt="缓考通过。" sqref="I7 O7 Q7"/>
    <dataValidation allowBlank="1" showInputMessage="1" showErrorMessage="1" promptTitle="补考" prompt="补考考过，计分60" sqref="D20"/>
    <dataValidation allowBlank="1" showInputMessage="1" showErrorMessage="1" promptTitle="补考" prompt="未过，成绩提高。" sqref="E20"/>
  </dataValidations>
  <pageMargins left="0.7" right="0.7" top="0.75" bottom="0.75" header="0.3" footer="0.3"/>
  <pageSetup paperSize="9"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M46"/>
  <sheetViews>
    <sheetView zoomScale="130" zoomScaleNormal="130" workbookViewId="0">
      <pane ySplit="1" topLeftCell="A2" activePane="bottomLeft" state="frozen"/>
      <selection activeCell="C1" sqref="C1"/>
      <selection pane="bottomLeft" activeCell="J46" sqref="J46"/>
    </sheetView>
  </sheetViews>
  <sheetFormatPr defaultColWidth="9.21875" defaultRowHeight="14.4" x14ac:dyDescent="0.25"/>
  <cols>
    <col min="1" max="1" width="12.77734375" style="91" bestFit="1" customWidth="1"/>
    <col min="2" max="2" width="7.5546875" style="91" bestFit="1" customWidth="1"/>
    <col min="3" max="3" width="5.77734375" style="91" bestFit="1" customWidth="1"/>
    <col min="4" max="4" width="16.109375" style="91" bestFit="1" customWidth="1"/>
    <col min="5" max="5" width="20.44140625" style="91" bestFit="1" customWidth="1"/>
    <col min="6" max="7" width="9.5546875" style="91" bestFit="1" customWidth="1"/>
    <col min="8" max="8" width="13.88671875" style="91" bestFit="1" customWidth="1"/>
    <col min="9" max="9" width="12.77734375" style="91" bestFit="1" customWidth="1"/>
    <col min="10" max="10" width="17.21875" style="91" bestFit="1" customWidth="1"/>
    <col min="11" max="11" width="12.77734375" style="91" bestFit="1" customWidth="1"/>
    <col min="12" max="12" width="8.5546875" style="91" bestFit="1" customWidth="1"/>
    <col min="13" max="13" width="15" style="91" bestFit="1" customWidth="1"/>
    <col min="14" max="14" width="8.5546875" style="91" bestFit="1" customWidth="1"/>
    <col min="15" max="17" width="6.5546875" style="91" bestFit="1" customWidth="1"/>
    <col min="18" max="19" width="12.77734375" style="91" bestFit="1" customWidth="1"/>
    <col min="20" max="20" width="17.21875" style="91" bestFit="1" customWidth="1"/>
    <col min="21" max="21" width="16.109375" style="91" bestFit="1" customWidth="1"/>
    <col min="22" max="22" width="8.5546875" style="91" bestFit="1" customWidth="1"/>
    <col min="23" max="23" width="15.88671875" style="101" bestFit="1" customWidth="1"/>
    <col min="24" max="24" width="18.109375" style="97" bestFit="1" customWidth="1"/>
    <col min="25" max="25" width="20.44140625" style="91" bestFit="1" customWidth="1"/>
    <col min="26" max="26" width="9.21875" style="91"/>
    <col min="27" max="27" width="15.6640625" style="91" hidden="1" customWidth="1"/>
    <col min="28" max="28" width="19.88671875" style="91" hidden="1" customWidth="1"/>
    <col min="29" max="30" width="9.21875" style="91" hidden="1" customWidth="1"/>
    <col min="31" max="31" width="13.44140625" style="91" hidden="1" customWidth="1"/>
    <col min="32" max="32" width="12.21875" style="91" hidden="1" customWidth="1"/>
    <col min="33" max="33" width="16.6640625" style="91" hidden="1" customWidth="1"/>
    <col min="34" max="34" width="12.21875" style="91" hidden="1" customWidth="1"/>
    <col min="35" max="35" width="8.21875" style="91" hidden="1" customWidth="1"/>
    <col min="36" max="36" width="14.5546875" style="91" hidden="1" customWidth="1"/>
    <col min="37" max="37" width="8.21875" style="91" hidden="1" customWidth="1"/>
    <col min="38" max="40" width="6.21875" style="91" hidden="1" customWidth="1"/>
    <col min="41" max="42" width="12.21875" style="91" hidden="1" customWidth="1"/>
    <col min="43" max="43" width="16.6640625" style="91" hidden="1" customWidth="1"/>
    <col min="44" max="44" width="15.6640625" style="91" hidden="1" customWidth="1"/>
    <col min="45" max="45" width="6.21875" style="91" hidden="1" customWidth="1"/>
    <col min="46" max="46" width="9.21875" style="91"/>
    <col min="47" max="47" width="16.88671875" style="91" hidden="1" customWidth="1"/>
    <col min="48" max="48" width="21.5546875" style="91" hidden="1" customWidth="1"/>
    <col min="49" max="50" width="10.109375" style="91" hidden="1" customWidth="1"/>
    <col min="51" max="51" width="14.5546875" style="91" hidden="1" customWidth="1"/>
    <col min="52" max="52" width="13.77734375" style="91" hidden="1" customWidth="1"/>
    <col min="53" max="53" width="18.21875" style="91" hidden="1" customWidth="1"/>
    <col min="54" max="54" width="13.77734375" style="91" hidden="1" customWidth="1"/>
    <col min="55" max="55" width="9.21875" style="91" hidden="1" customWidth="1"/>
    <col min="56" max="56" width="16" style="91" hidden="1" customWidth="1"/>
    <col min="57" max="57" width="9.21875" style="91" hidden="1" customWidth="1"/>
    <col min="58" max="60" width="7.109375" style="91" hidden="1" customWidth="1"/>
    <col min="61" max="62" width="13.77734375" style="91" hidden="1" customWidth="1"/>
    <col min="63" max="63" width="18.21875" style="91" hidden="1" customWidth="1"/>
    <col min="64" max="64" width="17" style="91" hidden="1" customWidth="1"/>
    <col min="65" max="65" width="9.21875" style="91" hidden="1" customWidth="1"/>
    <col min="66" max="16384" width="9.21875" style="91"/>
  </cols>
  <sheetData>
    <row r="1" spans="1:65" x14ac:dyDescent="0.25">
      <c r="A1" s="90" t="s">
        <v>142</v>
      </c>
      <c r="B1" s="90" t="s">
        <v>50</v>
      </c>
      <c r="C1" s="90" t="s">
        <v>129</v>
      </c>
      <c r="D1" s="91" t="s">
        <v>103</v>
      </c>
      <c r="E1" s="91" t="s">
        <v>104</v>
      </c>
      <c r="F1" s="91" t="s">
        <v>96</v>
      </c>
      <c r="G1" s="91" t="s">
        <v>94</v>
      </c>
      <c r="H1" s="91" t="s">
        <v>95</v>
      </c>
      <c r="I1" s="91" t="s">
        <v>100</v>
      </c>
      <c r="J1" s="91" t="s">
        <v>220</v>
      </c>
      <c r="K1" s="91" t="s">
        <v>101</v>
      </c>
      <c r="L1" s="91" t="s">
        <v>91</v>
      </c>
      <c r="M1" s="91" t="s">
        <v>92</v>
      </c>
      <c r="N1" s="91" t="s">
        <v>90</v>
      </c>
      <c r="O1" s="91" t="s">
        <v>93</v>
      </c>
      <c r="P1" s="91" t="s">
        <v>48</v>
      </c>
      <c r="Q1" s="91" t="s">
        <v>49</v>
      </c>
      <c r="R1" s="91" t="s">
        <v>81</v>
      </c>
      <c r="S1" s="91" t="s">
        <v>102</v>
      </c>
      <c r="T1" s="91" t="s">
        <v>83</v>
      </c>
      <c r="U1" s="91" t="s">
        <v>89</v>
      </c>
      <c r="V1" s="91" t="s">
        <v>221</v>
      </c>
      <c r="W1" s="92" t="s">
        <v>154</v>
      </c>
      <c r="X1" s="93" t="s">
        <v>155</v>
      </c>
      <c r="Y1" s="90" t="s">
        <v>156</v>
      </c>
      <c r="AA1" s="94" t="str">
        <f>D1</f>
        <v>数据结构与算法</v>
      </c>
      <c r="AB1" s="94" t="str">
        <f t="shared" ref="AB1:AS1" si="0">E1</f>
        <v>数据结构与算法实验</v>
      </c>
      <c r="AC1" s="94" t="str">
        <f t="shared" si="0"/>
        <v>概率统计</v>
      </c>
      <c r="AD1" s="94" t="str">
        <f t="shared" si="0"/>
        <v>数学建模</v>
      </c>
      <c r="AE1" s="94" t="str">
        <f t="shared" si="0"/>
        <v>数学建模实验</v>
      </c>
      <c r="AF1" s="94" t="str">
        <f t="shared" si="0"/>
        <v>英语读写(4)</v>
      </c>
      <c r="AG1" s="94" t="str">
        <f t="shared" si="0"/>
        <v>学术英语读写(5)</v>
      </c>
      <c r="AH1" s="94" t="str">
        <f t="shared" si="0"/>
        <v>英语听说(4)</v>
      </c>
      <c r="AI1" s="94" t="str">
        <f t="shared" si="0"/>
        <v>毛概(2)</v>
      </c>
      <c r="AJ1" s="94" t="str">
        <f t="shared" si="0"/>
        <v>形势与政策(4)</v>
      </c>
      <c r="AK1" s="94" t="str">
        <f t="shared" si="0"/>
        <v>体育(3)</v>
      </c>
      <c r="AL1" s="94" t="str">
        <f t="shared" si="0"/>
        <v>素选1</v>
      </c>
      <c r="AM1" s="94" t="str">
        <f t="shared" si="0"/>
        <v>素选2</v>
      </c>
      <c r="AN1" s="94" t="str">
        <f t="shared" si="0"/>
        <v>素选3</v>
      </c>
      <c r="AO1" s="94" t="str">
        <f t="shared" si="0"/>
        <v>高等代数(2)</v>
      </c>
      <c r="AP1" s="94" t="str">
        <f t="shared" si="0"/>
        <v>数学分析(2)</v>
      </c>
      <c r="AQ1" s="94" t="str">
        <f t="shared" si="0"/>
        <v>数学分析习作(2)</v>
      </c>
      <c r="AR1" s="94" t="str">
        <f t="shared" si="0"/>
        <v>计算机基础(二)</v>
      </c>
      <c r="AS1" s="94" t="str">
        <f t="shared" si="0"/>
        <v>体育(1)</v>
      </c>
      <c r="AU1" s="95" t="str">
        <f>D1</f>
        <v>数据结构与算法</v>
      </c>
      <c r="AV1" s="95" t="str">
        <f t="shared" ref="AV1:BI1" si="1">E1</f>
        <v>数据结构与算法实验</v>
      </c>
      <c r="AW1" s="95" t="str">
        <f t="shared" si="1"/>
        <v>概率统计</v>
      </c>
      <c r="AX1" s="95" t="str">
        <f t="shared" si="1"/>
        <v>数学建模</v>
      </c>
      <c r="AY1" s="95" t="str">
        <f t="shared" si="1"/>
        <v>数学建模实验</v>
      </c>
      <c r="AZ1" s="95" t="str">
        <f t="shared" si="1"/>
        <v>英语读写(4)</v>
      </c>
      <c r="BA1" s="95" t="str">
        <f t="shared" si="1"/>
        <v>学术英语读写(5)</v>
      </c>
      <c r="BB1" s="95" t="str">
        <f t="shared" si="1"/>
        <v>英语听说(4)</v>
      </c>
      <c r="BC1" s="95" t="str">
        <f t="shared" si="1"/>
        <v>毛概(2)</v>
      </c>
      <c r="BD1" s="95" t="str">
        <f t="shared" si="1"/>
        <v>形势与政策(4)</v>
      </c>
      <c r="BE1" s="95" t="str">
        <f t="shared" si="1"/>
        <v>体育(3)</v>
      </c>
      <c r="BF1" s="95" t="str">
        <f t="shared" si="1"/>
        <v>素选1</v>
      </c>
      <c r="BG1" s="95" t="str">
        <f t="shared" si="1"/>
        <v>素选2</v>
      </c>
      <c r="BH1" s="95" t="str">
        <f t="shared" si="1"/>
        <v>素选3</v>
      </c>
      <c r="BI1" s="95" t="str">
        <f t="shared" si="1"/>
        <v>高等代数(2)</v>
      </c>
      <c r="BJ1" s="95" t="str">
        <f>S1</f>
        <v>数学分析(2)</v>
      </c>
      <c r="BK1" s="95" t="str">
        <f t="shared" ref="BK1" si="2">T1</f>
        <v>数学分析习作(2)</v>
      </c>
      <c r="BL1" s="95" t="str">
        <f t="shared" ref="BL1" si="3">U1</f>
        <v>计算机基础(二)</v>
      </c>
      <c r="BM1" s="95" t="str">
        <f>V1</f>
        <v>体育(1)</v>
      </c>
    </row>
    <row r="2" spans="1:65" x14ac:dyDescent="0.25">
      <c r="A2" s="96">
        <v>20151050062</v>
      </c>
      <c r="B2" s="91" t="s">
        <v>63</v>
      </c>
      <c r="C2" s="91" t="s">
        <v>87</v>
      </c>
      <c r="D2" s="91">
        <v>80</v>
      </c>
      <c r="E2" s="91">
        <v>91</v>
      </c>
      <c r="F2" s="91">
        <v>72</v>
      </c>
      <c r="G2" s="91">
        <v>74</v>
      </c>
      <c r="H2" s="91">
        <v>95</v>
      </c>
      <c r="J2" s="91">
        <v>76</v>
      </c>
      <c r="K2" s="91">
        <v>84</v>
      </c>
      <c r="L2" s="91">
        <v>83</v>
      </c>
      <c r="M2" s="91">
        <v>90</v>
      </c>
      <c r="N2" s="91">
        <v>82</v>
      </c>
      <c r="S2" s="91">
        <v>77</v>
      </c>
      <c r="T2" s="91">
        <v>79</v>
      </c>
      <c r="W2" s="91">
        <f>SUM(AA2:AS2)</f>
        <v>26.5</v>
      </c>
      <c r="X2" s="97">
        <f t="shared" ref="X2:X44" si="4">SUMPRODUCT(D2:V2,D$46:V$46)/W2</f>
        <v>78.943396226415089</v>
      </c>
      <c r="Y2" s="91">
        <f>SUM(AU2:BM2)</f>
        <v>0</v>
      </c>
      <c r="AA2" s="94">
        <f t="shared" ref="AA2:AA28" si="5">IF(AND(D2=0,D2&lt;&gt;""),D46,IFERROR(D2*D$46/D2,0))</f>
        <v>4</v>
      </c>
      <c r="AB2" s="94">
        <f t="shared" ref="AB2:AB28" si="6">IF(AND(E2=0,E2&lt;&gt;""),E46,IFERROR(E2*E$46/E2,0))</f>
        <v>1</v>
      </c>
      <c r="AC2" s="94">
        <f t="shared" ref="AC2:AC28" si="7">IF(AND(F2=0,F2&lt;&gt;""),F46,IFERROR(F2*F$46/F2,0))</f>
        <v>4</v>
      </c>
      <c r="AD2" s="94">
        <f t="shared" ref="AD2:AD28" si="8">IF(AND(G2=0,G2&lt;&gt;""),G46,IFERROR(G2*G$46/G2,0))</f>
        <v>3</v>
      </c>
      <c r="AE2" s="94">
        <f t="shared" ref="AE2:AE28" si="9">IF(AND(H2=0,H2&lt;&gt;""),H46,IFERROR(H2*H$46/H2,0))</f>
        <v>1</v>
      </c>
      <c r="AF2" s="94">
        <f t="shared" ref="AF2:AF28" si="10">IF(AND(I2=0,I2&lt;&gt;""),I46,IFERROR(I2*I$46/I2,0))</f>
        <v>0</v>
      </c>
      <c r="AG2" s="94">
        <f t="shared" ref="AG2:AG28" si="11">IF(AND(J2=0,J2&lt;&gt;""),J46,IFERROR(J2*J$46/J2,0))</f>
        <v>2</v>
      </c>
      <c r="AH2" s="94">
        <f t="shared" ref="AH2:AH28" si="12">IF(AND(K2=0,K2&lt;&gt;""),K46,IFERROR(K2*K$46/K2,0))</f>
        <v>1</v>
      </c>
      <c r="AI2" s="94">
        <f t="shared" ref="AI2:AI28" si="13">IF(AND(L2=0,L2&lt;&gt;""),L46,IFERROR(L2*L$46/L2,0))</f>
        <v>3</v>
      </c>
      <c r="AJ2" s="94">
        <f t="shared" ref="AJ2:AJ28" si="14">IF(AND(M2=0,M2&lt;&gt;""),M46,IFERROR(M2*M$46/M2,0))</f>
        <v>0.5</v>
      </c>
      <c r="AK2" s="94">
        <f t="shared" ref="AK2:AK28" si="15">IF(AND(N2=0,N2&lt;&gt;""),N46,IFERROR(N2*N$46/N2,0))</f>
        <v>1</v>
      </c>
      <c r="AL2" s="94">
        <f t="shared" ref="AL2:AL28" si="16">IF(AND(O2=0,O2&lt;&gt;""),O46,IFERROR(O2*O$46/O2,0))</f>
        <v>0</v>
      </c>
      <c r="AM2" s="94">
        <f t="shared" ref="AM2:AM28" si="17">IF(AND(P2=0,P2&lt;&gt;""),P46,IFERROR(P2*P$46/P2,0))</f>
        <v>0</v>
      </c>
      <c r="AN2" s="94">
        <f t="shared" ref="AN2:AN28" si="18">IF(AND(Q2=0,Q2&lt;&gt;""),Q46,IFERROR(Q2*Q$46/Q2,0))</f>
        <v>0</v>
      </c>
      <c r="AO2" s="94">
        <f t="shared" ref="AO2:AO28" si="19">IF(AND(R2=0,R2&lt;&gt;""),R46,IFERROR(R2*R$46/R2,0))</f>
        <v>0</v>
      </c>
      <c r="AP2" s="94">
        <f t="shared" ref="AP2:AP28" si="20">IF(AND(S2=0,S2&lt;&gt;""),S46,IFERROR(S2*S$46/S2,0))</f>
        <v>5</v>
      </c>
      <c r="AQ2" s="94">
        <f t="shared" ref="AQ2:AQ28" si="21">IF(AND(T2=0,T2&lt;&gt;""),T46,IFERROR(T2*T$46/T2,0))</f>
        <v>1</v>
      </c>
      <c r="AR2" s="94">
        <f t="shared" ref="AR2:AR28" si="22">IF(AND(U2=0,U2&lt;&gt;""),U46,IFERROR(U2*U$46/U2,0))</f>
        <v>0</v>
      </c>
      <c r="AS2" s="94">
        <f t="shared" ref="AS2:AS28" si="23">IF(AND(V2=0,V2&lt;&gt;""),V46,IFERROR(V2*V$46/V2,0))</f>
        <v>0</v>
      </c>
      <c r="AU2" s="95">
        <f t="shared" ref="AU2:AU44" si="24">IF(AND(D2&lt;60,D2&lt;&gt;""),D$46,0)</f>
        <v>0</v>
      </c>
      <c r="AV2" s="95">
        <f t="shared" ref="AV2:AV44" si="25">IF(AND(E2&lt;60,E2&lt;&gt;""),E$46,0)</f>
        <v>0</v>
      </c>
      <c r="AW2" s="95">
        <f t="shared" ref="AW2:AW44" si="26">IF(AND(F2&lt;60,F2&lt;&gt;""),F$46,0)</f>
        <v>0</v>
      </c>
      <c r="AX2" s="95">
        <f t="shared" ref="AX2:AX44" si="27">IF(AND(G2&lt;60,G2&lt;&gt;""),G$46,0)</f>
        <v>0</v>
      </c>
      <c r="AY2" s="95">
        <f t="shared" ref="AY2:AY44" si="28">IF(AND(H2&lt;60,H2&lt;&gt;""),H$46,0)</f>
        <v>0</v>
      </c>
      <c r="AZ2" s="95">
        <f t="shared" ref="AZ2:AZ44" si="29">IF(AND(I2&lt;60,I2&lt;&gt;""),I$46,0)</f>
        <v>0</v>
      </c>
      <c r="BA2" s="95">
        <f t="shared" ref="BA2:BA44" si="30">IF(AND(J2&lt;60,J2&lt;&gt;""),J$46,0)</f>
        <v>0</v>
      </c>
      <c r="BB2" s="95">
        <f t="shared" ref="BB2:BB44" si="31">IF(AND(K2&lt;60,K2&lt;&gt;""),K$46,0)</f>
        <v>0</v>
      </c>
      <c r="BC2" s="95">
        <f t="shared" ref="BC2:BC44" si="32">IF(AND(L2&lt;60,L2&lt;&gt;""),L$46,0)</f>
        <v>0</v>
      </c>
      <c r="BD2" s="95">
        <f t="shared" ref="BD2:BD44" si="33">IF(AND(M2&lt;60,M2&lt;&gt;""),M$46,0)</f>
        <v>0</v>
      </c>
      <c r="BE2" s="95">
        <f t="shared" ref="BE2:BE44" si="34">IF(AND(N2&lt;60,N2&lt;&gt;""),N$46,0)</f>
        <v>0</v>
      </c>
      <c r="BF2" s="95">
        <f t="shared" ref="BF2:BF44" si="35">IF(AND(O2&lt;60,O2&lt;&gt;""),O$46,0)</f>
        <v>0</v>
      </c>
      <c r="BG2" s="95">
        <f t="shared" ref="BG2:BG44" si="36">IF(AND(P2&lt;60,P2&lt;&gt;""),P$46,0)</f>
        <v>0</v>
      </c>
      <c r="BH2" s="95">
        <f t="shared" ref="BH2:BH44" si="37">IF(AND(Q2&lt;60,Q2&lt;&gt;""),Q$46,0)</f>
        <v>0</v>
      </c>
      <c r="BI2" s="95">
        <f t="shared" ref="BI2:BI44" si="38">IF(AND(R2&lt;60,R2&lt;&gt;""),R$46,0)</f>
        <v>0</v>
      </c>
      <c r="BJ2" s="95">
        <f t="shared" ref="BJ2:BJ44" si="39">IF(AND(S2&lt;60,S2&lt;&gt;""),S$46,0)</f>
        <v>0</v>
      </c>
      <c r="BK2" s="95">
        <f t="shared" ref="BK2:BK44" si="40">IF(AND(T2&lt;60,T2&lt;&gt;""),T$46,0)</f>
        <v>0</v>
      </c>
      <c r="BL2" s="95">
        <f t="shared" ref="BL2:BL44" si="41">IF(AND(U2&lt;60,U2&lt;&gt;""),U$46,0)</f>
        <v>0</v>
      </c>
      <c r="BM2" s="95">
        <f t="shared" ref="BM2:BM44" si="42">IF(AND(V2&lt;60,V2&lt;&gt;""),V$46,0)</f>
        <v>0</v>
      </c>
    </row>
    <row r="3" spans="1:65" x14ac:dyDescent="0.25">
      <c r="A3" s="96">
        <v>20151910004</v>
      </c>
      <c r="B3" s="91" t="s">
        <v>1</v>
      </c>
      <c r="C3" s="91" t="s">
        <v>87</v>
      </c>
      <c r="D3" s="91">
        <v>72</v>
      </c>
      <c r="E3" s="91">
        <v>90</v>
      </c>
      <c r="F3" s="91">
        <v>60</v>
      </c>
      <c r="G3" s="91">
        <v>65</v>
      </c>
      <c r="H3" s="91">
        <v>85</v>
      </c>
      <c r="I3" s="91">
        <v>80</v>
      </c>
      <c r="K3" s="91">
        <v>82</v>
      </c>
      <c r="L3" s="91">
        <v>87</v>
      </c>
      <c r="M3" s="91">
        <v>90</v>
      </c>
      <c r="N3" s="91">
        <v>86</v>
      </c>
      <c r="O3" s="91">
        <v>90</v>
      </c>
      <c r="P3" s="91">
        <v>88</v>
      </c>
      <c r="W3" s="91">
        <f t="shared" ref="W3:W44" si="43">SUM(AA3:AS3)</f>
        <v>23.5</v>
      </c>
      <c r="X3" s="97">
        <f t="shared" si="4"/>
        <v>76.936170212765958</v>
      </c>
      <c r="Y3" s="91">
        <f t="shared" ref="Y3:Y44" si="44">SUM(AU3:BM3)</f>
        <v>0</v>
      </c>
      <c r="AA3" s="94">
        <f t="shared" si="5"/>
        <v>4</v>
      </c>
      <c r="AB3" s="94">
        <f t="shared" si="6"/>
        <v>1</v>
      </c>
      <c r="AC3" s="94">
        <f t="shared" si="7"/>
        <v>4</v>
      </c>
      <c r="AD3" s="94">
        <f t="shared" si="8"/>
        <v>3</v>
      </c>
      <c r="AE3" s="94">
        <f t="shared" si="9"/>
        <v>1</v>
      </c>
      <c r="AF3" s="94">
        <f t="shared" si="10"/>
        <v>1</v>
      </c>
      <c r="AG3" s="94">
        <f t="shared" si="11"/>
        <v>0</v>
      </c>
      <c r="AH3" s="94">
        <f t="shared" si="12"/>
        <v>1</v>
      </c>
      <c r="AI3" s="94">
        <f t="shared" si="13"/>
        <v>3</v>
      </c>
      <c r="AJ3" s="94">
        <f t="shared" si="14"/>
        <v>0.5</v>
      </c>
      <c r="AK3" s="94">
        <f t="shared" si="15"/>
        <v>1</v>
      </c>
      <c r="AL3" s="94">
        <f t="shared" si="16"/>
        <v>2</v>
      </c>
      <c r="AM3" s="94">
        <f t="shared" si="17"/>
        <v>2</v>
      </c>
      <c r="AN3" s="94">
        <f t="shared" si="18"/>
        <v>0</v>
      </c>
      <c r="AO3" s="94">
        <f t="shared" si="19"/>
        <v>0</v>
      </c>
      <c r="AP3" s="94">
        <f t="shared" si="20"/>
        <v>0</v>
      </c>
      <c r="AQ3" s="94">
        <f t="shared" si="21"/>
        <v>0</v>
      </c>
      <c r="AR3" s="94">
        <f t="shared" si="22"/>
        <v>0</v>
      </c>
      <c r="AS3" s="94">
        <f t="shared" si="23"/>
        <v>0</v>
      </c>
      <c r="AU3" s="95">
        <f t="shared" si="24"/>
        <v>0</v>
      </c>
      <c r="AV3" s="95">
        <f t="shared" si="25"/>
        <v>0</v>
      </c>
      <c r="AW3" s="95">
        <f t="shared" si="26"/>
        <v>0</v>
      </c>
      <c r="AX3" s="95">
        <f t="shared" si="27"/>
        <v>0</v>
      </c>
      <c r="AY3" s="95">
        <f t="shared" si="28"/>
        <v>0</v>
      </c>
      <c r="AZ3" s="95">
        <f t="shared" si="29"/>
        <v>0</v>
      </c>
      <c r="BA3" s="95">
        <f t="shared" si="30"/>
        <v>0</v>
      </c>
      <c r="BB3" s="95">
        <f t="shared" si="31"/>
        <v>0</v>
      </c>
      <c r="BC3" s="95">
        <f t="shared" si="32"/>
        <v>0</v>
      </c>
      <c r="BD3" s="95">
        <f t="shared" si="33"/>
        <v>0</v>
      </c>
      <c r="BE3" s="95">
        <f t="shared" si="34"/>
        <v>0</v>
      </c>
      <c r="BF3" s="95">
        <f t="shared" si="35"/>
        <v>0</v>
      </c>
      <c r="BG3" s="95">
        <f t="shared" si="36"/>
        <v>0</v>
      </c>
      <c r="BH3" s="95">
        <f t="shared" si="37"/>
        <v>0</v>
      </c>
      <c r="BI3" s="95">
        <f t="shared" si="38"/>
        <v>0</v>
      </c>
      <c r="BJ3" s="95">
        <f t="shared" si="39"/>
        <v>0</v>
      </c>
      <c r="BK3" s="95">
        <f t="shared" si="40"/>
        <v>0</v>
      </c>
      <c r="BL3" s="95">
        <f t="shared" si="41"/>
        <v>0</v>
      </c>
      <c r="BM3" s="95">
        <f t="shared" si="42"/>
        <v>0</v>
      </c>
    </row>
    <row r="4" spans="1:65" x14ac:dyDescent="0.25">
      <c r="A4" s="96">
        <v>20151910005</v>
      </c>
      <c r="B4" s="91" t="s">
        <v>2</v>
      </c>
      <c r="C4" s="91" t="s">
        <v>87</v>
      </c>
      <c r="D4" s="91">
        <v>60</v>
      </c>
      <c r="E4" s="91">
        <v>86</v>
      </c>
      <c r="F4" s="91">
        <v>49</v>
      </c>
      <c r="G4" s="91">
        <v>60</v>
      </c>
      <c r="H4" s="91">
        <v>79</v>
      </c>
      <c r="J4" s="91">
        <v>78</v>
      </c>
      <c r="K4" s="91">
        <v>85</v>
      </c>
      <c r="L4" s="91">
        <v>81</v>
      </c>
      <c r="M4" s="91">
        <v>90</v>
      </c>
      <c r="N4" s="91">
        <v>50</v>
      </c>
      <c r="O4" s="91">
        <v>90</v>
      </c>
      <c r="P4" s="91">
        <v>76</v>
      </c>
      <c r="Q4" s="91">
        <v>74</v>
      </c>
      <c r="W4" s="91">
        <f t="shared" si="43"/>
        <v>26.5</v>
      </c>
      <c r="X4" s="97">
        <f t="shared" si="4"/>
        <v>69.433962264150949</v>
      </c>
      <c r="Y4" s="91">
        <f t="shared" si="44"/>
        <v>5</v>
      </c>
      <c r="AA4" s="94">
        <f t="shared" si="5"/>
        <v>4</v>
      </c>
      <c r="AB4" s="94">
        <f t="shared" si="6"/>
        <v>1</v>
      </c>
      <c r="AC4" s="94">
        <f t="shared" si="7"/>
        <v>4</v>
      </c>
      <c r="AD4" s="94">
        <f t="shared" si="8"/>
        <v>3</v>
      </c>
      <c r="AE4" s="94">
        <f t="shared" si="9"/>
        <v>1</v>
      </c>
      <c r="AF4" s="94">
        <f t="shared" si="10"/>
        <v>0</v>
      </c>
      <c r="AG4" s="94">
        <f t="shared" si="11"/>
        <v>2</v>
      </c>
      <c r="AH4" s="94">
        <f t="shared" si="12"/>
        <v>1</v>
      </c>
      <c r="AI4" s="94">
        <f t="shared" si="13"/>
        <v>3</v>
      </c>
      <c r="AJ4" s="94">
        <f t="shared" si="14"/>
        <v>0.5</v>
      </c>
      <c r="AK4" s="94">
        <f t="shared" si="15"/>
        <v>1</v>
      </c>
      <c r="AL4" s="94">
        <f t="shared" si="16"/>
        <v>2</v>
      </c>
      <c r="AM4" s="94">
        <f t="shared" si="17"/>
        <v>2</v>
      </c>
      <c r="AN4" s="94">
        <f t="shared" si="18"/>
        <v>2</v>
      </c>
      <c r="AO4" s="94">
        <f t="shared" si="19"/>
        <v>0</v>
      </c>
      <c r="AP4" s="94">
        <f t="shared" si="20"/>
        <v>0</v>
      </c>
      <c r="AQ4" s="94">
        <f t="shared" si="21"/>
        <v>0</v>
      </c>
      <c r="AR4" s="94">
        <f t="shared" si="22"/>
        <v>0</v>
      </c>
      <c r="AS4" s="94">
        <f t="shared" si="23"/>
        <v>0</v>
      </c>
      <c r="AU4" s="95">
        <f t="shared" si="24"/>
        <v>0</v>
      </c>
      <c r="AV4" s="95">
        <f t="shared" si="25"/>
        <v>0</v>
      </c>
      <c r="AW4" s="95">
        <f t="shared" si="26"/>
        <v>4</v>
      </c>
      <c r="AX4" s="95">
        <f t="shared" si="27"/>
        <v>0</v>
      </c>
      <c r="AY4" s="95">
        <f t="shared" si="28"/>
        <v>0</v>
      </c>
      <c r="AZ4" s="95">
        <f t="shared" si="29"/>
        <v>0</v>
      </c>
      <c r="BA4" s="95">
        <f t="shared" si="30"/>
        <v>0</v>
      </c>
      <c r="BB4" s="95">
        <f t="shared" si="31"/>
        <v>0</v>
      </c>
      <c r="BC4" s="95">
        <f t="shared" si="32"/>
        <v>0</v>
      </c>
      <c r="BD4" s="95">
        <f t="shared" si="33"/>
        <v>0</v>
      </c>
      <c r="BE4" s="95">
        <f t="shared" si="34"/>
        <v>1</v>
      </c>
      <c r="BF4" s="95">
        <f t="shared" si="35"/>
        <v>0</v>
      </c>
      <c r="BG4" s="95">
        <f t="shared" si="36"/>
        <v>0</v>
      </c>
      <c r="BH4" s="95">
        <f t="shared" si="37"/>
        <v>0</v>
      </c>
      <c r="BI4" s="95">
        <f t="shared" si="38"/>
        <v>0</v>
      </c>
      <c r="BJ4" s="95">
        <f t="shared" si="39"/>
        <v>0</v>
      </c>
      <c r="BK4" s="95">
        <f t="shared" si="40"/>
        <v>0</v>
      </c>
      <c r="BL4" s="95">
        <f t="shared" si="41"/>
        <v>0</v>
      </c>
      <c r="BM4" s="95">
        <f t="shared" si="42"/>
        <v>0</v>
      </c>
    </row>
    <row r="5" spans="1:65" x14ac:dyDescent="0.25">
      <c r="A5" s="96">
        <v>20151910014</v>
      </c>
      <c r="B5" s="91" t="s">
        <v>5</v>
      </c>
      <c r="C5" s="91" t="s">
        <v>87</v>
      </c>
      <c r="D5" s="91">
        <v>44</v>
      </c>
      <c r="E5" s="91">
        <v>85</v>
      </c>
      <c r="F5" s="91">
        <v>38</v>
      </c>
      <c r="G5" s="91">
        <v>61</v>
      </c>
      <c r="H5" s="91">
        <v>89</v>
      </c>
      <c r="I5" s="91">
        <v>56</v>
      </c>
      <c r="K5" s="91">
        <v>74</v>
      </c>
      <c r="L5" s="91">
        <v>82</v>
      </c>
      <c r="M5" s="91">
        <v>90</v>
      </c>
      <c r="N5" s="91">
        <v>73</v>
      </c>
      <c r="O5" s="91">
        <v>75</v>
      </c>
      <c r="P5" s="91">
        <v>62</v>
      </c>
      <c r="R5" s="91">
        <v>38</v>
      </c>
      <c r="W5" s="91">
        <f t="shared" si="43"/>
        <v>27.5</v>
      </c>
      <c r="X5" s="97">
        <f t="shared" si="4"/>
        <v>58.363636363636367</v>
      </c>
      <c r="Y5" s="91">
        <f t="shared" si="44"/>
        <v>13</v>
      </c>
      <c r="AA5" s="94">
        <f t="shared" si="5"/>
        <v>4</v>
      </c>
      <c r="AB5" s="94">
        <f t="shared" si="6"/>
        <v>1</v>
      </c>
      <c r="AC5" s="94">
        <f t="shared" si="7"/>
        <v>4</v>
      </c>
      <c r="AD5" s="94">
        <f t="shared" si="8"/>
        <v>3</v>
      </c>
      <c r="AE5" s="94">
        <f t="shared" si="9"/>
        <v>1</v>
      </c>
      <c r="AF5" s="94">
        <f t="shared" si="10"/>
        <v>1</v>
      </c>
      <c r="AG5" s="94">
        <f t="shared" si="11"/>
        <v>0</v>
      </c>
      <c r="AH5" s="94">
        <f t="shared" si="12"/>
        <v>1</v>
      </c>
      <c r="AI5" s="94">
        <f t="shared" si="13"/>
        <v>3</v>
      </c>
      <c r="AJ5" s="94">
        <f t="shared" si="14"/>
        <v>0.5</v>
      </c>
      <c r="AK5" s="94">
        <f t="shared" si="15"/>
        <v>1</v>
      </c>
      <c r="AL5" s="94">
        <f t="shared" si="16"/>
        <v>2</v>
      </c>
      <c r="AM5" s="94">
        <f t="shared" si="17"/>
        <v>2</v>
      </c>
      <c r="AN5" s="94">
        <f t="shared" si="18"/>
        <v>0</v>
      </c>
      <c r="AO5" s="94">
        <f t="shared" si="19"/>
        <v>4</v>
      </c>
      <c r="AP5" s="94">
        <f t="shared" si="20"/>
        <v>0</v>
      </c>
      <c r="AQ5" s="94">
        <f t="shared" si="21"/>
        <v>0</v>
      </c>
      <c r="AR5" s="94">
        <f t="shared" si="22"/>
        <v>0</v>
      </c>
      <c r="AS5" s="94">
        <f t="shared" si="23"/>
        <v>0</v>
      </c>
      <c r="AU5" s="95">
        <f t="shared" si="24"/>
        <v>4</v>
      </c>
      <c r="AV5" s="95">
        <f t="shared" si="25"/>
        <v>0</v>
      </c>
      <c r="AW5" s="95">
        <f t="shared" si="26"/>
        <v>4</v>
      </c>
      <c r="AX5" s="95">
        <f t="shared" si="27"/>
        <v>0</v>
      </c>
      <c r="AY5" s="95">
        <f t="shared" si="28"/>
        <v>0</v>
      </c>
      <c r="AZ5" s="95">
        <f t="shared" si="29"/>
        <v>1</v>
      </c>
      <c r="BA5" s="95">
        <f t="shared" si="30"/>
        <v>0</v>
      </c>
      <c r="BB5" s="95">
        <f t="shared" si="31"/>
        <v>0</v>
      </c>
      <c r="BC5" s="95">
        <f t="shared" si="32"/>
        <v>0</v>
      </c>
      <c r="BD5" s="95">
        <f t="shared" si="33"/>
        <v>0</v>
      </c>
      <c r="BE5" s="95">
        <f t="shared" si="34"/>
        <v>0</v>
      </c>
      <c r="BF5" s="95">
        <f t="shared" si="35"/>
        <v>0</v>
      </c>
      <c r="BG5" s="95">
        <f t="shared" si="36"/>
        <v>0</v>
      </c>
      <c r="BH5" s="95">
        <f t="shared" si="37"/>
        <v>0</v>
      </c>
      <c r="BI5" s="95">
        <f t="shared" si="38"/>
        <v>4</v>
      </c>
      <c r="BJ5" s="95">
        <f t="shared" si="39"/>
        <v>0</v>
      </c>
      <c r="BK5" s="95">
        <f t="shared" si="40"/>
        <v>0</v>
      </c>
      <c r="BL5" s="95">
        <f t="shared" si="41"/>
        <v>0</v>
      </c>
      <c r="BM5" s="95">
        <f t="shared" si="42"/>
        <v>0</v>
      </c>
    </row>
    <row r="6" spans="1:65" x14ac:dyDescent="0.25">
      <c r="A6" s="96">
        <v>20151910015</v>
      </c>
      <c r="B6" s="91" t="s">
        <v>6</v>
      </c>
      <c r="C6" s="91" t="s">
        <v>86</v>
      </c>
      <c r="D6" s="91">
        <v>75</v>
      </c>
      <c r="E6" s="91">
        <v>92</v>
      </c>
      <c r="F6" s="91">
        <v>83</v>
      </c>
      <c r="G6" s="91">
        <v>77</v>
      </c>
      <c r="H6" s="91">
        <v>95</v>
      </c>
      <c r="I6" s="91">
        <v>72</v>
      </c>
      <c r="K6" s="91">
        <v>81</v>
      </c>
      <c r="L6" s="91">
        <v>91</v>
      </c>
      <c r="M6" s="91">
        <v>90</v>
      </c>
      <c r="N6" s="91">
        <v>93</v>
      </c>
      <c r="O6" s="91">
        <v>84</v>
      </c>
      <c r="P6" s="91">
        <v>90</v>
      </c>
      <c r="Q6" s="91">
        <v>83</v>
      </c>
      <c r="W6" s="91">
        <f t="shared" si="43"/>
        <v>25.5</v>
      </c>
      <c r="X6" s="97">
        <f t="shared" si="4"/>
        <v>83.450980392156865</v>
      </c>
      <c r="Y6" s="91">
        <f t="shared" si="44"/>
        <v>0</v>
      </c>
      <c r="AA6" s="94">
        <f t="shared" si="5"/>
        <v>4</v>
      </c>
      <c r="AB6" s="94">
        <f t="shared" si="6"/>
        <v>1</v>
      </c>
      <c r="AC6" s="94">
        <f t="shared" si="7"/>
        <v>4</v>
      </c>
      <c r="AD6" s="94">
        <f t="shared" si="8"/>
        <v>3</v>
      </c>
      <c r="AE6" s="94">
        <f t="shared" si="9"/>
        <v>1</v>
      </c>
      <c r="AF6" s="94">
        <f t="shared" si="10"/>
        <v>1</v>
      </c>
      <c r="AG6" s="94">
        <f t="shared" si="11"/>
        <v>0</v>
      </c>
      <c r="AH6" s="94">
        <f t="shared" si="12"/>
        <v>1</v>
      </c>
      <c r="AI6" s="94">
        <f t="shared" si="13"/>
        <v>3</v>
      </c>
      <c r="AJ6" s="94">
        <f t="shared" si="14"/>
        <v>0.5</v>
      </c>
      <c r="AK6" s="94">
        <f t="shared" si="15"/>
        <v>1</v>
      </c>
      <c r="AL6" s="94">
        <f t="shared" si="16"/>
        <v>2</v>
      </c>
      <c r="AM6" s="94">
        <f t="shared" si="17"/>
        <v>2</v>
      </c>
      <c r="AN6" s="94">
        <f t="shared" si="18"/>
        <v>2</v>
      </c>
      <c r="AO6" s="94">
        <f t="shared" si="19"/>
        <v>0</v>
      </c>
      <c r="AP6" s="94">
        <f t="shared" si="20"/>
        <v>0</v>
      </c>
      <c r="AQ6" s="94">
        <f t="shared" si="21"/>
        <v>0</v>
      </c>
      <c r="AR6" s="94">
        <f t="shared" si="22"/>
        <v>0</v>
      </c>
      <c r="AS6" s="94">
        <f t="shared" si="23"/>
        <v>0</v>
      </c>
      <c r="AU6" s="95">
        <f t="shared" si="24"/>
        <v>0</v>
      </c>
      <c r="AV6" s="95">
        <f t="shared" si="25"/>
        <v>0</v>
      </c>
      <c r="AW6" s="95">
        <f t="shared" si="26"/>
        <v>0</v>
      </c>
      <c r="AX6" s="95">
        <f t="shared" si="27"/>
        <v>0</v>
      </c>
      <c r="AY6" s="95">
        <f t="shared" si="28"/>
        <v>0</v>
      </c>
      <c r="AZ6" s="95">
        <f t="shared" si="29"/>
        <v>0</v>
      </c>
      <c r="BA6" s="95">
        <f t="shared" si="30"/>
        <v>0</v>
      </c>
      <c r="BB6" s="95">
        <f t="shared" si="31"/>
        <v>0</v>
      </c>
      <c r="BC6" s="95">
        <f t="shared" si="32"/>
        <v>0</v>
      </c>
      <c r="BD6" s="95">
        <f t="shared" si="33"/>
        <v>0</v>
      </c>
      <c r="BE6" s="95">
        <f t="shared" si="34"/>
        <v>0</v>
      </c>
      <c r="BF6" s="95">
        <f t="shared" si="35"/>
        <v>0</v>
      </c>
      <c r="BG6" s="95">
        <f t="shared" si="36"/>
        <v>0</v>
      </c>
      <c r="BH6" s="95">
        <f t="shared" si="37"/>
        <v>0</v>
      </c>
      <c r="BI6" s="95">
        <f t="shared" si="38"/>
        <v>0</v>
      </c>
      <c r="BJ6" s="95">
        <f t="shared" si="39"/>
        <v>0</v>
      </c>
      <c r="BK6" s="95">
        <f t="shared" si="40"/>
        <v>0</v>
      </c>
      <c r="BL6" s="95">
        <f t="shared" si="41"/>
        <v>0</v>
      </c>
      <c r="BM6" s="95">
        <f t="shared" si="42"/>
        <v>0</v>
      </c>
    </row>
    <row r="7" spans="1:65" x14ac:dyDescent="0.25">
      <c r="A7" s="96">
        <v>20151910016</v>
      </c>
      <c r="B7" s="91" t="s">
        <v>7</v>
      </c>
      <c r="C7" s="91" t="s">
        <v>87</v>
      </c>
      <c r="D7" s="91">
        <v>70</v>
      </c>
      <c r="E7" s="91">
        <v>89</v>
      </c>
      <c r="F7" s="91">
        <v>85</v>
      </c>
      <c r="G7" s="91">
        <v>78</v>
      </c>
      <c r="H7" s="91">
        <v>90</v>
      </c>
      <c r="I7" s="91">
        <v>74</v>
      </c>
      <c r="K7" s="91">
        <v>81</v>
      </c>
      <c r="L7" s="91">
        <v>84</v>
      </c>
      <c r="M7" s="91">
        <v>90</v>
      </c>
      <c r="N7" s="91">
        <v>81</v>
      </c>
      <c r="O7" s="91">
        <v>93</v>
      </c>
      <c r="P7" s="91">
        <v>92</v>
      </c>
      <c r="Q7" s="91">
        <v>88</v>
      </c>
      <c r="W7" s="91">
        <f t="shared" si="43"/>
        <v>25.5</v>
      </c>
      <c r="X7" s="97">
        <f t="shared" si="4"/>
        <v>82.82352941176471</v>
      </c>
      <c r="Y7" s="91">
        <f t="shared" si="44"/>
        <v>0</v>
      </c>
      <c r="AA7" s="94">
        <f t="shared" si="5"/>
        <v>4</v>
      </c>
      <c r="AB7" s="94">
        <f t="shared" si="6"/>
        <v>1</v>
      </c>
      <c r="AC7" s="94">
        <f t="shared" si="7"/>
        <v>4</v>
      </c>
      <c r="AD7" s="94">
        <f t="shared" si="8"/>
        <v>3</v>
      </c>
      <c r="AE7" s="94">
        <f t="shared" si="9"/>
        <v>1</v>
      </c>
      <c r="AF7" s="94">
        <f t="shared" si="10"/>
        <v>1</v>
      </c>
      <c r="AG7" s="94">
        <f t="shared" si="11"/>
        <v>0</v>
      </c>
      <c r="AH7" s="94">
        <f t="shared" si="12"/>
        <v>1</v>
      </c>
      <c r="AI7" s="94">
        <f t="shared" si="13"/>
        <v>3</v>
      </c>
      <c r="AJ7" s="94">
        <f t="shared" si="14"/>
        <v>0.5</v>
      </c>
      <c r="AK7" s="94">
        <f t="shared" si="15"/>
        <v>1</v>
      </c>
      <c r="AL7" s="94">
        <f t="shared" si="16"/>
        <v>2</v>
      </c>
      <c r="AM7" s="94">
        <f t="shared" si="17"/>
        <v>2</v>
      </c>
      <c r="AN7" s="94">
        <f t="shared" si="18"/>
        <v>2</v>
      </c>
      <c r="AO7" s="94">
        <f t="shared" si="19"/>
        <v>0</v>
      </c>
      <c r="AP7" s="94">
        <f t="shared" si="20"/>
        <v>0</v>
      </c>
      <c r="AQ7" s="94">
        <f t="shared" si="21"/>
        <v>0</v>
      </c>
      <c r="AR7" s="94">
        <f t="shared" si="22"/>
        <v>0</v>
      </c>
      <c r="AS7" s="94">
        <f t="shared" si="23"/>
        <v>0</v>
      </c>
      <c r="AU7" s="95">
        <f t="shared" si="24"/>
        <v>0</v>
      </c>
      <c r="AV7" s="95">
        <f t="shared" si="25"/>
        <v>0</v>
      </c>
      <c r="AW7" s="95">
        <f t="shared" si="26"/>
        <v>0</v>
      </c>
      <c r="AX7" s="95">
        <f t="shared" si="27"/>
        <v>0</v>
      </c>
      <c r="AY7" s="95">
        <f t="shared" si="28"/>
        <v>0</v>
      </c>
      <c r="AZ7" s="95">
        <f t="shared" si="29"/>
        <v>0</v>
      </c>
      <c r="BA7" s="95">
        <f t="shared" si="30"/>
        <v>0</v>
      </c>
      <c r="BB7" s="95">
        <f t="shared" si="31"/>
        <v>0</v>
      </c>
      <c r="BC7" s="95">
        <f t="shared" si="32"/>
        <v>0</v>
      </c>
      <c r="BD7" s="95">
        <f t="shared" si="33"/>
        <v>0</v>
      </c>
      <c r="BE7" s="95">
        <f t="shared" si="34"/>
        <v>0</v>
      </c>
      <c r="BF7" s="95">
        <f t="shared" si="35"/>
        <v>0</v>
      </c>
      <c r="BG7" s="95">
        <f t="shared" si="36"/>
        <v>0</v>
      </c>
      <c r="BH7" s="95">
        <f t="shared" si="37"/>
        <v>0</v>
      </c>
      <c r="BI7" s="95">
        <f t="shared" si="38"/>
        <v>0</v>
      </c>
      <c r="BJ7" s="95">
        <f t="shared" si="39"/>
        <v>0</v>
      </c>
      <c r="BK7" s="95">
        <f t="shared" si="40"/>
        <v>0</v>
      </c>
      <c r="BL7" s="95">
        <f t="shared" si="41"/>
        <v>0</v>
      </c>
      <c r="BM7" s="95">
        <f t="shared" si="42"/>
        <v>0</v>
      </c>
    </row>
    <row r="8" spans="1:65" x14ac:dyDescent="0.25">
      <c r="A8" s="96">
        <v>20151910017</v>
      </c>
      <c r="B8" s="91" t="s">
        <v>8</v>
      </c>
      <c r="C8" s="91" t="s">
        <v>86</v>
      </c>
      <c r="D8" s="91">
        <v>80</v>
      </c>
      <c r="E8" s="91">
        <v>82</v>
      </c>
      <c r="F8" s="91">
        <v>74</v>
      </c>
      <c r="G8" s="91">
        <v>63</v>
      </c>
      <c r="H8" s="91">
        <v>95</v>
      </c>
      <c r="I8" s="91">
        <v>78</v>
      </c>
      <c r="K8" s="91">
        <v>82</v>
      </c>
      <c r="L8" s="91">
        <v>84</v>
      </c>
      <c r="M8" s="91">
        <v>90</v>
      </c>
      <c r="N8" s="91">
        <v>77</v>
      </c>
      <c r="O8" s="91">
        <v>84</v>
      </c>
      <c r="P8" s="91">
        <v>82</v>
      </c>
      <c r="Q8" s="91">
        <v>76</v>
      </c>
      <c r="W8" s="91">
        <f t="shared" si="43"/>
        <v>25.5</v>
      </c>
      <c r="X8" s="97">
        <f t="shared" si="4"/>
        <v>78.431372549019613</v>
      </c>
      <c r="Y8" s="91">
        <f t="shared" si="44"/>
        <v>0</v>
      </c>
      <c r="AA8" s="94">
        <f t="shared" si="5"/>
        <v>4</v>
      </c>
      <c r="AB8" s="94">
        <f t="shared" si="6"/>
        <v>1</v>
      </c>
      <c r="AC8" s="94">
        <f t="shared" si="7"/>
        <v>4</v>
      </c>
      <c r="AD8" s="94">
        <f t="shared" si="8"/>
        <v>3</v>
      </c>
      <c r="AE8" s="94">
        <f t="shared" si="9"/>
        <v>1</v>
      </c>
      <c r="AF8" s="94">
        <f t="shared" si="10"/>
        <v>1</v>
      </c>
      <c r="AG8" s="94">
        <f t="shared" si="11"/>
        <v>0</v>
      </c>
      <c r="AH8" s="94">
        <f t="shared" si="12"/>
        <v>1</v>
      </c>
      <c r="AI8" s="94">
        <f t="shared" si="13"/>
        <v>3</v>
      </c>
      <c r="AJ8" s="94">
        <f t="shared" si="14"/>
        <v>0.5</v>
      </c>
      <c r="AK8" s="94">
        <f t="shared" si="15"/>
        <v>1</v>
      </c>
      <c r="AL8" s="94">
        <f t="shared" si="16"/>
        <v>2</v>
      </c>
      <c r="AM8" s="94">
        <f t="shared" si="17"/>
        <v>2</v>
      </c>
      <c r="AN8" s="94">
        <f t="shared" si="18"/>
        <v>2</v>
      </c>
      <c r="AO8" s="94">
        <f t="shared" si="19"/>
        <v>0</v>
      </c>
      <c r="AP8" s="94">
        <f t="shared" si="20"/>
        <v>0</v>
      </c>
      <c r="AQ8" s="94">
        <f t="shared" si="21"/>
        <v>0</v>
      </c>
      <c r="AR8" s="94">
        <f t="shared" si="22"/>
        <v>0</v>
      </c>
      <c r="AS8" s="94">
        <f t="shared" si="23"/>
        <v>0</v>
      </c>
      <c r="AU8" s="95">
        <f t="shared" si="24"/>
        <v>0</v>
      </c>
      <c r="AV8" s="95">
        <f t="shared" si="25"/>
        <v>0</v>
      </c>
      <c r="AW8" s="95">
        <f t="shared" si="26"/>
        <v>0</v>
      </c>
      <c r="AX8" s="95">
        <f t="shared" si="27"/>
        <v>0</v>
      </c>
      <c r="AY8" s="95">
        <f t="shared" si="28"/>
        <v>0</v>
      </c>
      <c r="AZ8" s="95">
        <f t="shared" si="29"/>
        <v>0</v>
      </c>
      <c r="BA8" s="95">
        <f t="shared" si="30"/>
        <v>0</v>
      </c>
      <c r="BB8" s="95">
        <f t="shared" si="31"/>
        <v>0</v>
      </c>
      <c r="BC8" s="95">
        <f t="shared" si="32"/>
        <v>0</v>
      </c>
      <c r="BD8" s="95">
        <f t="shared" si="33"/>
        <v>0</v>
      </c>
      <c r="BE8" s="95">
        <f t="shared" si="34"/>
        <v>0</v>
      </c>
      <c r="BF8" s="95">
        <f t="shared" si="35"/>
        <v>0</v>
      </c>
      <c r="BG8" s="95">
        <f t="shared" si="36"/>
        <v>0</v>
      </c>
      <c r="BH8" s="95">
        <f t="shared" si="37"/>
        <v>0</v>
      </c>
      <c r="BI8" s="95">
        <f t="shared" si="38"/>
        <v>0</v>
      </c>
      <c r="BJ8" s="95">
        <f t="shared" si="39"/>
        <v>0</v>
      </c>
      <c r="BK8" s="95">
        <f t="shared" si="40"/>
        <v>0</v>
      </c>
      <c r="BL8" s="95">
        <f t="shared" si="41"/>
        <v>0</v>
      </c>
      <c r="BM8" s="95">
        <f t="shared" si="42"/>
        <v>0</v>
      </c>
    </row>
    <row r="9" spans="1:65" x14ac:dyDescent="0.25">
      <c r="A9" s="96">
        <v>20151910026</v>
      </c>
      <c r="B9" s="91" t="s">
        <v>9</v>
      </c>
      <c r="C9" s="91" t="s">
        <v>87</v>
      </c>
      <c r="D9" s="91">
        <v>64</v>
      </c>
      <c r="E9" s="91">
        <v>87</v>
      </c>
      <c r="F9" s="91">
        <v>90</v>
      </c>
      <c r="G9" s="91">
        <v>60</v>
      </c>
      <c r="H9" s="91">
        <v>90</v>
      </c>
      <c r="J9" s="91">
        <v>85</v>
      </c>
      <c r="K9" s="91">
        <v>87</v>
      </c>
      <c r="L9" s="91">
        <v>89</v>
      </c>
      <c r="M9" s="91">
        <v>90</v>
      </c>
      <c r="N9" s="91">
        <v>75</v>
      </c>
      <c r="R9" s="91">
        <v>60</v>
      </c>
      <c r="S9" s="91">
        <v>38</v>
      </c>
      <c r="W9" s="91">
        <f t="shared" si="43"/>
        <v>29.5</v>
      </c>
      <c r="X9" s="97">
        <f t="shared" si="4"/>
        <v>69.389830508474574</v>
      </c>
      <c r="Y9" s="91">
        <f t="shared" si="44"/>
        <v>5</v>
      </c>
      <c r="AA9" s="94">
        <f t="shared" si="5"/>
        <v>4</v>
      </c>
      <c r="AB9" s="94">
        <f t="shared" si="6"/>
        <v>1</v>
      </c>
      <c r="AC9" s="94">
        <f t="shared" si="7"/>
        <v>4</v>
      </c>
      <c r="AD9" s="94">
        <f t="shared" si="8"/>
        <v>3</v>
      </c>
      <c r="AE9" s="94">
        <f t="shared" si="9"/>
        <v>1</v>
      </c>
      <c r="AF9" s="94">
        <f t="shared" si="10"/>
        <v>0</v>
      </c>
      <c r="AG9" s="94">
        <f t="shared" si="11"/>
        <v>2</v>
      </c>
      <c r="AH9" s="94">
        <f t="shared" si="12"/>
        <v>1</v>
      </c>
      <c r="AI9" s="94">
        <f t="shared" si="13"/>
        <v>3</v>
      </c>
      <c r="AJ9" s="94">
        <f t="shared" si="14"/>
        <v>0.5</v>
      </c>
      <c r="AK9" s="94">
        <f t="shared" si="15"/>
        <v>1</v>
      </c>
      <c r="AL9" s="94">
        <f t="shared" si="16"/>
        <v>0</v>
      </c>
      <c r="AM9" s="94">
        <f t="shared" si="17"/>
        <v>0</v>
      </c>
      <c r="AN9" s="94">
        <f t="shared" si="18"/>
        <v>0</v>
      </c>
      <c r="AO9" s="94">
        <f t="shared" si="19"/>
        <v>4</v>
      </c>
      <c r="AP9" s="94">
        <f t="shared" si="20"/>
        <v>5</v>
      </c>
      <c r="AQ9" s="94">
        <f t="shared" si="21"/>
        <v>0</v>
      </c>
      <c r="AR9" s="94">
        <f t="shared" si="22"/>
        <v>0</v>
      </c>
      <c r="AS9" s="94">
        <f t="shared" si="23"/>
        <v>0</v>
      </c>
      <c r="AU9" s="95">
        <f t="shared" si="24"/>
        <v>0</v>
      </c>
      <c r="AV9" s="95">
        <f t="shared" si="25"/>
        <v>0</v>
      </c>
      <c r="AW9" s="95">
        <f t="shared" si="26"/>
        <v>0</v>
      </c>
      <c r="AX9" s="95">
        <f t="shared" si="27"/>
        <v>0</v>
      </c>
      <c r="AY9" s="95">
        <f t="shared" si="28"/>
        <v>0</v>
      </c>
      <c r="AZ9" s="95">
        <f t="shared" si="29"/>
        <v>0</v>
      </c>
      <c r="BA9" s="95">
        <f t="shared" si="30"/>
        <v>0</v>
      </c>
      <c r="BB9" s="95">
        <f t="shared" si="31"/>
        <v>0</v>
      </c>
      <c r="BC9" s="95">
        <f t="shared" si="32"/>
        <v>0</v>
      </c>
      <c r="BD9" s="95">
        <f t="shared" si="33"/>
        <v>0</v>
      </c>
      <c r="BE9" s="95">
        <f t="shared" si="34"/>
        <v>0</v>
      </c>
      <c r="BF9" s="95">
        <f t="shared" si="35"/>
        <v>0</v>
      </c>
      <c r="BG9" s="95">
        <f t="shared" si="36"/>
        <v>0</v>
      </c>
      <c r="BH9" s="95">
        <f t="shared" si="37"/>
        <v>0</v>
      </c>
      <c r="BI9" s="95">
        <f t="shared" si="38"/>
        <v>0</v>
      </c>
      <c r="BJ9" s="95">
        <f t="shared" si="39"/>
        <v>5</v>
      </c>
      <c r="BK9" s="95">
        <f t="shared" si="40"/>
        <v>0</v>
      </c>
      <c r="BL9" s="95">
        <f t="shared" si="41"/>
        <v>0</v>
      </c>
      <c r="BM9" s="95">
        <f t="shared" si="42"/>
        <v>0</v>
      </c>
    </row>
    <row r="10" spans="1:65" x14ac:dyDescent="0.25">
      <c r="A10" s="96">
        <v>20151910027</v>
      </c>
      <c r="B10" s="91" t="s">
        <v>10</v>
      </c>
      <c r="C10" s="91" t="s">
        <v>87</v>
      </c>
      <c r="D10" s="91">
        <v>75</v>
      </c>
      <c r="E10" s="91">
        <v>90</v>
      </c>
      <c r="F10" s="91">
        <v>73</v>
      </c>
      <c r="G10" s="91">
        <v>72</v>
      </c>
      <c r="H10" s="91">
        <v>86</v>
      </c>
      <c r="I10" s="91">
        <v>68</v>
      </c>
      <c r="K10" s="91">
        <v>77</v>
      </c>
      <c r="L10" s="91">
        <v>75</v>
      </c>
      <c r="M10" s="91">
        <v>90</v>
      </c>
      <c r="N10" s="91">
        <v>91</v>
      </c>
      <c r="R10" s="91">
        <v>38</v>
      </c>
      <c r="S10" s="91">
        <v>60</v>
      </c>
      <c r="W10" s="91">
        <f t="shared" si="43"/>
        <v>28.5</v>
      </c>
      <c r="X10" s="97">
        <f t="shared" si="4"/>
        <v>68.140350877192986</v>
      </c>
      <c r="Y10" s="91">
        <f t="shared" si="44"/>
        <v>4</v>
      </c>
      <c r="AA10" s="94">
        <f t="shared" si="5"/>
        <v>4</v>
      </c>
      <c r="AB10" s="94">
        <f t="shared" si="6"/>
        <v>1</v>
      </c>
      <c r="AC10" s="94">
        <f t="shared" si="7"/>
        <v>4</v>
      </c>
      <c r="AD10" s="94">
        <f t="shared" si="8"/>
        <v>3</v>
      </c>
      <c r="AE10" s="94">
        <f t="shared" si="9"/>
        <v>1</v>
      </c>
      <c r="AF10" s="94">
        <f t="shared" si="10"/>
        <v>1</v>
      </c>
      <c r="AG10" s="94">
        <f t="shared" si="11"/>
        <v>0</v>
      </c>
      <c r="AH10" s="94">
        <f t="shared" si="12"/>
        <v>1</v>
      </c>
      <c r="AI10" s="94">
        <f t="shared" si="13"/>
        <v>3</v>
      </c>
      <c r="AJ10" s="94">
        <f t="shared" si="14"/>
        <v>0.5</v>
      </c>
      <c r="AK10" s="94">
        <f t="shared" si="15"/>
        <v>1</v>
      </c>
      <c r="AL10" s="94">
        <f t="shared" si="16"/>
        <v>0</v>
      </c>
      <c r="AM10" s="94">
        <f t="shared" si="17"/>
        <v>0</v>
      </c>
      <c r="AN10" s="94">
        <f t="shared" si="18"/>
        <v>0</v>
      </c>
      <c r="AO10" s="94">
        <f t="shared" si="19"/>
        <v>4</v>
      </c>
      <c r="AP10" s="94">
        <f t="shared" si="20"/>
        <v>5</v>
      </c>
      <c r="AQ10" s="94">
        <f t="shared" si="21"/>
        <v>0</v>
      </c>
      <c r="AR10" s="94">
        <f t="shared" si="22"/>
        <v>0</v>
      </c>
      <c r="AS10" s="94">
        <f t="shared" si="23"/>
        <v>0</v>
      </c>
      <c r="AU10" s="95">
        <f t="shared" si="24"/>
        <v>0</v>
      </c>
      <c r="AV10" s="95">
        <f t="shared" si="25"/>
        <v>0</v>
      </c>
      <c r="AW10" s="95">
        <f t="shared" si="26"/>
        <v>0</v>
      </c>
      <c r="AX10" s="95">
        <f t="shared" si="27"/>
        <v>0</v>
      </c>
      <c r="AY10" s="95">
        <f t="shared" si="28"/>
        <v>0</v>
      </c>
      <c r="AZ10" s="95">
        <f t="shared" si="29"/>
        <v>0</v>
      </c>
      <c r="BA10" s="95">
        <f t="shared" si="30"/>
        <v>0</v>
      </c>
      <c r="BB10" s="95">
        <f t="shared" si="31"/>
        <v>0</v>
      </c>
      <c r="BC10" s="95">
        <f t="shared" si="32"/>
        <v>0</v>
      </c>
      <c r="BD10" s="95">
        <f t="shared" si="33"/>
        <v>0</v>
      </c>
      <c r="BE10" s="95">
        <f t="shared" si="34"/>
        <v>0</v>
      </c>
      <c r="BF10" s="95">
        <f t="shared" si="35"/>
        <v>0</v>
      </c>
      <c r="BG10" s="95">
        <f t="shared" si="36"/>
        <v>0</v>
      </c>
      <c r="BH10" s="95">
        <f t="shared" si="37"/>
        <v>0</v>
      </c>
      <c r="BI10" s="95">
        <f t="shared" si="38"/>
        <v>4</v>
      </c>
      <c r="BJ10" s="95">
        <f t="shared" si="39"/>
        <v>0</v>
      </c>
      <c r="BK10" s="95">
        <f t="shared" si="40"/>
        <v>0</v>
      </c>
      <c r="BL10" s="95">
        <f t="shared" si="41"/>
        <v>0</v>
      </c>
      <c r="BM10" s="95">
        <f t="shared" si="42"/>
        <v>0</v>
      </c>
    </row>
    <row r="11" spans="1:65" x14ac:dyDescent="0.25">
      <c r="A11" s="96">
        <v>20151910028</v>
      </c>
      <c r="B11" s="91" t="s">
        <v>11</v>
      </c>
      <c r="C11" s="91" t="s">
        <v>86</v>
      </c>
      <c r="D11" s="91">
        <v>76</v>
      </c>
      <c r="E11" s="91">
        <v>89</v>
      </c>
      <c r="F11" s="91">
        <v>70</v>
      </c>
      <c r="G11" s="91">
        <v>76</v>
      </c>
      <c r="H11" s="91">
        <v>95</v>
      </c>
      <c r="I11" s="91">
        <v>81</v>
      </c>
      <c r="K11" s="91">
        <v>85</v>
      </c>
      <c r="L11" s="91">
        <v>87</v>
      </c>
      <c r="M11" s="91">
        <v>90</v>
      </c>
      <c r="N11" s="91">
        <v>87</v>
      </c>
      <c r="O11" s="91">
        <v>90</v>
      </c>
      <c r="P11" s="91">
        <v>90</v>
      </c>
      <c r="Q11" s="91">
        <v>93</v>
      </c>
      <c r="W11" s="91">
        <f t="shared" si="43"/>
        <v>25.5</v>
      </c>
      <c r="X11" s="97">
        <f t="shared" si="4"/>
        <v>82.392156862745097</v>
      </c>
      <c r="Y11" s="91">
        <f t="shared" si="44"/>
        <v>0</v>
      </c>
      <c r="AA11" s="94">
        <f t="shared" si="5"/>
        <v>4</v>
      </c>
      <c r="AB11" s="94">
        <f t="shared" si="6"/>
        <v>1</v>
      </c>
      <c r="AC11" s="94">
        <f t="shared" si="7"/>
        <v>4</v>
      </c>
      <c r="AD11" s="94">
        <f t="shared" si="8"/>
        <v>3</v>
      </c>
      <c r="AE11" s="94">
        <f t="shared" si="9"/>
        <v>1</v>
      </c>
      <c r="AF11" s="94">
        <f t="shared" si="10"/>
        <v>1</v>
      </c>
      <c r="AG11" s="94">
        <f t="shared" si="11"/>
        <v>0</v>
      </c>
      <c r="AH11" s="94">
        <f t="shared" si="12"/>
        <v>1</v>
      </c>
      <c r="AI11" s="94">
        <f t="shared" si="13"/>
        <v>3</v>
      </c>
      <c r="AJ11" s="94">
        <f t="shared" si="14"/>
        <v>0.5</v>
      </c>
      <c r="AK11" s="94">
        <f t="shared" si="15"/>
        <v>1</v>
      </c>
      <c r="AL11" s="94">
        <f t="shared" si="16"/>
        <v>2</v>
      </c>
      <c r="AM11" s="94">
        <f t="shared" si="17"/>
        <v>2</v>
      </c>
      <c r="AN11" s="94">
        <f t="shared" si="18"/>
        <v>2</v>
      </c>
      <c r="AO11" s="94">
        <f t="shared" si="19"/>
        <v>0</v>
      </c>
      <c r="AP11" s="94">
        <f t="shared" si="20"/>
        <v>0</v>
      </c>
      <c r="AQ11" s="94">
        <f t="shared" si="21"/>
        <v>0</v>
      </c>
      <c r="AR11" s="94">
        <f t="shared" si="22"/>
        <v>0</v>
      </c>
      <c r="AS11" s="94">
        <f t="shared" si="23"/>
        <v>0</v>
      </c>
      <c r="AU11" s="95">
        <f t="shared" si="24"/>
        <v>0</v>
      </c>
      <c r="AV11" s="95">
        <f t="shared" si="25"/>
        <v>0</v>
      </c>
      <c r="AW11" s="95">
        <f t="shared" si="26"/>
        <v>0</v>
      </c>
      <c r="AX11" s="95">
        <f t="shared" si="27"/>
        <v>0</v>
      </c>
      <c r="AY11" s="95">
        <f t="shared" si="28"/>
        <v>0</v>
      </c>
      <c r="AZ11" s="95">
        <f t="shared" si="29"/>
        <v>0</v>
      </c>
      <c r="BA11" s="95">
        <f t="shared" si="30"/>
        <v>0</v>
      </c>
      <c r="BB11" s="95">
        <f t="shared" si="31"/>
        <v>0</v>
      </c>
      <c r="BC11" s="95">
        <f t="shared" si="32"/>
        <v>0</v>
      </c>
      <c r="BD11" s="95">
        <f t="shared" si="33"/>
        <v>0</v>
      </c>
      <c r="BE11" s="95">
        <f t="shared" si="34"/>
        <v>0</v>
      </c>
      <c r="BF11" s="95">
        <f t="shared" si="35"/>
        <v>0</v>
      </c>
      <c r="BG11" s="95">
        <f t="shared" si="36"/>
        <v>0</v>
      </c>
      <c r="BH11" s="95">
        <f t="shared" si="37"/>
        <v>0</v>
      </c>
      <c r="BI11" s="95">
        <f t="shared" si="38"/>
        <v>0</v>
      </c>
      <c r="BJ11" s="95">
        <f t="shared" si="39"/>
        <v>0</v>
      </c>
      <c r="BK11" s="95">
        <f t="shared" si="40"/>
        <v>0</v>
      </c>
      <c r="BL11" s="95">
        <f t="shared" si="41"/>
        <v>0</v>
      </c>
      <c r="BM11" s="95">
        <f t="shared" si="42"/>
        <v>0</v>
      </c>
    </row>
    <row r="12" spans="1:65" x14ac:dyDescent="0.25">
      <c r="A12" s="96">
        <v>20151910029</v>
      </c>
      <c r="B12" s="91" t="s">
        <v>12</v>
      </c>
      <c r="C12" s="91" t="s">
        <v>87</v>
      </c>
      <c r="D12" s="91">
        <v>70</v>
      </c>
      <c r="E12" s="91">
        <v>89</v>
      </c>
      <c r="F12" s="91">
        <v>65</v>
      </c>
      <c r="G12" s="91">
        <v>74</v>
      </c>
      <c r="H12" s="91">
        <v>94</v>
      </c>
      <c r="J12" s="91">
        <v>70</v>
      </c>
      <c r="K12" s="91">
        <v>80</v>
      </c>
      <c r="L12" s="91">
        <v>79</v>
      </c>
      <c r="M12" s="91">
        <v>90</v>
      </c>
      <c r="O12" s="91">
        <v>78</v>
      </c>
      <c r="W12" s="91">
        <f t="shared" si="43"/>
        <v>21.5</v>
      </c>
      <c r="X12" s="97">
        <f t="shared" si="4"/>
        <v>74.558139534883722</v>
      </c>
      <c r="Y12" s="91">
        <f t="shared" si="44"/>
        <v>0</v>
      </c>
      <c r="AA12" s="94">
        <f t="shared" si="5"/>
        <v>4</v>
      </c>
      <c r="AB12" s="94">
        <f t="shared" si="6"/>
        <v>1</v>
      </c>
      <c r="AC12" s="94">
        <f t="shared" si="7"/>
        <v>4</v>
      </c>
      <c r="AD12" s="94">
        <f t="shared" si="8"/>
        <v>3</v>
      </c>
      <c r="AE12" s="94">
        <f t="shared" si="9"/>
        <v>1</v>
      </c>
      <c r="AF12" s="94">
        <f t="shared" si="10"/>
        <v>0</v>
      </c>
      <c r="AG12" s="94">
        <f t="shared" si="11"/>
        <v>2</v>
      </c>
      <c r="AH12" s="94">
        <f t="shared" si="12"/>
        <v>1</v>
      </c>
      <c r="AI12" s="94">
        <f t="shared" si="13"/>
        <v>3</v>
      </c>
      <c r="AJ12" s="94">
        <f t="shared" si="14"/>
        <v>0.5</v>
      </c>
      <c r="AK12" s="94">
        <f t="shared" si="15"/>
        <v>0</v>
      </c>
      <c r="AL12" s="94">
        <f t="shared" si="16"/>
        <v>2</v>
      </c>
      <c r="AM12" s="94">
        <f t="shared" si="17"/>
        <v>0</v>
      </c>
      <c r="AN12" s="94">
        <f t="shared" si="18"/>
        <v>0</v>
      </c>
      <c r="AO12" s="94">
        <f t="shared" si="19"/>
        <v>0</v>
      </c>
      <c r="AP12" s="94">
        <f t="shared" si="20"/>
        <v>0</v>
      </c>
      <c r="AQ12" s="94">
        <f t="shared" si="21"/>
        <v>0</v>
      </c>
      <c r="AR12" s="94">
        <f t="shared" si="22"/>
        <v>0</v>
      </c>
      <c r="AS12" s="94">
        <f t="shared" si="23"/>
        <v>0</v>
      </c>
      <c r="AU12" s="95">
        <f t="shared" si="24"/>
        <v>0</v>
      </c>
      <c r="AV12" s="95">
        <f t="shared" si="25"/>
        <v>0</v>
      </c>
      <c r="AW12" s="95">
        <f t="shared" si="26"/>
        <v>0</v>
      </c>
      <c r="AX12" s="95">
        <f t="shared" si="27"/>
        <v>0</v>
      </c>
      <c r="AY12" s="95">
        <f t="shared" si="28"/>
        <v>0</v>
      </c>
      <c r="AZ12" s="95">
        <f t="shared" si="29"/>
        <v>0</v>
      </c>
      <c r="BA12" s="95">
        <f t="shared" si="30"/>
        <v>0</v>
      </c>
      <c r="BB12" s="95">
        <f t="shared" si="31"/>
        <v>0</v>
      </c>
      <c r="BC12" s="95">
        <f t="shared" si="32"/>
        <v>0</v>
      </c>
      <c r="BD12" s="95">
        <f t="shared" si="33"/>
        <v>0</v>
      </c>
      <c r="BE12" s="95">
        <f t="shared" si="34"/>
        <v>0</v>
      </c>
      <c r="BF12" s="95">
        <f t="shared" si="35"/>
        <v>0</v>
      </c>
      <c r="BG12" s="95">
        <f t="shared" si="36"/>
        <v>0</v>
      </c>
      <c r="BH12" s="95">
        <f t="shared" si="37"/>
        <v>0</v>
      </c>
      <c r="BI12" s="95">
        <f t="shared" si="38"/>
        <v>0</v>
      </c>
      <c r="BJ12" s="95">
        <f t="shared" si="39"/>
        <v>0</v>
      </c>
      <c r="BK12" s="95">
        <f t="shared" si="40"/>
        <v>0</v>
      </c>
      <c r="BL12" s="95">
        <f t="shared" si="41"/>
        <v>0</v>
      </c>
      <c r="BM12" s="95">
        <f t="shared" si="42"/>
        <v>0</v>
      </c>
    </row>
    <row r="13" spans="1:65" s="98" customFormat="1" x14ac:dyDescent="0.25">
      <c r="A13" s="96">
        <v>20151910042</v>
      </c>
      <c r="B13" s="98" t="s">
        <v>14</v>
      </c>
      <c r="C13" s="98" t="s">
        <v>87</v>
      </c>
      <c r="D13" s="91">
        <v>84</v>
      </c>
      <c r="E13" s="91">
        <v>94</v>
      </c>
      <c r="F13" s="91">
        <v>74</v>
      </c>
      <c r="G13" s="91">
        <v>87</v>
      </c>
      <c r="H13" s="91">
        <v>95</v>
      </c>
      <c r="I13" s="91">
        <v>77</v>
      </c>
      <c r="J13" s="91"/>
      <c r="K13" s="91">
        <v>79</v>
      </c>
      <c r="L13" s="91">
        <v>90</v>
      </c>
      <c r="M13" s="91">
        <v>90</v>
      </c>
      <c r="N13" s="91">
        <v>86</v>
      </c>
      <c r="O13" s="91">
        <v>67</v>
      </c>
      <c r="P13" s="91">
        <v>87</v>
      </c>
      <c r="Q13" s="91">
        <v>96</v>
      </c>
      <c r="R13" s="91"/>
      <c r="S13" s="91"/>
      <c r="T13" s="91"/>
      <c r="U13" s="91"/>
      <c r="V13" s="91"/>
      <c r="W13" s="91">
        <f t="shared" si="43"/>
        <v>25.5</v>
      </c>
      <c r="X13" s="97">
        <f t="shared" si="4"/>
        <v>83.882352941176464</v>
      </c>
      <c r="Y13" s="91">
        <f t="shared" si="44"/>
        <v>0</v>
      </c>
      <c r="AA13" s="94">
        <f t="shared" si="5"/>
        <v>4</v>
      </c>
      <c r="AB13" s="94">
        <f t="shared" si="6"/>
        <v>1</v>
      </c>
      <c r="AC13" s="94">
        <f t="shared" si="7"/>
        <v>4</v>
      </c>
      <c r="AD13" s="94">
        <f t="shared" si="8"/>
        <v>3</v>
      </c>
      <c r="AE13" s="94">
        <f t="shared" si="9"/>
        <v>1</v>
      </c>
      <c r="AF13" s="94">
        <f t="shared" si="10"/>
        <v>1</v>
      </c>
      <c r="AG13" s="94">
        <f t="shared" si="11"/>
        <v>0</v>
      </c>
      <c r="AH13" s="94">
        <f t="shared" si="12"/>
        <v>1</v>
      </c>
      <c r="AI13" s="94">
        <f t="shared" si="13"/>
        <v>3</v>
      </c>
      <c r="AJ13" s="94">
        <f t="shared" si="14"/>
        <v>0.5</v>
      </c>
      <c r="AK13" s="94">
        <f t="shared" si="15"/>
        <v>1</v>
      </c>
      <c r="AL13" s="94">
        <f t="shared" si="16"/>
        <v>2</v>
      </c>
      <c r="AM13" s="94">
        <f t="shared" si="17"/>
        <v>2</v>
      </c>
      <c r="AN13" s="94">
        <f t="shared" si="18"/>
        <v>2</v>
      </c>
      <c r="AO13" s="94">
        <f t="shared" si="19"/>
        <v>0</v>
      </c>
      <c r="AP13" s="94">
        <f t="shared" si="20"/>
        <v>0</v>
      </c>
      <c r="AQ13" s="94">
        <f t="shared" si="21"/>
        <v>0</v>
      </c>
      <c r="AR13" s="94">
        <f t="shared" si="22"/>
        <v>0</v>
      </c>
      <c r="AS13" s="94">
        <f t="shared" si="23"/>
        <v>0</v>
      </c>
      <c r="AU13" s="95">
        <f t="shared" si="24"/>
        <v>0</v>
      </c>
      <c r="AV13" s="95">
        <f t="shared" si="25"/>
        <v>0</v>
      </c>
      <c r="AW13" s="95">
        <f t="shared" si="26"/>
        <v>0</v>
      </c>
      <c r="AX13" s="95">
        <f t="shared" si="27"/>
        <v>0</v>
      </c>
      <c r="AY13" s="95">
        <f t="shared" si="28"/>
        <v>0</v>
      </c>
      <c r="AZ13" s="95">
        <f t="shared" si="29"/>
        <v>0</v>
      </c>
      <c r="BA13" s="95">
        <f t="shared" si="30"/>
        <v>0</v>
      </c>
      <c r="BB13" s="95">
        <f t="shared" si="31"/>
        <v>0</v>
      </c>
      <c r="BC13" s="95">
        <f t="shared" si="32"/>
        <v>0</v>
      </c>
      <c r="BD13" s="95">
        <f t="shared" si="33"/>
        <v>0</v>
      </c>
      <c r="BE13" s="95">
        <f t="shared" si="34"/>
        <v>0</v>
      </c>
      <c r="BF13" s="95">
        <f t="shared" si="35"/>
        <v>0</v>
      </c>
      <c r="BG13" s="95">
        <f t="shared" si="36"/>
        <v>0</v>
      </c>
      <c r="BH13" s="95">
        <f t="shared" si="37"/>
        <v>0</v>
      </c>
      <c r="BI13" s="95">
        <f t="shared" si="38"/>
        <v>0</v>
      </c>
      <c r="BJ13" s="95">
        <f t="shared" si="39"/>
        <v>0</v>
      </c>
      <c r="BK13" s="95">
        <f t="shared" si="40"/>
        <v>0</v>
      </c>
      <c r="BL13" s="95">
        <f t="shared" si="41"/>
        <v>0</v>
      </c>
      <c r="BM13" s="95">
        <f t="shared" si="42"/>
        <v>0</v>
      </c>
    </row>
    <row r="14" spans="1:65" x14ac:dyDescent="0.25">
      <c r="A14" s="96">
        <v>20151910055</v>
      </c>
      <c r="B14" s="91" t="s">
        <v>16</v>
      </c>
      <c r="C14" s="91" t="s">
        <v>87</v>
      </c>
      <c r="D14" s="91">
        <v>73</v>
      </c>
      <c r="E14" s="91">
        <v>85</v>
      </c>
      <c r="F14" s="91">
        <v>90</v>
      </c>
      <c r="G14" s="91">
        <v>74</v>
      </c>
      <c r="H14" s="91">
        <v>89</v>
      </c>
      <c r="I14" s="91">
        <v>56</v>
      </c>
      <c r="K14" s="91">
        <v>62</v>
      </c>
      <c r="L14" s="91">
        <v>80</v>
      </c>
      <c r="M14" s="91">
        <v>90</v>
      </c>
      <c r="N14" s="91">
        <v>77</v>
      </c>
      <c r="O14" s="91">
        <v>75</v>
      </c>
      <c r="P14" s="91">
        <v>66</v>
      </c>
      <c r="W14" s="91">
        <f t="shared" si="43"/>
        <v>23.5</v>
      </c>
      <c r="X14" s="97">
        <f t="shared" si="4"/>
        <v>77.021276595744681</v>
      </c>
      <c r="Y14" s="91">
        <f t="shared" si="44"/>
        <v>1</v>
      </c>
      <c r="AA14" s="94">
        <f t="shared" si="5"/>
        <v>4</v>
      </c>
      <c r="AB14" s="94">
        <f t="shared" si="6"/>
        <v>1</v>
      </c>
      <c r="AC14" s="94">
        <f t="shared" si="7"/>
        <v>4</v>
      </c>
      <c r="AD14" s="94">
        <f t="shared" si="8"/>
        <v>3</v>
      </c>
      <c r="AE14" s="94">
        <f t="shared" si="9"/>
        <v>1</v>
      </c>
      <c r="AF14" s="94">
        <f t="shared" si="10"/>
        <v>1</v>
      </c>
      <c r="AG14" s="94">
        <f t="shared" si="11"/>
        <v>0</v>
      </c>
      <c r="AH14" s="94">
        <f t="shared" si="12"/>
        <v>1</v>
      </c>
      <c r="AI14" s="94">
        <f t="shared" si="13"/>
        <v>3</v>
      </c>
      <c r="AJ14" s="94">
        <f t="shared" si="14"/>
        <v>0.5</v>
      </c>
      <c r="AK14" s="94">
        <f t="shared" si="15"/>
        <v>1</v>
      </c>
      <c r="AL14" s="94">
        <f t="shared" si="16"/>
        <v>2</v>
      </c>
      <c r="AM14" s="94">
        <f t="shared" si="17"/>
        <v>2</v>
      </c>
      <c r="AN14" s="94">
        <f t="shared" si="18"/>
        <v>0</v>
      </c>
      <c r="AO14" s="94">
        <f t="shared" si="19"/>
        <v>0</v>
      </c>
      <c r="AP14" s="94">
        <f t="shared" si="20"/>
        <v>0</v>
      </c>
      <c r="AQ14" s="94">
        <f t="shared" si="21"/>
        <v>0</v>
      </c>
      <c r="AR14" s="94">
        <f t="shared" si="22"/>
        <v>0</v>
      </c>
      <c r="AS14" s="94">
        <f t="shared" si="23"/>
        <v>0</v>
      </c>
      <c r="AU14" s="95">
        <f t="shared" si="24"/>
        <v>0</v>
      </c>
      <c r="AV14" s="95">
        <f t="shared" si="25"/>
        <v>0</v>
      </c>
      <c r="AW14" s="95">
        <f t="shared" si="26"/>
        <v>0</v>
      </c>
      <c r="AX14" s="95">
        <f t="shared" si="27"/>
        <v>0</v>
      </c>
      <c r="AY14" s="95">
        <f t="shared" si="28"/>
        <v>0</v>
      </c>
      <c r="AZ14" s="95">
        <f t="shared" si="29"/>
        <v>1</v>
      </c>
      <c r="BA14" s="95">
        <f t="shared" si="30"/>
        <v>0</v>
      </c>
      <c r="BB14" s="95">
        <f t="shared" si="31"/>
        <v>0</v>
      </c>
      <c r="BC14" s="95">
        <f t="shared" si="32"/>
        <v>0</v>
      </c>
      <c r="BD14" s="95">
        <f t="shared" si="33"/>
        <v>0</v>
      </c>
      <c r="BE14" s="95">
        <f t="shared" si="34"/>
        <v>0</v>
      </c>
      <c r="BF14" s="95">
        <f t="shared" si="35"/>
        <v>0</v>
      </c>
      <c r="BG14" s="95">
        <f t="shared" si="36"/>
        <v>0</v>
      </c>
      <c r="BH14" s="95">
        <f t="shared" si="37"/>
        <v>0</v>
      </c>
      <c r="BI14" s="95">
        <f t="shared" si="38"/>
        <v>0</v>
      </c>
      <c r="BJ14" s="95">
        <f t="shared" si="39"/>
        <v>0</v>
      </c>
      <c r="BK14" s="95">
        <f t="shared" si="40"/>
        <v>0</v>
      </c>
      <c r="BL14" s="95">
        <f t="shared" si="41"/>
        <v>0</v>
      </c>
      <c r="BM14" s="95">
        <f t="shared" si="42"/>
        <v>0</v>
      </c>
    </row>
    <row r="15" spans="1:65" x14ac:dyDescent="0.25">
      <c r="A15" s="96">
        <v>20151910056</v>
      </c>
      <c r="B15" s="91" t="s">
        <v>17</v>
      </c>
      <c r="C15" s="91" t="s">
        <v>87</v>
      </c>
      <c r="D15" s="91">
        <v>44</v>
      </c>
      <c r="E15" s="91">
        <v>60</v>
      </c>
      <c r="F15" s="91">
        <v>20</v>
      </c>
      <c r="G15" s="91">
        <v>43</v>
      </c>
      <c r="H15" s="91">
        <v>88</v>
      </c>
      <c r="I15" s="91">
        <v>68</v>
      </c>
      <c r="K15" s="91">
        <v>82</v>
      </c>
      <c r="L15" s="91">
        <v>80</v>
      </c>
      <c r="M15" s="91">
        <v>90</v>
      </c>
      <c r="N15" s="91">
        <v>75</v>
      </c>
      <c r="O15" s="91">
        <v>75</v>
      </c>
      <c r="P15" s="91">
        <v>66</v>
      </c>
      <c r="R15" s="91">
        <v>71</v>
      </c>
      <c r="U15" s="91">
        <v>60</v>
      </c>
      <c r="W15" s="91">
        <f t="shared" si="43"/>
        <v>29.5</v>
      </c>
      <c r="X15" s="97">
        <f t="shared" si="4"/>
        <v>58.610169491525426</v>
      </c>
      <c r="Y15" s="91">
        <f t="shared" si="44"/>
        <v>11</v>
      </c>
      <c r="AA15" s="94">
        <f t="shared" si="5"/>
        <v>4</v>
      </c>
      <c r="AB15" s="94">
        <f t="shared" si="6"/>
        <v>1</v>
      </c>
      <c r="AC15" s="94">
        <f t="shared" si="7"/>
        <v>4</v>
      </c>
      <c r="AD15" s="94">
        <f t="shared" si="8"/>
        <v>3</v>
      </c>
      <c r="AE15" s="94">
        <f t="shared" si="9"/>
        <v>1</v>
      </c>
      <c r="AF15" s="94">
        <f t="shared" si="10"/>
        <v>1</v>
      </c>
      <c r="AG15" s="94">
        <f t="shared" si="11"/>
        <v>0</v>
      </c>
      <c r="AH15" s="94">
        <f t="shared" si="12"/>
        <v>1</v>
      </c>
      <c r="AI15" s="94">
        <f t="shared" si="13"/>
        <v>3</v>
      </c>
      <c r="AJ15" s="94">
        <f t="shared" si="14"/>
        <v>0.5</v>
      </c>
      <c r="AK15" s="94">
        <f t="shared" si="15"/>
        <v>1</v>
      </c>
      <c r="AL15" s="94">
        <f t="shared" si="16"/>
        <v>2</v>
      </c>
      <c r="AM15" s="94">
        <f t="shared" si="17"/>
        <v>2</v>
      </c>
      <c r="AN15" s="94">
        <f t="shared" si="18"/>
        <v>0</v>
      </c>
      <c r="AO15" s="94">
        <f t="shared" si="19"/>
        <v>4</v>
      </c>
      <c r="AP15" s="94">
        <f t="shared" si="20"/>
        <v>0</v>
      </c>
      <c r="AQ15" s="94">
        <f t="shared" si="21"/>
        <v>0</v>
      </c>
      <c r="AR15" s="94">
        <f t="shared" si="22"/>
        <v>2</v>
      </c>
      <c r="AS15" s="94">
        <f t="shared" si="23"/>
        <v>0</v>
      </c>
      <c r="AU15" s="95">
        <f t="shared" si="24"/>
        <v>4</v>
      </c>
      <c r="AV15" s="95">
        <f t="shared" si="25"/>
        <v>0</v>
      </c>
      <c r="AW15" s="95">
        <f t="shared" si="26"/>
        <v>4</v>
      </c>
      <c r="AX15" s="95">
        <f t="shared" si="27"/>
        <v>3</v>
      </c>
      <c r="AY15" s="95">
        <f t="shared" si="28"/>
        <v>0</v>
      </c>
      <c r="AZ15" s="95">
        <f t="shared" si="29"/>
        <v>0</v>
      </c>
      <c r="BA15" s="95">
        <f t="shared" si="30"/>
        <v>0</v>
      </c>
      <c r="BB15" s="95">
        <f t="shared" si="31"/>
        <v>0</v>
      </c>
      <c r="BC15" s="95">
        <f t="shared" si="32"/>
        <v>0</v>
      </c>
      <c r="BD15" s="95">
        <f t="shared" si="33"/>
        <v>0</v>
      </c>
      <c r="BE15" s="95">
        <f t="shared" si="34"/>
        <v>0</v>
      </c>
      <c r="BF15" s="95">
        <f t="shared" si="35"/>
        <v>0</v>
      </c>
      <c r="BG15" s="95">
        <f t="shared" si="36"/>
        <v>0</v>
      </c>
      <c r="BH15" s="95">
        <f t="shared" si="37"/>
        <v>0</v>
      </c>
      <c r="BI15" s="95">
        <f t="shared" si="38"/>
        <v>0</v>
      </c>
      <c r="BJ15" s="95">
        <f t="shared" si="39"/>
        <v>0</v>
      </c>
      <c r="BK15" s="95">
        <f t="shared" si="40"/>
        <v>0</v>
      </c>
      <c r="BL15" s="95">
        <f t="shared" si="41"/>
        <v>0</v>
      </c>
      <c r="BM15" s="95">
        <f t="shared" si="42"/>
        <v>0</v>
      </c>
    </row>
    <row r="16" spans="1:65" x14ac:dyDescent="0.25">
      <c r="A16" s="96">
        <v>20151910057</v>
      </c>
      <c r="B16" s="91" t="s">
        <v>18</v>
      </c>
      <c r="C16" s="91" t="s">
        <v>87</v>
      </c>
      <c r="D16" s="91">
        <v>74</v>
      </c>
      <c r="E16" s="91">
        <v>91</v>
      </c>
      <c r="F16" s="91">
        <v>80</v>
      </c>
      <c r="G16" s="91">
        <v>68</v>
      </c>
      <c r="H16" s="91">
        <v>89</v>
      </c>
      <c r="I16" s="91">
        <v>79</v>
      </c>
      <c r="K16" s="91">
        <v>84</v>
      </c>
      <c r="L16" s="91">
        <v>85</v>
      </c>
      <c r="M16" s="91">
        <v>90</v>
      </c>
      <c r="N16" s="91">
        <v>93</v>
      </c>
      <c r="O16" s="91">
        <v>76</v>
      </c>
      <c r="W16" s="91">
        <f t="shared" si="43"/>
        <v>21.5</v>
      </c>
      <c r="X16" s="97">
        <f t="shared" si="4"/>
        <v>79.441860465116278</v>
      </c>
      <c r="Y16" s="91">
        <f t="shared" si="44"/>
        <v>0</v>
      </c>
      <c r="AA16" s="94">
        <f t="shared" si="5"/>
        <v>4</v>
      </c>
      <c r="AB16" s="94">
        <f t="shared" si="6"/>
        <v>1</v>
      </c>
      <c r="AC16" s="94">
        <f t="shared" si="7"/>
        <v>4</v>
      </c>
      <c r="AD16" s="94">
        <f t="shared" si="8"/>
        <v>3</v>
      </c>
      <c r="AE16" s="94">
        <f t="shared" si="9"/>
        <v>1</v>
      </c>
      <c r="AF16" s="94">
        <f t="shared" si="10"/>
        <v>1</v>
      </c>
      <c r="AG16" s="94">
        <f t="shared" si="11"/>
        <v>0</v>
      </c>
      <c r="AH16" s="94">
        <f t="shared" si="12"/>
        <v>1</v>
      </c>
      <c r="AI16" s="94">
        <f t="shared" si="13"/>
        <v>3</v>
      </c>
      <c r="AJ16" s="94">
        <f t="shared" si="14"/>
        <v>0.5</v>
      </c>
      <c r="AK16" s="94">
        <f t="shared" si="15"/>
        <v>1</v>
      </c>
      <c r="AL16" s="94">
        <f t="shared" si="16"/>
        <v>2</v>
      </c>
      <c r="AM16" s="94">
        <f t="shared" si="17"/>
        <v>0</v>
      </c>
      <c r="AN16" s="94">
        <f t="shared" si="18"/>
        <v>0</v>
      </c>
      <c r="AO16" s="94">
        <f t="shared" si="19"/>
        <v>0</v>
      </c>
      <c r="AP16" s="94">
        <f t="shared" si="20"/>
        <v>0</v>
      </c>
      <c r="AQ16" s="94">
        <f t="shared" si="21"/>
        <v>0</v>
      </c>
      <c r="AR16" s="94">
        <f t="shared" si="22"/>
        <v>0</v>
      </c>
      <c r="AS16" s="94">
        <f t="shared" si="23"/>
        <v>0</v>
      </c>
      <c r="AU16" s="95">
        <f t="shared" si="24"/>
        <v>0</v>
      </c>
      <c r="AV16" s="95">
        <f t="shared" si="25"/>
        <v>0</v>
      </c>
      <c r="AW16" s="95">
        <f t="shared" si="26"/>
        <v>0</v>
      </c>
      <c r="AX16" s="95">
        <f t="shared" si="27"/>
        <v>0</v>
      </c>
      <c r="AY16" s="95">
        <f t="shared" si="28"/>
        <v>0</v>
      </c>
      <c r="AZ16" s="95">
        <f t="shared" si="29"/>
        <v>0</v>
      </c>
      <c r="BA16" s="95">
        <f t="shared" si="30"/>
        <v>0</v>
      </c>
      <c r="BB16" s="95">
        <f t="shared" si="31"/>
        <v>0</v>
      </c>
      <c r="BC16" s="95">
        <f t="shared" si="32"/>
        <v>0</v>
      </c>
      <c r="BD16" s="95">
        <f t="shared" si="33"/>
        <v>0</v>
      </c>
      <c r="BE16" s="95">
        <f t="shared" si="34"/>
        <v>0</v>
      </c>
      <c r="BF16" s="95">
        <f t="shared" si="35"/>
        <v>0</v>
      </c>
      <c r="BG16" s="95">
        <f t="shared" si="36"/>
        <v>0</v>
      </c>
      <c r="BH16" s="95">
        <f t="shared" si="37"/>
        <v>0</v>
      </c>
      <c r="BI16" s="95">
        <f t="shared" si="38"/>
        <v>0</v>
      </c>
      <c r="BJ16" s="95">
        <f t="shared" si="39"/>
        <v>0</v>
      </c>
      <c r="BK16" s="95">
        <f t="shared" si="40"/>
        <v>0</v>
      </c>
      <c r="BL16" s="95">
        <f t="shared" si="41"/>
        <v>0</v>
      </c>
      <c r="BM16" s="95">
        <f t="shared" si="42"/>
        <v>0</v>
      </c>
    </row>
    <row r="17" spans="1:65" x14ac:dyDescent="0.25">
      <c r="A17" s="96">
        <v>20151910065</v>
      </c>
      <c r="B17" s="91" t="s">
        <v>88</v>
      </c>
      <c r="C17" s="91" t="s">
        <v>87</v>
      </c>
      <c r="D17" s="91">
        <v>60</v>
      </c>
      <c r="E17" s="91">
        <v>75</v>
      </c>
      <c r="F17" s="91">
        <v>73</v>
      </c>
      <c r="G17" s="91">
        <v>61</v>
      </c>
      <c r="H17" s="91">
        <v>89</v>
      </c>
      <c r="I17" s="91">
        <v>67</v>
      </c>
      <c r="K17" s="91">
        <v>77</v>
      </c>
      <c r="L17" s="91">
        <v>82</v>
      </c>
      <c r="M17" s="91">
        <v>90</v>
      </c>
      <c r="O17" s="91">
        <v>68</v>
      </c>
      <c r="R17" s="91">
        <v>77</v>
      </c>
      <c r="U17" s="91">
        <v>80</v>
      </c>
      <c r="W17" s="91">
        <f t="shared" si="43"/>
        <v>26.5</v>
      </c>
      <c r="X17" s="97">
        <f t="shared" si="4"/>
        <v>72.377358490566039</v>
      </c>
      <c r="Y17" s="91">
        <f t="shared" si="44"/>
        <v>0</v>
      </c>
      <c r="AA17" s="94">
        <f t="shared" si="5"/>
        <v>4</v>
      </c>
      <c r="AB17" s="94">
        <f t="shared" si="6"/>
        <v>1</v>
      </c>
      <c r="AC17" s="94">
        <f t="shared" si="7"/>
        <v>4</v>
      </c>
      <c r="AD17" s="94">
        <f t="shared" si="8"/>
        <v>3</v>
      </c>
      <c r="AE17" s="94">
        <f t="shared" si="9"/>
        <v>1</v>
      </c>
      <c r="AF17" s="94">
        <f t="shared" si="10"/>
        <v>1</v>
      </c>
      <c r="AG17" s="94">
        <f t="shared" si="11"/>
        <v>0</v>
      </c>
      <c r="AH17" s="94">
        <f t="shared" si="12"/>
        <v>1</v>
      </c>
      <c r="AI17" s="94">
        <f t="shared" si="13"/>
        <v>3</v>
      </c>
      <c r="AJ17" s="94">
        <f t="shared" si="14"/>
        <v>0.5</v>
      </c>
      <c r="AK17" s="94">
        <f t="shared" si="15"/>
        <v>0</v>
      </c>
      <c r="AL17" s="94">
        <f t="shared" si="16"/>
        <v>2</v>
      </c>
      <c r="AM17" s="94">
        <f t="shared" si="17"/>
        <v>0</v>
      </c>
      <c r="AN17" s="94">
        <f t="shared" si="18"/>
        <v>0</v>
      </c>
      <c r="AO17" s="94">
        <f t="shared" si="19"/>
        <v>4</v>
      </c>
      <c r="AP17" s="94">
        <f t="shared" si="20"/>
        <v>0</v>
      </c>
      <c r="AQ17" s="94">
        <f t="shared" si="21"/>
        <v>0</v>
      </c>
      <c r="AR17" s="94">
        <f t="shared" si="22"/>
        <v>2</v>
      </c>
      <c r="AS17" s="94">
        <f t="shared" si="23"/>
        <v>0</v>
      </c>
      <c r="AU17" s="95">
        <f t="shared" si="24"/>
        <v>0</v>
      </c>
      <c r="AV17" s="95">
        <f t="shared" si="25"/>
        <v>0</v>
      </c>
      <c r="AW17" s="95">
        <f t="shared" si="26"/>
        <v>0</v>
      </c>
      <c r="AX17" s="95">
        <f t="shared" si="27"/>
        <v>0</v>
      </c>
      <c r="AY17" s="95">
        <f t="shared" si="28"/>
        <v>0</v>
      </c>
      <c r="AZ17" s="95">
        <f t="shared" si="29"/>
        <v>0</v>
      </c>
      <c r="BA17" s="95">
        <f t="shared" si="30"/>
        <v>0</v>
      </c>
      <c r="BB17" s="95">
        <f t="shared" si="31"/>
        <v>0</v>
      </c>
      <c r="BC17" s="95">
        <f t="shared" si="32"/>
        <v>0</v>
      </c>
      <c r="BD17" s="95">
        <f t="shared" si="33"/>
        <v>0</v>
      </c>
      <c r="BE17" s="95">
        <f t="shared" si="34"/>
        <v>0</v>
      </c>
      <c r="BF17" s="95">
        <f t="shared" si="35"/>
        <v>0</v>
      </c>
      <c r="BG17" s="95">
        <f t="shared" si="36"/>
        <v>0</v>
      </c>
      <c r="BH17" s="95">
        <f t="shared" si="37"/>
        <v>0</v>
      </c>
      <c r="BI17" s="95">
        <f t="shared" si="38"/>
        <v>0</v>
      </c>
      <c r="BJ17" s="95">
        <f t="shared" si="39"/>
        <v>0</v>
      </c>
      <c r="BK17" s="95">
        <f t="shared" si="40"/>
        <v>0</v>
      </c>
      <c r="BL17" s="95">
        <f t="shared" si="41"/>
        <v>0</v>
      </c>
      <c r="BM17" s="95">
        <f t="shared" si="42"/>
        <v>0</v>
      </c>
    </row>
    <row r="18" spans="1:65" x14ac:dyDescent="0.25">
      <c r="A18" s="96">
        <v>20151910066</v>
      </c>
      <c r="B18" s="91" t="s">
        <v>19</v>
      </c>
      <c r="C18" s="91" t="s">
        <v>86</v>
      </c>
      <c r="D18" s="91">
        <v>83</v>
      </c>
      <c r="E18" s="91">
        <v>94</v>
      </c>
      <c r="F18" s="91">
        <v>87</v>
      </c>
      <c r="G18" s="91">
        <v>80</v>
      </c>
      <c r="H18" s="91">
        <v>91</v>
      </c>
      <c r="I18" s="91">
        <v>76</v>
      </c>
      <c r="K18" s="91">
        <v>78</v>
      </c>
      <c r="L18" s="91">
        <v>88</v>
      </c>
      <c r="M18" s="91">
        <v>90</v>
      </c>
      <c r="N18" s="91">
        <v>86</v>
      </c>
      <c r="O18" s="91">
        <v>68</v>
      </c>
      <c r="P18" s="91">
        <v>83</v>
      </c>
      <c r="W18" s="91">
        <f t="shared" si="43"/>
        <v>23.5</v>
      </c>
      <c r="X18" s="97">
        <f t="shared" si="4"/>
        <v>83.234042553191486</v>
      </c>
      <c r="Y18" s="91">
        <f t="shared" si="44"/>
        <v>0</v>
      </c>
      <c r="AA18" s="94">
        <f t="shared" si="5"/>
        <v>4</v>
      </c>
      <c r="AB18" s="94">
        <f t="shared" si="6"/>
        <v>1</v>
      </c>
      <c r="AC18" s="94">
        <f t="shared" si="7"/>
        <v>4</v>
      </c>
      <c r="AD18" s="94">
        <f t="shared" si="8"/>
        <v>3</v>
      </c>
      <c r="AE18" s="94">
        <f t="shared" si="9"/>
        <v>1</v>
      </c>
      <c r="AF18" s="94">
        <f t="shared" si="10"/>
        <v>1</v>
      </c>
      <c r="AG18" s="94">
        <f t="shared" si="11"/>
        <v>0</v>
      </c>
      <c r="AH18" s="94">
        <f t="shared" si="12"/>
        <v>1</v>
      </c>
      <c r="AI18" s="94">
        <f t="shared" si="13"/>
        <v>3</v>
      </c>
      <c r="AJ18" s="94">
        <f t="shared" si="14"/>
        <v>0.5</v>
      </c>
      <c r="AK18" s="94">
        <f t="shared" si="15"/>
        <v>1</v>
      </c>
      <c r="AL18" s="94">
        <f t="shared" si="16"/>
        <v>2</v>
      </c>
      <c r="AM18" s="94">
        <f t="shared" si="17"/>
        <v>2</v>
      </c>
      <c r="AN18" s="94">
        <f t="shared" si="18"/>
        <v>0</v>
      </c>
      <c r="AO18" s="94">
        <f t="shared" si="19"/>
        <v>0</v>
      </c>
      <c r="AP18" s="94">
        <f t="shared" si="20"/>
        <v>0</v>
      </c>
      <c r="AQ18" s="94">
        <f t="shared" si="21"/>
        <v>0</v>
      </c>
      <c r="AR18" s="94">
        <f t="shared" si="22"/>
        <v>0</v>
      </c>
      <c r="AS18" s="94">
        <f t="shared" si="23"/>
        <v>0</v>
      </c>
      <c r="AU18" s="95">
        <f t="shared" si="24"/>
        <v>0</v>
      </c>
      <c r="AV18" s="95">
        <f t="shared" si="25"/>
        <v>0</v>
      </c>
      <c r="AW18" s="95">
        <f t="shared" si="26"/>
        <v>0</v>
      </c>
      <c r="AX18" s="95">
        <f t="shared" si="27"/>
        <v>0</v>
      </c>
      <c r="AY18" s="95">
        <f t="shared" si="28"/>
        <v>0</v>
      </c>
      <c r="AZ18" s="95">
        <f t="shared" si="29"/>
        <v>0</v>
      </c>
      <c r="BA18" s="95">
        <f t="shared" si="30"/>
        <v>0</v>
      </c>
      <c r="BB18" s="95">
        <f t="shared" si="31"/>
        <v>0</v>
      </c>
      <c r="BC18" s="95">
        <f t="shared" si="32"/>
        <v>0</v>
      </c>
      <c r="BD18" s="95">
        <f t="shared" si="33"/>
        <v>0</v>
      </c>
      <c r="BE18" s="95">
        <f t="shared" si="34"/>
        <v>0</v>
      </c>
      <c r="BF18" s="95">
        <f t="shared" si="35"/>
        <v>0</v>
      </c>
      <c r="BG18" s="95">
        <f t="shared" si="36"/>
        <v>0</v>
      </c>
      <c r="BH18" s="95">
        <f t="shared" si="37"/>
        <v>0</v>
      </c>
      <c r="BI18" s="95">
        <f t="shared" si="38"/>
        <v>0</v>
      </c>
      <c r="BJ18" s="95">
        <f t="shared" si="39"/>
        <v>0</v>
      </c>
      <c r="BK18" s="95">
        <f t="shared" si="40"/>
        <v>0</v>
      </c>
      <c r="BL18" s="95">
        <f t="shared" si="41"/>
        <v>0</v>
      </c>
      <c r="BM18" s="95">
        <f t="shared" si="42"/>
        <v>0</v>
      </c>
    </row>
    <row r="19" spans="1:65" x14ac:dyDescent="0.25">
      <c r="A19" s="96">
        <v>20151910068</v>
      </c>
      <c r="B19" s="91" t="s">
        <v>20</v>
      </c>
      <c r="C19" s="91" t="s">
        <v>86</v>
      </c>
      <c r="D19" s="91">
        <v>76</v>
      </c>
      <c r="E19" s="91">
        <v>89</v>
      </c>
      <c r="F19" s="91">
        <v>66</v>
      </c>
      <c r="G19" s="91">
        <v>62</v>
      </c>
      <c r="H19" s="91">
        <v>91</v>
      </c>
      <c r="J19" s="91">
        <v>79</v>
      </c>
      <c r="K19" s="91">
        <v>86</v>
      </c>
      <c r="L19" s="91">
        <v>89</v>
      </c>
      <c r="M19" s="91">
        <v>90</v>
      </c>
      <c r="N19" s="91">
        <v>91</v>
      </c>
      <c r="O19" s="91">
        <v>78</v>
      </c>
      <c r="P19" s="91">
        <v>81</v>
      </c>
      <c r="W19" s="91">
        <f t="shared" si="43"/>
        <v>24.5</v>
      </c>
      <c r="X19" s="97">
        <f t="shared" si="4"/>
        <v>77.510204081632651</v>
      </c>
      <c r="Y19" s="91">
        <f t="shared" si="44"/>
        <v>0</v>
      </c>
      <c r="AA19" s="94">
        <f t="shared" si="5"/>
        <v>4</v>
      </c>
      <c r="AB19" s="94">
        <f t="shared" si="6"/>
        <v>1</v>
      </c>
      <c r="AC19" s="94">
        <f t="shared" si="7"/>
        <v>4</v>
      </c>
      <c r="AD19" s="94">
        <f t="shared" si="8"/>
        <v>3</v>
      </c>
      <c r="AE19" s="94">
        <f t="shared" si="9"/>
        <v>1</v>
      </c>
      <c r="AF19" s="94">
        <f t="shared" si="10"/>
        <v>0</v>
      </c>
      <c r="AG19" s="94">
        <f t="shared" si="11"/>
        <v>2</v>
      </c>
      <c r="AH19" s="94">
        <f t="shared" si="12"/>
        <v>1</v>
      </c>
      <c r="AI19" s="94">
        <f t="shared" si="13"/>
        <v>3</v>
      </c>
      <c r="AJ19" s="94">
        <f t="shared" si="14"/>
        <v>0.5</v>
      </c>
      <c r="AK19" s="94">
        <f t="shared" si="15"/>
        <v>1</v>
      </c>
      <c r="AL19" s="94">
        <f t="shared" si="16"/>
        <v>2</v>
      </c>
      <c r="AM19" s="94">
        <f t="shared" si="17"/>
        <v>2</v>
      </c>
      <c r="AN19" s="94">
        <f t="shared" si="18"/>
        <v>0</v>
      </c>
      <c r="AO19" s="94">
        <f t="shared" si="19"/>
        <v>0</v>
      </c>
      <c r="AP19" s="94">
        <f t="shared" si="20"/>
        <v>0</v>
      </c>
      <c r="AQ19" s="94">
        <f t="shared" si="21"/>
        <v>0</v>
      </c>
      <c r="AR19" s="94">
        <f t="shared" si="22"/>
        <v>0</v>
      </c>
      <c r="AS19" s="94">
        <f t="shared" si="23"/>
        <v>0</v>
      </c>
      <c r="AU19" s="95">
        <f t="shared" si="24"/>
        <v>0</v>
      </c>
      <c r="AV19" s="95">
        <f t="shared" si="25"/>
        <v>0</v>
      </c>
      <c r="AW19" s="95">
        <f t="shared" si="26"/>
        <v>0</v>
      </c>
      <c r="AX19" s="95">
        <f t="shared" si="27"/>
        <v>0</v>
      </c>
      <c r="AY19" s="95">
        <f t="shared" si="28"/>
        <v>0</v>
      </c>
      <c r="AZ19" s="95">
        <f t="shared" si="29"/>
        <v>0</v>
      </c>
      <c r="BA19" s="95">
        <f t="shared" si="30"/>
        <v>0</v>
      </c>
      <c r="BB19" s="95">
        <f t="shared" si="31"/>
        <v>0</v>
      </c>
      <c r="BC19" s="95">
        <f t="shared" si="32"/>
        <v>0</v>
      </c>
      <c r="BD19" s="95">
        <f t="shared" si="33"/>
        <v>0</v>
      </c>
      <c r="BE19" s="95">
        <f t="shared" si="34"/>
        <v>0</v>
      </c>
      <c r="BF19" s="95">
        <f t="shared" si="35"/>
        <v>0</v>
      </c>
      <c r="BG19" s="95">
        <f t="shared" si="36"/>
        <v>0</v>
      </c>
      <c r="BH19" s="95">
        <f t="shared" si="37"/>
        <v>0</v>
      </c>
      <c r="BI19" s="95">
        <f t="shared" si="38"/>
        <v>0</v>
      </c>
      <c r="BJ19" s="95">
        <f t="shared" si="39"/>
        <v>0</v>
      </c>
      <c r="BK19" s="95">
        <f t="shared" si="40"/>
        <v>0</v>
      </c>
      <c r="BL19" s="95">
        <f t="shared" si="41"/>
        <v>0</v>
      </c>
      <c r="BM19" s="95">
        <f t="shared" si="42"/>
        <v>0</v>
      </c>
    </row>
    <row r="20" spans="1:65" x14ac:dyDescent="0.25">
      <c r="A20" s="96">
        <v>20151910069</v>
      </c>
      <c r="B20" s="91" t="s">
        <v>21</v>
      </c>
      <c r="C20" s="91" t="s">
        <v>87</v>
      </c>
      <c r="D20" s="91">
        <v>50</v>
      </c>
      <c r="E20" s="91">
        <v>84</v>
      </c>
      <c r="F20" s="91">
        <v>42</v>
      </c>
      <c r="G20" s="91">
        <v>72</v>
      </c>
      <c r="H20" s="91">
        <v>90</v>
      </c>
      <c r="I20" s="91">
        <v>66</v>
      </c>
      <c r="K20" s="91">
        <v>83</v>
      </c>
      <c r="L20" s="91">
        <v>84</v>
      </c>
      <c r="M20" s="91">
        <v>90</v>
      </c>
      <c r="N20" s="91">
        <v>71</v>
      </c>
      <c r="O20" s="91">
        <v>60</v>
      </c>
      <c r="R20" s="91">
        <v>72</v>
      </c>
      <c r="U20" s="91">
        <v>61</v>
      </c>
      <c r="W20" s="91">
        <f t="shared" si="43"/>
        <v>27.5</v>
      </c>
      <c r="X20" s="97">
        <f t="shared" si="4"/>
        <v>65.63636363636364</v>
      </c>
      <c r="Y20" s="91">
        <f t="shared" si="44"/>
        <v>8</v>
      </c>
      <c r="AA20" s="94">
        <f t="shared" si="5"/>
        <v>4</v>
      </c>
      <c r="AB20" s="94">
        <f t="shared" si="6"/>
        <v>1</v>
      </c>
      <c r="AC20" s="94">
        <f t="shared" si="7"/>
        <v>4</v>
      </c>
      <c r="AD20" s="94">
        <f t="shared" si="8"/>
        <v>3</v>
      </c>
      <c r="AE20" s="94">
        <f t="shared" si="9"/>
        <v>1</v>
      </c>
      <c r="AF20" s="94">
        <f t="shared" si="10"/>
        <v>1</v>
      </c>
      <c r="AG20" s="94">
        <f t="shared" si="11"/>
        <v>0</v>
      </c>
      <c r="AH20" s="94">
        <f t="shared" si="12"/>
        <v>1</v>
      </c>
      <c r="AI20" s="94">
        <f t="shared" si="13"/>
        <v>3</v>
      </c>
      <c r="AJ20" s="94">
        <f t="shared" si="14"/>
        <v>0.5</v>
      </c>
      <c r="AK20" s="94">
        <f t="shared" si="15"/>
        <v>1</v>
      </c>
      <c r="AL20" s="94">
        <f t="shared" si="16"/>
        <v>2</v>
      </c>
      <c r="AM20" s="94">
        <f t="shared" si="17"/>
        <v>0</v>
      </c>
      <c r="AN20" s="94">
        <f t="shared" si="18"/>
        <v>0</v>
      </c>
      <c r="AO20" s="94">
        <f t="shared" si="19"/>
        <v>4</v>
      </c>
      <c r="AP20" s="94">
        <f t="shared" si="20"/>
        <v>0</v>
      </c>
      <c r="AQ20" s="94">
        <f t="shared" si="21"/>
        <v>0</v>
      </c>
      <c r="AR20" s="94">
        <f t="shared" si="22"/>
        <v>2</v>
      </c>
      <c r="AS20" s="94">
        <f t="shared" si="23"/>
        <v>0</v>
      </c>
      <c r="AU20" s="95">
        <f t="shared" si="24"/>
        <v>4</v>
      </c>
      <c r="AV20" s="95">
        <f t="shared" si="25"/>
        <v>0</v>
      </c>
      <c r="AW20" s="95">
        <f t="shared" si="26"/>
        <v>4</v>
      </c>
      <c r="AX20" s="95">
        <f t="shared" si="27"/>
        <v>0</v>
      </c>
      <c r="AY20" s="95">
        <f t="shared" si="28"/>
        <v>0</v>
      </c>
      <c r="AZ20" s="95">
        <f t="shared" si="29"/>
        <v>0</v>
      </c>
      <c r="BA20" s="95">
        <f t="shared" si="30"/>
        <v>0</v>
      </c>
      <c r="BB20" s="95">
        <f t="shared" si="31"/>
        <v>0</v>
      </c>
      <c r="BC20" s="95">
        <f t="shared" si="32"/>
        <v>0</v>
      </c>
      <c r="BD20" s="95">
        <f t="shared" si="33"/>
        <v>0</v>
      </c>
      <c r="BE20" s="95">
        <f t="shared" si="34"/>
        <v>0</v>
      </c>
      <c r="BF20" s="95">
        <f t="shared" si="35"/>
        <v>0</v>
      </c>
      <c r="BG20" s="95">
        <f t="shared" si="36"/>
        <v>0</v>
      </c>
      <c r="BH20" s="95">
        <f t="shared" si="37"/>
        <v>0</v>
      </c>
      <c r="BI20" s="95">
        <f t="shared" si="38"/>
        <v>0</v>
      </c>
      <c r="BJ20" s="95">
        <f t="shared" si="39"/>
        <v>0</v>
      </c>
      <c r="BK20" s="95">
        <f t="shared" si="40"/>
        <v>0</v>
      </c>
      <c r="BL20" s="95">
        <f t="shared" si="41"/>
        <v>0</v>
      </c>
      <c r="BM20" s="95">
        <f t="shared" si="42"/>
        <v>0</v>
      </c>
    </row>
    <row r="21" spans="1:65" x14ac:dyDescent="0.25">
      <c r="A21" s="96">
        <v>20151910084</v>
      </c>
      <c r="B21" s="91" t="s">
        <v>22</v>
      </c>
      <c r="C21" s="91" t="s">
        <v>87</v>
      </c>
      <c r="D21" s="91">
        <v>61</v>
      </c>
      <c r="E21" s="91">
        <v>81</v>
      </c>
      <c r="F21" s="91">
        <v>47</v>
      </c>
      <c r="G21" s="91">
        <v>44</v>
      </c>
      <c r="H21" s="91">
        <v>90</v>
      </c>
      <c r="I21" s="91">
        <v>60</v>
      </c>
      <c r="K21" s="91">
        <v>72</v>
      </c>
      <c r="L21" s="91">
        <v>80</v>
      </c>
      <c r="M21" s="91">
        <v>90</v>
      </c>
      <c r="N21" s="91">
        <v>79</v>
      </c>
      <c r="O21" s="91">
        <v>63</v>
      </c>
      <c r="S21" s="91">
        <v>35</v>
      </c>
      <c r="U21" s="91">
        <v>70</v>
      </c>
      <c r="W21" s="91">
        <f t="shared" si="43"/>
        <v>28.5</v>
      </c>
      <c r="X21" s="97">
        <f t="shared" si="4"/>
        <v>58.666666666666664</v>
      </c>
      <c r="Y21" s="91">
        <f t="shared" si="44"/>
        <v>12</v>
      </c>
      <c r="AA21" s="94">
        <f t="shared" si="5"/>
        <v>4</v>
      </c>
      <c r="AB21" s="94">
        <f t="shared" si="6"/>
        <v>1</v>
      </c>
      <c r="AC21" s="94">
        <f t="shared" si="7"/>
        <v>4</v>
      </c>
      <c r="AD21" s="94">
        <f t="shared" si="8"/>
        <v>3</v>
      </c>
      <c r="AE21" s="94">
        <f t="shared" si="9"/>
        <v>1</v>
      </c>
      <c r="AF21" s="94">
        <f t="shared" si="10"/>
        <v>1</v>
      </c>
      <c r="AG21" s="94">
        <f t="shared" si="11"/>
        <v>0</v>
      </c>
      <c r="AH21" s="94">
        <f t="shared" si="12"/>
        <v>1</v>
      </c>
      <c r="AI21" s="94">
        <f t="shared" si="13"/>
        <v>3</v>
      </c>
      <c r="AJ21" s="94">
        <f t="shared" si="14"/>
        <v>0.5</v>
      </c>
      <c r="AK21" s="94">
        <f t="shared" si="15"/>
        <v>1</v>
      </c>
      <c r="AL21" s="94">
        <f t="shared" si="16"/>
        <v>2</v>
      </c>
      <c r="AM21" s="94">
        <f t="shared" si="17"/>
        <v>0</v>
      </c>
      <c r="AN21" s="94">
        <f t="shared" si="18"/>
        <v>0</v>
      </c>
      <c r="AO21" s="94">
        <f t="shared" si="19"/>
        <v>0</v>
      </c>
      <c r="AP21" s="94">
        <f t="shared" si="20"/>
        <v>5</v>
      </c>
      <c r="AQ21" s="94">
        <f t="shared" si="21"/>
        <v>0</v>
      </c>
      <c r="AR21" s="94">
        <f t="shared" si="22"/>
        <v>2</v>
      </c>
      <c r="AS21" s="94">
        <f t="shared" si="23"/>
        <v>0</v>
      </c>
      <c r="AU21" s="95">
        <f t="shared" si="24"/>
        <v>0</v>
      </c>
      <c r="AV21" s="95">
        <f t="shared" si="25"/>
        <v>0</v>
      </c>
      <c r="AW21" s="95">
        <f t="shared" si="26"/>
        <v>4</v>
      </c>
      <c r="AX21" s="95">
        <f t="shared" si="27"/>
        <v>3</v>
      </c>
      <c r="AY21" s="95">
        <f t="shared" si="28"/>
        <v>0</v>
      </c>
      <c r="AZ21" s="95">
        <f t="shared" si="29"/>
        <v>0</v>
      </c>
      <c r="BA21" s="95">
        <f t="shared" si="30"/>
        <v>0</v>
      </c>
      <c r="BB21" s="95">
        <f t="shared" si="31"/>
        <v>0</v>
      </c>
      <c r="BC21" s="95">
        <f t="shared" si="32"/>
        <v>0</v>
      </c>
      <c r="BD21" s="95">
        <f t="shared" si="33"/>
        <v>0</v>
      </c>
      <c r="BE21" s="95">
        <f t="shared" si="34"/>
        <v>0</v>
      </c>
      <c r="BF21" s="95">
        <f t="shared" si="35"/>
        <v>0</v>
      </c>
      <c r="BG21" s="95">
        <f t="shared" si="36"/>
        <v>0</v>
      </c>
      <c r="BH21" s="95">
        <f t="shared" si="37"/>
        <v>0</v>
      </c>
      <c r="BI21" s="95">
        <f t="shared" si="38"/>
        <v>0</v>
      </c>
      <c r="BJ21" s="95">
        <f t="shared" si="39"/>
        <v>5</v>
      </c>
      <c r="BK21" s="95">
        <f t="shared" si="40"/>
        <v>0</v>
      </c>
      <c r="BL21" s="95">
        <f t="shared" si="41"/>
        <v>0</v>
      </c>
      <c r="BM21" s="95">
        <f t="shared" si="42"/>
        <v>0</v>
      </c>
    </row>
    <row r="22" spans="1:65" x14ac:dyDescent="0.25">
      <c r="A22" s="96">
        <v>20151910085</v>
      </c>
      <c r="B22" s="91" t="s">
        <v>23</v>
      </c>
      <c r="C22" s="91" t="s">
        <v>86</v>
      </c>
      <c r="D22" s="91">
        <v>75</v>
      </c>
      <c r="E22" s="91">
        <v>93</v>
      </c>
      <c r="F22" s="91">
        <v>73</v>
      </c>
      <c r="G22" s="91">
        <v>61</v>
      </c>
      <c r="H22" s="91">
        <v>91</v>
      </c>
      <c r="I22" s="91">
        <v>68</v>
      </c>
      <c r="K22" s="91">
        <v>80</v>
      </c>
      <c r="L22" s="91">
        <v>95</v>
      </c>
      <c r="M22" s="91">
        <v>90</v>
      </c>
      <c r="N22" s="91">
        <v>84</v>
      </c>
      <c r="O22" s="91">
        <v>78</v>
      </c>
      <c r="P22" s="91">
        <v>81</v>
      </c>
      <c r="S22" s="91">
        <v>69</v>
      </c>
      <c r="W22" s="91">
        <f t="shared" si="43"/>
        <v>28.5</v>
      </c>
      <c r="X22" s="97">
        <f t="shared" si="4"/>
        <v>76.631578947368425</v>
      </c>
      <c r="Y22" s="91">
        <f t="shared" si="44"/>
        <v>0</v>
      </c>
      <c r="AA22" s="94">
        <f t="shared" si="5"/>
        <v>4</v>
      </c>
      <c r="AB22" s="94">
        <f t="shared" si="6"/>
        <v>1</v>
      </c>
      <c r="AC22" s="94">
        <f t="shared" si="7"/>
        <v>4</v>
      </c>
      <c r="AD22" s="94">
        <f t="shared" si="8"/>
        <v>3</v>
      </c>
      <c r="AE22" s="94">
        <f t="shared" si="9"/>
        <v>1</v>
      </c>
      <c r="AF22" s="94">
        <f t="shared" si="10"/>
        <v>1</v>
      </c>
      <c r="AG22" s="94">
        <f t="shared" si="11"/>
        <v>0</v>
      </c>
      <c r="AH22" s="94">
        <f t="shared" si="12"/>
        <v>1</v>
      </c>
      <c r="AI22" s="94">
        <f t="shared" si="13"/>
        <v>3</v>
      </c>
      <c r="AJ22" s="94">
        <f t="shared" si="14"/>
        <v>0.5</v>
      </c>
      <c r="AK22" s="94">
        <f t="shared" si="15"/>
        <v>1</v>
      </c>
      <c r="AL22" s="94">
        <f t="shared" si="16"/>
        <v>2</v>
      </c>
      <c r="AM22" s="94">
        <f t="shared" si="17"/>
        <v>2</v>
      </c>
      <c r="AN22" s="94">
        <f t="shared" si="18"/>
        <v>0</v>
      </c>
      <c r="AO22" s="94">
        <f t="shared" si="19"/>
        <v>0</v>
      </c>
      <c r="AP22" s="94">
        <f t="shared" si="20"/>
        <v>5</v>
      </c>
      <c r="AQ22" s="94">
        <f t="shared" si="21"/>
        <v>0</v>
      </c>
      <c r="AR22" s="94">
        <f t="shared" si="22"/>
        <v>0</v>
      </c>
      <c r="AS22" s="94">
        <f t="shared" si="23"/>
        <v>0</v>
      </c>
      <c r="AU22" s="95">
        <f t="shared" si="24"/>
        <v>0</v>
      </c>
      <c r="AV22" s="95">
        <f t="shared" si="25"/>
        <v>0</v>
      </c>
      <c r="AW22" s="95">
        <f t="shared" si="26"/>
        <v>0</v>
      </c>
      <c r="AX22" s="95">
        <f t="shared" si="27"/>
        <v>0</v>
      </c>
      <c r="AY22" s="95">
        <f t="shared" si="28"/>
        <v>0</v>
      </c>
      <c r="AZ22" s="95">
        <f t="shared" si="29"/>
        <v>0</v>
      </c>
      <c r="BA22" s="95">
        <f t="shared" si="30"/>
        <v>0</v>
      </c>
      <c r="BB22" s="95">
        <f t="shared" si="31"/>
        <v>0</v>
      </c>
      <c r="BC22" s="95">
        <f t="shared" si="32"/>
        <v>0</v>
      </c>
      <c r="BD22" s="95">
        <f t="shared" si="33"/>
        <v>0</v>
      </c>
      <c r="BE22" s="95">
        <f t="shared" si="34"/>
        <v>0</v>
      </c>
      <c r="BF22" s="95">
        <f t="shared" si="35"/>
        <v>0</v>
      </c>
      <c r="BG22" s="95">
        <f t="shared" si="36"/>
        <v>0</v>
      </c>
      <c r="BH22" s="95">
        <f t="shared" si="37"/>
        <v>0</v>
      </c>
      <c r="BI22" s="95">
        <f t="shared" si="38"/>
        <v>0</v>
      </c>
      <c r="BJ22" s="95">
        <f t="shared" si="39"/>
        <v>0</v>
      </c>
      <c r="BK22" s="95">
        <f t="shared" si="40"/>
        <v>0</v>
      </c>
      <c r="BL22" s="95">
        <f t="shared" si="41"/>
        <v>0</v>
      </c>
      <c r="BM22" s="95">
        <f t="shared" si="42"/>
        <v>0</v>
      </c>
    </row>
    <row r="23" spans="1:65" x14ac:dyDescent="0.25">
      <c r="A23" s="96">
        <v>20151910086</v>
      </c>
      <c r="B23" s="91" t="s">
        <v>24</v>
      </c>
      <c r="C23" s="91" t="s">
        <v>87</v>
      </c>
      <c r="D23" s="91">
        <v>70</v>
      </c>
      <c r="E23" s="91">
        <v>88</v>
      </c>
      <c r="F23" s="91">
        <v>42</v>
      </c>
      <c r="G23" s="91">
        <v>50</v>
      </c>
      <c r="H23" s="91">
        <v>88</v>
      </c>
      <c r="I23" s="91">
        <v>58</v>
      </c>
      <c r="K23" s="91">
        <v>60</v>
      </c>
      <c r="L23" s="91">
        <v>71</v>
      </c>
      <c r="M23" s="91">
        <v>90</v>
      </c>
      <c r="N23" s="91">
        <v>85</v>
      </c>
      <c r="O23" s="91">
        <v>80</v>
      </c>
      <c r="P23" s="91">
        <v>80</v>
      </c>
      <c r="W23" s="91">
        <f t="shared" si="43"/>
        <v>23.5</v>
      </c>
      <c r="X23" s="97">
        <f t="shared" si="4"/>
        <v>66.170212765957444</v>
      </c>
      <c r="Y23" s="91">
        <f t="shared" si="44"/>
        <v>8</v>
      </c>
      <c r="AA23" s="94">
        <f t="shared" si="5"/>
        <v>4</v>
      </c>
      <c r="AB23" s="94">
        <f t="shared" si="6"/>
        <v>1</v>
      </c>
      <c r="AC23" s="94">
        <f t="shared" si="7"/>
        <v>4</v>
      </c>
      <c r="AD23" s="94">
        <f t="shared" si="8"/>
        <v>3</v>
      </c>
      <c r="AE23" s="94">
        <f t="shared" si="9"/>
        <v>1</v>
      </c>
      <c r="AF23" s="94">
        <f t="shared" si="10"/>
        <v>1</v>
      </c>
      <c r="AG23" s="94">
        <f t="shared" si="11"/>
        <v>0</v>
      </c>
      <c r="AH23" s="94">
        <f t="shared" si="12"/>
        <v>1</v>
      </c>
      <c r="AI23" s="94">
        <f t="shared" si="13"/>
        <v>3</v>
      </c>
      <c r="AJ23" s="94">
        <f t="shared" si="14"/>
        <v>0.5</v>
      </c>
      <c r="AK23" s="94">
        <f t="shared" si="15"/>
        <v>1</v>
      </c>
      <c r="AL23" s="94">
        <f t="shared" si="16"/>
        <v>2</v>
      </c>
      <c r="AM23" s="94">
        <f t="shared" si="17"/>
        <v>2</v>
      </c>
      <c r="AN23" s="94">
        <f t="shared" si="18"/>
        <v>0</v>
      </c>
      <c r="AO23" s="94">
        <f t="shared" si="19"/>
        <v>0</v>
      </c>
      <c r="AP23" s="94">
        <f t="shared" si="20"/>
        <v>0</v>
      </c>
      <c r="AQ23" s="94">
        <f t="shared" si="21"/>
        <v>0</v>
      </c>
      <c r="AR23" s="94">
        <f t="shared" si="22"/>
        <v>0</v>
      </c>
      <c r="AS23" s="94">
        <f t="shared" si="23"/>
        <v>0</v>
      </c>
      <c r="AU23" s="95">
        <f t="shared" si="24"/>
        <v>0</v>
      </c>
      <c r="AV23" s="95">
        <f t="shared" si="25"/>
        <v>0</v>
      </c>
      <c r="AW23" s="95">
        <f t="shared" si="26"/>
        <v>4</v>
      </c>
      <c r="AX23" s="95">
        <f t="shared" si="27"/>
        <v>3</v>
      </c>
      <c r="AY23" s="95">
        <f t="shared" si="28"/>
        <v>0</v>
      </c>
      <c r="AZ23" s="95">
        <f t="shared" si="29"/>
        <v>1</v>
      </c>
      <c r="BA23" s="95">
        <f t="shared" si="30"/>
        <v>0</v>
      </c>
      <c r="BB23" s="95">
        <f t="shared" si="31"/>
        <v>0</v>
      </c>
      <c r="BC23" s="95">
        <f t="shared" si="32"/>
        <v>0</v>
      </c>
      <c r="BD23" s="95">
        <f t="shared" si="33"/>
        <v>0</v>
      </c>
      <c r="BE23" s="95">
        <f t="shared" si="34"/>
        <v>0</v>
      </c>
      <c r="BF23" s="95">
        <f t="shared" si="35"/>
        <v>0</v>
      </c>
      <c r="BG23" s="95">
        <f t="shared" si="36"/>
        <v>0</v>
      </c>
      <c r="BH23" s="95">
        <f t="shared" si="37"/>
        <v>0</v>
      </c>
      <c r="BI23" s="95">
        <f t="shared" si="38"/>
        <v>0</v>
      </c>
      <c r="BJ23" s="95">
        <f t="shared" si="39"/>
        <v>0</v>
      </c>
      <c r="BK23" s="95">
        <f t="shared" si="40"/>
        <v>0</v>
      </c>
      <c r="BL23" s="95">
        <f t="shared" si="41"/>
        <v>0</v>
      </c>
      <c r="BM23" s="95">
        <f t="shared" si="42"/>
        <v>0</v>
      </c>
    </row>
    <row r="24" spans="1:65" x14ac:dyDescent="0.25">
      <c r="A24" s="96">
        <v>20151910104</v>
      </c>
      <c r="B24" s="91" t="s">
        <v>25</v>
      </c>
      <c r="C24" s="91" t="s">
        <v>86</v>
      </c>
      <c r="D24" s="91">
        <v>72</v>
      </c>
      <c r="E24" s="91">
        <v>85</v>
      </c>
      <c r="F24" s="91">
        <v>82</v>
      </c>
      <c r="G24" s="91">
        <v>73</v>
      </c>
      <c r="H24" s="91">
        <v>95</v>
      </c>
      <c r="I24" s="91">
        <v>82</v>
      </c>
      <c r="K24" s="91">
        <v>81</v>
      </c>
      <c r="L24" s="91">
        <v>80</v>
      </c>
      <c r="M24" s="91">
        <v>90</v>
      </c>
      <c r="N24" s="91">
        <v>80</v>
      </c>
      <c r="O24" s="91">
        <v>88</v>
      </c>
      <c r="P24" s="91">
        <v>67</v>
      </c>
      <c r="Q24" s="91">
        <v>85</v>
      </c>
      <c r="W24" s="91">
        <f t="shared" si="43"/>
        <v>25.5</v>
      </c>
      <c r="X24" s="97">
        <f t="shared" si="4"/>
        <v>79.333333333333329</v>
      </c>
      <c r="Y24" s="91">
        <f t="shared" si="44"/>
        <v>0</v>
      </c>
      <c r="AA24" s="94">
        <f t="shared" si="5"/>
        <v>4</v>
      </c>
      <c r="AB24" s="94">
        <f t="shared" si="6"/>
        <v>1</v>
      </c>
      <c r="AC24" s="94">
        <f t="shared" si="7"/>
        <v>4</v>
      </c>
      <c r="AD24" s="94">
        <f t="shared" si="8"/>
        <v>3</v>
      </c>
      <c r="AE24" s="94">
        <f t="shared" si="9"/>
        <v>1</v>
      </c>
      <c r="AF24" s="94">
        <f t="shared" si="10"/>
        <v>1</v>
      </c>
      <c r="AG24" s="94">
        <f t="shared" si="11"/>
        <v>0</v>
      </c>
      <c r="AH24" s="94">
        <f t="shared" si="12"/>
        <v>1</v>
      </c>
      <c r="AI24" s="94">
        <f t="shared" si="13"/>
        <v>3</v>
      </c>
      <c r="AJ24" s="94">
        <f t="shared" si="14"/>
        <v>0.5</v>
      </c>
      <c r="AK24" s="94">
        <f t="shared" si="15"/>
        <v>1</v>
      </c>
      <c r="AL24" s="94">
        <f t="shared" si="16"/>
        <v>2</v>
      </c>
      <c r="AM24" s="94">
        <f t="shared" si="17"/>
        <v>2</v>
      </c>
      <c r="AN24" s="94">
        <f t="shared" si="18"/>
        <v>2</v>
      </c>
      <c r="AO24" s="94">
        <f t="shared" si="19"/>
        <v>0</v>
      </c>
      <c r="AP24" s="94">
        <f t="shared" si="20"/>
        <v>0</v>
      </c>
      <c r="AQ24" s="94">
        <f t="shared" si="21"/>
        <v>0</v>
      </c>
      <c r="AR24" s="94">
        <f t="shared" si="22"/>
        <v>0</v>
      </c>
      <c r="AS24" s="94">
        <f t="shared" si="23"/>
        <v>0</v>
      </c>
      <c r="AU24" s="95">
        <f t="shared" si="24"/>
        <v>0</v>
      </c>
      <c r="AV24" s="95">
        <f t="shared" si="25"/>
        <v>0</v>
      </c>
      <c r="AW24" s="95">
        <f t="shared" si="26"/>
        <v>0</v>
      </c>
      <c r="AX24" s="95">
        <f t="shared" si="27"/>
        <v>0</v>
      </c>
      <c r="AY24" s="95">
        <f t="shared" si="28"/>
        <v>0</v>
      </c>
      <c r="AZ24" s="95">
        <f t="shared" si="29"/>
        <v>0</v>
      </c>
      <c r="BA24" s="95">
        <f t="shared" si="30"/>
        <v>0</v>
      </c>
      <c r="BB24" s="95">
        <f t="shared" si="31"/>
        <v>0</v>
      </c>
      <c r="BC24" s="95">
        <f t="shared" si="32"/>
        <v>0</v>
      </c>
      <c r="BD24" s="95">
        <f t="shared" si="33"/>
        <v>0</v>
      </c>
      <c r="BE24" s="95">
        <f t="shared" si="34"/>
        <v>0</v>
      </c>
      <c r="BF24" s="95">
        <f t="shared" si="35"/>
        <v>0</v>
      </c>
      <c r="BG24" s="95">
        <f t="shared" si="36"/>
        <v>0</v>
      </c>
      <c r="BH24" s="95">
        <f t="shared" si="37"/>
        <v>0</v>
      </c>
      <c r="BI24" s="95">
        <f t="shared" si="38"/>
        <v>0</v>
      </c>
      <c r="BJ24" s="95">
        <f t="shared" si="39"/>
        <v>0</v>
      </c>
      <c r="BK24" s="95">
        <f t="shared" si="40"/>
        <v>0</v>
      </c>
      <c r="BL24" s="95">
        <f t="shared" si="41"/>
        <v>0</v>
      </c>
      <c r="BM24" s="95">
        <f t="shared" si="42"/>
        <v>0</v>
      </c>
    </row>
    <row r="25" spans="1:65" x14ac:dyDescent="0.25">
      <c r="A25" s="96">
        <v>20151910107</v>
      </c>
      <c r="B25" s="91" t="s">
        <v>26</v>
      </c>
      <c r="C25" s="91" t="s">
        <v>86</v>
      </c>
      <c r="D25" s="91">
        <v>82</v>
      </c>
      <c r="E25" s="91">
        <v>83</v>
      </c>
      <c r="F25" s="91">
        <v>71</v>
      </c>
      <c r="G25" s="91">
        <v>69</v>
      </c>
      <c r="H25" s="91">
        <v>95</v>
      </c>
      <c r="I25" s="91">
        <v>61</v>
      </c>
      <c r="K25" s="91">
        <v>72</v>
      </c>
      <c r="L25" s="91">
        <v>88</v>
      </c>
      <c r="M25" s="91">
        <v>90</v>
      </c>
      <c r="N25" s="91">
        <v>94</v>
      </c>
      <c r="O25" s="91">
        <v>88</v>
      </c>
      <c r="P25" s="91">
        <v>78</v>
      </c>
      <c r="Q25" s="91">
        <v>87</v>
      </c>
      <c r="W25" s="91">
        <f t="shared" si="43"/>
        <v>25.5</v>
      </c>
      <c r="X25" s="97">
        <f t="shared" si="4"/>
        <v>79.960784313725483</v>
      </c>
      <c r="Y25" s="91">
        <f t="shared" si="44"/>
        <v>0</v>
      </c>
      <c r="AA25" s="94">
        <f t="shared" si="5"/>
        <v>4</v>
      </c>
      <c r="AB25" s="94">
        <f t="shared" si="6"/>
        <v>1</v>
      </c>
      <c r="AC25" s="94">
        <f t="shared" si="7"/>
        <v>4</v>
      </c>
      <c r="AD25" s="94">
        <f t="shared" si="8"/>
        <v>3</v>
      </c>
      <c r="AE25" s="94">
        <f t="shared" si="9"/>
        <v>1</v>
      </c>
      <c r="AF25" s="94">
        <f t="shared" si="10"/>
        <v>1</v>
      </c>
      <c r="AG25" s="94">
        <f t="shared" si="11"/>
        <v>0</v>
      </c>
      <c r="AH25" s="94">
        <f t="shared" si="12"/>
        <v>1</v>
      </c>
      <c r="AI25" s="94">
        <f t="shared" si="13"/>
        <v>3</v>
      </c>
      <c r="AJ25" s="94">
        <f t="shared" si="14"/>
        <v>0.5</v>
      </c>
      <c r="AK25" s="94">
        <f t="shared" si="15"/>
        <v>1</v>
      </c>
      <c r="AL25" s="94">
        <f t="shared" si="16"/>
        <v>2</v>
      </c>
      <c r="AM25" s="94">
        <f t="shared" si="17"/>
        <v>2</v>
      </c>
      <c r="AN25" s="94">
        <f t="shared" si="18"/>
        <v>2</v>
      </c>
      <c r="AO25" s="94">
        <f t="shared" si="19"/>
        <v>0</v>
      </c>
      <c r="AP25" s="94">
        <f t="shared" si="20"/>
        <v>0</v>
      </c>
      <c r="AQ25" s="94">
        <f t="shared" si="21"/>
        <v>0</v>
      </c>
      <c r="AR25" s="94">
        <f t="shared" si="22"/>
        <v>0</v>
      </c>
      <c r="AS25" s="94">
        <f t="shared" si="23"/>
        <v>0</v>
      </c>
      <c r="AU25" s="95">
        <f t="shared" si="24"/>
        <v>0</v>
      </c>
      <c r="AV25" s="95">
        <f t="shared" si="25"/>
        <v>0</v>
      </c>
      <c r="AW25" s="95">
        <f t="shared" si="26"/>
        <v>0</v>
      </c>
      <c r="AX25" s="95">
        <f t="shared" si="27"/>
        <v>0</v>
      </c>
      <c r="AY25" s="95">
        <f t="shared" si="28"/>
        <v>0</v>
      </c>
      <c r="AZ25" s="95">
        <f t="shared" si="29"/>
        <v>0</v>
      </c>
      <c r="BA25" s="95">
        <f t="shared" si="30"/>
        <v>0</v>
      </c>
      <c r="BB25" s="95">
        <f t="shared" si="31"/>
        <v>0</v>
      </c>
      <c r="BC25" s="95">
        <f t="shared" si="32"/>
        <v>0</v>
      </c>
      <c r="BD25" s="95">
        <f t="shared" si="33"/>
        <v>0</v>
      </c>
      <c r="BE25" s="95">
        <f t="shared" si="34"/>
        <v>0</v>
      </c>
      <c r="BF25" s="95">
        <f t="shared" si="35"/>
        <v>0</v>
      </c>
      <c r="BG25" s="95">
        <f t="shared" si="36"/>
        <v>0</v>
      </c>
      <c r="BH25" s="95">
        <f t="shared" si="37"/>
        <v>0</v>
      </c>
      <c r="BI25" s="95">
        <f t="shared" si="38"/>
        <v>0</v>
      </c>
      <c r="BJ25" s="95">
        <f t="shared" si="39"/>
        <v>0</v>
      </c>
      <c r="BK25" s="95">
        <f t="shared" si="40"/>
        <v>0</v>
      </c>
      <c r="BL25" s="95">
        <f t="shared" si="41"/>
        <v>0</v>
      </c>
      <c r="BM25" s="95">
        <f t="shared" si="42"/>
        <v>0</v>
      </c>
    </row>
    <row r="26" spans="1:65" x14ac:dyDescent="0.25">
      <c r="A26" s="96">
        <v>20151910108</v>
      </c>
      <c r="B26" s="91" t="s">
        <v>27</v>
      </c>
      <c r="C26" s="91" t="s">
        <v>86</v>
      </c>
      <c r="D26" s="91">
        <v>64</v>
      </c>
      <c r="E26" s="91">
        <v>82</v>
      </c>
      <c r="F26" s="91">
        <v>77</v>
      </c>
      <c r="G26" s="91">
        <v>75</v>
      </c>
      <c r="H26" s="91">
        <v>95</v>
      </c>
      <c r="I26" s="91">
        <v>70</v>
      </c>
      <c r="K26" s="91">
        <v>85</v>
      </c>
      <c r="L26" s="91">
        <v>83</v>
      </c>
      <c r="M26" s="91">
        <v>90</v>
      </c>
      <c r="N26" s="91">
        <v>72</v>
      </c>
      <c r="O26" s="91">
        <v>78</v>
      </c>
      <c r="P26" s="91">
        <v>92</v>
      </c>
      <c r="Q26" s="91">
        <v>77</v>
      </c>
      <c r="W26" s="91">
        <f t="shared" si="43"/>
        <v>25.5</v>
      </c>
      <c r="X26" s="97">
        <f t="shared" si="4"/>
        <v>77.686274509803923</v>
      </c>
      <c r="Y26" s="91">
        <f t="shared" si="44"/>
        <v>0</v>
      </c>
      <c r="AA26" s="94">
        <f t="shared" si="5"/>
        <v>4</v>
      </c>
      <c r="AB26" s="94">
        <f t="shared" si="6"/>
        <v>1</v>
      </c>
      <c r="AC26" s="94">
        <f t="shared" si="7"/>
        <v>4</v>
      </c>
      <c r="AD26" s="94">
        <f t="shared" si="8"/>
        <v>3</v>
      </c>
      <c r="AE26" s="94">
        <f t="shared" si="9"/>
        <v>1</v>
      </c>
      <c r="AF26" s="94">
        <f t="shared" si="10"/>
        <v>1</v>
      </c>
      <c r="AG26" s="94">
        <f t="shared" si="11"/>
        <v>0</v>
      </c>
      <c r="AH26" s="94">
        <f t="shared" si="12"/>
        <v>1</v>
      </c>
      <c r="AI26" s="94">
        <f t="shared" si="13"/>
        <v>3</v>
      </c>
      <c r="AJ26" s="94">
        <f t="shared" si="14"/>
        <v>0.5</v>
      </c>
      <c r="AK26" s="94">
        <f t="shared" si="15"/>
        <v>1</v>
      </c>
      <c r="AL26" s="94">
        <f t="shared" si="16"/>
        <v>2</v>
      </c>
      <c r="AM26" s="94">
        <f t="shared" si="17"/>
        <v>2</v>
      </c>
      <c r="AN26" s="94">
        <f t="shared" si="18"/>
        <v>2</v>
      </c>
      <c r="AO26" s="94">
        <f t="shared" si="19"/>
        <v>0</v>
      </c>
      <c r="AP26" s="94">
        <f t="shared" si="20"/>
        <v>0</v>
      </c>
      <c r="AQ26" s="94">
        <f t="shared" si="21"/>
        <v>0</v>
      </c>
      <c r="AR26" s="94">
        <f t="shared" si="22"/>
        <v>0</v>
      </c>
      <c r="AS26" s="94">
        <f t="shared" si="23"/>
        <v>0</v>
      </c>
      <c r="AU26" s="95">
        <f t="shared" si="24"/>
        <v>0</v>
      </c>
      <c r="AV26" s="95">
        <f t="shared" si="25"/>
        <v>0</v>
      </c>
      <c r="AW26" s="95">
        <f t="shared" si="26"/>
        <v>0</v>
      </c>
      <c r="AX26" s="95">
        <f t="shared" si="27"/>
        <v>0</v>
      </c>
      <c r="AY26" s="95">
        <f t="shared" si="28"/>
        <v>0</v>
      </c>
      <c r="AZ26" s="95">
        <f t="shared" si="29"/>
        <v>0</v>
      </c>
      <c r="BA26" s="95">
        <f t="shared" si="30"/>
        <v>0</v>
      </c>
      <c r="BB26" s="95">
        <f t="shared" si="31"/>
        <v>0</v>
      </c>
      <c r="BC26" s="95">
        <f t="shared" si="32"/>
        <v>0</v>
      </c>
      <c r="BD26" s="95">
        <f t="shared" si="33"/>
        <v>0</v>
      </c>
      <c r="BE26" s="95">
        <f t="shared" si="34"/>
        <v>0</v>
      </c>
      <c r="BF26" s="95">
        <f t="shared" si="35"/>
        <v>0</v>
      </c>
      <c r="BG26" s="95">
        <f t="shared" si="36"/>
        <v>0</v>
      </c>
      <c r="BH26" s="95">
        <f t="shared" si="37"/>
        <v>0</v>
      </c>
      <c r="BI26" s="95">
        <f t="shared" si="38"/>
        <v>0</v>
      </c>
      <c r="BJ26" s="95">
        <f t="shared" si="39"/>
        <v>0</v>
      </c>
      <c r="BK26" s="95">
        <f t="shared" si="40"/>
        <v>0</v>
      </c>
      <c r="BL26" s="95">
        <f t="shared" si="41"/>
        <v>0</v>
      </c>
      <c r="BM26" s="95">
        <f t="shared" si="42"/>
        <v>0</v>
      </c>
    </row>
    <row r="27" spans="1:65" x14ac:dyDescent="0.25">
      <c r="A27" s="96">
        <v>20151910112</v>
      </c>
      <c r="B27" s="91" t="s">
        <v>45</v>
      </c>
      <c r="C27" s="91" t="s">
        <v>87</v>
      </c>
      <c r="D27" s="91">
        <v>61</v>
      </c>
      <c r="E27" s="91">
        <v>78</v>
      </c>
      <c r="F27" s="91">
        <v>44</v>
      </c>
      <c r="G27" s="91">
        <v>55</v>
      </c>
      <c r="H27" s="91">
        <v>85</v>
      </c>
      <c r="I27" s="91">
        <v>60</v>
      </c>
      <c r="K27" s="91">
        <v>73</v>
      </c>
      <c r="L27" s="91">
        <v>72</v>
      </c>
      <c r="M27" s="91">
        <v>90</v>
      </c>
      <c r="N27" s="91">
        <v>66</v>
      </c>
      <c r="O27" s="91">
        <v>83</v>
      </c>
      <c r="P27" s="91">
        <v>0</v>
      </c>
      <c r="U27" s="91">
        <v>70</v>
      </c>
      <c r="W27" s="91">
        <f t="shared" si="43"/>
        <v>23.5</v>
      </c>
      <c r="X27" s="97">
        <f t="shared" si="4"/>
        <v>64.425531914893611</v>
      </c>
      <c r="Y27" s="91">
        <f t="shared" si="44"/>
        <v>9</v>
      </c>
      <c r="AA27" s="94">
        <f t="shared" si="5"/>
        <v>4</v>
      </c>
      <c r="AB27" s="94">
        <f t="shared" si="6"/>
        <v>1</v>
      </c>
      <c r="AC27" s="94">
        <f t="shared" si="7"/>
        <v>4</v>
      </c>
      <c r="AD27" s="94">
        <f t="shared" si="8"/>
        <v>3</v>
      </c>
      <c r="AE27" s="94">
        <f t="shared" si="9"/>
        <v>1</v>
      </c>
      <c r="AF27" s="94">
        <f t="shared" si="10"/>
        <v>1</v>
      </c>
      <c r="AG27" s="94">
        <f t="shared" si="11"/>
        <v>0</v>
      </c>
      <c r="AH27" s="94">
        <f t="shared" si="12"/>
        <v>1</v>
      </c>
      <c r="AI27" s="94">
        <f t="shared" si="13"/>
        <v>3</v>
      </c>
      <c r="AJ27" s="94">
        <f t="shared" si="14"/>
        <v>0.5</v>
      </c>
      <c r="AK27" s="94">
        <f t="shared" si="15"/>
        <v>1</v>
      </c>
      <c r="AL27" s="94">
        <f t="shared" si="16"/>
        <v>2</v>
      </c>
      <c r="AM27" s="94">
        <f t="shared" si="17"/>
        <v>0</v>
      </c>
      <c r="AN27" s="94">
        <f t="shared" si="18"/>
        <v>0</v>
      </c>
      <c r="AO27" s="94">
        <f t="shared" si="19"/>
        <v>0</v>
      </c>
      <c r="AP27" s="94">
        <f t="shared" si="20"/>
        <v>0</v>
      </c>
      <c r="AQ27" s="94">
        <f t="shared" si="21"/>
        <v>0</v>
      </c>
      <c r="AR27" s="94">
        <f t="shared" si="22"/>
        <v>2</v>
      </c>
      <c r="AS27" s="94">
        <f t="shared" si="23"/>
        <v>0</v>
      </c>
      <c r="AU27" s="95">
        <f t="shared" si="24"/>
        <v>0</v>
      </c>
      <c r="AV27" s="95">
        <f t="shared" si="25"/>
        <v>0</v>
      </c>
      <c r="AW27" s="95">
        <f t="shared" si="26"/>
        <v>4</v>
      </c>
      <c r="AX27" s="95">
        <f t="shared" si="27"/>
        <v>3</v>
      </c>
      <c r="AY27" s="95">
        <f t="shared" si="28"/>
        <v>0</v>
      </c>
      <c r="AZ27" s="95">
        <f t="shared" si="29"/>
        <v>0</v>
      </c>
      <c r="BA27" s="95">
        <f t="shared" si="30"/>
        <v>0</v>
      </c>
      <c r="BB27" s="95">
        <f t="shared" si="31"/>
        <v>0</v>
      </c>
      <c r="BC27" s="95">
        <f t="shared" si="32"/>
        <v>0</v>
      </c>
      <c r="BD27" s="95">
        <f t="shared" si="33"/>
        <v>0</v>
      </c>
      <c r="BE27" s="95">
        <f t="shared" si="34"/>
        <v>0</v>
      </c>
      <c r="BF27" s="95">
        <f t="shared" si="35"/>
        <v>0</v>
      </c>
      <c r="BG27" s="95">
        <f t="shared" si="36"/>
        <v>2</v>
      </c>
      <c r="BH27" s="95">
        <f t="shared" si="37"/>
        <v>0</v>
      </c>
      <c r="BI27" s="95">
        <f t="shared" si="38"/>
        <v>0</v>
      </c>
      <c r="BJ27" s="95">
        <f t="shared" si="39"/>
        <v>0</v>
      </c>
      <c r="BK27" s="95">
        <f t="shared" si="40"/>
        <v>0</v>
      </c>
      <c r="BL27" s="95">
        <f t="shared" si="41"/>
        <v>0</v>
      </c>
      <c r="BM27" s="95">
        <f t="shared" si="42"/>
        <v>0</v>
      </c>
    </row>
    <row r="28" spans="1:65" x14ac:dyDescent="0.25">
      <c r="A28" s="96">
        <v>20151910113</v>
      </c>
      <c r="B28" s="91" t="s">
        <v>28</v>
      </c>
      <c r="C28" s="91" t="s">
        <v>86</v>
      </c>
      <c r="D28" s="91">
        <v>71</v>
      </c>
      <c r="E28" s="91">
        <v>84</v>
      </c>
      <c r="F28" s="91">
        <v>70</v>
      </c>
      <c r="G28" s="91">
        <v>71</v>
      </c>
      <c r="H28" s="91">
        <v>91</v>
      </c>
      <c r="I28" s="91">
        <v>65</v>
      </c>
      <c r="K28" s="91">
        <v>80</v>
      </c>
      <c r="L28" s="91">
        <v>81</v>
      </c>
      <c r="M28" s="91">
        <v>90</v>
      </c>
      <c r="N28" s="91">
        <v>89</v>
      </c>
      <c r="O28" s="91">
        <v>94</v>
      </c>
      <c r="P28" s="91">
        <v>86</v>
      </c>
      <c r="Q28" s="91">
        <v>86</v>
      </c>
      <c r="W28" s="91">
        <f t="shared" si="43"/>
        <v>25.5</v>
      </c>
      <c r="X28" s="97">
        <f t="shared" si="4"/>
        <v>78.666666666666671</v>
      </c>
      <c r="Y28" s="91">
        <f t="shared" si="44"/>
        <v>0</v>
      </c>
      <c r="AA28" s="94">
        <f t="shared" si="5"/>
        <v>4</v>
      </c>
      <c r="AB28" s="94">
        <f t="shared" si="6"/>
        <v>1</v>
      </c>
      <c r="AC28" s="94">
        <f t="shared" si="7"/>
        <v>4</v>
      </c>
      <c r="AD28" s="94">
        <f t="shared" si="8"/>
        <v>3</v>
      </c>
      <c r="AE28" s="94">
        <f t="shared" si="9"/>
        <v>1</v>
      </c>
      <c r="AF28" s="94">
        <f t="shared" si="10"/>
        <v>1</v>
      </c>
      <c r="AG28" s="94">
        <f t="shared" si="11"/>
        <v>0</v>
      </c>
      <c r="AH28" s="94">
        <f t="shared" si="12"/>
        <v>1</v>
      </c>
      <c r="AI28" s="94">
        <f t="shared" si="13"/>
        <v>3</v>
      </c>
      <c r="AJ28" s="94">
        <f t="shared" si="14"/>
        <v>0.5</v>
      </c>
      <c r="AK28" s="94">
        <f t="shared" si="15"/>
        <v>1</v>
      </c>
      <c r="AL28" s="94">
        <f t="shared" si="16"/>
        <v>2</v>
      </c>
      <c r="AM28" s="94">
        <f t="shared" si="17"/>
        <v>2</v>
      </c>
      <c r="AN28" s="94">
        <f t="shared" si="18"/>
        <v>2</v>
      </c>
      <c r="AO28" s="94">
        <f t="shared" si="19"/>
        <v>0</v>
      </c>
      <c r="AP28" s="94">
        <f t="shared" si="20"/>
        <v>0</v>
      </c>
      <c r="AQ28" s="94">
        <f t="shared" si="21"/>
        <v>0</v>
      </c>
      <c r="AR28" s="94">
        <f t="shared" si="22"/>
        <v>0</v>
      </c>
      <c r="AS28" s="94">
        <f t="shared" si="23"/>
        <v>0</v>
      </c>
      <c r="AU28" s="95">
        <f t="shared" si="24"/>
        <v>0</v>
      </c>
      <c r="AV28" s="95">
        <f t="shared" si="25"/>
        <v>0</v>
      </c>
      <c r="AW28" s="95">
        <f t="shared" si="26"/>
        <v>0</v>
      </c>
      <c r="AX28" s="95">
        <f t="shared" si="27"/>
        <v>0</v>
      </c>
      <c r="AY28" s="95">
        <f t="shared" si="28"/>
        <v>0</v>
      </c>
      <c r="AZ28" s="95">
        <f t="shared" si="29"/>
        <v>0</v>
      </c>
      <c r="BA28" s="95">
        <f t="shared" si="30"/>
        <v>0</v>
      </c>
      <c r="BB28" s="95">
        <f t="shared" si="31"/>
        <v>0</v>
      </c>
      <c r="BC28" s="95">
        <f t="shared" si="32"/>
        <v>0</v>
      </c>
      <c r="BD28" s="95">
        <f t="shared" si="33"/>
        <v>0</v>
      </c>
      <c r="BE28" s="95">
        <f t="shared" si="34"/>
        <v>0</v>
      </c>
      <c r="BF28" s="95">
        <f t="shared" si="35"/>
        <v>0</v>
      </c>
      <c r="BG28" s="95">
        <f t="shared" si="36"/>
        <v>0</v>
      </c>
      <c r="BH28" s="95">
        <f t="shared" si="37"/>
        <v>0</v>
      </c>
      <c r="BI28" s="95">
        <f t="shared" si="38"/>
        <v>0</v>
      </c>
      <c r="BJ28" s="95">
        <f t="shared" si="39"/>
        <v>0</v>
      </c>
      <c r="BK28" s="95">
        <f t="shared" si="40"/>
        <v>0</v>
      </c>
      <c r="BL28" s="95">
        <f t="shared" si="41"/>
        <v>0</v>
      </c>
      <c r="BM28" s="95">
        <f t="shared" si="42"/>
        <v>0</v>
      </c>
    </row>
    <row r="29" spans="1:65" x14ac:dyDescent="0.25">
      <c r="A29" s="99">
        <v>20151910114</v>
      </c>
      <c r="B29" s="91" t="s">
        <v>127</v>
      </c>
      <c r="C29" s="91" t="s">
        <v>87</v>
      </c>
      <c r="D29" s="91">
        <v>77</v>
      </c>
      <c r="E29" s="91">
        <v>90</v>
      </c>
      <c r="F29" s="91">
        <v>64</v>
      </c>
      <c r="G29" s="91">
        <v>60</v>
      </c>
      <c r="H29" s="91">
        <v>93</v>
      </c>
      <c r="I29" s="91">
        <v>60</v>
      </c>
      <c r="K29" s="91">
        <v>84</v>
      </c>
      <c r="L29" s="91">
        <v>92</v>
      </c>
      <c r="M29" s="91">
        <v>90</v>
      </c>
      <c r="N29" s="91">
        <v>90</v>
      </c>
      <c r="O29" s="91">
        <v>74</v>
      </c>
      <c r="P29" s="91">
        <v>77</v>
      </c>
      <c r="Q29" s="91">
        <v>34</v>
      </c>
      <c r="U29" s="91">
        <v>62</v>
      </c>
      <c r="W29" s="91">
        <f t="shared" si="43"/>
        <v>27.5</v>
      </c>
      <c r="X29" s="97">
        <f t="shared" si="4"/>
        <v>71.854545454545459</v>
      </c>
      <c r="Y29" s="91">
        <f t="shared" si="44"/>
        <v>2</v>
      </c>
      <c r="AA29" s="94">
        <f t="shared" ref="AA29:AA44" si="45">IF(AND(D29=0,D29&lt;&gt;""),D74,IFERROR(D29*D$46/D29,0))</f>
        <v>4</v>
      </c>
      <c r="AB29" s="94">
        <f t="shared" ref="AB29:AB44" si="46">IF(AND(E29=0,E29&lt;&gt;""),E74,IFERROR(E29*E$46/E29,0))</f>
        <v>1</v>
      </c>
      <c r="AC29" s="94">
        <f t="shared" ref="AC29:AC44" si="47">IF(AND(F29=0,F29&lt;&gt;""),F74,IFERROR(F29*F$46/F29,0))</f>
        <v>4</v>
      </c>
      <c r="AD29" s="94">
        <f t="shared" ref="AD29:AD44" si="48">IF(AND(G29=0,G29&lt;&gt;""),G74,IFERROR(G29*G$46/G29,0))</f>
        <v>3</v>
      </c>
      <c r="AE29" s="94">
        <f t="shared" ref="AE29:AE44" si="49">IF(AND(H29=0,H29&lt;&gt;""),H74,IFERROR(H29*H$46/H29,0))</f>
        <v>1</v>
      </c>
      <c r="AF29" s="94">
        <f t="shared" ref="AF29:AF44" si="50">IF(AND(I29=0,I29&lt;&gt;""),I74,IFERROR(I29*I$46/I29,0))</f>
        <v>1</v>
      </c>
      <c r="AG29" s="94">
        <f t="shared" ref="AG29:AG44" si="51">IF(AND(J29=0,J29&lt;&gt;""),J74,IFERROR(J29*J$46/J29,0))</f>
        <v>0</v>
      </c>
      <c r="AH29" s="94">
        <f t="shared" ref="AH29:AH44" si="52">IF(AND(K29=0,K29&lt;&gt;""),K74,IFERROR(K29*K$46/K29,0))</f>
        <v>1</v>
      </c>
      <c r="AI29" s="94">
        <f t="shared" ref="AI29:AI44" si="53">IF(AND(L29=0,L29&lt;&gt;""),L74,IFERROR(L29*L$46/L29,0))</f>
        <v>3</v>
      </c>
      <c r="AJ29" s="94">
        <f t="shared" ref="AJ29:AJ44" si="54">IF(AND(M29=0,M29&lt;&gt;""),M74,IFERROR(M29*M$46/M29,0))</f>
        <v>0.5</v>
      </c>
      <c r="AK29" s="94">
        <f t="shared" ref="AK29:AK44" si="55">IF(AND(N29=0,N29&lt;&gt;""),N74,IFERROR(N29*N$46/N29,0))</f>
        <v>1</v>
      </c>
      <c r="AL29" s="94">
        <f t="shared" ref="AL29:AL44" si="56">IF(AND(O29=0,O29&lt;&gt;""),O74,IFERROR(O29*O$46/O29,0))</f>
        <v>2</v>
      </c>
      <c r="AM29" s="94">
        <f t="shared" ref="AM29:AM44" si="57">IF(AND(P29=0,P29&lt;&gt;""),P74,IFERROR(P29*P$46/P29,0))</f>
        <v>2</v>
      </c>
      <c r="AN29" s="94">
        <f t="shared" ref="AN29:AN44" si="58">IF(AND(Q29=0,Q29&lt;&gt;""),Q74,IFERROR(Q29*Q$46/Q29,0))</f>
        <v>2</v>
      </c>
      <c r="AO29" s="94">
        <f t="shared" ref="AO29:AO44" si="59">IF(AND(R29=0,R29&lt;&gt;""),R74,IFERROR(R29*R$46/R29,0))</f>
        <v>0</v>
      </c>
      <c r="AP29" s="94">
        <f t="shared" ref="AP29:AP44" si="60">IF(AND(S29=0,S29&lt;&gt;""),S74,IFERROR(S29*S$46/S29,0))</f>
        <v>0</v>
      </c>
      <c r="AQ29" s="94">
        <f t="shared" ref="AQ29:AQ44" si="61">IF(AND(T29=0,T29&lt;&gt;""),T74,IFERROR(T29*T$46/T29,0))</f>
        <v>0</v>
      </c>
      <c r="AR29" s="94">
        <f t="shared" ref="AR29:AR44" si="62">IF(AND(U29=0,U29&lt;&gt;""),U74,IFERROR(U29*U$46/U29,0))</f>
        <v>2</v>
      </c>
      <c r="AS29" s="94">
        <f t="shared" ref="AS29:AS44" si="63">IF(AND(V29=0,V29&lt;&gt;""),V74,IFERROR(V29*V$46/V29,0))</f>
        <v>0</v>
      </c>
      <c r="AU29" s="95">
        <f t="shared" si="24"/>
        <v>0</v>
      </c>
      <c r="AV29" s="95">
        <f t="shared" si="25"/>
        <v>0</v>
      </c>
      <c r="AW29" s="95">
        <f t="shared" si="26"/>
        <v>0</v>
      </c>
      <c r="AX29" s="95">
        <f t="shared" si="27"/>
        <v>0</v>
      </c>
      <c r="AY29" s="95">
        <f t="shared" si="28"/>
        <v>0</v>
      </c>
      <c r="AZ29" s="95">
        <f t="shared" si="29"/>
        <v>0</v>
      </c>
      <c r="BA29" s="95">
        <f t="shared" si="30"/>
        <v>0</v>
      </c>
      <c r="BB29" s="95">
        <f t="shared" si="31"/>
        <v>0</v>
      </c>
      <c r="BC29" s="95">
        <f t="shared" si="32"/>
        <v>0</v>
      </c>
      <c r="BD29" s="95">
        <f t="shared" si="33"/>
        <v>0</v>
      </c>
      <c r="BE29" s="95">
        <f t="shared" si="34"/>
        <v>0</v>
      </c>
      <c r="BF29" s="95">
        <f t="shared" si="35"/>
        <v>0</v>
      </c>
      <c r="BG29" s="95">
        <f t="shared" si="36"/>
        <v>0</v>
      </c>
      <c r="BH29" s="95">
        <f t="shared" si="37"/>
        <v>2</v>
      </c>
      <c r="BI29" s="95">
        <f t="shared" si="38"/>
        <v>0</v>
      </c>
      <c r="BJ29" s="95">
        <f t="shared" si="39"/>
        <v>0</v>
      </c>
      <c r="BK29" s="95">
        <f t="shared" si="40"/>
        <v>0</v>
      </c>
      <c r="BL29" s="95">
        <f t="shared" si="41"/>
        <v>0</v>
      </c>
      <c r="BM29" s="95">
        <f t="shared" si="42"/>
        <v>0</v>
      </c>
    </row>
    <row r="30" spans="1:65" x14ac:dyDescent="0.25">
      <c r="A30" s="96">
        <v>20151910115</v>
      </c>
      <c r="B30" s="91" t="s">
        <v>30</v>
      </c>
      <c r="C30" s="91" t="s">
        <v>87</v>
      </c>
      <c r="D30" s="91">
        <v>63</v>
      </c>
      <c r="E30" s="91">
        <v>83</v>
      </c>
      <c r="F30" s="91">
        <v>45</v>
      </c>
      <c r="G30" s="91">
        <v>70</v>
      </c>
      <c r="H30" s="91">
        <v>85</v>
      </c>
      <c r="I30" s="91">
        <v>61</v>
      </c>
      <c r="K30" s="91">
        <v>60</v>
      </c>
      <c r="L30" s="91">
        <v>83</v>
      </c>
      <c r="M30" s="91">
        <v>90</v>
      </c>
      <c r="N30" s="91">
        <v>66</v>
      </c>
      <c r="O30" s="91">
        <v>60</v>
      </c>
      <c r="P30" s="91">
        <v>93</v>
      </c>
      <c r="Q30" s="91">
        <v>70</v>
      </c>
      <c r="U30" s="91">
        <v>89</v>
      </c>
      <c r="W30" s="91">
        <f t="shared" si="43"/>
        <v>27.5</v>
      </c>
      <c r="X30" s="97">
        <f t="shared" si="4"/>
        <v>69.63636363636364</v>
      </c>
      <c r="Y30" s="91">
        <f t="shared" si="44"/>
        <v>4</v>
      </c>
      <c r="AA30" s="94">
        <f t="shared" si="45"/>
        <v>4</v>
      </c>
      <c r="AB30" s="94">
        <f t="shared" si="46"/>
        <v>1</v>
      </c>
      <c r="AC30" s="94">
        <f t="shared" si="47"/>
        <v>4</v>
      </c>
      <c r="AD30" s="94">
        <f t="shared" si="48"/>
        <v>3</v>
      </c>
      <c r="AE30" s="94">
        <f t="shared" si="49"/>
        <v>1</v>
      </c>
      <c r="AF30" s="94">
        <f t="shared" si="50"/>
        <v>1</v>
      </c>
      <c r="AG30" s="94">
        <f t="shared" si="51"/>
        <v>0</v>
      </c>
      <c r="AH30" s="94">
        <f t="shared" si="52"/>
        <v>1</v>
      </c>
      <c r="AI30" s="94">
        <f t="shared" si="53"/>
        <v>3</v>
      </c>
      <c r="AJ30" s="94">
        <f t="shared" si="54"/>
        <v>0.5</v>
      </c>
      <c r="AK30" s="94">
        <f t="shared" si="55"/>
        <v>1</v>
      </c>
      <c r="AL30" s="94">
        <f t="shared" si="56"/>
        <v>2</v>
      </c>
      <c r="AM30" s="94">
        <f t="shared" si="57"/>
        <v>2</v>
      </c>
      <c r="AN30" s="94">
        <f t="shared" si="58"/>
        <v>2</v>
      </c>
      <c r="AO30" s="94">
        <f t="shared" si="59"/>
        <v>0</v>
      </c>
      <c r="AP30" s="94">
        <f t="shared" si="60"/>
        <v>0</v>
      </c>
      <c r="AQ30" s="94">
        <f t="shared" si="61"/>
        <v>0</v>
      </c>
      <c r="AR30" s="94">
        <f t="shared" si="62"/>
        <v>2</v>
      </c>
      <c r="AS30" s="94">
        <f t="shared" si="63"/>
        <v>0</v>
      </c>
      <c r="AU30" s="95">
        <f t="shared" si="24"/>
        <v>0</v>
      </c>
      <c r="AV30" s="95">
        <f t="shared" si="25"/>
        <v>0</v>
      </c>
      <c r="AW30" s="95">
        <f t="shared" si="26"/>
        <v>4</v>
      </c>
      <c r="AX30" s="95">
        <f t="shared" si="27"/>
        <v>0</v>
      </c>
      <c r="AY30" s="95">
        <f t="shared" si="28"/>
        <v>0</v>
      </c>
      <c r="AZ30" s="95">
        <f t="shared" si="29"/>
        <v>0</v>
      </c>
      <c r="BA30" s="95">
        <f t="shared" si="30"/>
        <v>0</v>
      </c>
      <c r="BB30" s="95">
        <f t="shared" si="31"/>
        <v>0</v>
      </c>
      <c r="BC30" s="95">
        <f t="shared" si="32"/>
        <v>0</v>
      </c>
      <c r="BD30" s="95">
        <f t="shared" si="33"/>
        <v>0</v>
      </c>
      <c r="BE30" s="95">
        <f t="shared" si="34"/>
        <v>0</v>
      </c>
      <c r="BF30" s="95">
        <f t="shared" si="35"/>
        <v>0</v>
      </c>
      <c r="BG30" s="95">
        <f t="shared" si="36"/>
        <v>0</v>
      </c>
      <c r="BH30" s="95">
        <f t="shared" si="37"/>
        <v>0</v>
      </c>
      <c r="BI30" s="95">
        <f t="shared" si="38"/>
        <v>0</v>
      </c>
      <c r="BJ30" s="95">
        <f t="shared" si="39"/>
        <v>0</v>
      </c>
      <c r="BK30" s="95">
        <f t="shared" si="40"/>
        <v>0</v>
      </c>
      <c r="BL30" s="95">
        <f t="shared" si="41"/>
        <v>0</v>
      </c>
      <c r="BM30" s="95">
        <f t="shared" si="42"/>
        <v>0</v>
      </c>
    </row>
    <row r="31" spans="1:65" x14ac:dyDescent="0.25">
      <c r="A31" s="96">
        <v>20151910116</v>
      </c>
      <c r="B31" s="91" t="s">
        <v>31</v>
      </c>
      <c r="C31" s="91" t="s">
        <v>87</v>
      </c>
      <c r="D31" s="91">
        <v>65</v>
      </c>
      <c r="E31" s="91">
        <v>81</v>
      </c>
      <c r="F31" s="91">
        <v>60</v>
      </c>
      <c r="G31" s="91">
        <v>61</v>
      </c>
      <c r="H31" s="91">
        <v>85</v>
      </c>
      <c r="I31" s="91">
        <v>62</v>
      </c>
      <c r="K31" s="91">
        <v>69</v>
      </c>
      <c r="L31" s="91">
        <v>73</v>
      </c>
      <c r="M31" s="91">
        <v>90</v>
      </c>
      <c r="N31" s="91">
        <v>72</v>
      </c>
      <c r="O31" s="91">
        <v>16</v>
      </c>
      <c r="P31" s="91">
        <v>66</v>
      </c>
      <c r="R31" s="91">
        <v>61</v>
      </c>
      <c r="U31" s="91">
        <v>79</v>
      </c>
      <c r="W31" s="91">
        <f t="shared" si="43"/>
        <v>29.5</v>
      </c>
      <c r="X31" s="97">
        <f t="shared" si="4"/>
        <v>63.796610169491522</v>
      </c>
      <c r="Y31" s="91">
        <f t="shared" si="44"/>
        <v>2</v>
      </c>
      <c r="AA31" s="94">
        <f t="shared" si="45"/>
        <v>4</v>
      </c>
      <c r="AB31" s="94">
        <f t="shared" si="46"/>
        <v>1</v>
      </c>
      <c r="AC31" s="94">
        <f t="shared" si="47"/>
        <v>4</v>
      </c>
      <c r="AD31" s="94">
        <f t="shared" si="48"/>
        <v>3</v>
      </c>
      <c r="AE31" s="94">
        <f t="shared" si="49"/>
        <v>1</v>
      </c>
      <c r="AF31" s="94">
        <f t="shared" si="50"/>
        <v>1</v>
      </c>
      <c r="AG31" s="94">
        <f t="shared" si="51"/>
        <v>0</v>
      </c>
      <c r="AH31" s="94">
        <f t="shared" si="52"/>
        <v>1</v>
      </c>
      <c r="AI31" s="94">
        <f t="shared" si="53"/>
        <v>3</v>
      </c>
      <c r="AJ31" s="94">
        <f t="shared" si="54"/>
        <v>0.5</v>
      </c>
      <c r="AK31" s="94">
        <f t="shared" si="55"/>
        <v>1</v>
      </c>
      <c r="AL31" s="94">
        <f t="shared" si="56"/>
        <v>2</v>
      </c>
      <c r="AM31" s="94">
        <f t="shared" si="57"/>
        <v>2</v>
      </c>
      <c r="AN31" s="94">
        <f t="shared" si="58"/>
        <v>0</v>
      </c>
      <c r="AO31" s="94">
        <f t="shared" si="59"/>
        <v>4</v>
      </c>
      <c r="AP31" s="94">
        <f t="shared" si="60"/>
        <v>0</v>
      </c>
      <c r="AQ31" s="94">
        <f t="shared" si="61"/>
        <v>0</v>
      </c>
      <c r="AR31" s="94">
        <f t="shared" si="62"/>
        <v>2</v>
      </c>
      <c r="AS31" s="94">
        <f t="shared" si="63"/>
        <v>0</v>
      </c>
      <c r="AU31" s="95">
        <f t="shared" si="24"/>
        <v>0</v>
      </c>
      <c r="AV31" s="95">
        <f t="shared" si="25"/>
        <v>0</v>
      </c>
      <c r="AW31" s="95">
        <f t="shared" si="26"/>
        <v>0</v>
      </c>
      <c r="AX31" s="95">
        <f t="shared" si="27"/>
        <v>0</v>
      </c>
      <c r="AY31" s="95">
        <f t="shared" si="28"/>
        <v>0</v>
      </c>
      <c r="AZ31" s="95">
        <f t="shared" si="29"/>
        <v>0</v>
      </c>
      <c r="BA31" s="95">
        <f t="shared" si="30"/>
        <v>0</v>
      </c>
      <c r="BB31" s="95">
        <f t="shared" si="31"/>
        <v>0</v>
      </c>
      <c r="BC31" s="95">
        <f t="shared" si="32"/>
        <v>0</v>
      </c>
      <c r="BD31" s="95">
        <f t="shared" si="33"/>
        <v>0</v>
      </c>
      <c r="BE31" s="95">
        <f t="shared" si="34"/>
        <v>0</v>
      </c>
      <c r="BF31" s="95">
        <f t="shared" si="35"/>
        <v>2</v>
      </c>
      <c r="BG31" s="95">
        <f t="shared" si="36"/>
        <v>0</v>
      </c>
      <c r="BH31" s="95">
        <f t="shared" si="37"/>
        <v>0</v>
      </c>
      <c r="BI31" s="95">
        <f t="shared" si="38"/>
        <v>0</v>
      </c>
      <c r="BJ31" s="95">
        <f t="shared" si="39"/>
        <v>0</v>
      </c>
      <c r="BK31" s="95">
        <f t="shared" si="40"/>
        <v>0</v>
      </c>
      <c r="BL31" s="95">
        <f t="shared" si="41"/>
        <v>0</v>
      </c>
      <c r="BM31" s="95">
        <f t="shared" si="42"/>
        <v>0</v>
      </c>
    </row>
    <row r="32" spans="1:65" x14ac:dyDescent="0.25">
      <c r="A32" s="96">
        <v>20151910119</v>
      </c>
      <c r="B32" s="91" t="s">
        <v>32</v>
      </c>
      <c r="C32" s="91" t="s">
        <v>86</v>
      </c>
      <c r="D32" s="91">
        <v>72</v>
      </c>
      <c r="E32" s="91">
        <v>90</v>
      </c>
      <c r="F32" s="91">
        <v>75</v>
      </c>
      <c r="G32" s="91">
        <v>70</v>
      </c>
      <c r="H32" s="91">
        <v>91</v>
      </c>
      <c r="I32" s="91">
        <v>74</v>
      </c>
      <c r="K32" s="91">
        <v>78</v>
      </c>
      <c r="L32" s="91">
        <v>84</v>
      </c>
      <c r="M32" s="91">
        <v>90</v>
      </c>
      <c r="N32" s="91">
        <v>60</v>
      </c>
      <c r="O32" s="91">
        <v>80</v>
      </c>
      <c r="P32" s="91">
        <v>88</v>
      </c>
      <c r="U32" s="91">
        <v>85</v>
      </c>
      <c r="V32" s="91">
        <v>90</v>
      </c>
      <c r="W32" s="91">
        <f t="shared" si="43"/>
        <v>26.5</v>
      </c>
      <c r="X32" s="97">
        <f t="shared" si="4"/>
        <v>78.64150943396227</v>
      </c>
      <c r="Y32" s="91">
        <f t="shared" si="44"/>
        <v>0</v>
      </c>
      <c r="AA32" s="94">
        <f t="shared" si="45"/>
        <v>4</v>
      </c>
      <c r="AB32" s="94">
        <f t="shared" si="46"/>
        <v>1</v>
      </c>
      <c r="AC32" s="94">
        <f t="shared" si="47"/>
        <v>4</v>
      </c>
      <c r="AD32" s="94">
        <f t="shared" si="48"/>
        <v>3</v>
      </c>
      <c r="AE32" s="94">
        <f t="shared" si="49"/>
        <v>1</v>
      </c>
      <c r="AF32" s="94">
        <f t="shared" si="50"/>
        <v>1</v>
      </c>
      <c r="AG32" s="94">
        <f t="shared" si="51"/>
        <v>0</v>
      </c>
      <c r="AH32" s="94">
        <f t="shared" si="52"/>
        <v>1</v>
      </c>
      <c r="AI32" s="94">
        <f t="shared" si="53"/>
        <v>3</v>
      </c>
      <c r="AJ32" s="94">
        <f t="shared" si="54"/>
        <v>0.5</v>
      </c>
      <c r="AK32" s="94">
        <f t="shared" si="55"/>
        <v>1</v>
      </c>
      <c r="AL32" s="94">
        <f t="shared" si="56"/>
        <v>2</v>
      </c>
      <c r="AM32" s="94">
        <f t="shared" si="57"/>
        <v>2</v>
      </c>
      <c r="AN32" s="94">
        <f t="shared" si="58"/>
        <v>0</v>
      </c>
      <c r="AO32" s="94">
        <f t="shared" si="59"/>
        <v>0</v>
      </c>
      <c r="AP32" s="94">
        <f t="shared" si="60"/>
        <v>0</v>
      </c>
      <c r="AQ32" s="94">
        <f t="shared" si="61"/>
        <v>0</v>
      </c>
      <c r="AR32" s="94">
        <f t="shared" si="62"/>
        <v>2</v>
      </c>
      <c r="AS32" s="94">
        <f t="shared" si="63"/>
        <v>1</v>
      </c>
      <c r="AU32" s="95">
        <f t="shared" si="24"/>
        <v>0</v>
      </c>
      <c r="AV32" s="95">
        <f t="shared" si="25"/>
        <v>0</v>
      </c>
      <c r="AW32" s="95">
        <f t="shared" si="26"/>
        <v>0</v>
      </c>
      <c r="AX32" s="95">
        <f t="shared" si="27"/>
        <v>0</v>
      </c>
      <c r="AY32" s="95">
        <f t="shared" si="28"/>
        <v>0</v>
      </c>
      <c r="AZ32" s="95">
        <f t="shared" si="29"/>
        <v>0</v>
      </c>
      <c r="BA32" s="95">
        <f t="shared" si="30"/>
        <v>0</v>
      </c>
      <c r="BB32" s="95">
        <f t="shared" si="31"/>
        <v>0</v>
      </c>
      <c r="BC32" s="95">
        <f t="shared" si="32"/>
        <v>0</v>
      </c>
      <c r="BD32" s="95">
        <f t="shared" si="33"/>
        <v>0</v>
      </c>
      <c r="BE32" s="95">
        <f t="shared" si="34"/>
        <v>0</v>
      </c>
      <c r="BF32" s="95">
        <f t="shared" si="35"/>
        <v>0</v>
      </c>
      <c r="BG32" s="95">
        <f t="shared" si="36"/>
        <v>0</v>
      </c>
      <c r="BH32" s="95">
        <f t="shared" si="37"/>
        <v>0</v>
      </c>
      <c r="BI32" s="95">
        <f t="shared" si="38"/>
        <v>0</v>
      </c>
      <c r="BJ32" s="95">
        <f t="shared" si="39"/>
        <v>0</v>
      </c>
      <c r="BK32" s="95">
        <f t="shared" si="40"/>
        <v>0</v>
      </c>
      <c r="BL32" s="95">
        <f t="shared" si="41"/>
        <v>0</v>
      </c>
      <c r="BM32" s="95">
        <f t="shared" si="42"/>
        <v>0</v>
      </c>
    </row>
    <row r="33" spans="1:65" x14ac:dyDescent="0.25">
      <c r="A33" s="96">
        <v>20151910120</v>
      </c>
      <c r="B33" s="91" t="s">
        <v>33</v>
      </c>
      <c r="C33" s="91" t="s">
        <v>86</v>
      </c>
      <c r="D33" s="91">
        <v>81</v>
      </c>
      <c r="E33" s="91">
        <v>88</v>
      </c>
      <c r="F33" s="91">
        <v>74</v>
      </c>
      <c r="G33" s="91">
        <v>62</v>
      </c>
      <c r="H33" s="91">
        <v>91</v>
      </c>
      <c r="I33" s="91">
        <v>60</v>
      </c>
      <c r="K33" s="91">
        <v>88</v>
      </c>
      <c r="L33" s="91">
        <v>82</v>
      </c>
      <c r="M33" s="91">
        <v>90</v>
      </c>
      <c r="N33" s="91">
        <v>71</v>
      </c>
      <c r="O33" s="91">
        <v>69</v>
      </c>
      <c r="P33" s="91">
        <v>62</v>
      </c>
      <c r="Q33" s="91">
        <v>77</v>
      </c>
      <c r="U33" s="91">
        <v>80</v>
      </c>
      <c r="W33" s="91">
        <f t="shared" si="43"/>
        <v>27.5</v>
      </c>
      <c r="X33" s="97">
        <f t="shared" si="4"/>
        <v>75.309090909090912</v>
      </c>
      <c r="Y33" s="91">
        <f t="shared" si="44"/>
        <v>0</v>
      </c>
      <c r="AA33" s="94">
        <f t="shared" si="45"/>
        <v>4</v>
      </c>
      <c r="AB33" s="94">
        <f t="shared" si="46"/>
        <v>1</v>
      </c>
      <c r="AC33" s="94">
        <f t="shared" si="47"/>
        <v>4</v>
      </c>
      <c r="AD33" s="94">
        <f t="shared" si="48"/>
        <v>3</v>
      </c>
      <c r="AE33" s="94">
        <f t="shared" si="49"/>
        <v>1</v>
      </c>
      <c r="AF33" s="94">
        <f t="shared" si="50"/>
        <v>1</v>
      </c>
      <c r="AG33" s="94">
        <f t="shared" si="51"/>
        <v>0</v>
      </c>
      <c r="AH33" s="94">
        <f t="shared" si="52"/>
        <v>1</v>
      </c>
      <c r="AI33" s="94">
        <f t="shared" si="53"/>
        <v>3</v>
      </c>
      <c r="AJ33" s="94">
        <f t="shared" si="54"/>
        <v>0.5</v>
      </c>
      <c r="AK33" s="94">
        <f t="shared" si="55"/>
        <v>1</v>
      </c>
      <c r="AL33" s="94">
        <f t="shared" si="56"/>
        <v>2</v>
      </c>
      <c r="AM33" s="94">
        <f t="shared" si="57"/>
        <v>2</v>
      </c>
      <c r="AN33" s="94">
        <f t="shared" si="58"/>
        <v>2</v>
      </c>
      <c r="AO33" s="94">
        <f t="shared" si="59"/>
        <v>0</v>
      </c>
      <c r="AP33" s="94">
        <f t="shared" si="60"/>
        <v>0</v>
      </c>
      <c r="AQ33" s="94">
        <f t="shared" si="61"/>
        <v>0</v>
      </c>
      <c r="AR33" s="94">
        <f t="shared" si="62"/>
        <v>2</v>
      </c>
      <c r="AS33" s="94">
        <f t="shared" si="63"/>
        <v>0</v>
      </c>
      <c r="AU33" s="95">
        <f t="shared" si="24"/>
        <v>0</v>
      </c>
      <c r="AV33" s="95">
        <f t="shared" si="25"/>
        <v>0</v>
      </c>
      <c r="AW33" s="95">
        <f t="shared" si="26"/>
        <v>0</v>
      </c>
      <c r="AX33" s="95">
        <f t="shared" si="27"/>
        <v>0</v>
      </c>
      <c r="AY33" s="95">
        <f t="shared" si="28"/>
        <v>0</v>
      </c>
      <c r="AZ33" s="95">
        <f t="shared" si="29"/>
        <v>0</v>
      </c>
      <c r="BA33" s="95">
        <f t="shared" si="30"/>
        <v>0</v>
      </c>
      <c r="BB33" s="95">
        <f t="shared" si="31"/>
        <v>0</v>
      </c>
      <c r="BC33" s="95">
        <f t="shared" si="32"/>
        <v>0</v>
      </c>
      <c r="BD33" s="95">
        <f t="shared" si="33"/>
        <v>0</v>
      </c>
      <c r="BE33" s="95">
        <f t="shared" si="34"/>
        <v>0</v>
      </c>
      <c r="BF33" s="95">
        <f t="shared" si="35"/>
        <v>0</v>
      </c>
      <c r="BG33" s="95">
        <f t="shared" si="36"/>
        <v>0</v>
      </c>
      <c r="BH33" s="95">
        <f t="shared" si="37"/>
        <v>0</v>
      </c>
      <c r="BI33" s="95">
        <f t="shared" si="38"/>
        <v>0</v>
      </c>
      <c r="BJ33" s="95">
        <f t="shared" si="39"/>
        <v>0</v>
      </c>
      <c r="BK33" s="95">
        <f t="shared" si="40"/>
        <v>0</v>
      </c>
      <c r="BL33" s="95">
        <f t="shared" si="41"/>
        <v>0</v>
      </c>
      <c r="BM33" s="95">
        <f t="shared" si="42"/>
        <v>0</v>
      </c>
    </row>
    <row r="34" spans="1:65" x14ac:dyDescent="0.25">
      <c r="A34" s="96">
        <v>20151910122</v>
      </c>
      <c r="B34" s="91" t="s">
        <v>34</v>
      </c>
      <c r="C34" s="91" t="s">
        <v>87</v>
      </c>
      <c r="D34" s="91">
        <v>70</v>
      </c>
      <c r="E34" s="91">
        <v>86</v>
      </c>
      <c r="F34" s="91">
        <v>61</v>
      </c>
      <c r="G34" s="91">
        <v>65</v>
      </c>
      <c r="H34" s="91">
        <v>94</v>
      </c>
      <c r="I34" s="91">
        <v>61</v>
      </c>
      <c r="K34" s="91">
        <v>71</v>
      </c>
      <c r="L34" s="91">
        <v>85</v>
      </c>
      <c r="M34" s="91">
        <v>90</v>
      </c>
      <c r="N34" s="91">
        <v>60</v>
      </c>
      <c r="R34" s="91">
        <v>53</v>
      </c>
      <c r="S34" s="91">
        <v>61</v>
      </c>
      <c r="W34" s="91">
        <f t="shared" si="43"/>
        <v>28.5</v>
      </c>
      <c r="X34" s="97">
        <f t="shared" si="4"/>
        <v>66.94736842105263</v>
      </c>
      <c r="Y34" s="91">
        <f t="shared" si="44"/>
        <v>4</v>
      </c>
      <c r="AA34" s="94">
        <f t="shared" si="45"/>
        <v>4</v>
      </c>
      <c r="AB34" s="94">
        <f t="shared" si="46"/>
        <v>1</v>
      </c>
      <c r="AC34" s="94">
        <f t="shared" si="47"/>
        <v>4</v>
      </c>
      <c r="AD34" s="94">
        <f t="shared" si="48"/>
        <v>3</v>
      </c>
      <c r="AE34" s="94">
        <f t="shared" si="49"/>
        <v>1</v>
      </c>
      <c r="AF34" s="94">
        <f t="shared" si="50"/>
        <v>1</v>
      </c>
      <c r="AG34" s="94">
        <f t="shared" si="51"/>
        <v>0</v>
      </c>
      <c r="AH34" s="94">
        <f t="shared" si="52"/>
        <v>1</v>
      </c>
      <c r="AI34" s="94">
        <f t="shared" si="53"/>
        <v>3</v>
      </c>
      <c r="AJ34" s="94">
        <f t="shared" si="54"/>
        <v>0.5</v>
      </c>
      <c r="AK34" s="94">
        <f t="shared" si="55"/>
        <v>1</v>
      </c>
      <c r="AL34" s="94">
        <f t="shared" si="56"/>
        <v>0</v>
      </c>
      <c r="AM34" s="94">
        <f t="shared" si="57"/>
        <v>0</v>
      </c>
      <c r="AN34" s="94">
        <f t="shared" si="58"/>
        <v>0</v>
      </c>
      <c r="AO34" s="94">
        <f t="shared" si="59"/>
        <v>4</v>
      </c>
      <c r="AP34" s="94">
        <f t="shared" si="60"/>
        <v>5</v>
      </c>
      <c r="AQ34" s="94">
        <f t="shared" si="61"/>
        <v>0</v>
      </c>
      <c r="AR34" s="94">
        <f t="shared" si="62"/>
        <v>0</v>
      </c>
      <c r="AS34" s="94">
        <f t="shared" si="63"/>
        <v>0</v>
      </c>
      <c r="AU34" s="95">
        <f t="shared" si="24"/>
        <v>0</v>
      </c>
      <c r="AV34" s="95">
        <f t="shared" si="25"/>
        <v>0</v>
      </c>
      <c r="AW34" s="95">
        <f t="shared" si="26"/>
        <v>0</v>
      </c>
      <c r="AX34" s="95">
        <f t="shared" si="27"/>
        <v>0</v>
      </c>
      <c r="AY34" s="95">
        <f t="shared" si="28"/>
        <v>0</v>
      </c>
      <c r="AZ34" s="95">
        <f t="shared" si="29"/>
        <v>0</v>
      </c>
      <c r="BA34" s="95">
        <f t="shared" si="30"/>
        <v>0</v>
      </c>
      <c r="BB34" s="95">
        <f t="shared" si="31"/>
        <v>0</v>
      </c>
      <c r="BC34" s="95">
        <f t="shared" si="32"/>
        <v>0</v>
      </c>
      <c r="BD34" s="95">
        <f t="shared" si="33"/>
        <v>0</v>
      </c>
      <c r="BE34" s="95">
        <f t="shared" si="34"/>
        <v>0</v>
      </c>
      <c r="BF34" s="95">
        <f t="shared" si="35"/>
        <v>0</v>
      </c>
      <c r="BG34" s="95">
        <f t="shared" si="36"/>
        <v>0</v>
      </c>
      <c r="BH34" s="95">
        <f t="shared" si="37"/>
        <v>0</v>
      </c>
      <c r="BI34" s="95">
        <f t="shared" si="38"/>
        <v>4</v>
      </c>
      <c r="BJ34" s="95">
        <f t="shared" si="39"/>
        <v>0</v>
      </c>
      <c r="BK34" s="95">
        <f t="shared" si="40"/>
        <v>0</v>
      </c>
      <c r="BL34" s="95">
        <f t="shared" si="41"/>
        <v>0</v>
      </c>
      <c r="BM34" s="95">
        <f t="shared" si="42"/>
        <v>0</v>
      </c>
    </row>
    <row r="35" spans="1:65" x14ac:dyDescent="0.25">
      <c r="A35" s="96">
        <v>20151910126</v>
      </c>
      <c r="B35" s="91" t="s">
        <v>35</v>
      </c>
      <c r="C35" s="91" t="s">
        <v>86</v>
      </c>
      <c r="D35" s="91">
        <v>76</v>
      </c>
      <c r="E35" s="91">
        <v>90</v>
      </c>
      <c r="F35" s="91">
        <v>83</v>
      </c>
      <c r="G35" s="91">
        <v>79</v>
      </c>
      <c r="H35" s="91">
        <v>91</v>
      </c>
      <c r="I35" s="91">
        <v>72</v>
      </c>
      <c r="K35" s="91">
        <v>87</v>
      </c>
      <c r="L35" s="91">
        <v>87</v>
      </c>
      <c r="M35" s="91">
        <v>90</v>
      </c>
      <c r="N35" s="91">
        <v>72</v>
      </c>
      <c r="O35" s="91">
        <v>79</v>
      </c>
      <c r="P35" s="91">
        <v>81</v>
      </c>
      <c r="Q35" s="91">
        <v>76</v>
      </c>
      <c r="V35" s="91">
        <v>97</v>
      </c>
      <c r="W35" s="91">
        <f t="shared" si="43"/>
        <v>26.5</v>
      </c>
      <c r="X35" s="97">
        <f t="shared" si="4"/>
        <v>81.509433962264154</v>
      </c>
      <c r="Y35" s="91">
        <f t="shared" si="44"/>
        <v>0</v>
      </c>
      <c r="AA35" s="94">
        <f t="shared" si="45"/>
        <v>4</v>
      </c>
      <c r="AB35" s="94">
        <f t="shared" si="46"/>
        <v>1</v>
      </c>
      <c r="AC35" s="94">
        <f t="shared" si="47"/>
        <v>4</v>
      </c>
      <c r="AD35" s="94">
        <f t="shared" si="48"/>
        <v>3</v>
      </c>
      <c r="AE35" s="94">
        <f t="shared" si="49"/>
        <v>1</v>
      </c>
      <c r="AF35" s="94">
        <f t="shared" si="50"/>
        <v>1</v>
      </c>
      <c r="AG35" s="94">
        <f t="shared" si="51"/>
        <v>0</v>
      </c>
      <c r="AH35" s="94">
        <f t="shared" si="52"/>
        <v>1</v>
      </c>
      <c r="AI35" s="94">
        <f t="shared" si="53"/>
        <v>3</v>
      </c>
      <c r="AJ35" s="94">
        <f t="shared" si="54"/>
        <v>0.5</v>
      </c>
      <c r="AK35" s="94">
        <f t="shared" si="55"/>
        <v>1</v>
      </c>
      <c r="AL35" s="94">
        <f t="shared" si="56"/>
        <v>2</v>
      </c>
      <c r="AM35" s="94">
        <f t="shared" si="57"/>
        <v>2</v>
      </c>
      <c r="AN35" s="94">
        <f t="shared" si="58"/>
        <v>2</v>
      </c>
      <c r="AO35" s="94">
        <f t="shared" si="59"/>
        <v>0</v>
      </c>
      <c r="AP35" s="94">
        <f t="shared" si="60"/>
        <v>0</v>
      </c>
      <c r="AQ35" s="94">
        <f t="shared" si="61"/>
        <v>0</v>
      </c>
      <c r="AR35" s="94">
        <f t="shared" si="62"/>
        <v>0</v>
      </c>
      <c r="AS35" s="94">
        <f t="shared" si="63"/>
        <v>1</v>
      </c>
      <c r="AU35" s="95">
        <f t="shared" si="24"/>
        <v>0</v>
      </c>
      <c r="AV35" s="95">
        <f t="shared" si="25"/>
        <v>0</v>
      </c>
      <c r="AW35" s="95">
        <f t="shared" si="26"/>
        <v>0</v>
      </c>
      <c r="AX35" s="95">
        <f t="shared" si="27"/>
        <v>0</v>
      </c>
      <c r="AY35" s="95">
        <f t="shared" si="28"/>
        <v>0</v>
      </c>
      <c r="AZ35" s="95">
        <f t="shared" si="29"/>
        <v>0</v>
      </c>
      <c r="BA35" s="95">
        <f t="shared" si="30"/>
        <v>0</v>
      </c>
      <c r="BB35" s="95">
        <f t="shared" si="31"/>
        <v>0</v>
      </c>
      <c r="BC35" s="95">
        <f t="shared" si="32"/>
        <v>0</v>
      </c>
      <c r="BD35" s="95">
        <f t="shared" si="33"/>
        <v>0</v>
      </c>
      <c r="BE35" s="95">
        <f t="shared" si="34"/>
        <v>0</v>
      </c>
      <c r="BF35" s="95">
        <f t="shared" si="35"/>
        <v>0</v>
      </c>
      <c r="BG35" s="95">
        <f t="shared" si="36"/>
        <v>0</v>
      </c>
      <c r="BH35" s="95">
        <f t="shared" si="37"/>
        <v>0</v>
      </c>
      <c r="BI35" s="95">
        <f t="shared" si="38"/>
        <v>0</v>
      </c>
      <c r="BJ35" s="95">
        <f t="shared" si="39"/>
        <v>0</v>
      </c>
      <c r="BK35" s="95">
        <f t="shared" si="40"/>
        <v>0</v>
      </c>
      <c r="BL35" s="95">
        <f t="shared" si="41"/>
        <v>0</v>
      </c>
      <c r="BM35" s="95">
        <f t="shared" si="42"/>
        <v>0</v>
      </c>
    </row>
    <row r="36" spans="1:65" x14ac:dyDescent="0.25">
      <c r="A36" s="96">
        <v>20151910128</v>
      </c>
      <c r="B36" s="91" t="s">
        <v>36</v>
      </c>
      <c r="C36" s="91" t="s">
        <v>86</v>
      </c>
      <c r="D36" s="91">
        <v>70</v>
      </c>
      <c r="E36" s="91">
        <v>90</v>
      </c>
      <c r="F36" s="91">
        <v>73</v>
      </c>
      <c r="G36" s="91">
        <v>74</v>
      </c>
      <c r="H36" s="91">
        <v>91</v>
      </c>
      <c r="I36" s="91">
        <v>78</v>
      </c>
      <c r="K36" s="91">
        <v>85</v>
      </c>
      <c r="L36" s="91">
        <v>82</v>
      </c>
      <c r="M36" s="91">
        <v>90</v>
      </c>
      <c r="N36" s="91">
        <v>74</v>
      </c>
      <c r="O36" s="91">
        <v>80</v>
      </c>
      <c r="P36" s="91">
        <v>86</v>
      </c>
      <c r="Q36" s="91">
        <v>76</v>
      </c>
      <c r="W36" s="91">
        <f t="shared" si="43"/>
        <v>25.5</v>
      </c>
      <c r="X36" s="97">
        <f t="shared" si="4"/>
        <v>77.921568627450981</v>
      </c>
      <c r="Y36" s="91">
        <f t="shared" si="44"/>
        <v>0</v>
      </c>
      <c r="AA36" s="94">
        <f t="shared" si="45"/>
        <v>4</v>
      </c>
      <c r="AB36" s="94">
        <f t="shared" si="46"/>
        <v>1</v>
      </c>
      <c r="AC36" s="94">
        <f t="shared" si="47"/>
        <v>4</v>
      </c>
      <c r="AD36" s="94">
        <f t="shared" si="48"/>
        <v>3</v>
      </c>
      <c r="AE36" s="94">
        <f t="shared" si="49"/>
        <v>1</v>
      </c>
      <c r="AF36" s="94">
        <f t="shared" si="50"/>
        <v>1</v>
      </c>
      <c r="AG36" s="94">
        <f t="shared" si="51"/>
        <v>0</v>
      </c>
      <c r="AH36" s="94">
        <f t="shared" si="52"/>
        <v>1</v>
      </c>
      <c r="AI36" s="94">
        <f t="shared" si="53"/>
        <v>3</v>
      </c>
      <c r="AJ36" s="94">
        <f t="shared" si="54"/>
        <v>0.5</v>
      </c>
      <c r="AK36" s="94">
        <f t="shared" si="55"/>
        <v>1</v>
      </c>
      <c r="AL36" s="94">
        <f t="shared" si="56"/>
        <v>2</v>
      </c>
      <c r="AM36" s="94">
        <f t="shared" si="57"/>
        <v>2</v>
      </c>
      <c r="AN36" s="94">
        <f t="shared" si="58"/>
        <v>2</v>
      </c>
      <c r="AO36" s="94">
        <f t="shared" si="59"/>
        <v>0</v>
      </c>
      <c r="AP36" s="94">
        <f t="shared" si="60"/>
        <v>0</v>
      </c>
      <c r="AQ36" s="94">
        <f t="shared" si="61"/>
        <v>0</v>
      </c>
      <c r="AR36" s="94">
        <f t="shared" si="62"/>
        <v>0</v>
      </c>
      <c r="AS36" s="94">
        <f t="shared" si="63"/>
        <v>0</v>
      </c>
      <c r="AU36" s="95">
        <f t="shared" si="24"/>
        <v>0</v>
      </c>
      <c r="AV36" s="95">
        <f t="shared" si="25"/>
        <v>0</v>
      </c>
      <c r="AW36" s="95">
        <f t="shared" si="26"/>
        <v>0</v>
      </c>
      <c r="AX36" s="95">
        <f t="shared" si="27"/>
        <v>0</v>
      </c>
      <c r="AY36" s="95">
        <f t="shared" si="28"/>
        <v>0</v>
      </c>
      <c r="AZ36" s="95">
        <f t="shared" si="29"/>
        <v>0</v>
      </c>
      <c r="BA36" s="95">
        <f t="shared" si="30"/>
        <v>0</v>
      </c>
      <c r="BB36" s="95">
        <f t="shared" si="31"/>
        <v>0</v>
      </c>
      <c r="BC36" s="95">
        <f t="shared" si="32"/>
        <v>0</v>
      </c>
      <c r="BD36" s="95">
        <f t="shared" si="33"/>
        <v>0</v>
      </c>
      <c r="BE36" s="95">
        <f t="shared" si="34"/>
        <v>0</v>
      </c>
      <c r="BF36" s="95">
        <f t="shared" si="35"/>
        <v>0</v>
      </c>
      <c r="BG36" s="95">
        <f t="shared" si="36"/>
        <v>0</v>
      </c>
      <c r="BH36" s="95">
        <f t="shared" si="37"/>
        <v>0</v>
      </c>
      <c r="BI36" s="95">
        <f t="shared" si="38"/>
        <v>0</v>
      </c>
      <c r="BJ36" s="95">
        <f t="shared" si="39"/>
        <v>0</v>
      </c>
      <c r="BK36" s="95">
        <f t="shared" si="40"/>
        <v>0</v>
      </c>
      <c r="BL36" s="95">
        <f t="shared" si="41"/>
        <v>0</v>
      </c>
      <c r="BM36" s="95">
        <f t="shared" si="42"/>
        <v>0</v>
      </c>
    </row>
    <row r="37" spans="1:65" x14ac:dyDescent="0.25">
      <c r="A37" s="96">
        <v>20151910134</v>
      </c>
      <c r="B37" s="91" t="s">
        <v>38</v>
      </c>
      <c r="C37" s="91" t="s">
        <v>87</v>
      </c>
      <c r="D37" s="91">
        <v>84</v>
      </c>
      <c r="E37" s="91">
        <v>92</v>
      </c>
      <c r="F37" s="91">
        <v>80</v>
      </c>
      <c r="G37" s="91">
        <v>81</v>
      </c>
      <c r="H37" s="91">
        <v>94</v>
      </c>
      <c r="I37" s="91">
        <v>72</v>
      </c>
      <c r="K37" s="91">
        <v>84</v>
      </c>
      <c r="L37" s="91">
        <v>82</v>
      </c>
      <c r="M37" s="91">
        <v>90</v>
      </c>
      <c r="N37" s="91">
        <v>84</v>
      </c>
      <c r="O37" s="91">
        <v>88</v>
      </c>
      <c r="P37" s="91">
        <v>82</v>
      </c>
      <c r="S37" s="91">
        <v>74</v>
      </c>
      <c r="W37" s="91">
        <f t="shared" si="43"/>
        <v>28.5</v>
      </c>
      <c r="X37" s="97">
        <f t="shared" si="4"/>
        <v>81.614035087719301</v>
      </c>
      <c r="Y37" s="91">
        <f t="shared" si="44"/>
        <v>0</v>
      </c>
      <c r="AA37" s="94">
        <f t="shared" si="45"/>
        <v>4</v>
      </c>
      <c r="AB37" s="94">
        <f t="shared" si="46"/>
        <v>1</v>
      </c>
      <c r="AC37" s="94">
        <f t="shared" si="47"/>
        <v>4</v>
      </c>
      <c r="AD37" s="94">
        <f t="shared" si="48"/>
        <v>3</v>
      </c>
      <c r="AE37" s="94">
        <f t="shared" si="49"/>
        <v>1</v>
      </c>
      <c r="AF37" s="94">
        <f t="shared" si="50"/>
        <v>1</v>
      </c>
      <c r="AG37" s="94">
        <f t="shared" si="51"/>
        <v>0</v>
      </c>
      <c r="AH37" s="94">
        <f t="shared" si="52"/>
        <v>1</v>
      </c>
      <c r="AI37" s="94">
        <f t="shared" si="53"/>
        <v>3</v>
      </c>
      <c r="AJ37" s="94">
        <f t="shared" si="54"/>
        <v>0.5</v>
      </c>
      <c r="AK37" s="94">
        <f t="shared" si="55"/>
        <v>1</v>
      </c>
      <c r="AL37" s="94">
        <f t="shared" si="56"/>
        <v>2</v>
      </c>
      <c r="AM37" s="94">
        <f t="shared" si="57"/>
        <v>2</v>
      </c>
      <c r="AN37" s="94">
        <f t="shared" si="58"/>
        <v>0</v>
      </c>
      <c r="AO37" s="94">
        <f t="shared" si="59"/>
        <v>0</v>
      </c>
      <c r="AP37" s="94">
        <f t="shared" si="60"/>
        <v>5</v>
      </c>
      <c r="AQ37" s="94">
        <f t="shared" si="61"/>
        <v>0</v>
      </c>
      <c r="AR37" s="94">
        <f t="shared" si="62"/>
        <v>0</v>
      </c>
      <c r="AS37" s="94">
        <f t="shared" si="63"/>
        <v>0</v>
      </c>
      <c r="AU37" s="95">
        <f t="shared" si="24"/>
        <v>0</v>
      </c>
      <c r="AV37" s="95">
        <f t="shared" si="25"/>
        <v>0</v>
      </c>
      <c r="AW37" s="95">
        <f t="shared" si="26"/>
        <v>0</v>
      </c>
      <c r="AX37" s="95">
        <f t="shared" si="27"/>
        <v>0</v>
      </c>
      <c r="AY37" s="95">
        <f t="shared" si="28"/>
        <v>0</v>
      </c>
      <c r="AZ37" s="95">
        <f t="shared" si="29"/>
        <v>0</v>
      </c>
      <c r="BA37" s="95">
        <f t="shared" si="30"/>
        <v>0</v>
      </c>
      <c r="BB37" s="95">
        <f t="shared" si="31"/>
        <v>0</v>
      </c>
      <c r="BC37" s="95">
        <f t="shared" si="32"/>
        <v>0</v>
      </c>
      <c r="BD37" s="95">
        <f t="shared" si="33"/>
        <v>0</v>
      </c>
      <c r="BE37" s="95">
        <f t="shared" si="34"/>
        <v>0</v>
      </c>
      <c r="BF37" s="95">
        <f t="shared" si="35"/>
        <v>0</v>
      </c>
      <c r="BG37" s="95">
        <f t="shared" si="36"/>
        <v>0</v>
      </c>
      <c r="BH37" s="95">
        <f t="shared" si="37"/>
        <v>0</v>
      </c>
      <c r="BI37" s="95">
        <f t="shared" si="38"/>
        <v>0</v>
      </c>
      <c r="BJ37" s="95">
        <f t="shared" si="39"/>
        <v>0</v>
      </c>
      <c r="BK37" s="95">
        <f t="shared" si="40"/>
        <v>0</v>
      </c>
      <c r="BL37" s="95">
        <f t="shared" si="41"/>
        <v>0</v>
      </c>
      <c r="BM37" s="95">
        <f t="shared" si="42"/>
        <v>0</v>
      </c>
    </row>
    <row r="38" spans="1:65" x14ac:dyDescent="0.25">
      <c r="A38" s="96">
        <v>20151910135</v>
      </c>
      <c r="B38" s="91" t="s">
        <v>39</v>
      </c>
      <c r="C38" s="91" t="s">
        <v>87</v>
      </c>
      <c r="D38" s="91">
        <v>61</v>
      </c>
      <c r="E38" s="91">
        <v>85</v>
      </c>
      <c r="F38" s="91">
        <v>49</v>
      </c>
      <c r="G38" s="91">
        <v>68</v>
      </c>
      <c r="H38" s="91">
        <v>94</v>
      </c>
      <c r="I38" s="91">
        <v>77</v>
      </c>
      <c r="K38" s="91">
        <v>88</v>
      </c>
      <c r="L38" s="91">
        <v>84</v>
      </c>
      <c r="M38" s="91">
        <v>90</v>
      </c>
      <c r="N38" s="91">
        <v>71</v>
      </c>
      <c r="O38" s="91">
        <v>80</v>
      </c>
      <c r="U38" s="91">
        <v>79</v>
      </c>
      <c r="W38" s="91">
        <f t="shared" si="43"/>
        <v>23.5</v>
      </c>
      <c r="X38" s="97">
        <f t="shared" si="4"/>
        <v>71.234042553191486</v>
      </c>
      <c r="Y38" s="91">
        <f t="shared" si="44"/>
        <v>4</v>
      </c>
      <c r="AA38" s="94">
        <f t="shared" si="45"/>
        <v>4</v>
      </c>
      <c r="AB38" s="94">
        <f t="shared" si="46"/>
        <v>1</v>
      </c>
      <c r="AC38" s="94">
        <f t="shared" si="47"/>
        <v>4</v>
      </c>
      <c r="AD38" s="94">
        <f t="shared" si="48"/>
        <v>3</v>
      </c>
      <c r="AE38" s="94">
        <f t="shared" si="49"/>
        <v>1</v>
      </c>
      <c r="AF38" s="94">
        <f t="shared" si="50"/>
        <v>1</v>
      </c>
      <c r="AG38" s="94">
        <f t="shared" si="51"/>
        <v>0</v>
      </c>
      <c r="AH38" s="94">
        <f t="shared" si="52"/>
        <v>1</v>
      </c>
      <c r="AI38" s="94">
        <f t="shared" si="53"/>
        <v>3</v>
      </c>
      <c r="AJ38" s="94">
        <f t="shared" si="54"/>
        <v>0.5</v>
      </c>
      <c r="AK38" s="94">
        <f t="shared" si="55"/>
        <v>1</v>
      </c>
      <c r="AL38" s="94">
        <f t="shared" si="56"/>
        <v>2</v>
      </c>
      <c r="AM38" s="94">
        <f t="shared" si="57"/>
        <v>0</v>
      </c>
      <c r="AN38" s="94">
        <f t="shared" si="58"/>
        <v>0</v>
      </c>
      <c r="AO38" s="94">
        <f t="shared" si="59"/>
        <v>0</v>
      </c>
      <c r="AP38" s="94">
        <f t="shared" si="60"/>
        <v>0</v>
      </c>
      <c r="AQ38" s="94">
        <f t="shared" si="61"/>
        <v>0</v>
      </c>
      <c r="AR38" s="94">
        <f t="shared" si="62"/>
        <v>2</v>
      </c>
      <c r="AS38" s="94">
        <f t="shared" si="63"/>
        <v>0</v>
      </c>
      <c r="AU38" s="95">
        <f t="shared" si="24"/>
        <v>0</v>
      </c>
      <c r="AV38" s="95">
        <f t="shared" si="25"/>
        <v>0</v>
      </c>
      <c r="AW38" s="95">
        <f t="shared" si="26"/>
        <v>4</v>
      </c>
      <c r="AX38" s="95">
        <f t="shared" si="27"/>
        <v>0</v>
      </c>
      <c r="AY38" s="95">
        <f t="shared" si="28"/>
        <v>0</v>
      </c>
      <c r="AZ38" s="95">
        <f t="shared" si="29"/>
        <v>0</v>
      </c>
      <c r="BA38" s="95">
        <f t="shared" si="30"/>
        <v>0</v>
      </c>
      <c r="BB38" s="95">
        <f t="shared" si="31"/>
        <v>0</v>
      </c>
      <c r="BC38" s="95">
        <f t="shared" si="32"/>
        <v>0</v>
      </c>
      <c r="BD38" s="95">
        <f t="shared" si="33"/>
        <v>0</v>
      </c>
      <c r="BE38" s="95">
        <f t="shared" si="34"/>
        <v>0</v>
      </c>
      <c r="BF38" s="95">
        <f t="shared" si="35"/>
        <v>0</v>
      </c>
      <c r="BG38" s="95">
        <f t="shared" si="36"/>
        <v>0</v>
      </c>
      <c r="BH38" s="95">
        <f t="shared" si="37"/>
        <v>0</v>
      </c>
      <c r="BI38" s="95">
        <f t="shared" si="38"/>
        <v>0</v>
      </c>
      <c r="BJ38" s="95">
        <f t="shared" si="39"/>
        <v>0</v>
      </c>
      <c r="BK38" s="95">
        <f t="shared" si="40"/>
        <v>0</v>
      </c>
      <c r="BL38" s="95">
        <f t="shared" si="41"/>
        <v>0</v>
      </c>
      <c r="BM38" s="95">
        <f t="shared" si="42"/>
        <v>0</v>
      </c>
    </row>
    <row r="39" spans="1:65" x14ac:dyDescent="0.25">
      <c r="A39" s="96">
        <v>20151910140</v>
      </c>
      <c r="B39" s="91" t="s">
        <v>40</v>
      </c>
      <c r="C39" s="91" t="s">
        <v>86</v>
      </c>
      <c r="D39" s="91">
        <v>83</v>
      </c>
      <c r="E39" s="91">
        <v>93</v>
      </c>
      <c r="F39" s="91">
        <v>90</v>
      </c>
      <c r="G39" s="91">
        <v>80</v>
      </c>
      <c r="H39" s="91">
        <v>96</v>
      </c>
      <c r="I39" s="91">
        <v>74</v>
      </c>
      <c r="K39" s="91">
        <v>91</v>
      </c>
      <c r="L39" s="91">
        <v>83</v>
      </c>
      <c r="M39" s="91">
        <v>90</v>
      </c>
      <c r="N39" s="91">
        <v>74</v>
      </c>
      <c r="O39" s="91">
        <v>95</v>
      </c>
      <c r="P39" s="91">
        <v>91</v>
      </c>
      <c r="Q39" s="91">
        <v>93</v>
      </c>
      <c r="W39" s="91">
        <f t="shared" si="43"/>
        <v>25.5</v>
      </c>
      <c r="X39" s="97">
        <f t="shared" si="4"/>
        <v>86.745098039215691</v>
      </c>
      <c r="Y39" s="91">
        <f t="shared" si="44"/>
        <v>0</v>
      </c>
      <c r="AA39" s="94">
        <f t="shared" si="45"/>
        <v>4</v>
      </c>
      <c r="AB39" s="94">
        <f t="shared" si="46"/>
        <v>1</v>
      </c>
      <c r="AC39" s="94">
        <f t="shared" si="47"/>
        <v>4</v>
      </c>
      <c r="AD39" s="94">
        <f t="shared" si="48"/>
        <v>3</v>
      </c>
      <c r="AE39" s="94">
        <f t="shared" si="49"/>
        <v>1</v>
      </c>
      <c r="AF39" s="94">
        <f t="shared" si="50"/>
        <v>1</v>
      </c>
      <c r="AG39" s="94">
        <f t="shared" si="51"/>
        <v>0</v>
      </c>
      <c r="AH39" s="94">
        <f t="shared" si="52"/>
        <v>1</v>
      </c>
      <c r="AI39" s="94">
        <f t="shared" si="53"/>
        <v>3</v>
      </c>
      <c r="AJ39" s="94">
        <f t="shared" si="54"/>
        <v>0.5</v>
      </c>
      <c r="AK39" s="94">
        <f t="shared" si="55"/>
        <v>1</v>
      </c>
      <c r="AL39" s="94">
        <f t="shared" si="56"/>
        <v>2</v>
      </c>
      <c r="AM39" s="94">
        <f t="shared" si="57"/>
        <v>2</v>
      </c>
      <c r="AN39" s="94">
        <f t="shared" si="58"/>
        <v>2</v>
      </c>
      <c r="AO39" s="94">
        <f t="shared" si="59"/>
        <v>0</v>
      </c>
      <c r="AP39" s="94">
        <f t="shared" si="60"/>
        <v>0</v>
      </c>
      <c r="AQ39" s="94">
        <f t="shared" si="61"/>
        <v>0</v>
      </c>
      <c r="AR39" s="94">
        <f t="shared" si="62"/>
        <v>0</v>
      </c>
      <c r="AS39" s="94">
        <f t="shared" si="63"/>
        <v>0</v>
      </c>
      <c r="AU39" s="95">
        <f t="shared" si="24"/>
        <v>0</v>
      </c>
      <c r="AV39" s="95">
        <f t="shared" si="25"/>
        <v>0</v>
      </c>
      <c r="AW39" s="95">
        <f t="shared" si="26"/>
        <v>0</v>
      </c>
      <c r="AX39" s="95">
        <f t="shared" si="27"/>
        <v>0</v>
      </c>
      <c r="AY39" s="95">
        <f t="shared" si="28"/>
        <v>0</v>
      </c>
      <c r="AZ39" s="95">
        <f t="shared" si="29"/>
        <v>0</v>
      </c>
      <c r="BA39" s="95">
        <f t="shared" si="30"/>
        <v>0</v>
      </c>
      <c r="BB39" s="95">
        <f t="shared" si="31"/>
        <v>0</v>
      </c>
      <c r="BC39" s="95">
        <f t="shared" si="32"/>
        <v>0</v>
      </c>
      <c r="BD39" s="95">
        <f t="shared" si="33"/>
        <v>0</v>
      </c>
      <c r="BE39" s="95">
        <f t="shared" si="34"/>
        <v>0</v>
      </c>
      <c r="BF39" s="95">
        <f t="shared" si="35"/>
        <v>0</v>
      </c>
      <c r="BG39" s="95">
        <f t="shared" si="36"/>
        <v>0</v>
      </c>
      <c r="BH39" s="95">
        <f t="shared" si="37"/>
        <v>0</v>
      </c>
      <c r="BI39" s="95">
        <f t="shared" si="38"/>
        <v>0</v>
      </c>
      <c r="BJ39" s="95">
        <f t="shared" si="39"/>
        <v>0</v>
      </c>
      <c r="BK39" s="95">
        <f t="shared" si="40"/>
        <v>0</v>
      </c>
      <c r="BL39" s="95">
        <f t="shared" si="41"/>
        <v>0</v>
      </c>
      <c r="BM39" s="95">
        <f t="shared" si="42"/>
        <v>0</v>
      </c>
    </row>
    <row r="40" spans="1:65" x14ac:dyDescent="0.25">
      <c r="A40" s="96">
        <v>20151910145</v>
      </c>
      <c r="B40" s="91" t="s">
        <v>122</v>
      </c>
      <c r="C40" s="91" t="s">
        <v>87</v>
      </c>
      <c r="D40" s="91">
        <v>78</v>
      </c>
      <c r="E40" s="91">
        <v>84</v>
      </c>
      <c r="F40" s="91">
        <v>70</v>
      </c>
      <c r="G40" s="91">
        <v>73</v>
      </c>
      <c r="H40" s="91">
        <v>94</v>
      </c>
      <c r="I40" s="91">
        <v>65</v>
      </c>
      <c r="K40" s="91">
        <v>72</v>
      </c>
      <c r="L40" s="91">
        <v>85</v>
      </c>
      <c r="M40" s="91">
        <v>90</v>
      </c>
      <c r="N40" s="91">
        <v>84</v>
      </c>
      <c r="O40" s="91">
        <v>88</v>
      </c>
      <c r="P40" s="91">
        <v>79</v>
      </c>
      <c r="Q40" s="91">
        <v>68</v>
      </c>
      <c r="U40" s="91">
        <v>86</v>
      </c>
      <c r="W40" s="91">
        <f t="shared" si="43"/>
        <v>27.5</v>
      </c>
      <c r="X40" s="97">
        <f t="shared" si="4"/>
        <v>78.25454545454545</v>
      </c>
      <c r="Y40" s="91">
        <f t="shared" si="44"/>
        <v>0</v>
      </c>
      <c r="AA40" s="94">
        <f t="shared" si="45"/>
        <v>4</v>
      </c>
      <c r="AB40" s="94">
        <f t="shared" si="46"/>
        <v>1</v>
      </c>
      <c r="AC40" s="94">
        <f t="shared" si="47"/>
        <v>4</v>
      </c>
      <c r="AD40" s="94">
        <f t="shared" si="48"/>
        <v>3</v>
      </c>
      <c r="AE40" s="94">
        <f t="shared" si="49"/>
        <v>1</v>
      </c>
      <c r="AF40" s="94">
        <f t="shared" si="50"/>
        <v>1</v>
      </c>
      <c r="AG40" s="94">
        <f t="shared" si="51"/>
        <v>0</v>
      </c>
      <c r="AH40" s="94">
        <f t="shared" si="52"/>
        <v>1</v>
      </c>
      <c r="AI40" s="94">
        <f t="shared" si="53"/>
        <v>3</v>
      </c>
      <c r="AJ40" s="94">
        <f t="shared" si="54"/>
        <v>0.5</v>
      </c>
      <c r="AK40" s="94">
        <f t="shared" si="55"/>
        <v>1</v>
      </c>
      <c r="AL40" s="94">
        <f t="shared" si="56"/>
        <v>2</v>
      </c>
      <c r="AM40" s="94">
        <f t="shared" si="57"/>
        <v>2</v>
      </c>
      <c r="AN40" s="94">
        <f t="shared" si="58"/>
        <v>2</v>
      </c>
      <c r="AO40" s="94">
        <f t="shared" si="59"/>
        <v>0</v>
      </c>
      <c r="AP40" s="94">
        <f t="shared" si="60"/>
        <v>0</v>
      </c>
      <c r="AQ40" s="94">
        <f t="shared" si="61"/>
        <v>0</v>
      </c>
      <c r="AR40" s="94">
        <f t="shared" si="62"/>
        <v>2</v>
      </c>
      <c r="AS40" s="94">
        <f t="shared" si="63"/>
        <v>0</v>
      </c>
      <c r="AU40" s="95">
        <f t="shared" si="24"/>
        <v>0</v>
      </c>
      <c r="AV40" s="95">
        <f t="shared" si="25"/>
        <v>0</v>
      </c>
      <c r="AW40" s="95">
        <f t="shared" si="26"/>
        <v>0</v>
      </c>
      <c r="AX40" s="95">
        <f t="shared" si="27"/>
        <v>0</v>
      </c>
      <c r="AY40" s="95">
        <f t="shared" si="28"/>
        <v>0</v>
      </c>
      <c r="AZ40" s="95">
        <f t="shared" si="29"/>
        <v>0</v>
      </c>
      <c r="BA40" s="95">
        <f t="shared" si="30"/>
        <v>0</v>
      </c>
      <c r="BB40" s="95">
        <f t="shared" si="31"/>
        <v>0</v>
      </c>
      <c r="BC40" s="95">
        <f t="shared" si="32"/>
        <v>0</v>
      </c>
      <c r="BD40" s="95">
        <f t="shared" si="33"/>
        <v>0</v>
      </c>
      <c r="BE40" s="95">
        <f t="shared" si="34"/>
        <v>0</v>
      </c>
      <c r="BF40" s="95">
        <f t="shared" si="35"/>
        <v>0</v>
      </c>
      <c r="BG40" s="95">
        <f t="shared" si="36"/>
        <v>0</v>
      </c>
      <c r="BH40" s="95">
        <f t="shared" si="37"/>
        <v>0</v>
      </c>
      <c r="BI40" s="95">
        <f t="shared" si="38"/>
        <v>0</v>
      </c>
      <c r="BJ40" s="95">
        <f t="shared" si="39"/>
        <v>0</v>
      </c>
      <c r="BK40" s="95">
        <f t="shared" si="40"/>
        <v>0</v>
      </c>
      <c r="BL40" s="95">
        <f t="shared" si="41"/>
        <v>0</v>
      </c>
      <c r="BM40" s="95">
        <f t="shared" si="42"/>
        <v>0</v>
      </c>
    </row>
    <row r="41" spans="1:65" x14ac:dyDescent="0.25">
      <c r="A41" s="96">
        <v>20151910148</v>
      </c>
      <c r="B41" s="91" t="s">
        <v>42</v>
      </c>
      <c r="C41" s="91" t="s">
        <v>87</v>
      </c>
      <c r="D41" s="91">
        <v>70</v>
      </c>
      <c r="E41" s="91">
        <v>89</v>
      </c>
      <c r="F41" s="91">
        <v>63</v>
      </c>
      <c r="G41" s="91">
        <v>62</v>
      </c>
      <c r="H41" s="91">
        <v>94</v>
      </c>
      <c r="I41" s="91">
        <v>58</v>
      </c>
      <c r="K41" s="91">
        <v>70</v>
      </c>
      <c r="L41" s="91">
        <v>84</v>
      </c>
      <c r="M41" s="91">
        <v>90</v>
      </c>
      <c r="N41" s="91">
        <v>88</v>
      </c>
      <c r="O41" s="91">
        <v>81</v>
      </c>
      <c r="P41" s="91">
        <v>74</v>
      </c>
      <c r="S41" s="91">
        <v>63</v>
      </c>
      <c r="W41" s="91">
        <f t="shared" si="43"/>
        <v>28.5</v>
      </c>
      <c r="X41" s="97">
        <f t="shared" si="4"/>
        <v>71.543859649122808</v>
      </c>
      <c r="Y41" s="91">
        <f t="shared" si="44"/>
        <v>1</v>
      </c>
      <c r="AA41" s="94">
        <f t="shared" si="45"/>
        <v>4</v>
      </c>
      <c r="AB41" s="94">
        <f t="shared" si="46"/>
        <v>1</v>
      </c>
      <c r="AC41" s="94">
        <f t="shared" si="47"/>
        <v>4</v>
      </c>
      <c r="AD41" s="94">
        <f t="shared" si="48"/>
        <v>3</v>
      </c>
      <c r="AE41" s="94">
        <f t="shared" si="49"/>
        <v>1</v>
      </c>
      <c r="AF41" s="94">
        <f t="shared" si="50"/>
        <v>1</v>
      </c>
      <c r="AG41" s="94">
        <f t="shared" si="51"/>
        <v>0</v>
      </c>
      <c r="AH41" s="94">
        <f t="shared" si="52"/>
        <v>1</v>
      </c>
      <c r="AI41" s="94">
        <f t="shared" si="53"/>
        <v>3</v>
      </c>
      <c r="AJ41" s="94">
        <f t="shared" si="54"/>
        <v>0.5</v>
      </c>
      <c r="AK41" s="94">
        <f t="shared" si="55"/>
        <v>1</v>
      </c>
      <c r="AL41" s="94">
        <f t="shared" si="56"/>
        <v>2</v>
      </c>
      <c r="AM41" s="94">
        <f t="shared" si="57"/>
        <v>2</v>
      </c>
      <c r="AN41" s="94">
        <f t="shared" si="58"/>
        <v>0</v>
      </c>
      <c r="AO41" s="94">
        <f t="shared" si="59"/>
        <v>0</v>
      </c>
      <c r="AP41" s="94">
        <f t="shared" si="60"/>
        <v>5</v>
      </c>
      <c r="AQ41" s="94">
        <f t="shared" si="61"/>
        <v>0</v>
      </c>
      <c r="AR41" s="94">
        <f t="shared" si="62"/>
        <v>0</v>
      </c>
      <c r="AS41" s="94">
        <f t="shared" si="63"/>
        <v>0</v>
      </c>
      <c r="AU41" s="95">
        <f t="shared" si="24"/>
        <v>0</v>
      </c>
      <c r="AV41" s="95">
        <f t="shared" si="25"/>
        <v>0</v>
      </c>
      <c r="AW41" s="95">
        <f t="shared" si="26"/>
        <v>0</v>
      </c>
      <c r="AX41" s="95">
        <f t="shared" si="27"/>
        <v>0</v>
      </c>
      <c r="AY41" s="95">
        <f t="shared" si="28"/>
        <v>0</v>
      </c>
      <c r="AZ41" s="95">
        <f t="shared" si="29"/>
        <v>1</v>
      </c>
      <c r="BA41" s="95">
        <f t="shared" si="30"/>
        <v>0</v>
      </c>
      <c r="BB41" s="95">
        <f t="shared" si="31"/>
        <v>0</v>
      </c>
      <c r="BC41" s="95">
        <f t="shared" si="32"/>
        <v>0</v>
      </c>
      <c r="BD41" s="95">
        <f t="shared" si="33"/>
        <v>0</v>
      </c>
      <c r="BE41" s="95">
        <f t="shared" si="34"/>
        <v>0</v>
      </c>
      <c r="BF41" s="95">
        <f t="shared" si="35"/>
        <v>0</v>
      </c>
      <c r="BG41" s="95">
        <f t="shared" si="36"/>
        <v>0</v>
      </c>
      <c r="BH41" s="95">
        <f t="shared" si="37"/>
        <v>0</v>
      </c>
      <c r="BI41" s="95">
        <f t="shared" si="38"/>
        <v>0</v>
      </c>
      <c r="BJ41" s="95">
        <f t="shared" si="39"/>
        <v>0</v>
      </c>
      <c r="BK41" s="95">
        <f t="shared" si="40"/>
        <v>0</v>
      </c>
      <c r="BL41" s="95">
        <f t="shared" si="41"/>
        <v>0</v>
      </c>
      <c r="BM41" s="95">
        <f t="shared" si="42"/>
        <v>0</v>
      </c>
    </row>
    <row r="42" spans="1:65" x14ac:dyDescent="0.25">
      <c r="A42" s="96">
        <v>20151910154</v>
      </c>
      <c r="B42" s="91" t="s">
        <v>43</v>
      </c>
      <c r="C42" s="91" t="s">
        <v>87</v>
      </c>
      <c r="D42" s="91">
        <v>61</v>
      </c>
      <c r="E42" s="91">
        <v>85</v>
      </c>
      <c r="F42" s="91">
        <v>60</v>
      </c>
      <c r="G42" s="91">
        <v>60</v>
      </c>
      <c r="H42" s="91">
        <v>94</v>
      </c>
      <c r="I42" s="91">
        <v>55</v>
      </c>
      <c r="K42" s="91">
        <v>67</v>
      </c>
      <c r="L42" s="91">
        <v>74</v>
      </c>
      <c r="M42" s="91">
        <v>90</v>
      </c>
      <c r="N42" s="91">
        <v>80</v>
      </c>
      <c r="O42" s="91">
        <v>65</v>
      </c>
      <c r="P42" s="91">
        <v>69</v>
      </c>
      <c r="S42" s="91">
        <v>47</v>
      </c>
      <c r="T42" s="91">
        <v>42</v>
      </c>
      <c r="W42" s="91">
        <f t="shared" si="43"/>
        <v>29.5</v>
      </c>
      <c r="X42" s="97">
        <f t="shared" si="4"/>
        <v>62.949152542372879</v>
      </c>
      <c r="Y42" s="91">
        <f t="shared" si="44"/>
        <v>7</v>
      </c>
      <c r="AA42" s="94">
        <f t="shared" si="45"/>
        <v>4</v>
      </c>
      <c r="AB42" s="94">
        <f t="shared" si="46"/>
        <v>1</v>
      </c>
      <c r="AC42" s="94">
        <f t="shared" si="47"/>
        <v>4</v>
      </c>
      <c r="AD42" s="94">
        <f t="shared" si="48"/>
        <v>3</v>
      </c>
      <c r="AE42" s="94">
        <f t="shared" si="49"/>
        <v>1</v>
      </c>
      <c r="AF42" s="94">
        <f t="shared" si="50"/>
        <v>1</v>
      </c>
      <c r="AG42" s="94">
        <f t="shared" si="51"/>
        <v>0</v>
      </c>
      <c r="AH42" s="94">
        <f t="shared" si="52"/>
        <v>1</v>
      </c>
      <c r="AI42" s="94">
        <f t="shared" si="53"/>
        <v>3</v>
      </c>
      <c r="AJ42" s="94">
        <f t="shared" si="54"/>
        <v>0.5</v>
      </c>
      <c r="AK42" s="94">
        <f t="shared" si="55"/>
        <v>1</v>
      </c>
      <c r="AL42" s="94">
        <f t="shared" si="56"/>
        <v>2</v>
      </c>
      <c r="AM42" s="94">
        <f t="shared" si="57"/>
        <v>2</v>
      </c>
      <c r="AN42" s="94">
        <f t="shared" si="58"/>
        <v>0</v>
      </c>
      <c r="AO42" s="94">
        <f t="shared" si="59"/>
        <v>0</v>
      </c>
      <c r="AP42" s="94">
        <f t="shared" si="60"/>
        <v>5</v>
      </c>
      <c r="AQ42" s="94">
        <f t="shared" si="61"/>
        <v>1</v>
      </c>
      <c r="AR42" s="94">
        <f t="shared" si="62"/>
        <v>0</v>
      </c>
      <c r="AS42" s="94">
        <f t="shared" si="63"/>
        <v>0</v>
      </c>
      <c r="AU42" s="95">
        <f t="shared" si="24"/>
        <v>0</v>
      </c>
      <c r="AV42" s="95">
        <f t="shared" si="25"/>
        <v>0</v>
      </c>
      <c r="AW42" s="95">
        <f t="shared" si="26"/>
        <v>0</v>
      </c>
      <c r="AX42" s="95">
        <f t="shared" si="27"/>
        <v>0</v>
      </c>
      <c r="AY42" s="95">
        <f t="shared" si="28"/>
        <v>0</v>
      </c>
      <c r="AZ42" s="95">
        <f t="shared" si="29"/>
        <v>1</v>
      </c>
      <c r="BA42" s="95">
        <f t="shared" si="30"/>
        <v>0</v>
      </c>
      <c r="BB42" s="95">
        <f t="shared" si="31"/>
        <v>0</v>
      </c>
      <c r="BC42" s="95">
        <f t="shared" si="32"/>
        <v>0</v>
      </c>
      <c r="BD42" s="95">
        <f t="shared" si="33"/>
        <v>0</v>
      </c>
      <c r="BE42" s="95">
        <f t="shared" si="34"/>
        <v>0</v>
      </c>
      <c r="BF42" s="95">
        <f t="shared" si="35"/>
        <v>0</v>
      </c>
      <c r="BG42" s="95">
        <f t="shared" si="36"/>
        <v>0</v>
      </c>
      <c r="BH42" s="95">
        <f t="shared" si="37"/>
        <v>0</v>
      </c>
      <c r="BI42" s="95">
        <f t="shared" si="38"/>
        <v>0</v>
      </c>
      <c r="BJ42" s="95">
        <f t="shared" si="39"/>
        <v>5</v>
      </c>
      <c r="BK42" s="95">
        <f t="shared" si="40"/>
        <v>1</v>
      </c>
      <c r="BL42" s="95">
        <f t="shared" si="41"/>
        <v>0</v>
      </c>
      <c r="BM42" s="95">
        <f t="shared" si="42"/>
        <v>0</v>
      </c>
    </row>
    <row r="43" spans="1:65" x14ac:dyDescent="0.25">
      <c r="A43" s="96">
        <v>20151910157</v>
      </c>
      <c r="B43" s="91" t="s">
        <v>44</v>
      </c>
      <c r="C43" s="91" t="s">
        <v>86</v>
      </c>
      <c r="D43" s="91">
        <v>86</v>
      </c>
      <c r="E43" s="91">
        <v>93</v>
      </c>
      <c r="F43" s="91">
        <v>92</v>
      </c>
      <c r="G43" s="91">
        <v>88</v>
      </c>
      <c r="H43" s="91">
        <v>96</v>
      </c>
      <c r="I43" s="91">
        <v>81</v>
      </c>
      <c r="K43" s="91">
        <v>90</v>
      </c>
      <c r="L43" s="91">
        <v>95</v>
      </c>
      <c r="M43" s="91">
        <v>90</v>
      </c>
      <c r="N43" s="91">
        <v>77</v>
      </c>
      <c r="O43" s="91">
        <v>95</v>
      </c>
      <c r="P43" s="91">
        <v>98</v>
      </c>
      <c r="Q43" s="91">
        <v>90</v>
      </c>
      <c r="W43" s="91">
        <f t="shared" si="43"/>
        <v>25.5</v>
      </c>
      <c r="X43" s="97">
        <f t="shared" si="4"/>
        <v>90.549019607843135</v>
      </c>
      <c r="Y43" s="91">
        <f t="shared" si="44"/>
        <v>0</v>
      </c>
      <c r="AA43" s="94">
        <f t="shared" si="45"/>
        <v>4</v>
      </c>
      <c r="AB43" s="94">
        <f t="shared" si="46"/>
        <v>1</v>
      </c>
      <c r="AC43" s="94">
        <f t="shared" si="47"/>
        <v>4</v>
      </c>
      <c r="AD43" s="94">
        <f t="shared" si="48"/>
        <v>3</v>
      </c>
      <c r="AE43" s="94">
        <f t="shared" si="49"/>
        <v>1</v>
      </c>
      <c r="AF43" s="94">
        <f t="shared" si="50"/>
        <v>1</v>
      </c>
      <c r="AG43" s="94">
        <f t="shared" si="51"/>
        <v>0</v>
      </c>
      <c r="AH43" s="94">
        <f t="shared" si="52"/>
        <v>1</v>
      </c>
      <c r="AI43" s="94">
        <f t="shared" si="53"/>
        <v>3</v>
      </c>
      <c r="AJ43" s="94">
        <f t="shared" si="54"/>
        <v>0.5</v>
      </c>
      <c r="AK43" s="94">
        <f t="shared" si="55"/>
        <v>1</v>
      </c>
      <c r="AL43" s="94">
        <f t="shared" si="56"/>
        <v>2</v>
      </c>
      <c r="AM43" s="94">
        <f t="shared" si="57"/>
        <v>2</v>
      </c>
      <c r="AN43" s="94">
        <f t="shared" si="58"/>
        <v>2</v>
      </c>
      <c r="AO43" s="94">
        <f t="shared" si="59"/>
        <v>0</v>
      </c>
      <c r="AP43" s="94">
        <f t="shared" si="60"/>
        <v>0</v>
      </c>
      <c r="AQ43" s="94">
        <f t="shared" si="61"/>
        <v>0</v>
      </c>
      <c r="AR43" s="94">
        <f t="shared" si="62"/>
        <v>0</v>
      </c>
      <c r="AS43" s="94">
        <f t="shared" si="63"/>
        <v>0</v>
      </c>
      <c r="AU43" s="95">
        <f t="shared" si="24"/>
        <v>0</v>
      </c>
      <c r="AV43" s="95">
        <f t="shared" si="25"/>
        <v>0</v>
      </c>
      <c r="AW43" s="95">
        <f t="shared" si="26"/>
        <v>0</v>
      </c>
      <c r="AX43" s="95">
        <f t="shared" si="27"/>
        <v>0</v>
      </c>
      <c r="AY43" s="95">
        <f t="shared" si="28"/>
        <v>0</v>
      </c>
      <c r="AZ43" s="95">
        <f t="shared" si="29"/>
        <v>0</v>
      </c>
      <c r="BA43" s="95">
        <f t="shared" si="30"/>
        <v>0</v>
      </c>
      <c r="BB43" s="95">
        <f t="shared" si="31"/>
        <v>0</v>
      </c>
      <c r="BC43" s="95">
        <f t="shared" si="32"/>
        <v>0</v>
      </c>
      <c r="BD43" s="95">
        <f t="shared" si="33"/>
        <v>0</v>
      </c>
      <c r="BE43" s="95">
        <f t="shared" si="34"/>
        <v>0</v>
      </c>
      <c r="BF43" s="95">
        <f t="shared" si="35"/>
        <v>0</v>
      </c>
      <c r="BG43" s="95">
        <f t="shared" si="36"/>
        <v>0</v>
      </c>
      <c r="BH43" s="95">
        <f t="shared" si="37"/>
        <v>0</v>
      </c>
      <c r="BI43" s="95">
        <f t="shared" si="38"/>
        <v>0</v>
      </c>
      <c r="BJ43" s="95">
        <f t="shared" si="39"/>
        <v>0</v>
      </c>
      <c r="BK43" s="95">
        <f t="shared" si="40"/>
        <v>0</v>
      </c>
      <c r="BL43" s="95">
        <f t="shared" si="41"/>
        <v>0</v>
      </c>
      <c r="BM43" s="95">
        <f t="shared" si="42"/>
        <v>0</v>
      </c>
    </row>
    <row r="44" spans="1:65" x14ac:dyDescent="0.25">
      <c r="A44" s="96">
        <v>20151910159</v>
      </c>
      <c r="B44" s="91" t="s">
        <v>46</v>
      </c>
      <c r="C44" s="91" t="s">
        <v>87</v>
      </c>
      <c r="D44" s="91">
        <v>37</v>
      </c>
      <c r="E44" s="91">
        <v>83</v>
      </c>
      <c r="F44" s="91">
        <v>61</v>
      </c>
      <c r="G44" s="91">
        <v>44</v>
      </c>
      <c r="H44" s="91">
        <v>95</v>
      </c>
      <c r="I44" s="91">
        <v>62</v>
      </c>
      <c r="K44" s="91">
        <v>76</v>
      </c>
      <c r="L44" s="91">
        <v>80</v>
      </c>
      <c r="M44" s="91">
        <v>90</v>
      </c>
      <c r="N44" s="91">
        <v>66</v>
      </c>
      <c r="O44" s="91">
        <v>85</v>
      </c>
      <c r="P44" s="91">
        <v>84</v>
      </c>
      <c r="R44" s="91">
        <v>37</v>
      </c>
      <c r="U44" s="91">
        <v>76</v>
      </c>
      <c r="W44" s="91">
        <f t="shared" si="43"/>
        <v>29.5</v>
      </c>
      <c r="X44" s="97">
        <f t="shared" si="4"/>
        <v>62</v>
      </c>
      <c r="Y44" s="91">
        <f t="shared" si="44"/>
        <v>11</v>
      </c>
      <c r="AA44" s="94">
        <f t="shared" si="45"/>
        <v>4</v>
      </c>
      <c r="AB44" s="94">
        <f t="shared" si="46"/>
        <v>1</v>
      </c>
      <c r="AC44" s="94">
        <f t="shared" si="47"/>
        <v>4</v>
      </c>
      <c r="AD44" s="94">
        <f t="shared" si="48"/>
        <v>3</v>
      </c>
      <c r="AE44" s="94">
        <f t="shared" si="49"/>
        <v>1</v>
      </c>
      <c r="AF44" s="94">
        <f t="shared" si="50"/>
        <v>1</v>
      </c>
      <c r="AG44" s="94">
        <f t="shared" si="51"/>
        <v>0</v>
      </c>
      <c r="AH44" s="94">
        <f t="shared" si="52"/>
        <v>1</v>
      </c>
      <c r="AI44" s="94">
        <f t="shared" si="53"/>
        <v>3</v>
      </c>
      <c r="AJ44" s="94">
        <f t="shared" si="54"/>
        <v>0.5</v>
      </c>
      <c r="AK44" s="94">
        <f t="shared" si="55"/>
        <v>1</v>
      </c>
      <c r="AL44" s="94">
        <f t="shared" si="56"/>
        <v>2</v>
      </c>
      <c r="AM44" s="94">
        <f t="shared" si="57"/>
        <v>2</v>
      </c>
      <c r="AN44" s="94">
        <f t="shared" si="58"/>
        <v>0</v>
      </c>
      <c r="AO44" s="94">
        <f t="shared" si="59"/>
        <v>4</v>
      </c>
      <c r="AP44" s="94">
        <f t="shared" si="60"/>
        <v>0</v>
      </c>
      <c r="AQ44" s="94">
        <f t="shared" si="61"/>
        <v>0</v>
      </c>
      <c r="AR44" s="94">
        <f t="shared" si="62"/>
        <v>2</v>
      </c>
      <c r="AS44" s="94">
        <f t="shared" si="63"/>
        <v>0</v>
      </c>
      <c r="AU44" s="95">
        <f t="shared" si="24"/>
        <v>4</v>
      </c>
      <c r="AV44" s="95">
        <f t="shared" si="25"/>
        <v>0</v>
      </c>
      <c r="AW44" s="95">
        <f t="shared" si="26"/>
        <v>0</v>
      </c>
      <c r="AX44" s="95">
        <f t="shared" si="27"/>
        <v>3</v>
      </c>
      <c r="AY44" s="95">
        <f t="shared" si="28"/>
        <v>0</v>
      </c>
      <c r="AZ44" s="95">
        <f t="shared" si="29"/>
        <v>0</v>
      </c>
      <c r="BA44" s="95">
        <f t="shared" si="30"/>
        <v>0</v>
      </c>
      <c r="BB44" s="95">
        <f t="shared" si="31"/>
        <v>0</v>
      </c>
      <c r="BC44" s="95">
        <f t="shared" si="32"/>
        <v>0</v>
      </c>
      <c r="BD44" s="95">
        <f t="shared" si="33"/>
        <v>0</v>
      </c>
      <c r="BE44" s="95">
        <f t="shared" si="34"/>
        <v>0</v>
      </c>
      <c r="BF44" s="95">
        <f t="shared" si="35"/>
        <v>0</v>
      </c>
      <c r="BG44" s="95">
        <f t="shared" si="36"/>
        <v>0</v>
      </c>
      <c r="BH44" s="95">
        <f t="shared" si="37"/>
        <v>0</v>
      </c>
      <c r="BI44" s="95">
        <f t="shared" si="38"/>
        <v>4</v>
      </c>
      <c r="BJ44" s="95">
        <f t="shared" si="39"/>
        <v>0</v>
      </c>
      <c r="BK44" s="95">
        <f t="shared" si="40"/>
        <v>0</v>
      </c>
      <c r="BL44" s="95">
        <f t="shared" si="41"/>
        <v>0</v>
      </c>
      <c r="BM44" s="95">
        <f t="shared" si="42"/>
        <v>0</v>
      </c>
    </row>
    <row r="46" spans="1:65" s="99" customFormat="1" x14ac:dyDescent="0.25">
      <c r="A46" s="99" t="s">
        <v>99</v>
      </c>
      <c r="D46" s="91">
        <v>4</v>
      </c>
      <c r="E46" s="91">
        <v>1</v>
      </c>
      <c r="F46" s="91">
        <v>4</v>
      </c>
      <c r="G46" s="91">
        <v>3</v>
      </c>
      <c r="H46" s="91">
        <v>1</v>
      </c>
      <c r="I46" s="91">
        <v>1</v>
      </c>
      <c r="J46" s="91">
        <v>2</v>
      </c>
      <c r="K46" s="91">
        <v>1</v>
      </c>
      <c r="L46" s="91">
        <v>3</v>
      </c>
      <c r="M46" s="91">
        <v>0.5</v>
      </c>
      <c r="N46" s="91">
        <v>1</v>
      </c>
      <c r="O46" s="91">
        <v>2</v>
      </c>
      <c r="P46" s="91">
        <v>2</v>
      </c>
      <c r="Q46" s="91">
        <v>2</v>
      </c>
      <c r="R46" s="91">
        <v>4</v>
      </c>
      <c r="S46" s="91">
        <v>5</v>
      </c>
      <c r="T46" s="91">
        <v>1</v>
      </c>
      <c r="U46" s="91">
        <v>2</v>
      </c>
      <c r="V46" s="91">
        <v>1</v>
      </c>
      <c r="W46" s="100"/>
      <c r="X46" s="97"/>
    </row>
  </sheetData>
  <sortState ref="A2:W44">
    <sortCondition ref="A33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88"/>
  <sheetViews>
    <sheetView zoomScale="145" zoomScaleNormal="145" workbookViewId="0">
      <pane ySplit="1" topLeftCell="A2" activePane="bottomLeft" state="frozen"/>
      <selection pane="bottomLeft" activeCell="M13" sqref="M13"/>
    </sheetView>
  </sheetViews>
  <sheetFormatPr defaultColWidth="8.88671875" defaultRowHeight="14.4" x14ac:dyDescent="0.25"/>
  <cols>
    <col min="1" max="1" width="13.21875" style="74" bestFit="1" customWidth="1"/>
    <col min="2" max="2" width="7.44140625" style="74" bestFit="1" customWidth="1"/>
    <col min="3" max="3" width="5.77734375" style="74" bestFit="1" customWidth="1"/>
    <col min="4" max="4" width="15.77734375" style="74" bestFit="1" customWidth="1"/>
    <col min="5" max="5" width="18.109375" style="75" bestFit="1" customWidth="1"/>
    <col min="6" max="6" width="20.44140625" style="76" bestFit="1" customWidth="1"/>
    <col min="7" max="7" width="15.77734375" style="74" bestFit="1" customWidth="1"/>
    <col min="8" max="8" width="18.109375" style="74" bestFit="1" customWidth="1"/>
    <col min="9" max="9" width="20.44140625" style="74" bestFit="1" customWidth="1"/>
    <col min="10" max="10" width="22.77734375" style="77" bestFit="1" customWidth="1"/>
    <col min="11" max="12" width="18.109375" style="66" bestFit="1" customWidth="1"/>
    <col min="13" max="13" width="20.44140625" style="66" bestFit="1" customWidth="1"/>
    <col min="14" max="16384" width="8.88671875" style="66"/>
  </cols>
  <sheetData>
    <row r="1" spans="1:13" x14ac:dyDescent="0.25">
      <c r="A1" s="60" t="s">
        <v>142</v>
      </c>
      <c r="B1" s="60" t="s">
        <v>50</v>
      </c>
      <c r="C1" s="60" t="s">
        <v>129</v>
      </c>
      <c r="D1" s="61" t="str">
        <f>学期3!U1</f>
        <v>学期3应修学分</v>
      </c>
      <c r="E1" s="62" t="str">
        <f>学期3!V1</f>
        <v>学期3加权平均分</v>
      </c>
      <c r="F1" s="63" t="str">
        <f>学期3!W1</f>
        <v>学期3挂科扣减学分</v>
      </c>
      <c r="G1" s="64" t="str">
        <f>学期4!W1</f>
        <v>学期4应修学分</v>
      </c>
      <c r="H1" s="64" t="str">
        <f>学期4!X1</f>
        <v>学期4加权平均分</v>
      </c>
      <c r="I1" s="64" t="str">
        <f>学期4!Y1</f>
        <v>学期4挂科扣减学分</v>
      </c>
      <c r="J1" s="65" t="s">
        <v>130</v>
      </c>
      <c r="K1" s="65" t="s">
        <v>131</v>
      </c>
      <c r="L1" s="65" t="s">
        <v>161</v>
      </c>
      <c r="M1" s="65" t="s">
        <v>134</v>
      </c>
    </row>
    <row r="2" spans="1:13" x14ac:dyDescent="0.25">
      <c r="A2" s="67">
        <f>学期4!A2</f>
        <v>20151050062</v>
      </c>
      <c r="B2" s="67" t="str">
        <f>学期4!B2</f>
        <v>游志航</v>
      </c>
      <c r="C2" s="67" t="str">
        <f>学期4!C2</f>
        <v>男</v>
      </c>
      <c r="D2" s="68">
        <f>学期3!U2</f>
        <v>27.5</v>
      </c>
      <c r="E2" s="69">
        <f>学期3!V2</f>
        <v>79.545454545454547</v>
      </c>
      <c r="F2" s="70">
        <f>学期3!W2</f>
        <v>0</v>
      </c>
      <c r="G2" s="71">
        <f>学期4!W2</f>
        <v>26.5</v>
      </c>
      <c r="H2" s="71">
        <f>学期4!X2</f>
        <v>78.943396226415089</v>
      </c>
      <c r="I2" s="71">
        <f>学期4!Y2</f>
        <v>0</v>
      </c>
      <c r="J2" s="72">
        <f>(D2*E2+G2*H2)/(D2+G2)</f>
        <v>79.25</v>
      </c>
      <c r="K2" s="72">
        <f>J2*(F2+I2)/(D2+G2)</f>
        <v>0</v>
      </c>
      <c r="L2" s="73">
        <f>J2-K2</f>
        <v>79.25</v>
      </c>
      <c r="M2" s="73">
        <f>L2*0.6</f>
        <v>47.55</v>
      </c>
    </row>
    <row r="3" spans="1:13" x14ac:dyDescent="0.25">
      <c r="A3" s="67">
        <f>学期4!A3</f>
        <v>20151910004</v>
      </c>
      <c r="B3" s="67" t="str">
        <f>学期4!B3</f>
        <v>唐效禹</v>
      </c>
      <c r="C3" s="67" t="str">
        <f>学期4!C3</f>
        <v>男</v>
      </c>
      <c r="D3" s="68">
        <f>学期3!U3</f>
        <v>29.5</v>
      </c>
      <c r="E3" s="69">
        <f>学期3!V3</f>
        <v>83.33898305084746</v>
      </c>
      <c r="F3" s="70">
        <f>学期3!W3</f>
        <v>0</v>
      </c>
      <c r="G3" s="71">
        <f>学期4!W3</f>
        <v>23.5</v>
      </c>
      <c r="H3" s="71">
        <f>学期4!X3</f>
        <v>76.936170212765958</v>
      </c>
      <c r="I3" s="71">
        <f>学期4!Y3</f>
        <v>0</v>
      </c>
      <c r="J3" s="72">
        <f t="shared" ref="J3:J44" si="0">(D3*E3+G3*H3)/(D3+G3)</f>
        <v>80.5</v>
      </c>
      <c r="K3" s="72">
        <f t="shared" ref="K3:K44" si="1">J3*(F3+I3)/(D3+G3)</f>
        <v>0</v>
      </c>
      <c r="L3" s="73">
        <f t="shared" ref="L3:L44" si="2">J3-K3</f>
        <v>80.5</v>
      </c>
      <c r="M3" s="73">
        <f t="shared" ref="M3:M44" si="3">L3*0.6</f>
        <v>48.3</v>
      </c>
    </row>
    <row r="4" spans="1:13" x14ac:dyDescent="0.25">
      <c r="A4" s="67">
        <f>学期4!A4</f>
        <v>20151910005</v>
      </c>
      <c r="B4" s="67" t="str">
        <f>学期4!B4</f>
        <v>郭子杰</v>
      </c>
      <c r="C4" s="67" t="str">
        <f>学期4!C4</f>
        <v>男</v>
      </c>
      <c r="D4" s="68">
        <f>学期3!U4</f>
        <v>27.5</v>
      </c>
      <c r="E4" s="69">
        <f>学期3!V4</f>
        <v>77.345454545454544</v>
      </c>
      <c r="F4" s="70">
        <f>学期3!W4</f>
        <v>0</v>
      </c>
      <c r="G4" s="71">
        <f>学期4!W4</f>
        <v>26.5</v>
      </c>
      <c r="H4" s="71">
        <f>学期4!X4</f>
        <v>69.433962264150949</v>
      </c>
      <c r="I4" s="71">
        <f>学期4!Y4</f>
        <v>5</v>
      </c>
      <c r="J4" s="72">
        <f t="shared" si="0"/>
        <v>73.462962962962962</v>
      </c>
      <c r="K4" s="72">
        <f t="shared" si="1"/>
        <v>6.8021262002743477</v>
      </c>
      <c r="L4" s="73">
        <f t="shared" si="2"/>
        <v>66.660836762688618</v>
      </c>
      <c r="M4" s="73">
        <f t="shared" si="3"/>
        <v>39.996502057613171</v>
      </c>
    </row>
    <row r="5" spans="1:13" x14ac:dyDescent="0.25">
      <c r="A5" s="67">
        <f>学期4!A5</f>
        <v>20151910014</v>
      </c>
      <c r="B5" s="67" t="str">
        <f>学期4!B5</f>
        <v>张建宁</v>
      </c>
      <c r="C5" s="67" t="str">
        <f>学期4!C5</f>
        <v>男</v>
      </c>
      <c r="D5" s="68">
        <f>学期3!U5</f>
        <v>29.5</v>
      </c>
      <c r="E5" s="69">
        <f>学期3!V5</f>
        <v>47.610169491525426</v>
      </c>
      <c r="F5" s="70">
        <f>学期3!W5</f>
        <v>10</v>
      </c>
      <c r="G5" s="71">
        <f>学期4!W5</f>
        <v>27.5</v>
      </c>
      <c r="H5" s="71">
        <f>学期4!X5</f>
        <v>58.363636363636367</v>
      </c>
      <c r="I5" s="71">
        <f>学期4!Y5</f>
        <v>13</v>
      </c>
      <c r="J5" s="73">
        <f t="shared" si="0"/>
        <v>52.798245614035089</v>
      </c>
      <c r="K5" s="73">
        <f t="shared" si="1"/>
        <v>21.304555247768544</v>
      </c>
      <c r="L5" s="73">
        <f t="shared" si="2"/>
        <v>31.493690366266545</v>
      </c>
      <c r="M5" s="73">
        <f t="shared" si="3"/>
        <v>18.896214219759926</v>
      </c>
    </row>
    <row r="6" spans="1:13" x14ac:dyDescent="0.25">
      <c r="A6" s="67">
        <f>学期4!A6</f>
        <v>20151910015</v>
      </c>
      <c r="B6" s="67" t="str">
        <f>学期4!B6</f>
        <v>孟俊廷</v>
      </c>
      <c r="C6" s="67" t="str">
        <f>学期4!C6</f>
        <v>女</v>
      </c>
      <c r="D6" s="68">
        <f>学期3!U6</f>
        <v>27.5</v>
      </c>
      <c r="E6" s="69">
        <f>学期3!V6</f>
        <v>80.672727272727272</v>
      </c>
      <c r="F6" s="70">
        <f>学期3!W6</f>
        <v>0</v>
      </c>
      <c r="G6" s="71">
        <f>学期4!W6</f>
        <v>25.5</v>
      </c>
      <c r="H6" s="71">
        <f>学期4!X6</f>
        <v>83.450980392156865</v>
      </c>
      <c r="I6" s="71">
        <f>学期4!Y6</f>
        <v>0</v>
      </c>
      <c r="J6" s="73">
        <f t="shared" si="0"/>
        <v>82.009433962264154</v>
      </c>
      <c r="K6" s="73">
        <f t="shared" si="1"/>
        <v>0</v>
      </c>
      <c r="L6" s="73">
        <f t="shared" si="2"/>
        <v>82.009433962264154</v>
      </c>
      <c r="M6" s="73">
        <f t="shared" si="3"/>
        <v>49.205660377358491</v>
      </c>
    </row>
    <row r="7" spans="1:13" x14ac:dyDescent="0.25">
      <c r="A7" s="67">
        <f>学期4!A7</f>
        <v>20151910016</v>
      </c>
      <c r="B7" s="67" t="str">
        <f>学期4!B7</f>
        <v>徐洲敏</v>
      </c>
      <c r="C7" s="67" t="str">
        <f>学期4!C7</f>
        <v>男</v>
      </c>
      <c r="D7" s="68">
        <f>学期3!U7</f>
        <v>29.5</v>
      </c>
      <c r="E7" s="69">
        <f>学期3!V7</f>
        <v>62.711864406779661</v>
      </c>
      <c r="F7" s="70">
        <f>学期3!W7</f>
        <v>8</v>
      </c>
      <c r="G7" s="71">
        <f>学期4!W7</f>
        <v>25.5</v>
      </c>
      <c r="H7" s="71">
        <f>学期4!X7</f>
        <v>82.82352941176471</v>
      </c>
      <c r="I7" s="71">
        <f>学期4!Y7</f>
        <v>0</v>
      </c>
      <c r="J7" s="73">
        <f t="shared" si="0"/>
        <v>72.036363636363632</v>
      </c>
      <c r="K7" s="73">
        <f t="shared" si="1"/>
        <v>10.47801652892562</v>
      </c>
      <c r="L7" s="73">
        <f t="shared" si="2"/>
        <v>61.55834710743801</v>
      </c>
      <c r="M7" s="73">
        <f t="shared" si="3"/>
        <v>36.935008264462802</v>
      </c>
    </row>
    <row r="8" spans="1:13" x14ac:dyDescent="0.25">
      <c r="A8" s="67">
        <f>学期4!A8</f>
        <v>20151910017</v>
      </c>
      <c r="B8" s="67" t="str">
        <f>学期4!B8</f>
        <v>李银萍</v>
      </c>
      <c r="C8" s="67" t="str">
        <f>学期4!C8</f>
        <v>女</v>
      </c>
      <c r="D8" s="68">
        <f>学期3!U8</f>
        <v>29.5</v>
      </c>
      <c r="E8" s="69">
        <f>学期3!V8</f>
        <v>77.762711864406782</v>
      </c>
      <c r="F8" s="70">
        <f>学期3!W8</f>
        <v>0</v>
      </c>
      <c r="G8" s="71">
        <f>学期4!W8</f>
        <v>25.5</v>
      </c>
      <c r="H8" s="71">
        <f>学期4!X8</f>
        <v>78.431372549019613</v>
      </c>
      <c r="I8" s="71">
        <f>学期4!Y8</f>
        <v>0</v>
      </c>
      <c r="J8" s="73">
        <f t="shared" si="0"/>
        <v>78.072727272727278</v>
      </c>
      <c r="K8" s="73">
        <f t="shared" si="1"/>
        <v>0</v>
      </c>
      <c r="L8" s="73">
        <f t="shared" si="2"/>
        <v>78.072727272727278</v>
      </c>
      <c r="M8" s="73">
        <f t="shared" si="3"/>
        <v>46.843636363636364</v>
      </c>
    </row>
    <row r="9" spans="1:13" x14ac:dyDescent="0.25">
      <c r="A9" s="67">
        <f>学期4!A9</f>
        <v>20151910026</v>
      </c>
      <c r="B9" s="67" t="str">
        <f>学期4!B9</f>
        <v>孔庆哲</v>
      </c>
      <c r="C9" s="67" t="str">
        <f>学期4!C9</f>
        <v>男</v>
      </c>
      <c r="D9" s="68">
        <f>学期3!U9</f>
        <v>29.5</v>
      </c>
      <c r="E9" s="69">
        <f>学期3!V9</f>
        <v>73.86440677966101</v>
      </c>
      <c r="F9" s="70">
        <f>学期3!W9</f>
        <v>4</v>
      </c>
      <c r="G9" s="71">
        <f>学期4!W9</f>
        <v>29.5</v>
      </c>
      <c r="H9" s="71">
        <f>学期4!X9</f>
        <v>69.389830508474574</v>
      </c>
      <c r="I9" s="71">
        <f>学期4!Y9</f>
        <v>5</v>
      </c>
      <c r="J9" s="73">
        <f t="shared" si="0"/>
        <v>71.627118644067792</v>
      </c>
      <c r="K9" s="73">
        <f t="shared" si="1"/>
        <v>10.92617064062051</v>
      </c>
      <c r="L9" s="73">
        <f t="shared" si="2"/>
        <v>60.70094800344728</v>
      </c>
      <c r="M9" s="73">
        <f t="shared" si="3"/>
        <v>36.420568802068367</v>
      </c>
    </row>
    <row r="10" spans="1:13" x14ac:dyDescent="0.25">
      <c r="A10" s="67">
        <f>学期4!A10</f>
        <v>20151910027</v>
      </c>
      <c r="B10" s="67" t="str">
        <f>学期4!B10</f>
        <v>杨瑞正</v>
      </c>
      <c r="C10" s="67" t="str">
        <f>学期4!C10</f>
        <v>男</v>
      </c>
      <c r="D10" s="68">
        <f>学期3!U10</f>
        <v>29.5</v>
      </c>
      <c r="E10" s="69">
        <f>学期3!V10</f>
        <v>67.389830508474574</v>
      </c>
      <c r="F10" s="70">
        <f>学期3!W10</f>
        <v>4</v>
      </c>
      <c r="G10" s="71">
        <f>学期4!W10</f>
        <v>28.5</v>
      </c>
      <c r="H10" s="71">
        <f>学期4!X10</f>
        <v>68.140350877192986</v>
      </c>
      <c r="I10" s="71">
        <f>学期4!Y10</f>
        <v>4</v>
      </c>
      <c r="J10" s="73">
        <f t="shared" si="0"/>
        <v>67.758620689655174</v>
      </c>
      <c r="K10" s="73">
        <f t="shared" si="1"/>
        <v>9.3460166468489891</v>
      </c>
      <c r="L10" s="73">
        <f t="shared" si="2"/>
        <v>58.412604042806187</v>
      </c>
      <c r="M10" s="73">
        <f t="shared" si="3"/>
        <v>35.047562425683708</v>
      </c>
    </row>
    <row r="11" spans="1:13" x14ac:dyDescent="0.25">
      <c r="A11" s="67">
        <f>学期4!A11</f>
        <v>20151910028</v>
      </c>
      <c r="B11" s="67" t="str">
        <f>学期4!B11</f>
        <v>刘苏文</v>
      </c>
      <c r="C11" s="67" t="str">
        <f>学期4!C11</f>
        <v>女</v>
      </c>
      <c r="D11" s="68">
        <f>学期3!U11</f>
        <v>29.5</v>
      </c>
      <c r="E11" s="69">
        <f>学期3!V11</f>
        <v>80.389830508474574</v>
      </c>
      <c r="F11" s="70">
        <f>学期3!W11</f>
        <v>0</v>
      </c>
      <c r="G11" s="71">
        <f>学期4!W11</f>
        <v>25.5</v>
      </c>
      <c r="H11" s="71">
        <f>学期4!X11</f>
        <v>82.392156862745097</v>
      </c>
      <c r="I11" s="71">
        <f>学期4!Y11</f>
        <v>0</v>
      </c>
      <c r="J11" s="73">
        <f t="shared" si="0"/>
        <v>81.318181818181813</v>
      </c>
      <c r="K11" s="73">
        <f t="shared" si="1"/>
        <v>0</v>
      </c>
      <c r="L11" s="73">
        <f t="shared" si="2"/>
        <v>81.318181818181813</v>
      </c>
      <c r="M11" s="73">
        <f t="shared" si="3"/>
        <v>48.790909090909089</v>
      </c>
    </row>
    <row r="12" spans="1:13" x14ac:dyDescent="0.25">
      <c r="A12" s="67">
        <f>学期4!A12</f>
        <v>20151910029</v>
      </c>
      <c r="B12" s="67" t="str">
        <f>学期4!B12</f>
        <v>郑茂森</v>
      </c>
      <c r="C12" s="67" t="str">
        <f>学期4!C12</f>
        <v>男</v>
      </c>
      <c r="D12" s="68">
        <f>学期3!U12</f>
        <v>29.5</v>
      </c>
      <c r="E12" s="69">
        <f>学期3!V12</f>
        <v>81.932203389830505</v>
      </c>
      <c r="F12" s="70">
        <f>学期3!W12</f>
        <v>0</v>
      </c>
      <c r="G12" s="71">
        <f>学期4!W12</f>
        <v>21.5</v>
      </c>
      <c r="H12" s="71">
        <f>学期4!X12</f>
        <v>74.558139534883722</v>
      </c>
      <c r="I12" s="71">
        <f>学期4!Y12</f>
        <v>0</v>
      </c>
      <c r="J12" s="73">
        <f t="shared" si="0"/>
        <v>78.82352941176471</v>
      </c>
      <c r="K12" s="73">
        <f t="shared" si="1"/>
        <v>0</v>
      </c>
      <c r="L12" s="73">
        <f t="shared" si="2"/>
        <v>78.82352941176471</v>
      </c>
      <c r="M12" s="73">
        <f t="shared" si="3"/>
        <v>47.294117647058826</v>
      </c>
    </row>
    <row r="13" spans="1:13" x14ac:dyDescent="0.25">
      <c r="A13" s="67">
        <f>学期4!A13</f>
        <v>20151910042</v>
      </c>
      <c r="B13" s="67" t="str">
        <f>学期4!B13</f>
        <v>刘鹏</v>
      </c>
      <c r="C13" s="67" t="str">
        <f>学期4!C13</f>
        <v>男</v>
      </c>
      <c r="D13" s="68">
        <f>学期3!U13</f>
        <v>29.5</v>
      </c>
      <c r="E13" s="69">
        <f>学期3!V13</f>
        <v>82.372881355932208</v>
      </c>
      <c r="F13" s="70">
        <f>学期3!W13</f>
        <v>0</v>
      </c>
      <c r="G13" s="71">
        <f>学期4!W13</f>
        <v>25.5</v>
      </c>
      <c r="H13" s="71">
        <f>学期4!X13</f>
        <v>83.882352941176464</v>
      </c>
      <c r="I13" s="71">
        <f>学期4!Y13</f>
        <v>0</v>
      </c>
      <c r="J13" s="73">
        <f t="shared" si="0"/>
        <v>83.072727272727278</v>
      </c>
      <c r="K13" s="73">
        <f t="shared" si="1"/>
        <v>0</v>
      </c>
      <c r="L13" s="73">
        <f t="shared" si="2"/>
        <v>83.072727272727278</v>
      </c>
      <c r="M13" s="73">
        <f t="shared" si="3"/>
        <v>49.843636363636364</v>
      </c>
    </row>
    <row r="14" spans="1:13" x14ac:dyDescent="0.25">
      <c r="A14" s="67">
        <f>学期4!A14</f>
        <v>20151910055</v>
      </c>
      <c r="B14" s="67" t="str">
        <f>学期4!B14</f>
        <v>张浩</v>
      </c>
      <c r="C14" s="67" t="str">
        <f>学期4!C14</f>
        <v>男</v>
      </c>
      <c r="D14" s="68">
        <f>学期3!U14</f>
        <v>29.5</v>
      </c>
      <c r="E14" s="69">
        <f>学期3!V14</f>
        <v>83.084745762711862</v>
      </c>
      <c r="F14" s="70">
        <f>学期3!W14</f>
        <v>0</v>
      </c>
      <c r="G14" s="71">
        <f>学期4!W14</f>
        <v>23.5</v>
      </c>
      <c r="H14" s="71">
        <f>学期4!X14</f>
        <v>77.021276595744681</v>
      </c>
      <c r="I14" s="71">
        <f>学期4!Y14</f>
        <v>1</v>
      </c>
      <c r="J14" s="73">
        <f t="shared" si="0"/>
        <v>80.396226415094333</v>
      </c>
      <c r="K14" s="73">
        <f t="shared" si="1"/>
        <v>1.5169099323602704</v>
      </c>
      <c r="L14" s="73">
        <f t="shared" si="2"/>
        <v>78.879316482734069</v>
      </c>
      <c r="M14" s="73">
        <f t="shared" si="3"/>
        <v>47.327589889640443</v>
      </c>
    </row>
    <row r="15" spans="1:13" x14ac:dyDescent="0.25">
      <c r="A15" s="67">
        <f>学期4!A15</f>
        <v>20151910056</v>
      </c>
      <c r="B15" s="67" t="str">
        <f>学期4!B15</f>
        <v>易辉元</v>
      </c>
      <c r="C15" s="67" t="str">
        <f>学期4!C15</f>
        <v>男</v>
      </c>
      <c r="D15" s="68">
        <f>学期3!U15</f>
        <v>26.5</v>
      </c>
      <c r="E15" s="69">
        <f>学期3!V15</f>
        <v>47.056603773584904</v>
      </c>
      <c r="F15" s="70">
        <f>学期3!W15</f>
        <v>12</v>
      </c>
      <c r="G15" s="71">
        <f>学期4!W15</f>
        <v>29.5</v>
      </c>
      <c r="H15" s="71">
        <f>学期4!X15</f>
        <v>58.610169491525426</v>
      </c>
      <c r="I15" s="71">
        <f>学期4!Y15</f>
        <v>11</v>
      </c>
      <c r="J15" s="73">
        <f t="shared" si="0"/>
        <v>53.142857142857146</v>
      </c>
      <c r="K15" s="73">
        <f t="shared" si="1"/>
        <v>21.826530612244902</v>
      </c>
      <c r="L15" s="73">
        <f t="shared" si="2"/>
        <v>31.316326530612244</v>
      </c>
      <c r="M15" s="73">
        <f t="shared" si="3"/>
        <v>18.789795918367346</v>
      </c>
    </row>
    <row r="16" spans="1:13" x14ac:dyDescent="0.25">
      <c r="A16" s="67">
        <f>学期4!A16</f>
        <v>20151910057</v>
      </c>
      <c r="B16" s="67" t="str">
        <f>学期4!B16</f>
        <v>程泳峰</v>
      </c>
      <c r="C16" s="67" t="str">
        <f>学期4!C16</f>
        <v>男</v>
      </c>
      <c r="D16" s="68">
        <f>学期3!U16</f>
        <v>29.5</v>
      </c>
      <c r="E16" s="69">
        <f>学期3!V16</f>
        <v>79.033898305084747</v>
      </c>
      <c r="F16" s="70">
        <f>学期3!W16</f>
        <v>0</v>
      </c>
      <c r="G16" s="71">
        <f>学期4!W16</f>
        <v>21.5</v>
      </c>
      <c r="H16" s="71">
        <f>学期4!X16</f>
        <v>79.441860465116278</v>
      </c>
      <c r="I16" s="71">
        <f>学期4!Y16</f>
        <v>0</v>
      </c>
      <c r="J16" s="73">
        <f t="shared" si="0"/>
        <v>79.205882352941174</v>
      </c>
      <c r="K16" s="73">
        <f t="shared" si="1"/>
        <v>0</v>
      </c>
      <c r="L16" s="73">
        <f t="shared" si="2"/>
        <v>79.205882352941174</v>
      </c>
      <c r="M16" s="73">
        <f t="shared" si="3"/>
        <v>47.523529411764706</v>
      </c>
    </row>
    <row r="17" spans="1:13" x14ac:dyDescent="0.25">
      <c r="A17" s="67">
        <f>学期4!A17</f>
        <v>20151910065</v>
      </c>
      <c r="B17" s="67" t="str">
        <f>学期4!B17</f>
        <v>杨佳明</v>
      </c>
      <c r="C17" s="67" t="str">
        <f>学期4!C17</f>
        <v>男</v>
      </c>
      <c r="D17" s="68">
        <f>学期3!U17</f>
        <v>29.5</v>
      </c>
      <c r="E17" s="69">
        <f>学期3!V17</f>
        <v>72.983050847457633</v>
      </c>
      <c r="F17" s="70">
        <f>学期3!W17</f>
        <v>3</v>
      </c>
      <c r="G17" s="71">
        <f>学期4!W17</f>
        <v>26.5</v>
      </c>
      <c r="H17" s="71">
        <f>学期4!X17</f>
        <v>72.377358490566039</v>
      </c>
      <c r="I17" s="71">
        <f>学期4!Y17</f>
        <v>0</v>
      </c>
      <c r="J17" s="73">
        <f t="shared" si="0"/>
        <v>72.696428571428569</v>
      </c>
      <c r="K17" s="73">
        <f t="shared" si="1"/>
        <v>3.8944515306122449</v>
      </c>
      <c r="L17" s="73">
        <f t="shared" si="2"/>
        <v>68.801977040816325</v>
      </c>
      <c r="M17" s="73">
        <f t="shared" si="3"/>
        <v>41.281186224489794</v>
      </c>
    </row>
    <row r="18" spans="1:13" x14ac:dyDescent="0.25">
      <c r="A18" s="67">
        <f>学期4!A18</f>
        <v>20151910066</v>
      </c>
      <c r="B18" s="67" t="str">
        <f>学期4!B18</f>
        <v>梅智寒</v>
      </c>
      <c r="C18" s="67" t="str">
        <f>学期4!C18</f>
        <v>女</v>
      </c>
      <c r="D18" s="68">
        <f>学期3!U18</f>
        <v>29.5</v>
      </c>
      <c r="E18" s="69">
        <f>学期3!V18</f>
        <v>79.86440677966101</v>
      </c>
      <c r="F18" s="70">
        <f>学期3!W18</f>
        <v>0</v>
      </c>
      <c r="G18" s="71">
        <f>学期4!W18</f>
        <v>23.5</v>
      </c>
      <c r="H18" s="71">
        <f>学期4!X18</f>
        <v>83.234042553191486</v>
      </c>
      <c r="I18" s="71">
        <f>学期4!Y18</f>
        <v>0</v>
      </c>
      <c r="J18" s="73">
        <f t="shared" si="0"/>
        <v>81.35849056603773</v>
      </c>
      <c r="K18" s="73">
        <f t="shared" si="1"/>
        <v>0</v>
      </c>
      <c r="L18" s="73">
        <f t="shared" si="2"/>
        <v>81.35849056603773</v>
      </c>
      <c r="M18" s="73">
        <f t="shared" si="3"/>
        <v>48.81509433962264</v>
      </c>
    </row>
    <row r="19" spans="1:13" x14ac:dyDescent="0.25">
      <c r="A19" s="67">
        <f>学期4!A19</f>
        <v>20151910068</v>
      </c>
      <c r="B19" s="67" t="str">
        <f>学期4!B19</f>
        <v>向薇</v>
      </c>
      <c r="C19" s="67" t="str">
        <f>学期4!C19</f>
        <v>女</v>
      </c>
      <c r="D19" s="68">
        <f>学期3!U19</f>
        <v>29.5</v>
      </c>
      <c r="E19" s="69">
        <f>学期3!V19</f>
        <v>72.440677966101688</v>
      </c>
      <c r="F19" s="70">
        <f>学期3!W19</f>
        <v>0</v>
      </c>
      <c r="G19" s="71">
        <f>学期4!W19</f>
        <v>24.5</v>
      </c>
      <c r="H19" s="71">
        <f>学期4!X19</f>
        <v>77.510204081632651</v>
      </c>
      <c r="I19" s="71">
        <f>学期4!Y19</f>
        <v>0</v>
      </c>
      <c r="J19" s="73">
        <f t="shared" si="0"/>
        <v>74.740740740740748</v>
      </c>
      <c r="K19" s="73">
        <f t="shared" si="1"/>
        <v>0</v>
      </c>
      <c r="L19" s="73">
        <f t="shared" si="2"/>
        <v>74.740740740740748</v>
      </c>
      <c r="M19" s="73">
        <f t="shared" si="3"/>
        <v>44.844444444444449</v>
      </c>
    </row>
    <row r="20" spans="1:13" x14ac:dyDescent="0.25">
      <c r="A20" s="67">
        <f>学期4!A20</f>
        <v>20151910069</v>
      </c>
      <c r="B20" s="67" t="str">
        <f>学期4!B20</f>
        <v>伍云峰</v>
      </c>
      <c r="C20" s="67" t="str">
        <f>学期4!C20</f>
        <v>男</v>
      </c>
      <c r="D20" s="68">
        <f>学期3!U20</f>
        <v>27.5</v>
      </c>
      <c r="E20" s="69">
        <f>学期3!V20</f>
        <v>63.2</v>
      </c>
      <c r="F20" s="70">
        <f>学期3!W20</f>
        <v>8</v>
      </c>
      <c r="G20" s="71">
        <f>学期4!W20</f>
        <v>27.5</v>
      </c>
      <c r="H20" s="71">
        <f>学期4!X20</f>
        <v>65.63636363636364</v>
      </c>
      <c r="I20" s="71">
        <f>学期4!Y20</f>
        <v>8</v>
      </c>
      <c r="J20" s="73">
        <f t="shared" si="0"/>
        <v>64.418181818181822</v>
      </c>
      <c r="K20" s="73">
        <f t="shared" si="1"/>
        <v>18.739834710743803</v>
      </c>
      <c r="L20" s="73">
        <f t="shared" si="2"/>
        <v>45.678347107438015</v>
      </c>
      <c r="M20" s="73">
        <f t="shared" si="3"/>
        <v>27.407008264462807</v>
      </c>
    </row>
    <row r="21" spans="1:13" x14ac:dyDescent="0.25">
      <c r="A21" s="67">
        <f>学期4!A21</f>
        <v>20151910084</v>
      </c>
      <c r="B21" s="67" t="str">
        <f>学期4!B21</f>
        <v>崔国员</v>
      </c>
      <c r="C21" s="67" t="str">
        <f>学期4!C21</f>
        <v>男</v>
      </c>
      <c r="D21" s="68">
        <f>学期3!U21</f>
        <v>29.5</v>
      </c>
      <c r="E21" s="69">
        <f>学期3!V21</f>
        <v>63.576271186440678</v>
      </c>
      <c r="F21" s="70">
        <f>学期3!W21</f>
        <v>8</v>
      </c>
      <c r="G21" s="71">
        <f>学期4!W21</f>
        <v>28.5</v>
      </c>
      <c r="H21" s="71">
        <f>学期4!X21</f>
        <v>58.666666666666664</v>
      </c>
      <c r="I21" s="71">
        <f>学期4!Y21</f>
        <v>12</v>
      </c>
      <c r="J21" s="73">
        <f t="shared" si="0"/>
        <v>61.163793103448278</v>
      </c>
      <c r="K21" s="73">
        <f t="shared" si="1"/>
        <v>21.090963139120095</v>
      </c>
      <c r="L21" s="73">
        <f t="shared" si="2"/>
        <v>40.072829964328179</v>
      </c>
      <c r="M21" s="73">
        <f t="shared" si="3"/>
        <v>24.043697978596906</v>
      </c>
    </row>
    <row r="22" spans="1:13" x14ac:dyDescent="0.25">
      <c r="A22" s="67">
        <f>学期4!A22</f>
        <v>20151910085</v>
      </c>
      <c r="B22" s="67" t="str">
        <f>学期4!B22</f>
        <v>郝媛玮</v>
      </c>
      <c r="C22" s="67" t="str">
        <f>学期4!C22</f>
        <v>女</v>
      </c>
      <c r="D22" s="68">
        <f>学期3!U22</f>
        <v>29.5</v>
      </c>
      <c r="E22" s="69">
        <f>学期3!V22</f>
        <v>76.050847457627114</v>
      </c>
      <c r="F22" s="70">
        <f>学期3!W22</f>
        <v>0</v>
      </c>
      <c r="G22" s="71">
        <f>学期4!W22</f>
        <v>28.5</v>
      </c>
      <c r="H22" s="71">
        <f>学期4!X22</f>
        <v>76.631578947368425</v>
      </c>
      <c r="I22" s="71">
        <f>学期4!Y22</f>
        <v>0</v>
      </c>
      <c r="J22" s="73">
        <f t="shared" si="0"/>
        <v>76.33620689655173</v>
      </c>
      <c r="K22" s="73">
        <f t="shared" si="1"/>
        <v>0</v>
      </c>
      <c r="L22" s="73">
        <f t="shared" si="2"/>
        <v>76.33620689655173</v>
      </c>
      <c r="M22" s="73">
        <f t="shared" si="3"/>
        <v>45.801724137931039</v>
      </c>
    </row>
    <row r="23" spans="1:13" x14ac:dyDescent="0.25">
      <c r="A23" s="67">
        <f>学期4!A23</f>
        <v>20151910086</v>
      </c>
      <c r="B23" s="67" t="str">
        <f>学期4!B23</f>
        <v>丁宏宇</v>
      </c>
      <c r="C23" s="67" t="str">
        <f>学期4!C23</f>
        <v>男</v>
      </c>
      <c r="D23" s="68">
        <f>学期3!U23</f>
        <v>29.5</v>
      </c>
      <c r="E23" s="69">
        <f>学期3!V23</f>
        <v>73.66101694915254</v>
      </c>
      <c r="F23" s="70">
        <f>学期3!W23</f>
        <v>0</v>
      </c>
      <c r="G23" s="71">
        <f>学期4!W23</f>
        <v>23.5</v>
      </c>
      <c r="H23" s="71">
        <f>学期4!X23</f>
        <v>66.170212765957444</v>
      </c>
      <c r="I23" s="71">
        <f>学期4!Y23</f>
        <v>8</v>
      </c>
      <c r="J23" s="73">
        <f t="shared" si="0"/>
        <v>70.339622641509436</v>
      </c>
      <c r="K23" s="73">
        <f t="shared" si="1"/>
        <v>10.617301530793878</v>
      </c>
      <c r="L23" s="73">
        <f t="shared" si="2"/>
        <v>59.722321110715555</v>
      </c>
      <c r="M23" s="73">
        <f t="shared" si="3"/>
        <v>35.833392666429333</v>
      </c>
    </row>
    <row r="24" spans="1:13" x14ac:dyDescent="0.25">
      <c r="A24" s="67">
        <f>学期4!A24</f>
        <v>20151910104</v>
      </c>
      <c r="B24" s="67" t="str">
        <f>学期4!B24</f>
        <v>陶爽</v>
      </c>
      <c r="C24" s="67" t="str">
        <f>学期4!C24</f>
        <v>女</v>
      </c>
      <c r="D24" s="68">
        <f>学期3!U24</f>
        <v>29.5</v>
      </c>
      <c r="E24" s="69">
        <f>学期3!V24</f>
        <v>81.322033898305079</v>
      </c>
      <c r="F24" s="70">
        <f>学期3!W24</f>
        <v>0</v>
      </c>
      <c r="G24" s="71">
        <f>学期4!W24</f>
        <v>25.5</v>
      </c>
      <c r="H24" s="71">
        <f>学期4!X24</f>
        <v>79.333333333333329</v>
      </c>
      <c r="I24" s="71">
        <f>学期4!Y24</f>
        <v>0</v>
      </c>
      <c r="J24" s="73">
        <f t="shared" si="0"/>
        <v>80.400000000000006</v>
      </c>
      <c r="K24" s="73">
        <f t="shared" si="1"/>
        <v>0</v>
      </c>
      <c r="L24" s="73">
        <f t="shared" si="2"/>
        <v>80.400000000000006</v>
      </c>
      <c r="M24" s="73">
        <f t="shared" si="3"/>
        <v>48.24</v>
      </c>
    </row>
    <row r="25" spans="1:13" x14ac:dyDescent="0.25">
      <c r="A25" s="67">
        <f>学期4!A25</f>
        <v>20151910107</v>
      </c>
      <c r="B25" s="67" t="str">
        <f>学期4!B25</f>
        <v>王津桥</v>
      </c>
      <c r="C25" s="67" t="str">
        <f>学期4!C25</f>
        <v>女</v>
      </c>
      <c r="D25" s="68">
        <f>学期3!U25</f>
        <v>27.5</v>
      </c>
      <c r="E25" s="69">
        <f>学期3!V25</f>
        <v>75.654545454545456</v>
      </c>
      <c r="F25" s="70">
        <f>学期3!W25</f>
        <v>0</v>
      </c>
      <c r="G25" s="71">
        <f>学期4!W25</f>
        <v>25.5</v>
      </c>
      <c r="H25" s="71">
        <f>学期4!X25</f>
        <v>79.960784313725483</v>
      </c>
      <c r="I25" s="71">
        <f>学期4!Y25</f>
        <v>0</v>
      </c>
      <c r="J25" s="73">
        <f t="shared" si="0"/>
        <v>77.726415094339629</v>
      </c>
      <c r="K25" s="73">
        <f t="shared" si="1"/>
        <v>0</v>
      </c>
      <c r="L25" s="73">
        <f t="shared" si="2"/>
        <v>77.726415094339629</v>
      </c>
      <c r="M25" s="73">
        <f t="shared" si="3"/>
        <v>46.635849056603774</v>
      </c>
    </row>
    <row r="26" spans="1:13" x14ac:dyDescent="0.25">
      <c r="A26" s="67">
        <f>学期4!A26</f>
        <v>20151910108</v>
      </c>
      <c r="B26" s="67" t="str">
        <f>学期4!B26</f>
        <v>陈丽红</v>
      </c>
      <c r="C26" s="67" t="str">
        <f>学期4!C26</f>
        <v>女</v>
      </c>
      <c r="D26" s="68">
        <f>学期3!U26</f>
        <v>27.5</v>
      </c>
      <c r="E26" s="69">
        <f>学期3!V26</f>
        <v>80.163636363636357</v>
      </c>
      <c r="F26" s="70">
        <f>学期3!W26</f>
        <v>0</v>
      </c>
      <c r="G26" s="71">
        <f>学期4!W26</f>
        <v>25.5</v>
      </c>
      <c r="H26" s="71">
        <f>学期4!X26</f>
        <v>77.686274509803923</v>
      </c>
      <c r="I26" s="71">
        <f>学期4!Y26</f>
        <v>0</v>
      </c>
      <c r="J26" s="73">
        <f t="shared" si="0"/>
        <v>78.971698113207552</v>
      </c>
      <c r="K26" s="73">
        <f t="shared" si="1"/>
        <v>0</v>
      </c>
      <c r="L26" s="73">
        <f t="shared" si="2"/>
        <v>78.971698113207552</v>
      </c>
      <c r="M26" s="73">
        <f t="shared" si="3"/>
        <v>47.383018867924527</v>
      </c>
    </row>
    <row r="27" spans="1:13" x14ac:dyDescent="0.25">
      <c r="A27" s="67">
        <f>学期4!A27</f>
        <v>20151910112</v>
      </c>
      <c r="B27" s="67" t="str">
        <f>学期4!B27</f>
        <v>沈立志</v>
      </c>
      <c r="C27" s="67" t="str">
        <f>学期4!C27</f>
        <v>男</v>
      </c>
      <c r="D27" s="68">
        <f>学期3!U27</f>
        <v>29.5</v>
      </c>
      <c r="E27" s="69">
        <f>学期3!V27</f>
        <v>63.796610169491522</v>
      </c>
      <c r="F27" s="70">
        <f>学期3!W27</f>
        <v>4</v>
      </c>
      <c r="G27" s="71">
        <f>学期4!W27</f>
        <v>23.5</v>
      </c>
      <c r="H27" s="71">
        <f>学期4!X27</f>
        <v>64.425531914893611</v>
      </c>
      <c r="I27" s="71">
        <f>学期4!Y27</f>
        <v>9</v>
      </c>
      <c r="J27" s="73">
        <f t="shared" si="0"/>
        <v>64.075471698113205</v>
      </c>
      <c r="K27" s="73">
        <f t="shared" si="1"/>
        <v>15.716625133499466</v>
      </c>
      <c r="L27" s="73">
        <f t="shared" si="2"/>
        <v>48.358846564613742</v>
      </c>
      <c r="M27" s="73">
        <f t="shared" si="3"/>
        <v>29.015307938768245</v>
      </c>
    </row>
    <row r="28" spans="1:13" x14ac:dyDescent="0.25">
      <c r="A28" s="67">
        <f>学期4!A28</f>
        <v>20151910113</v>
      </c>
      <c r="B28" s="67" t="str">
        <f>学期4!B28</f>
        <v>李倩倩</v>
      </c>
      <c r="C28" s="67" t="str">
        <f>学期4!C28</f>
        <v>女</v>
      </c>
      <c r="D28" s="68">
        <f>学期3!U28</f>
        <v>29.5</v>
      </c>
      <c r="E28" s="69">
        <f>学期3!V28</f>
        <v>75.966101694915253</v>
      </c>
      <c r="F28" s="70">
        <f>学期3!W28</f>
        <v>0</v>
      </c>
      <c r="G28" s="71">
        <f>学期4!W28</f>
        <v>25.5</v>
      </c>
      <c r="H28" s="71">
        <f>学期4!X28</f>
        <v>78.666666666666671</v>
      </c>
      <c r="I28" s="71">
        <f>学期4!Y28</f>
        <v>0</v>
      </c>
      <c r="J28" s="73">
        <f t="shared" si="0"/>
        <v>77.218181818181819</v>
      </c>
      <c r="K28" s="73">
        <f t="shared" si="1"/>
        <v>0</v>
      </c>
      <c r="L28" s="73">
        <f t="shared" si="2"/>
        <v>77.218181818181819</v>
      </c>
      <c r="M28" s="73">
        <f t="shared" si="3"/>
        <v>46.330909090909088</v>
      </c>
    </row>
    <row r="29" spans="1:13" x14ac:dyDescent="0.25">
      <c r="A29" s="67">
        <f>学期4!A29</f>
        <v>20151910114</v>
      </c>
      <c r="B29" s="67" t="str">
        <f>学期4!B29</f>
        <v>孔杰文</v>
      </c>
      <c r="C29" s="67" t="str">
        <f>学期4!C29</f>
        <v>男</v>
      </c>
      <c r="D29" s="68">
        <f>学期3!U29</f>
        <v>27.5</v>
      </c>
      <c r="E29" s="69">
        <f>学期3!V29</f>
        <v>75.854545454545459</v>
      </c>
      <c r="F29" s="70">
        <f>学期3!W29</f>
        <v>0</v>
      </c>
      <c r="G29" s="71">
        <f>学期4!W29</f>
        <v>27.5</v>
      </c>
      <c r="H29" s="71">
        <f>学期4!X29</f>
        <v>71.854545454545459</v>
      </c>
      <c r="I29" s="71">
        <f>学期4!Y29</f>
        <v>2</v>
      </c>
      <c r="J29" s="73">
        <f t="shared" si="0"/>
        <v>73.854545454545459</v>
      </c>
      <c r="K29" s="73">
        <f t="shared" si="1"/>
        <v>2.6856198347107441</v>
      </c>
      <c r="L29" s="73">
        <f t="shared" si="2"/>
        <v>71.16892561983471</v>
      </c>
      <c r="M29" s="73">
        <f t="shared" si="3"/>
        <v>42.701355371900824</v>
      </c>
    </row>
    <row r="30" spans="1:13" x14ac:dyDescent="0.25">
      <c r="A30" s="67">
        <f>学期4!A30</f>
        <v>20151910115</v>
      </c>
      <c r="B30" s="67" t="str">
        <f>学期4!B30</f>
        <v>张贺源</v>
      </c>
      <c r="C30" s="67" t="str">
        <f>学期4!C30</f>
        <v>男</v>
      </c>
      <c r="D30" s="68">
        <f>学期3!U30</f>
        <v>27.5</v>
      </c>
      <c r="E30" s="69">
        <f>学期3!V30</f>
        <v>69.290909090909096</v>
      </c>
      <c r="F30" s="70">
        <f>学期3!W30</f>
        <v>4</v>
      </c>
      <c r="G30" s="71">
        <f>学期4!W30</f>
        <v>27.5</v>
      </c>
      <c r="H30" s="71">
        <f>学期4!X30</f>
        <v>69.63636363636364</v>
      </c>
      <c r="I30" s="71">
        <f>学期4!Y30</f>
        <v>4</v>
      </c>
      <c r="J30" s="73">
        <f t="shared" si="0"/>
        <v>69.463636363636368</v>
      </c>
      <c r="K30" s="73">
        <f t="shared" si="1"/>
        <v>10.103801652892562</v>
      </c>
      <c r="L30" s="73">
        <f t="shared" si="2"/>
        <v>59.359834710743804</v>
      </c>
      <c r="M30" s="73">
        <f t="shared" si="3"/>
        <v>35.615900826446278</v>
      </c>
    </row>
    <row r="31" spans="1:13" x14ac:dyDescent="0.25">
      <c r="A31" s="67">
        <f>学期4!A31</f>
        <v>20151910116</v>
      </c>
      <c r="B31" s="67" t="str">
        <f>学期4!B31</f>
        <v>吕威</v>
      </c>
      <c r="C31" s="67" t="str">
        <f>学期4!C31</f>
        <v>男</v>
      </c>
      <c r="D31" s="68">
        <f>学期3!U31</f>
        <v>27.5</v>
      </c>
      <c r="E31" s="69">
        <f>学期3!V31</f>
        <v>66.436363636363637</v>
      </c>
      <c r="F31" s="70">
        <f>学期3!W31</f>
        <v>4</v>
      </c>
      <c r="G31" s="71">
        <f>学期4!W31</f>
        <v>29.5</v>
      </c>
      <c r="H31" s="71">
        <f>学期4!X31</f>
        <v>63.796610169491522</v>
      </c>
      <c r="I31" s="71">
        <f>学期4!Y31</f>
        <v>2</v>
      </c>
      <c r="J31" s="73">
        <f t="shared" si="0"/>
        <v>65.070175438596493</v>
      </c>
      <c r="K31" s="73">
        <f t="shared" si="1"/>
        <v>6.8494921514312095</v>
      </c>
      <c r="L31" s="73">
        <f t="shared" si="2"/>
        <v>58.220683287165286</v>
      </c>
      <c r="M31" s="73">
        <f t="shared" si="3"/>
        <v>34.932409972299169</v>
      </c>
    </row>
    <row r="32" spans="1:13" x14ac:dyDescent="0.25">
      <c r="A32" s="67">
        <f>学期4!A32</f>
        <v>20151910119</v>
      </c>
      <c r="B32" s="67" t="str">
        <f>学期4!B32</f>
        <v>黄蔚</v>
      </c>
      <c r="C32" s="67" t="str">
        <f>学期4!C32</f>
        <v>女</v>
      </c>
      <c r="D32" s="68">
        <f>学期3!U32</f>
        <v>29.5</v>
      </c>
      <c r="E32" s="69">
        <f>学期3!V32</f>
        <v>78.813559322033896</v>
      </c>
      <c r="F32" s="70">
        <f>学期3!W32</f>
        <v>0</v>
      </c>
      <c r="G32" s="71">
        <f>学期4!W32</f>
        <v>26.5</v>
      </c>
      <c r="H32" s="71">
        <f>学期4!X32</f>
        <v>78.64150943396227</v>
      </c>
      <c r="I32" s="71">
        <f>学期4!Y32</f>
        <v>0</v>
      </c>
      <c r="J32" s="73">
        <f t="shared" si="0"/>
        <v>78.732142857142861</v>
      </c>
      <c r="K32" s="73">
        <f t="shared" si="1"/>
        <v>0</v>
      </c>
      <c r="L32" s="73">
        <f t="shared" si="2"/>
        <v>78.732142857142861</v>
      </c>
      <c r="M32" s="73">
        <f t="shared" si="3"/>
        <v>47.239285714285714</v>
      </c>
    </row>
    <row r="33" spans="1:13" x14ac:dyDescent="0.25">
      <c r="A33" s="67">
        <f>学期4!A33</f>
        <v>20151910120</v>
      </c>
      <c r="B33" s="67" t="str">
        <f>学期4!B33</f>
        <v>袁盛鸽</v>
      </c>
      <c r="C33" s="67" t="str">
        <f>学期4!C33</f>
        <v>女</v>
      </c>
      <c r="D33" s="68">
        <f>学期3!U33</f>
        <v>29.5</v>
      </c>
      <c r="E33" s="69">
        <f>学期3!V33</f>
        <v>66.949152542372886</v>
      </c>
      <c r="F33" s="70">
        <f>学期3!W33</f>
        <v>4</v>
      </c>
      <c r="G33" s="71">
        <f>学期4!W33</f>
        <v>27.5</v>
      </c>
      <c r="H33" s="71">
        <f>学期4!X33</f>
        <v>75.309090909090912</v>
      </c>
      <c r="I33" s="71">
        <f>学期4!Y33</f>
        <v>0</v>
      </c>
      <c r="J33" s="73">
        <f t="shared" si="0"/>
        <v>70.982456140350877</v>
      </c>
      <c r="K33" s="73">
        <f t="shared" si="1"/>
        <v>4.9812249923053251</v>
      </c>
      <c r="L33" s="73">
        <f t="shared" si="2"/>
        <v>66.001231148045548</v>
      </c>
      <c r="M33" s="73">
        <f t="shared" si="3"/>
        <v>39.600738688827327</v>
      </c>
    </row>
    <row r="34" spans="1:13" x14ac:dyDescent="0.25">
      <c r="A34" s="67">
        <f>学期4!A34</f>
        <v>20151910122</v>
      </c>
      <c r="B34" s="67" t="str">
        <f>学期4!B34</f>
        <v>李旺</v>
      </c>
      <c r="C34" s="67" t="str">
        <f>学期4!C34</f>
        <v>男</v>
      </c>
      <c r="D34" s="68">
        <f>学期3!U34</f>
        <v>29.5</v>
      </c>
      <c r="E34" s="69">
        <f>学期3!V34</f>
        <v>68.474576271186436</v>
      </c>
      <c r="F34" s="70">
        <f>学期3!W34</f>
        <v>5</v>
      </c>
      <c r="G34" s="71">
        <f>学期4!W34</f>
        <v>28.5</v>
      </c>
      <c r="H34" s="71">
        <f>学期4!X34</f>
        <v>66.94736842105263</v>
      </c>
      <c r="I34" s="71">
        <f>学期4!Y34</f>
        <v>4</v>
      </c>
      <c r="J34" s="73">
        <f t="shared" si="0"/>
        <v>67.724137931034477</v>
      </c>
      <c r="K34" s="73">
        <f t="shared" si="1"/>
        <v>10.508917954815693</v>
      </c>
      <c r="L34" s="73">
        <f t="shared" si="2"/>
        <v>57.215219976218783</v>
      </c>
      <c r="M34" s="73">
        <f t="shared" si="3"/>
        <v>34.329131985731266</v>
      </c>
    </row>
    <row r="35" spans="1:13" x14ac:dyDescent="0.25">
      <c r="A35" s="67">
        <f>学期4!A35</f>
        <v>20151910126</v>
      </c>
      <c r="B35" s="67" t="str">
        <f>学期4!B35</f>
        <v>昝泽琼</v>
      </c>
      <c r="C35" s="67" t="str">
        <f>学期4!C35</f>
        <v>女</v>
      </c>
      <c r="D35" s="68">
        <f>学期3!U35</f>
        <v>29.5</v>
      </c>
      <c r="E35" s="69">
        <f>学期3!V35</f>
        <v>78.711864406779668</v>
      </c>
      <c r="F35" s="70">
        <f>学期3!W35</f>
        <v>0</v>
      </c>
      <c r="G35" s="71">
        <f>学期4!W35</f>
        <v>26.5</v>
      </c>
      <c r="H35" s="71">
        <f>学期4!X35</f>
        <v>81.509433962264154</v>
      </c>
      <c r="I35" s="71">
        <f>学期4!Y35</f>
        <v>0</v>
      </c>
      <c r="J35" s="73">
        <f t="shared" si="0"/>
        <v>80.035714285714292</v>
      </c>
      <c r="K35" s="73">
        <f t="shared" si="1"/>
        <v>0</v>
      </c>
      <c r="L35" s="73">
        <f t="shared" si="2"/>
        <v>80.035714285714292</v>
      </c>
      <c r="M35" s="73">
        <f t="shared" si="3"/>
        <v>48.021428571428572</v>
      </c>
    </row>
    <row r="36" spans="1:13" x14ac:dyDescent="0.25">
      <c r="A36" s="67">
        <f>学期4!A36</f>
        <v>20151910128</v>
      </c>
      <c r="B36" s="67" t="str">
        <f>学期4!B36</f>
        <v>王波</v>
      </c>
      <c r="C36" s="67" t="str">
        <f>学期4!C36</f>
        <v>女</v>
      </c>
      <c r="D36" s="68">
        <f>学期3!U36</f>
        <v>29.5</v>
      </c>
      <c r="E36" s="69">
        <f>学期3!V36</f>
        <v>80.627118644067792</v>
      </c>
      <c r="F36" s="70">
        <f>学期3!W36</f>
        <v>0</v>
      </c>
      <c r="G36" s="71">
        <f>学期4!W36</f>
        <v>25.5</v>
      </c>
      <c r="H36" s="71">
        <f>学期4!X36</f>
        <v>77.921568627450981</v>
      </c>
      <c r="I36" s="71">
        <f>学期4!Y36</f>
        <v>0</v>
      </c>
      <c r="J36" s="73">
        <f t="shared" si="0"/>
        <v>79.372727272727275</v>
      </c>
      <c r="K36" s="73">
        <f t="shared" si="1"/>
        <v>0</v>
      </c>
      <c r="L36" s="73">
        <f t="shared" si="2"/>
        <v>79.372727272727275</v>
      </c>
      <c r="M36" s="73">
        <f t="shared" si="3"/>
        <v>47.623636363636365</v>
      </c>
    </row>
    <row r="37" spans="1:13" x14ac:dyDescent="0.25">
      <c r="A37" s="67">
        <f>学期4!A37</f>
        <v>20151910134</v>
      </c>
      <c r="B37" s="67" t="str">
        <f>学期4!B37</f>
        <v>刘航麟</v>
      </c>
      <c r="C37" s="67" t="str">
        <f>学期4!C37</f>
        <v>男</v>
      </c>
      <c r="D37" s="68">
        <f>学期3!U37</f>
        <v>29.5</v>
      </c>
      <c r="E37" s="69">
        <f>学期3!V37</f>
        <v>77.084745762711862</v>
      </c>
      <c r="F37" s="70">
        <f>学期3!W37</f>
        <v>0</v>
      </c>
      <c r="G37" s="71">
        <f>学期4!W37</f>
        <v>28.5</v>
      </c>
      <c r="H37" s="71">
        <f>学期4!X37</f>
        <v>81.614035087719301</v>
      </c>
      <c r="I37" s="71">
        <f>学期4!Y37</f>
        <v>0</v>
      </c>
      <c r="J37" s="73">
        <f t="shared" si="0"/>
        <v>79.310344827586206</v>
      </c>
      <c r="K37" s="73">
        <f t="shared" si="1"/>
        <v>0</v>
      </c>
      <c r="L37" s="73">
        <f t="shared" si="2"/>
        <v>79.310344827586206</v>
      </c>
      <c r="M37" s="73">
        <f t="shared" si="3"/>
        <v>47.586206896551722</v>
      </c>
    </row>
    <row r="38" spans="1:13" x14ac:dyDescent="0.25">
      <c r="A38" s="67">
        <f>学期4!A38</f>
        <v>20151910135</v>
      </c>
      <c r="B38" s="67" t="str">
        <f>学期4!B38</f>
        <v>冯有进</v>
      </c>
      <c r="C38" s="67" t="str">
        <f>学期4!C38</f>
        <v>男</v>
      </c>
      <c r="D38" s="68">
        <f>学期3!U38</f>
        <v>29.5</v>
      </c>
      <c r="E38" s="69">
        <f>学期3!V38</f>
        <v>69.186440677966104</v>
      </c>
      <c r="F38" s="70">
        <f>学期3!W38</f>
        <v>4</v>
      </c>
      <c r="G38" s="71">
        <f>学期4!W38</f>
        <v>23.5</v>
      </c>
      <c r="H38" s="71">
        <f>学期4!X38</f>
        <v>71.234042553191486</v>
      </c>
      <c r="I38" s="71">
        <f>学期4!Y38</f>
        <v>4</v>
      </c>
      <c r="J38" s="73">
        <f t="shared" si="0"/>
        <v>70.094339622641513</v>
      </c>
      <c r="K38" s="73">
        <f t="shared" si="1"/>
        <v>10.580277678889285</v>
      </c>
      <c r="L38" s="73">
        <f t="shared" si="2"/>
        <v>59.514061943752225</v>
      </c>
      <c r="M38" s="73">
        <f t="shared" si="3"/>
        <v>35.708437166251336</v>
      </c>
    </row>
    <row r="39" spans="1:13" x14ac:dyDescent="0.25">
      <c r="A39" s="67">
        <f>学期4!A39</f>
        <v>20151910140</v>
      </c>
      <c r="B39" s="67" t="str">
        <f>学期4!B39</f>
        <v>林梦瑶</v>
      </c>
      <c r="C39" s="67" t="str">
        <f>学期4!C39</f>
        <v>女</v>
      </c>
      <c r="D39" s="68">
        <f>学期3!U39</f>
        <v>29.5</v>
      </c>
      <c r="E39" s="69">
        <f>学期3!V39</f>
        <v>79.491525423728817</v>
      </c>
      <c r="F39" s="70">
        <f>学期3!W39</f>
        <v>0</v>
      </c>
      <c r="G39" s="71">
        <f>学期4!W39</f>
        <v>25.5</v>
      </c>
      <c r="H39" s="71">
        <f>学期4!X39</f>
        <v>86.745098039215691</v>
      </c>
      <c r="I39" s="71">
        <f>学期4!Y39</f>
        <v>0</v>
      </c>
      <c r="J39" s="73">
        <f t="shared" si="0"/>
        <v>82.854545454545459</v>
      </c>
      <c r="K39" s="73">
        <f t="shared" si="1"/>
        <v>0</v>
      </c>
      <c r="L39" s="73">
        <f t="shared" si="2"/>
        <v>82.854545454545459</v>
      </c>
      <c r="M39" s="73">
        <f t="shared" si="3"/>
        <v>49.712727272727271</v>
      </c>
    </row>
    <row r="40" spans="1:13" x14ac:dyDescent="0.25">
      <c r="A40" s="67">
        <f>学期4!A40</f>
        <v>20151910145</v>
      </c>
      <c r="B40" s="67" t="str">
        <f>学期4!B40</f>
        <v>赵勤聪</v>
      </c>
      <c r="C40" s="67" t="str">
        <f>学期4!C40</f>
        <v>男</v>
      </c>
      <c r="D40" s="68">
        <f>学期3!U40</f>
        <v>27.5</v>
      </c>
      <c r="E40" s="69">
        <f>学期3!V40</f>
        <v>72.672727272727272</v>
      </c>
      <c r="F40" s="70">
        <f>学期3!W40</f>
        <v>0</v>
      </c>
      <c r="G40" s="71">
        <f>学期4!W40</f>
        <v>27.5</v>
      </c>
      <c r="H40" s="71">
        <f>学期4!X40</f>
        <v>78.25454545454545</v>
      </c>
      <c r="I40" s="71">
        <f>学期4!Y40</f>
        <v>0</v>
      </c>
      <c r="J40" s="73">
        <f t="shared" si="0"/>
        <v>75.463636363636368</v>
      </c>
      <c r="K40" s="73">
        <f t="shared" si="1"/>
        <v>0</v>
      </c>
      <c r="L40" s="73">
        <f t="shared" si="2"/>
        <v>75.463636363636368</v>
      </c>
      <c r="M40" s="73">
        <f t="shared" si="3"/>
        <v>45.278181818181821</v>
      </c>
    </row>
    <row r="41" spans="1:13" x14ac:dyDescent="0.25">
      <c r="A41" s="67">
        <f>学期4!A41</f>
        <v>20151910148</v>
      </c>
      <c r="B41" s="67" t="str">
        <f>学期4!B41</f>
        <v>熊辛纬</v>
      </c>
      <c r="C41" s="67" t="str">
        <f>学期4!C41</f>
        <v>男</v>
      </c>
      <c r="D41" s="68">
        <f>学期3!U41</f>
        <v>27.5</v>
      </c>
      <c r="E41" s="69">
        <f>学期3!V41</f>
        <v>74.072727272727278</v>
      </c>
      <c r="F41" s="70">
        <f>学期3!W41</f>
        <v>0</v>
      </c>
      <c r="G41" s="71">
        <f>学期4!W41</f>
        <v>28.5</v>
      </c>
      <c r="H41" s="71">
        <f>学期4!X41</f>
        <v>71.543859649122808</v>
      </c>
      <c r="I41" s="71">
        <f>学期4!Y41</f>
        <v>1</v>
      </c>
      <c r="J41" s="73">
        <f t="shared" si="0"/>
        <v>72.785714285714292</v>
      </c>
      <c r="K41" s="73">
        <f t="shared" si="1"/>
        <v>1.2997448979591837</v>
      </c>
      <c r="L41" s="73">
        <f t="shared" si="2"/>
        <v>71.485969387755105</v>
      </c>
      <c r="M41" s="73">
        <f t="shared" si="3"/>
        <v>42.891581632653065</v>
      </c>
    </row>
    <row r="42" spans="1:13" x14ac:dyDescent="0.25">
      <c r="A42" s="67">
        <f>学期4!A42</f>
        <v>20151910154</v>
      </c>
      <c r="B42" s="67" t="str">
        <f>学期4!B42</f>
        <v>段生普</v>
      </c>
      <c r="C42" s="67" t="str">
        <f>学期4!C42</f>
        <v>男</v>
      </c>
      <c r="D42" s="68">
        <f>学期3!U42</f>
        <v>27.5</v>
      </c>
      <c r="E42" s="69">
        <f>学期3!V42</f>
        <v>68.218181818181819</v>
      </c>
      <c r="F42" s="70">
        <f>学期3!W42</f>
        <v>5</v>
      </c>
      <c r="G42" s="71">
        <f>学期4!W42</f>
        <v>29.5</v>
      </c>
      <c r="H42" s="71">
        <f>学期4!X42</f>
        <v>62.949152542372879</v>
      </c>
      <c r="I42" s="71">
        <f>学期4!Y42</f>
        <v>7</v>
      </c>
      <c r="J42" s="73">
        <f t="shared" si="0"/>
        <v>65.491228070175438</v>
      </c>
      <c r="K42" s="73">
        <f t="shared" si="1"/>
        <v>13.787626962142197</v>
      </c>
      <c r="L42" s="73">
        <f t="shared" si="2"/>
        <v>51.70360110803324</v>
      </c>
      <c r="M42" s="73">
        <f t="shared" si="3"/>
        <v>31.022160664819943</v>
      </c>
    </row>
    <row r="43" spans="1:13" x14ac:dyDescent="0.25">
      <c r="A43" s="67">
        <f>学期4!A43</f>
        <v>20151910157</v>
      </c>
      <c r="B43" s="67" t="str">
        <f>学期4!B43</f>
        <v>杨蓉蓉</v>
      </c>
      <c r="C43" s="67" t="str">
        <f>学期4!C43</f>
        <v>女</v>
      </c>
      <c r="D43" s="68">
        <f>学期3!U43</f>
        <v>29.5</v>
      </c>
      <c r="E43" s="69">
        <f>学期3!V43</f>
        <v>81.813559322033896</v>
      </c>
      <c r="F43" s="70">
        <f>学期3!W43</f>
        <v>0</v>
      </c>
      <c r="G43" s="71">
        <f>学期4!W43</f>
        <v>25.5</v>
      </c>
      <c r="H43" s="71">
        <f>学期4!X43</f>
        <v>90.549019607843135</v>
      </c>
      <c r="I43" s="71">
        <f>学期4!Y43</f>
        <v>0</v>
      </c>
      <c r="J43" s="73">
        <f t="shared" si="0"/>
        <v>85.86363636363636</v>
      </c>
      <c r="K43" s="73">
        <f t="shared" si="1"/>
        <v>0</v>
      </c>
      <c r="L43" s="73">
        <f t="shared" si="2"/>
        <v>85.86363636363636</v>
      </c>
      <c r="M43" s="73">
        <f t="shared" si="3"/>
        <v>51.518181818181816</v>
      </c>
    </row>
    <row r="44" spans="1:13" x14ac:dyDescent="0.25">
      <c r="A44" s="67">
        <f>学期4!A44</f>
        <v>20151910159</v>
      </c>
      <c r="B44" s="67" t="str">
        <f>学期4!B44</f>
        <v>段文洁</v>
      </c>
      <c r="C44" s="67" t="str">
        <f>学期4!C44</f>
        <v>男</v>
      </c>
      <c r="D44" s="68">
        <f>学期3!U44</f>
        <v>27.5</v>
      </c>
      <c r="E44" s="69">
        <f>学期3!V44</f>
        <v>63.727272727272727</v>
      </c>
      <c r="F44" s="70">
        <f>学期3!W44</f>
        <v>7</v>
      </c>
      <c r="G44" s="71">
        <f>学期4!W44</f>
        <v>29.5</v>
      </c>
      <c r="H44" s="71">
        <f>学期4!X44</f>
        <v>62</v>
      </c>
      <c r="I44" s="71">
        <f>学期4!Y44</f>
        <v>11</v>
      </c>
      <c r="J44" s="73">
        <f t="shared" si="0"/>
        <v>62.833333333333336</v>
      </c>
      <c r="K44" s="73">
        <f t="shared" si="1"/>
        <v>19.842105263157894</v>
      </c>
      <c r="L44" s="73">
        <f t="shared" si="2"/>
        <v>42.991228070175438</v>
      </c>
      <c r="M44" s="73">
        <f t="shared" si="3"/>
        <v>25.794736842105262</v>
      </c>
    </row>
    <row r="45" spans="1:13" x14ac:dyDescent="0.25">
      <c r="A45" s="67"/>
      <c r="B45" s="67"/>
      <c r="C45" s="67"/>
      <c r="D45" s="66"/>
      <c r="E45" s="66"/>
      <c r="F45" s="66"/>
      <c r="G45" s="66"/>
      <c r="H45" s="66"/>
      <c r="I45" s="66"/>
      <c r="J45" s="66"/>
    </row>
    <row r="46" spans="1:13" x14ac:dyDescent="0.25">
      <c r="A46" s="43" t="s">
        <v>222</v>
      </c>
      <c r="B46" s="43" t="s">
        <v>172</v>
      </c>
      <c r="C46" s="43" t="s">
        <v>87</v>
      </c>
      <c r="D46" s="43">
        <v>27.5</v>
      </c>
      <c r="E46" s="43">
        <v>79.545454545454504</v>
      </c>
      <c r="F46" s="43">
        <v>0</v>
      </c>
      <c r="G46" s="43">
        <v>26.5</v>
      </c>
      <c r="H46" s="43">
        <v>78.943396226415103</v>
      </c>
      <c r="I46" s="43">
        <v>0</v>
      </c>
      <c r="J46" s="43">
        <v>79.25</v>
      </c>
      <c r="K46" s="43">
        <v>0</v>
      </c>
      <c r="L46" s="43">
        <v>79.25</v>
      </c>
      <c r="M46" s="43">
        <v>47.55</v>
      </c>
    </row>
    <row r="47" spans="1:13" x14ac:dyDescent="0.25">
      <c r="A47" s="43" t="s">
        <v>223</v>
      </c>
      <c r="B47" s="43" t="s">
        <v>173</v>
      </c>
      <c r="C47" s="43" t="s">
        <v>87</v>
      </c>
      <c r="D47" s="43">
        <v>29.5</v>
      </c>
      <c r="E47" s="43">
        <v>83.338983050847503</v>
      </c>
      <c r="F47" s="43">
        <v>0</v>
      </c>
      <c r="G47" s="43">
        <v>23.5</v>
      </c>
      <c r="H47" s="43">
        <v>76.936170212766001</v>
      </c>
      <c r="I47" s="43">
        <v>0</v>
      </c>
      <c r="J47" s="43">
        <v>80.5</v>
      </c>
      <c r="K47" s="43">
        <v>0</v>
      </c>
      <c r="L47" s="43">
        <v>80.5</v>
      </c>
      <c r="M47" s="43">
        <v>48.3</v>
      </c>
    </row>
    <row r="48" spans="1:13" x14ac:dyDescent="0.25">
      <c r="A48" s="43" t="s">
        <v>224</v>
      </c>
      <c r="B48" s="43" t="s">
        <v>174</v>
      </c>
      <c r="C48" s="43" t="s">
        <v>87</v>
      </c>
      <c r="D48" s="43">
        <v>27.5</v>
      </c>
      <c r="E48" s="43">
        <v>77.345454545454501</v>
      </c>
      <c r="F48" s="43">
        <v>0</v>
      </c>
      <c r="G48" s="43">
        <v>26.5</v>
      </c>
      <c r="H48" s="43">
        <v>69.433962264150907</v>
      </c>
      <c r="I48" s="43">
        <v>5</v>
      </c>
      <c r="J48" s="43">
        <v>73.462962962963005</v>
      </c>
      <c r="K48" s="43">
        <v>6.8021262002743503</v>
      </c>
      <c r="L48" s="43">
        <v>66.660836762688604</v>
      </c>
      <c r="M48" s="43">
        <v>39.996502057613199</v>
      </c>
    </row>
    <row r="49" spans="1:13" x14ac:dyDescent="0.25">
      <c r="A49" s="43" t="s">
        <v>225</v>
      </c>
      <c r="B49" s="43" t="s">
        <v>175</v>
      </c>
      <c r="C49" s="43" t="s">
        <v>87</v>
      </c>
      <c r="D49" s="43">
        <v>29.5</v>
      </c>
      <c r="E49" s="43">
        <v>47.610169491525397</v>
      </c>
      <c r="F49" s="43">
        <v>10</v>
      </c>
      <c r="G49" s="43">
        <v>27.5</v>
      </c>
      <c r="H49" s="43">
        <v>58.363636363636402</v>
      </c>
      <c r="I49" s="43">
        <v>13</v>
      </c>
      <c r="J49" s="43">
        <v>52.798245614035103</v>
      </c>
      <c r="K49" s="43">
        <v>21.304555247768501</v>
      </c>
      <c r="L49" s="43">
        <v>31.493690366266499</v>
      </c>
      <c r="M49" s="43">
        <v>18.896214219759901</v>
      </c>
    </row>
    <row r="50" spans="1:13" x14ac:dyDescent="0.25">
      <c r="A50" s="43">
        <v>20151910042</v>
      </c>
      <c r="B50" s="43" t="s">
        <v>183</v>
      </c>
      <c r="C50" s="43">
        <v>19.5</v>
      </c>
      <c r="D50" s="43">
        <v>49.756363636363602</v>
      </c>
      <c r="E50" s="43">
        <v>8.6</v>
      </c>
      <c r="F50" s="43">
        <v>10</v>
      </c>
      <c r="G50" s="43">
        <v>87.856363636363596</v>
      </c>
      <c r="H50" s="43">
        <v>83.450980392156893</v>
      </c>
      <c r="I50" s="43">
        <v>0</v>
      </c>
      <c r="J50" s="43">
        <v>82.009433962264197</v>
      </c>
      <c r="K50" s="43">
        <v>0</v>
      </c>
      <c r="L50" s="43">
        <v>82.009433962264197</v>
      </c>
      <c r="M50" s="43">
        <v>49.205660377358498</v>
      </c>
    </row>
    <row r="51" spans="1:13" x14ac:dyDescent="0.25">
      <c r="A51" s="43" t="s">
        <v>226</v>
      </c>
      <c r="B51" s="43" t="s">
        <v>177</v>
      </c>
      <c r="C51" s="43" t="s">
        <v>87</v>
      </c>
      <c r="D51" s="43">
        <v>29.5</v>
      </c>
      <c r="E51" s="43">
        <v>62.711864406779704</v>
      </c>
      <c r="F51" s="43">
        <v>8</v>
      </c>
      <c r="G51" s="43">
        <v>25.5</v>
      </c>
      <c r="H51" s="43">
        <v>82.823529411764696</v>
      </c>
      <c r="I51" s="43">
        <v>0</v>
      </c>
      <c r="J51" s="43">
        <v>72.036363636363603</v>
      </c>
      <c r="K51" s="43">
        <v>10.4780165289256</v>
      </c>
      <c r="L51" s="43">
        <v>61.558347107438003</v>
      </c>
      <c r="M51" s="43">
        <v>36.935008264462802</v>
      </c>
    </row>
    <row r="52" spans="1:13" x14ac:dyDescent="0.25">
      <c r="A52" s="43" t="s">
        <v>227</v>
      </c>
      <c r="B52" s="43" t="s">
        <v>178</v>
      </c>
      <c r="C52" s="43" t="s">
        <v>86</v>
      </c>
      <c r="D52" s="43">
        <v>29.5</v>
      </c>
      <c r="E52" s="43">
        <v>77.762711864406796</v>
      </c>
      <c r="F52" s="43">
        <v>0</v>
      </c>
      <c r="G52" s="43">
        <v>25.5</v>
      </c>
      <c r="H52" s="43">
        <v>78.431372549019599</v>
      </c>
      <c r="I52" s="43">
        <v>0</v>
      </c>
      <c r="J52" s="43">
        <v>78.072727272727306</v>
      </c>
      <c r="K52" s="43">
        <v>0</v>
      </c>
      <c r="L52" s="43">
        <v>78.072727272727306</v>
      </c>
      <c r="M52" s="43">
        <v>46.843636363636399</v>
      </c>
    </row>
    <row r="53" spans="1:13" x14ac:dyDescent="0.25">
      <c r="A53" s="43" t="s">
        <v>228</v>
      </c>
      <c r="B53" s="43" t="s">
        <v>179</v>
      </c>
      <c r="C53" s="43" t="s">
        <v>87</v>
      </c>
      <c r="D53" s="43">
        <v>29.5</v>
      </c>
      <c r="E53" s="43">
        <v>73.864406779660996</v>
      </c>
      <c r="F53" s="43">
        <v>4</v>
      </c>
      <c r="G53" s="43">
        <v>29.5</v>
      </c>
      <c r="H53" s="43">
        <v>69.389830508474603</v>
      </c>
      <c r="I53" s="43">
        <v>5</v>
      </c>
      <c r="J53" s="43">
        <v>71.627118644067806</v>
      </c>
      <c r="K53" s="43">
        <v>10.9261706406205</v>
      </c>
      <c r="L53" s="43">
        <v>60.700948003447301</v>
      </c>
      <c r="M53" s="43">
        <v>36.420568802068402</v>
      </c>
    </row>
    <row r="54" spans="1:13" x14ac:dyDescent="0.25">
      <c r="A54" s="43" t="s">
        <v>229</v>
      </c>
      <c r="B54" s="43" t="s">
        <v>180</v>
      </c>
      <c r="C54" s="43" t="s">
        <v>87</v>
      </c>
      <c r="D54" s="43">
        <v>29.5</v>
      </c>
      <c r="E54" s="43">
        <v>67.389830508474603</v>
      </c>
      <c r="F54" s="43">
        <v>4</v>
      </c>
      <c r="G54" s="43">
        <v>28.5</v>
      </c>
      <c r="H54" s="43">
        <v>68.140350877193001</v>
      </c>
      <c r="I54" s="43">
        <v>4</v>
      </c>
      <c r="J54" s="43">
        <v>67.758620689655203</v>
      </c>
      <c r="K54" s="43">
        <v>9.3460166468489891</v>
      </c>
      <c r="L54" s="43">
        <v>58.412604042806201</v>
      </c>
      <c r="M54" s="43">
        <v>35.047562425683701</v>
      </c>
    </row>
    <row r="55" spans="1:13" x14ac:dyDescent="0.25">
      <c r="A55" s="43" t="s">
        <v>230</v>
      </c>
      <c r="B55" s="43" t="s">
        <v>181</v>
      </c>
      <c r="C55" s="43" t="s">
        <v>86</v>
      </c>
      <c r="D55" s="43">
        <v>29.5</v>
      </c>
      <c r="E55" s="43">
        <v>80.389830508474603</v>
      </c>
      <c r="F55" s="43">
        <v>0</v>
      </c>
      <c r="G55" s="43">
        <v>25.5</v>
      </c>
      <c r="H55" s="43">
        <v>82.392156862745097</v>
      </c>
      <c r="I55" s="43">
        <v>0</v>
      </c>
      <c r="J55" s="43">
        <v>81.318181818181799</v>
      </c>
      <c r="K55" s="43">
        <v>0</v>
      </c>
      <c r="L55" s="43">
        <v>81.318181818181799</v>
      </c>
      <c r="M55" s="43">
        <v>48.790909090909103</v>
      </c>
    </row>
    <row r="56" spans="1:13" x14ac:dyDescent="0.25">
      <c r="A56" s="43" t="s">
        <v>231</v>
      </c>
      <c r="B56" s="43" t="s">
        <v>182</v>
      </c>
      <c r="C56" s="43" t="s">
        <v>87</v>
      </c>
      <c r="D56" s="43">
        <v>29.5</v>
      </c>
      <c r="E56" s="43">
        <v>81.932203389830505</v>
      </c>
      <c r="F56" s="43">
        <v>0</v>
      </c>
      <c r="G56" s="43">
        <v>21.5</v>
      </c>
      <c r="H56" s="43">
        <v>74.558139534883693</v>
      </c>
      <c r="I56" s="43">
        <v>0</v>
      </c>
      <c r="J56" s="43">
        <v>78.823529411764696</v>
      </c>
      <c r="K56" s="43">
        <v>0</v>
      </c>
      <c r="L56" s="43">
        <v>78.823529411764696</v>
      </c>
      <c r="M56" s="43">
        <v>47.294117647058798</v>
      </c>
    </row>
    <row r="57" spans="1:13" x14ac:dyDescent="0.25">
      <c r="A57" s="43" t="s">
        <v>232</v>
      </c>
      <c r="B57" s="43" t="s">
        <v>183</v>
      </c>
      <c r="C57" s="43" t="s">
        <v>87</v>
      </c>
      <c r="D57" s="43">
        <v>29.5</v>
      </c>
      <c r="E57" s="43">
        <v>82.372881355932194</v>
      </c>
      <c r="F57" s="43">
        <v>0</v>
      </c>
      <c r="G57" s="43">
        <v>25.5</v>
      </c>
      <c r="H57" s="43">
        <v>83.882352941176507</v>
      </c>
      <c r="I57" s="43">
        <v>0</v>
      </c>
      <c r="J57" s="43">
        <v>83.072727272727306</v>
      </c>
      <c r="K57" s="43">
        <v>0</v>
      </c>
      <c r="L57" s="43">
        <v>83.072727272727306</v>
      </c>
      <c r="M57" s="43">
        <v>49.843636363636399</v>
      </c>
    </row>
    <row r="58" spans="1:13" x14ac:dyDescent="0.25">
      <c r="A58" s="43" t="s">
        <v>233</v>
      </c>
      <c r="B58" s="43" t="s">
        <v>184</v>
      </c>
      <c r="C58" s="43" t="s">
        <v>87</v>
      </c>
      <c r="D58" s="43">
        <v>29.5</v>
      </c>
      <c r="E58" s="43">
        <v>83.084745762711904</v>
      </c>
      <c r="F58" s="43">
        <v>0</v>
      </c>
      <c r="G58" s="43">
        <v>23.5</v>
      </c>
      <c r="H58" s="43">
        <v>77.021276595744695</v>
      </c>
      <c r="I58" s="43">
        <v>1</v>
      </c>
      <c r="J58" s="43">
        <v>80.396226415094304</v>
      </c>
      <c r="K58" s="43">
        <v>1.5169099323602699</v>
      </c>
      <c r="L58" s="43">
        <v>78.879316482734097</v>
      </c>
      <c r="M58" s="43">
        <v>47.3275898896404</v>
      </c>
    </row>
    <row r="59" spans="1:13" x14ac:dyDescent="0.25">
      <c r="A59" s="43" t="s">
        <v>234</v>
      </c>
      <c r="B59" s="43" t="s">
        <v>185</v>
      </c>
      <c r="C59" s="43" t="s">
        <v>87</v>
      </c>
      <c r="D59" s="43">
        <v>26.5</v>
      </c>
      <c r="E59" s="43">
        <v>47.056603773584897</v>
      </c>
      <c r="F59" s="43">
        <v>12</v>
      </c>
      <c r="G59" s="43">
        <v>29.5</v>
      </c>
      <c r="H59" s="43">
        <v>58.610169491525397</v>
      </c>
      <c r="I59" s="43">
        <v>11</v>
      </c>
      <c r="J59" s="43">
        <v>53.142857142857103</v>
      </c>
      <c r="K59" s="43">
        <v>21.826530612244898</v>
      </c>
      <c r="L59" s="43">
        <v>31.316326530612201</v>
      </c>
      <c r="M59" s="43">
        <v>18.7897959183673</v>
      </c>
    </row>
    <row r="60" spans="1:13" x14ac:dyDescent="0.25">
      <c r="A60" s="43" t="s">
        <v>235</v>
      </c>
      <c r="B60" s="43" t="s">
        <v>186</v>
      </c>
      <c r="C60" s="43" t="s">
        <v>87</v>
      </c>
      <c r="D60" s="43">
        <v>29.5</v>
      </c>
      <c r="E60" s="43">
        <v>79.033898305084705</v>
      </c>
      <c r="F60" s="43">
        <v>0</v>
      </c>
      <c r="G60" s="43">
        <v>21.5</v>
      </c>
      <c r="H60" s="43">
        <v>79.441860465116307</v>
      </c>
      <c r="I60" s="43">
        <v>0</v>
      </c>
      <c r="J60" s="43">
        <v>79.205882352941202</v>
      </c>
      <c r="K60" s="43">
        <v>0</v>
      </c>
      <c r="L60" s="43">
        <v>79.205882352941202</v>
      </c>
      <c r="M60" s="43">
        <v>47.523529411764699</v>
      </c>
    </row>
    <row r="61" spans="1:13" x14ac:dyDescent="0.25">
      <c r="A61" s="43" t="s">
        <v>177</v>
      </c>
      <c r="B61" s="43">
        <v>76</v>
      </c>
      <c r="C61" s="43">
        <v>81</v>
      </c>
      <c r="D61" s="43">
        <v>29.5</v>
      </c>
      <c r="E61" s="43">
        <v>2</v>
      </c>
      <c r="F61" s="43">
        <v>78.5</v>
      </c>
      <c r="G61" s="43">
        <v>2.355</v>
      </c>
      <c r="H61" s="43">
        <v>72.377358490565996</v>
      </c>
      <c r="I61" s="43">
        <v>0</v>
      </c>
      <c r="J61" s="43">
        <v>72.696428571428598</v>
      </c>
      <c r="K61" s="43">
        <v>3.89445153061224</v>
      </c>
      <c r="L61" s="43">
        <v>68.801977040816297</v>
      </c>
      <c r="M61" s="43">
        <v>41.281186224489801</v>
      </c>
    </row>
    <row r="62" spans="1:13" x14ac:dyDescent="0.25">
      <c r="A62" s="43" t="s">
        <v>236</v>
      </c>
      <c r="B62" s="43" t="s">
        <v>188</v>
      </c>
      <c r="C62" s="43" t="s">
        <v>86</v>
      </c>
      <c r="D62" s="43">
        <v>29.5</v>
      </c>
      <c r="E62" s="43">
        <v>79.864406779660996</v>
      </c>
      <c r="F62" s="43">
        <v>0</v>
      </c>
      <c r="G62" s="43">
        <v>23.5</v>
      </c>
      <c r="H62" s="43">
        <v>83.2340425531915</v>
      </c>
      <c r="I62" s="43">
        <v>0</v>
      </c>
      <c r="J62" s="43">
        <v>81.358490566037702</v>
      </c>
      <c r="K62" s="43">
        <v>0</v>
      </c>
      <c r="L62" s="43">
        <v>81.358490566037702</v>
      </c>
      <c r="M62" s="43">
        <v>48.815094339622597</v>
      </c>
    </row>
    <row r="63" spans="1:13" x14ac:dyDescent="0.25">
      <c r="A63" s="43" t="s">
        <v>237</v>
      </c>
      <c r="B63" s="43" t="s">
        <v>189</v>
      </c>
      <c r="C63" s="43" t="s">
        <v>86</v>
      </c>
      <c r="D63" s="43">
        <v>29.5</v>
      </c>
      <c r="E63" s="43">
        <v>72.440677966101703</v>
      </c>
      <c r="F63" s="43">
        <v>0</v>
      </c>
      <c r="G63" s="43">
        <v>24.5</v>
      </c>
      <c r="H63" s="43">
        <v>77.510204081632693</v>
      </c>
      <c r="I63" s="43">
        <v>0</v>
      </c>
      <c r="J63" s="43">
        <v>74.740740740740705</v>
      </c>
      <c r="K63" s="43">
        <v>0</v>
      </c>
      <c r="L63" s="43">
        <v>74.740740740740705</v>
      </c>
      <c r="M63" s="43">
        <v>44.844444444444399</v>
      </c>
    </row>
    <row r="64" spans="1:13" x14ac:dyDescent="0.25">
      <c r="A64" s="43" t="s">
        <v>238</v>
      </c>
      <c r="B64" s="43" t="s">
        <v>190</v>
      </c>
      <c r="C64" s="43" t="s">
        <v>87</v>
      </c>
      <c r="D64" s="43">
        <v>27.5</v>
      </c>
      <c r="E64" s="43">
        <v>63.2</v>
      </c>
      <c r="F64" s="43">
        <v>8</v>
      </c>
      <c r="G64" s="43">
        <v>27.5</v>
      </c>
      <c r="H64" s="43">
        <v>65.636363636363598</v>
      </c>
      <c r="I64" s="43">
        <v>8</v>
      </c>
      <c r="J64" s="43">
        <v>64.418181818181793</v>
      </c>
      <c r="K64" s="43">
        <v>18.7398347107438</v>
      </c>
      <c r="L64" s="43">
        <v>45.678347107438</v>
      </c>
      <c r="M64" s="43">
        <v>27.407008264462799</v>
      </c>
    </row>
    <row r="65" spans="1:13" x14ac:dyDescent="0.25">
      <c r="A65" s="43" t="s">
        <v>239</v>
      </c>
      <c r="B65" s="43" t="s">
        <v>191</v>
      </c>
      <c r="C65" s="43" t="s">
        <v>87</v>
      </c>
      <c r="D65" s="43">
        <v>29.5</v>
      </c>
      <c r="E65" s="43">
        <v>63.5762711864407</v>
      </c>
      <c r="F65" s="43">
        <v>8</v>
      </c>
      <c r="G65" s="43">
        <v>28.5</v>
      </c>
      <c r="H65" s="43">
        <v>58.6666666666667</v>
      </c>
      <c r="I65" s="43">
        <v>12</v>
      </c>
      <c r="J65" s="43">
        <v>61.163793103448299</v>
      </c>
      <c r="K65" s="43">
        <v>21.090963139120099</v>
      </c>
      <c r="L65" s="43">
        <v>40.0728299643282</v>
      </c>
      <c r="M65" s="43">
        <v>24.043697978596899</v>
      </c>
    </row>
    <row r="66" spans="1:13" x14ac:dyDescent="0.25">
      <c r="A66" s="43" t="s">
        <v>240</v>
      </c>
      <c r="B66" s="43" t="s">
        <v>192</v>
      </c>
      <c r="C66" s="43" t="s">
        <v>86</v>
      </c>
      <c r="D66" s="43">
        <v>29.5</v>
      </c>
      <c r="E66" s="43">
        <v>76.0508474576271</v>
      </c>
      <c r="F66" s="43">
        <v>0</v>
      </c>
      <c r="G66" s="43">
        <v>28.5</v>
      </c>
      <c r="H66" s="43">
        <v>76.631578947368396</v>
      </c>
      <c r="I66" s="43">
        <v>0</v>
      </c>
      <c r="J66" s="43">
        <v>76.336206896551701</v>
      </c>
      <c r="K66" s="43">
        <v>0</v>
      </c>
      <c r="L66" s="43">
        <v>76.336206896551701</v>
      </c>
      <c r="M66" s="43">
        <v>45.801724137930997</v>
      </c>
    </row>
    <row r="67" spans="1:13" x14ac:dyDescent="0.25">
      <c r="A67" s="43" t="s">
        <v>241</v>
      </c>
      <c r="B67" s="43" t="s">
        <v>193</v>
      </c>
      <c r="C67" s="43" t="s">
        <v>87</v>
      </c>
      <c r="D67" s="43">
        <v>29.5</v>
      </c>
      <c r="E67" s="43">
        <v>73.661016949152497</v>
      </c>
      <c r="F67" s="43">
        <v>0</v>
      </c>
      <c r="G67" s="43">
        <v>23.5</v>
      </c>
      <c r="H67" s="43">
        <v>66.170212765957402</v>
      </c>
      <c r="I67" s="43">
        <v>8</v>
      </c>
      <c r="J67" s="43">
        <v>70.339622641509393</v>
      </c>
      <c r="K67" s="43">
        <v>10.617301530793901</v>
      </c>
      <c r="L67" s="43">
        <v>59.722321110715598</v>
      </c>
      <c r="M67" s="43">
        <v>35.833392666429297</v>
      </c>
    </row>
    <row r="68" spans="1:13" x14ac:dyDescent="0.25">
      <c r="A68" s="43" t="s">
        <v>242</v>
      </c>
      <c r="B68" s="43" t="s">
        <v>194</v>
      </c>
      <c r="C68" s="43" t="s">
        <v>86</v>
      </c>
      <c r="D68" s="43">
        <v>29.5</v>
      </c>
      <c r="E68" s="43">
        <v>81.322033898305094</v>
      </c>
      <c r="F68" s="43">
        <v>0</v>
      </c>
      <c r="G68" s="43">
        <v>25.5</v>
      </c>
      <c r="H68" s="43">
        <v>79.3333333333333</v>
      </c>
      <c r="I68" s="43">
        <v>0</v>
      </c>
      <c r="J68" s="43">
        <v>80.400000000000006</v>
      </c>
      <c r="K68" s="43">
        <v>0</v>
      </c>
      <c r="L68" s="43">
        <v>80.400000000000006</v>
      </c>
      <c r="M68" s="43">
        <v>48.24</v>
      </c>
    </row>
    <row r="69" spans="1:13" x14ac:dyDescent="0.25">
      <c r="A69" s="43" t="s">
        <v>243</v>
      </c>
      <c r="B69" s="43" t="s">
        <v>195</v>
      </c>
      <c r="C69" s="43" t="s">
        <v>86</v>
      </c>
      <c r="D69" s="43">
        <v>27.5</v>
      </c>
      <c r="E69" s="43">
        <v>75.654545454545499</v>
      </c>
      <c r="F69" s="43">
        <v>0</v>
      </c>
      <c r="G69" s="43">
        <v>25.5</v>
      </c>
      <c r="H69" s="43">
        <v>79.960784313725497</v>
      </c>
      <c r="I69" s="43">
        <v>0</v>
      </c>
      <c r="J69" s="43">
        <v>77.7264150943396</v>
      </c>
      <c r="K69" s="43">
        <v>0</v>
      </c>
      <c r="L69" s="43">
        <v>77.7264150943396</v>
      </c>
      <c r="M69" s="43">
        <v>46.635849056603803</v>
      </c>
    </row>
    <row r="70" spans="1:13" x14ac:dyDescent="0.25">
      <c r="A70" s="43" t="s">
        <v>244</v>
      </c>
      <c r="B70" s="43" t="s">
        <v>196</v>
      </c>
      <c r="C70" s="43" t="s">
        <v>86</v>
      </c>
      <c r="D70" s="43">
        <v>27.5</v>
      </c>
      <c r="E70" s="43">
        <v>80.1636363636364</v>
      </c>
      <c r="F70" s="43">
        <v>0</v>
      </c>
      <c r="G70" s="43">
        <v>25.5</v>
      </c>
      <c r="H70" s="43">
        <v>77.686274509803894</v>
      </c>
      <c r="I70" s="43">
        <v>0</v>
      </c>
      <c r="J70" s="43">
        <v>78.971698113207594</v>
      </c>
      <c r="K70" s="43">
        <v>0</v>
      </c>
      <c r="L70" s="43">
        <v>78.971698113207594</v>
      </c>
      <c r="M70" s="43">
        <v>47.383018867924498</v>
      </c>
    </row>
    <row r="71" spans="1:13" x14ac:dyDescent="0.25">
      <c r="A71" s="43" t="s">
        <v>245</v>
      </c>
      <c r="B71" s="43" t="s">
        <v>197</v>
      </c>
      <c r="C71" s="43" t="s">
        <v>87</v>
      </c>
      <c r="D71" s="43">
        <v>29.5</v>
      </c>
      <c r="E71" s="43">
        <v>63.796610169491501</v>
      </c>
      <c r="F71" s="43">
        <v>4</v>
      </c>
      <c r="G71" s="43">
        <v>23.5</v>
      </c>
      <c r="H71" s="43">
        <v>64.425531914893597</v>
      </c>
      <c r="I71" s="43">
        <v>9</v>
      </c>
      <c r="J71" s="43">
        <v>64.075471698113205</v>
      </c>
      <c r="K71" s="43">
        <v>15.7166251334995</v>
      </c>
      <c r="L71" s="43">
        <v>48.3588465646137</v>
      </c>
      <c r="M71" s="43">
        <v>29.015307938768199</v>
      </c>
    </row>
    <row r="72" spans="1:13" x14ac:dyDescent="0.25">
      <c r="A72" s="43" t="s">
        <v>246</v>
      </c>
      <c r="B72" s="43" t="s">
        <v>198</v>
      </c>
      <c r="C72" s="43" t="s">
        <v>86</v>
      </c>
      <c r="D72" s="43">
        <v>29.5</v>
      </c>
      <c r="E72" s="43">
        <v>75.966101694915295</v>
      </c>
      <c r="F72" s="43">
        <v>0</v>
      </c>
      <c r="G72" s="43">
        <v>25.5</v>
      </c>
      <c r="H72" s="43">
        <v>78.6666666666667</v>
      </c>
      <c r="I72" s="43">
        <v>0</v>
      </c>
      <c r="J72" s="43">
        <v>77.218181818181804</v>
      </c>
      <c r="K72" s="43">
        <v>0</v>
      </c>
      <c r="L72" s="43">
        <v>77.218181818181804</v>
      </c>
      <c r="M72" s="43">
        <v>46.330909090909103</v>
      </c>
    </row>
    <row r="73" spans="1:13" x14ac:dyDescent="0.25">
      <c r="A73" s="43" t="s">
        <v>247</v>
      </c>
      <c r="B73" s="43" t="s">
        <v>214</v>
      </c>
      <c r="C73" s="43" t="s">
        <v>87</v>
      </c>
      <c r="D73" s="43">
        <v>27.5</v>
      </c>
      <c r="E73" s="43">
        <v>75.854545454545502</v>
      </c>
      <c r="F73" s="43">
        <v>0</v>
      </c>
      <c r="G73" s="43">
        <v>27.5</v>
      </c>
      <c r="H73" s="43">
        <v>71.854545454545502</v>
      </c>
      <c r="I73" s="43">
        <v>2</v>
      </c>
      <c r="J73" s="43">
        <v>73.854545454545502</v>
      </c>
      <c r="K73" s="43">
        <v>2.6856198347107401</v>
      </c>
      <c r="L73" s="43">
        <v>71.168925619834695</v>
      </c>
      <c r="M73" s="43">
        <v>42.701355371900803</v>
      </c>
    </row>
    <row r="74" spans="1:13" x14ac:dyDescent="0.25">
      <c r="A74" s="43" t="s">
        <v>248</v>
      </c>
      <c r="B74" s="43" t="s">
        <v>199</v>
      </c>
      <c r="C74" s="43" t="s">
        <v>87</v>
      </c>
      <c r="D74" s="43">
        <v>27.5</v>
      </c>
      <c r="E74" s="43">
        <v>69.290909090909096</v>
      </c>
      <c r="F74" s="43">
        <v>4</v>
      </c>
      <c r="G74" s="43">
        <v>27.5</v>
      </c>
      <c r="H74" s="43">
        <v>69.636363636363598</v>
      </c>
      <c r="I74" s="43">
        <v>4</v>
      </c>
      <c r="J74" s="43">
        <v>69.463636363636397</v>
      </c>
      <c r="K74" s="43">
        <v>10.103801652892599</v>
      </c>
      <c r="L74" s="43">
        <v>59.359834710743797</v>
      </c>
      <c r="M74" s="43">
        <v>35.6159008264463</v>
      </c>
    </row>
    <row r="75" spans="1:13" x14ac:dyDescent="0.25">
      <c r="A75" s="43" t="s">
        <v>249</v>
      </c>
      <c r="B75" s="43" t="s">
        <v>200</v>
      </c>
      <c r="C75" s="43" t="s">
        <v>87</v>
      </c>
      <c r="D75" s="43">
        <v>27.5</v>
      </c>
      <c r="E75" s="43">
        <v>66.436363636363595</v>
      </c>
      <c r="F75" s="43">
        <v>4</v>
      </c>
      <c r="G75" s="43">
        <v>29.5</v>
      </c>
      <c r="H75" s="43">
        <v>63.796610169491501</v>
      </c>
      <c r="I75" s="43">
        <v>2</v>
      </c>
      <c r="J75" s="43">
        <v>65.070175438596493</v>
      </c>
      <c r="K75" s="43">
        <v>6.8494921514312104</v>
      </c>
      <c r="L75" s="43">
        <v>58.220683287165301</v>
      </c>
      <c r="M75" s="43">
        <v>34.932409972299197</v>
      </c>
    </row>
    <row r="76" spans="1:13" x14ac:dyDescent="0.25">
      <c r="A76" s="43" t="s">
        <v>250</v>
      </c>
      <c r="B76" s="43" t="s">
        <v>201</v>
      </c>
      <c r="C76" s="43" t="s">
        <v>86</v>
      </c>
      <c r="D76" s="43">
        <v>29.5</v>
      </c>
      <c r="E76" s="43">
        <v>78.813559322033896</v>
      </c>
      <c r="F76" s="43">
        <v>0</v>
      </c>
      <c r="G76" s="43">
        <v>26.5</v>
      </c>
      <c r="H76" s="43">
        <v>78.641509433962298</v>
      </c>
      <c r="I76" s="43">
        <v>0</v>
      </c>
      <c r="J76" s="43">
        <v>78.732142857142904</v>
      </c>
      <c r="K76" s="43">
        <v>0</v>
      </c>
      <c r="L76" s="43">
        <v>78.732142857142904</v>
      </c>
      <c r="M76" s="43">
        <v>47.2392857142857</v>
      </c>
    </row>
    <row r="77" spans="1:13" x14ac:dyDescent="0.25">
      <c r="A77" s="43" t="s">
        <v>251</v>
      </c>
      <c r="B77" s="43" t="s">
        <v>202</v>
      </c>
      <c r="C77" s="43" t="s">
        <v>86</v>
      </c>
      <c r="D77" s="43">
        <v>29.5</v>
      </c>
      <c r="E77" s="43">
        <v>66.9491525423729</v>
      </c>
      <c r="F77" s="43">
        <v>4</v>
      </c>
      <c r="G77" s="43">
        <v>27.5</v>
      </c>
      <c r="H77" s="43">
        <v>75.309090909090898</v>
      </c>
      <c r="I77" s="43">
        <v>0</v>
      </c>
      <c r="J77" s="43">
        <v>70.982456140350905</v>
      </c>
      <c r="K77" s="43">
        <v>4.9812249923053296</v>
      </c>
      <c r="L77" s="43">
        <v>66.001231148045505</v>
      </c>
      <c r="M77" s="43">
        <v>39.600738688827299</v>
      </c>
    </row>
    <row r="78" spans="1:13" x14ac:dyDescent="0.25">
      <c r="A78" s="43" t="s">
        <v>252</v>
      </c>
      <c r="B78" s="43" t="s">
        <v>203</v>
      </c>
      <c r="C78" s="43" t="s">
        <v>87</v>
      </c>
      <c r="D78" s="43">
        <v>29.5</v>
      </c>
      <c r="E78" s="43">
        <v>68.474576271186393</v>
      </c>
      <c r="F78" s="43">
        <v>5</v>
      </c>
      <c r="G78" s="43">
        <v>28.5</v>
      </c>
      <c r="H78" s="43">
        <v>66.947368421052602</v>
      </c>
      <c r="I78" s="43">
        <v>4</v>
      </c>
      <c r="J78" s="43">
        <v>67.724137931034505</v>
      </c>
      <c r="K78" s="43">
        <v>10.508917954815701</v>
      </c>
      <c r="L78" s="43">
        <v>57.215219976218798</v>
      </c>
      <c r="M78" s="43">
        <v>34.329131985731301</v>
      </c>
    </row>
    <row r="79" spans="1:13" x14ac:dyDescent="0.25">
      <c r="A79" s="43" t="s">
        <v>253</v>
      </c>
      <c r="B79" s="43" t="s">
        <v>204</v>
      </c>
      <c r="C79" s="43" t="s">
        <v>86</v>
      </c>
      <c r="D79" s="43">
        <v>29.5</v>
      </c>
      <c r="E79" s="43">
        <v>78.711864406779696</v>
      </c>
      <c r="F79" s="43">
        <v>0</v>
      </c>
      <c r="G79" s="43">
        <v>26.5</v>
      </c>
      <c r="H79" s="43">
        <v>81.509433962264197</v>
      </c>
      <c r="I79" s="43">
        <v>0</v>
      </c>
      <c r="J79" s="43">
        <v>80.035714285714306</v>
      </c>
      <c r="K79" s="43">
        <v>0</v>
      </c>
      <c r="L79" s="43">
        <v>80.035714285714306</v>
      </c>
      <c r="M79" s="43">
        <v>48.021428571428601</v>
      </c>
    </row>
    <row r="80" spans="1:13" x14ac:dyDescent="0.25">
      <c r="A80" s="43" t="s">
        <v>254</v>
      </c>
      <c r="B80" s="43" t="s">
        <v>205</v>
      </c>
      <c r="C80" s="43" t="s">
        <v>86</v>
      </c>
      <c r="D80" s="43">
        <v>29.5</v>
      </c>
      <c r="E80" s="43">
        <v>80.627118644067806</v>
      </c>
      <c r="F80" s="43">
        <v>0</v>
      </c>
      <c r="G80" s="43">
        <v>25.5</v>
      </c>
      <c r="H80" s="43">
        <v>77.921568627450995</v>
      </c>
      <c r="I80" s="43">
        <v>0</v>
      </c>
      <c r="J80" s="43">
        <v>79.372727272727303</v>
      </c>
      <c r="K80" s="43">
        <v>0</v>
      </c>
      <c r="L80" s="43">
        <v>79.372727272727303</v>
      </c>
      <c r="M80" s="43">
        <v>47.6236363636364</v>
      </c>
    </row>
    <row r="82" spans="1:13" x14ac:dyDescent="0.25">
      <c r="A82" s="43" t="s">
        <v>255</v>
      </c>
      <c r="B82" s="43" t="s">
        <v>207</v>
      </c>
      <c r="C82" s="43" t="s">
        <v>87</v>
      </c>
      <c r="D82" s="43">
        <v>29.5</v>
      </c>
      <c r="E82" s="43">
        <v>69.186440677966104</v>
      </c>
      <c r="F82" s="43">
        <v>4</v>
      </c>
      <c r="G82" s="43">
        <v>23.5</v>
      </c>
      <c r="H82" s="43">
        <v>71.2340425531915</v>
      </c>
      <c r="I82" s="43">
        <v>4</v>
      </c>
      <c r="J82" s="43">
        <v>70.094339622641499</v>
      </c>
      <c r="K82" s="43">
        <v>10.580277678889299</v>
      </c>
      <c r="L82" s="43">
        <v>59.514061943752203</v>
      </c>
      <c r="M82" s="43">
        <v>35.708437166251301</v>
      </c>
    </row>
    <row r="83" spans="1:13" x14ac:dyDescent="0.25">
      <c r="A83" s="43" t="s">
        <v>256</v>
      </c>
      <c r="B83" s="43" t="s">
        <v>208</v>
      </c>
      <c r="C83" s="43" t="s">
        <v>86</v>
      </c>
      <c r="D83" s="43">
        <v>29.5</v>
      </c>
      <c r="E83" s="43">
        <v>79.491525423728802</v>
      </c>
      <c r="F83" s="43">
        <v>0</v>
      </c>
      <c r="G83" s="43">
        <v>25.5</v>
      </c>
      <c r="H83" s="43">
        <v>86.745098039215705</v>
      </c>
      <c r="I83" s="43">
        <v>0</v>
      </c>
      <c r="J83" s="43">
        <v>82.854545454545502</v>
      </c>
      <c r="K83" s="43">
        <v>0</v>
      </c>
      <c r="L83" s="43">
        <v>82.854545454545502</v>
      </c>
      <c r="M83" s="43">
        <v>49.7127272727273</v>
      </c>
    </row>
    <row r="84" spans="1:13" x14ac:dyDescent="0.25">
      <c r="A84" s="43" t="s">
        <v>257</v>
      </c>
      <c r="B84" s="43" t="s">
        <v>209</v>
      </c>
      <c r="C84" s="43" t="s">
        <v>87</v>
      </c>
      <c r="D84" s="43">
        <v>27.5</v>
      </c>
      <c r="E84" s="43">
        <v>72.6727272727273</v>
      </c>
      <c r="F84" s="43">
        <v>0</v>
      </c>
      <c r="G84" s="43">
        <v>27.5</v>
      </c>
      <c r="H84" s="43">
        <v>78.254545454545493</v>
      </c>
      <c r="I84" s="43">
        <v>0</v>
      </c>
      <c r="J84" s="43">
        <v>75.463636363636397</v>
      </c>
      <c r="K84" s="43">
        <v>0</v>
      </c>
      <c r="L84" s="43">
        <v>75.463636363636397</v>
      </c>
      <c r="M84" s="43">
        <v>45.2781818181818</v>
      </c>
    </row>
    <row r="85" spans="1:13" x14ac:dyDescent="0.25">
      <c r="A85" s="43" t="s">
        <v>258</v>
      </c>
      <c r="B85" s="43" t="s">
        <v>210</v>
      </c>
      <c r="C85" s="43" t="s">
        <v>87</v>
      </c>
      <c r="D85" s="43">
        <v>27.5</v>
      </c>
      <c r="E85" s="43">
        <v>74.072727272727306</v>
      </c>
      <c r="F85" s="43">
        <v>0</v>
      </c>
      <c r="G85" s="43">
        <v>28.5</v>
      </c>
      <c r="H85" s="43">
        <v>71.543859649122794</v>
      </c>
      <c r="I85" s="43">
        <v>1</v>
      </c>
      <c r="J85" s="43">
        <v>72.785714285714306</v>
      </c>
      <c r="K85" s="43">
        <v>1.2997448979591799</v>
      </c>
      <c r="L85" s="43">
        <v>71.485969387755105</v>
      </c>
      <c r="M85" s="43">
        <v>42.8915816326531</v>
      </c>
    </row>
    <row r="86" spans="1:13" x14ac:dyDescent="0.25">
      <c r="A86" s="43" t="s">
        <v>259</v>
      </c>
      <c r="B86" s="43" t="s">
        <v>211</v>
      </c>
      <c r="C86" s="43" t="s">
        <v>87</v>
      </c>
      <c r="D86" s="43">
        <v>27.5</v>
      </c>
      <c r="E86" s="43">
        <v>68.218181818181804</v>
      </c>
      <c r="F86" s="43">
        <v>5</v>
      </c>
      <c r="G86" s="43">
        <v>29.5</v>
      </c>
      <c r="H86" s="43">
        <v>62.9491525423729</v>
      </c>
      <c r="I86" s="43">
        <v>7</v>
      </c>
      <c r="J86" s="43">
        <v>65.491228070175396</v>
      </c>
      <c r="K86" s="43">
        <v>13.7876269621422</v>
      </c>
      <c r="L86" s="43">
        <v>51.703601108033197</v>
      </c>
      <c r="M86" s="43">
        <v>31.0221606648199</v>
      </c>
    </row>
    <row r="87" spans="1:13" x14ac:dyDescent="0.25">
      <c r="A87" s="43" t="s">
        <v>260</v>
      </c>
      <c r="B87" s="43" t="s">
        <v>212</v>
      </c>
      <c r="C87" s="43" t="s">
        <v>86</v>
      </c>
      <c r="D87" s="43">
        <v>29.5</v>
      </c>
      <c r="E87" s="43">
        <v>81.813559322033896</v>
      </c>
      <c r="F87" s="43">
        <v>0</v>
      </c>
      <c r="G87" s="43">
        <v>25.5</v>
      </c>
      <c r="H87" s="43">
        <v>90.549019607843107</v>
      </c>
      <c r="I87" s="43">
        <v>0</v>
      </c>
      <c r="J87" s="43">
        <v>85.863636363636402</v>
      </c>
      <c r="K87" s="43">
        <v>0</v>
      </c>
      <c r="L87" s="43">
        <v>85.863636363636402</v>
      </c>
      <c r="M87" s="43">
        <v>51.518181818181802</v>
      </c>
    </row>
    <row r="88" spans="1:13" x14ac:dyDescent="0.25">
      <c r="A88" s="43" t="s">
        <v>261</v>
      </c>
      <c r="B88" s="43" t="s">
        <v>213</v>
      </c>
      <c r="C88" s="43" t="s">
        <v>87</v>
      </c>
      <c r="D88" s="43">
        <v>27.5</v>
      </c>
      <c r="E88" s="43">
        <v>63.727272727272698</v>
      </c>
      <c r="F88" s="43">
        <v>7</v>
      </c>
      <c r="G88" s="43">
        <v>29.5</v>
      </c>
      <c r="H88" s="43">
        <v>62</v>
      </c>
      <c r="I88" s="43">
        <v>11</v>
      </c>
      <c r="J88" s="43">
        <v>62.8333333333333</v>
      </c>
      <c r="K88" s="43">
        <v>19.842105263157901</v>
      </c>
      <c r="L88" s="43">
        <v>42.991228070175403</v>
      </c>
      <c r="M88" s="43">
        <v>25.794736842105301</v>
      </c>
    </row>
  </sheetData>
  <phoneticPr fontId="1" type="noConversion"/>
  <dataValidations count="1">
    <dataValidation allowBlank="1" showInputMessage="1" showErrorMessage="1" promptTitle="算法" prompt="学年2课程加权平均分 = [(学期3应修学分 * 学期3加权平均分) + (学期4应修学分 * 学期4加权平均分)] / (学期3加权平均分 + 学期4应修学分)" sqref="J2:J45"/>
  </dataValidations>
  <printOptions headings="1" gridLines="1"/>
  <pageMargins left="0.70866141732283472" right="0.70866141732283472" top="0.74803149606299213" bottom="0.74803149606299213" header="0.31496062992125984" footer="0.31496062992125984"/>
  <pageSetup paperSize="9" scale="85" orientation="portrait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zoomScale="145" zoomScaleNormal="145" workbookViewId="0">
      <selection activeCell="G15" sqref="G15"/>
    </sheetView>
  </sheetViews>
  <sheetFormatPr defaultColWidth="8.88671875" defaultRowHeight="14.4" x14ac:dyDescent="0.25"/>
  <cols>
    <col min="1" max="1" width="7.44140625" style="14" bestFit="1" customWidth="1"/>
    <col min="2" max="2" width="8.77734375" style="14" bestFit="1" customWidth="1"/>
    <col min="3" max="3" width="10.109375" style="14" bestFit="1" customWidth="1"/>
    <col min="4" max="4" width="8.77734375" style="22" bestFit="1" customWidth="1"/>
    <col min="5" max="5" width="16.6640625" style="22" bestFit="1" customWidth="1"/>
    <col min="6" max="6" width="20.88671875" style="15" bestFit="1" customWidth="1"/>
    <col min="7" max="7" width="9.21875" style="15" bestFit="1" customWidth="1"/>
    <col min="8" max="16384" width="8.88671875" style="15"/>
  </cols>
  <sheetData>
    <row r="1" spans="1:7" x14ac:dyDescent="0.25">
      <c r="A1" s="13" t="s">
        <v>98</v>
      </c>
      <c r="B1" s="13" t="s">
        <v>72</v>
      </c>
      <c r="C1" s="14" t="s">
        <v>72</v>
      </c>
      <c r="D1" s="14" t="s">
        <v>97</v>
      </c>
      <c r="E1" s="11" t="s">
        <v>165</v>
      </c>
      <c r="F1" s="43" t="s">
        <v>166</v>
      </c>
      <c r="G1" s="11" t="s">
        <v>167</v>
      </c>
    </row>
    <row r="2" spans="1:7" x14ac:dyDescent="0.25">
      <c r="A2" s="14" t="s">
        <v>63</v>
      </c>
      <c r="B2" s="16">
        <v>77</v>
      </c>
      <c r="C2" s="14">
        <v>82</v>
      </c>
      <c r="D2" s="17"/>
      <c r="E2" s="18">
        <f t="shared" ref="E2:E43" si="0">3-COUNTIF(B2:D2,"")</f>
        <v>2</v>
      </c>
      <c r="F2" s="19">
        <f t="shared" ref="F2:F43" si="1">SUM(B2:D2)/E2</f>
        <v>79.5</v>
      </c>
      <c r="G2" s="20">
        <f t="shared" ref="G2:G43" si="2">F2*0.03</f>
        <v>2.3849999999999998</v>
      </c>
    </row>
    <row r="3" spans="1:7" x14ac:dyDescent="0.25">
      <c r="A3" s="14" t="s">
        <v>1</v>
      </c>
      <c r="B3" s="16">
        <v>82</v>
      </c>
      <c r="C3" s="14">
        <v>86</v>
      </c>
      <c r="D3" s="17"/>
      <c r="E3" s="18">
        <f t="shared" si="0"/>
        <v>2</v>
      </c>
      <c r="F3" s="19">
        <f t="shared" si="1"/>
        <v>84</v>
      </c>
      <c r="G3" s="20">
        <f t="shared" si="2"/>
        <v>2.52</v>
      </c>
    </row>
    <row r="4" spans="1:7" x14ac:dyDescent="0.25">
      <c r="A4" s="14" t="s">
        <v>2</v>
      </c>
      <c r="B4" s="16">
        <v>88</v>
      </c>
      <c r="C4" s="14">
        <v>50</v>
      </c>
      <c r="D4" s="17"/>
      <c r="E4" s="18">
        <f t="shared" si="0"/>
        <v>2</v>
      </c>
      <c r="F4" s="19">
        <f t="shared" si="1"/>
        <v>69</v>
      </c>
      <c r="G4" s="20">
        <f t="shared" si="2"/>
        <v>2.0699999999999998</v>
      </c>
    </row>
    <row r="5" spans="1:7" x14ac:dyDescent="0.25">
      <c r="A5" s="14" t="s">
        <v>5</v>
      </c>
      <c r="B5" s="16">
        <v>60</v>
      </c>
      <c r="C5" s="14">
        <v>73</v>
      </c>
      <c r="D5" s="17"/>
      <c r="E5" s="18">
        <f t="shared" si="0"/>
        <v>2</v>
      </c>
      <c r="F5" s="19">
        <f t="shared" si="1"/>
        <v>66.5</v>
      </c>
      <c r="G5" s="20">
        <f t="shared" si="2"/>
        <v>1.9949999999999999</v>
      </c>
    </row>
    <row r="6" spans="1:7" x14ac:dyDescent="0.25">
      <c r="A6" s="14" t="s">
        <v>6</v>
      </c>
      <c r="B6" s="16">
        <v>82</v>
      </c>
      <c r="C6" s="14">
        <v>93</v>
      </c>
      <c r="D6" s="17"/>
      <c r="E6" s="18">
        <f t="shared" si="0"/>
        <v>2</v>
      </c>
      <c r="F6" s="19">
        <f t="shared" si="1"/>
        <v>87.5</v>
      </c>
      <c r="G6" s="20">
        <f t="shared" si="2"/>
        <v>2.625</v>
      </c>
    </row>
    <row r="7" spans="1:7" x14ac:dyDescent="0.25">
      <c r="A7" s="14" t="s">
        <v>7</v>
      </c>
      <c r="B7" s="16">
        <v>76</v>
      </c>
      <c r="C7" s="14">
        <v>81</v>
      </c>
      <c r="D7" s="17"/>
      <c r="E7" s="18">
        <f t="shared" si="0"/>
        <v>2</v>
      </c>
      <c r="F7" s="19">
        <f t="shared" si="1"/>
        <v>78.5</v>
      </c>
      <c r="G7" s="20">
        <f t="shared" si="2"/>
        <v>2.355</v>
      </c>
    </row>
    <row r="8" spans="1:7" x14ac:dyDescent="0.25">
      <c r="A8" s="14" t="s">
        <v>8</v>
      </c>
      <c r="B8" s="19">
        <v>73</v>
      </c>
      <c r="C8" s="14">
        <v>77</v>
      </c>
      <c r="D8" s="17"/>
      <c r="E8" s="18">
        <f t="shared" si="0"/>
        <v>2</v>
      </c>
      <c r="F8" s="19">
        <f t="shared" si="1"/>
        <v>75</v>
      </c>
      <c r="G8" s="20">
        <f t="shared" si="2"/>
        <v>2.25</v>
      </c>
    </row>
    <row r="9" spans="1:7" x14ac:dyDescent="0.25">
      <c r="A9" s="14" t="s">
        <v>9</v>
      </c>
      <c r="B9" s="16">
        <v>73</v>
      </c>
      <c r="C9" s="14">
        <v>75</v>
      </c>
      <c r="D9" s="17"/>
      <c r="E9" s="18">
        <f t="shared" si="0"/>
        <v>2</v>
      </c>
      <c r="F9" s="19">
        <f t="shared" si="1"/>
        <v>74</v>
      </c>
      <c r="G9" s="20">
        <f t="shared" si="2"/>
        <v>2.2199999999999998</v>
      </c>
    </row>
    <row r="10" spans="1:7" x14ac:dyDescent="0.25">
      <c r="A10" s="14" t="s">
        <v>10</v>
      </c>
      <c r="B10" s="16">
        <v>70</v>
      </c>
      <c r="C10" s="14">
        <v>91</v>
      </c>
      <c r="D10" s="17"/>
      <c r="E10" s="18">
        <f t="shared" si="0"/>
        <v>2</v>
      </c>
      <c r="F10" s="19">
        <f t="shared" si="1"/>
        <v>80.5</v>
      </c>
      <c r="G10" s="20">
        <f t="shared" si="2"/>
        <v>2.415</v>
      </c>
    </row>
    <row r="11" spans="1:7" x14ac:dyDescent="0.25">
      <c r="A11" s="14" t="s">
        <v>11</v>
      </c>
      <c r="B11" s="16">
        <v>80</v>
      </c>
      <c r="C11" s="14">
        <v>87</v>
      </c>
      <c r="D11" s="17"/>
      <c r="E11" s="18">
        <f t="shared" si="0"/>
        <v>2</v>
      </c>
      <c r="F11" s="19">
        <f t="shared" si="1"/>
        <v>83.5</v>
      </c>
      <c r="G11" s="20">
        <f t="shared" si="2"/>
        <v>2.5049999999999999</v>
      </c>
    </row>
    <row r="12" spans="1:7" x14ac:dyDescent="0.25">
      <c r="A12" s="14" t="s">
        <v>12</v>
      </c>
      <c r="B12" s="16">
        <v>86</v>
      </c>
      <c r="C12" s="17"/>
      <c r="D12" s="17"/>
      <c r="E12" s="18">
        <f t="shared" si="0"/>
        <v>1</v>
      </c>
      <c r="F12" s="19">
        <f t="shared" si="1"/>
        <v>86</v>
      </c>
      <c r="G12" s="20">
        <f t="shared" si="2"/>
        <v>2.58</v>
      </c>
    </row>
    <row r="13" spans="1:7" x14ac:dyDescent="0.25">
      <c r="A13" s="14" t="s">
        <v>14</v>
      </c>
      <c r="B13" s="16">
        <v>87</v>
      </c>
      <c r="C13" s="14">
        <v>86</v>
      </c>
      <c r="D13" s="17"/>
      <c r="E13" s="18">
        <f t="shared" si="0"/>
        <v>2</v>
      </c>
      <c r="F13" s="19">
        <f t="shared" si="1"/>
        <v>86.5</v>
      </c>
      <c r="G13" s="20">
        <f t="shared" si="2"/>
        <v>2.5949999999999998</v>
      </c>
    </row>
    <row r="14" spans="1:7" x14ac:dyDescent="0.25">
      <c r="A14" s="14" t="s">
        <v>16</v>
      </c>
      <c r="B14" s="16">
        <v>80</v>
      </c>
      <c r="C14" s="14">
        <v>77</v>
      </c>
      <c r="D14" s="17"/>
      <c r="E14" s="18">
        <f t="shared" si="0"/>
        <v>2</v>
      </c>
      <c r="F14" s="19">
        <f t="shared" si="1"/>
        <v>78.5</v>
      </c>
      <c r="G14" s="20">
        <f t="shared" si="2"/>
        <v>2.355</v>
      </c>
    </row>
    <row r="15" spans="1:7" x14ac:dyDescent="0.25">
      <c r="A15" s="14" t="s">
        <v>17</v>
      </c>
      <c r="B15" s="21"/>
      <c r="C15" s="14">
        <v>75</v>
      </c>
      <c r="D15" s="17"/>
      <c r="E15" s="18">
        <f t="shared" si="0"/>
        <v>1</v>
      </c>
      <c r="F15" s="19">
        <f t="shared" si="1"/>
        <v>75</v>
      </c>
      <c r="G15" s="20">
        <f t="shared" si="2"/>
        <v>2.25</v>
      </c>
    </row>
    <row r="16" spans="1:7" x14ac:dyDescent="0.25">
      <c r="A16" s="14" t="s">
        <v>18</v>
      </c>
      <c r="B16" s="16">
        <v>82</v>
      </c>
      <c r="C16" s="14">
        <v>93</v>
      </c>
      <c r="D16" s="17"/>
      <c r="E16" s="18">
        <f t="shared" si="0"/>
        <v>2</v>
      </c>
      <c r="F16" s="19">
        <f t="shared" si="1"/>
        <v>87.5</v>
      </c>
      <c r="G16" s="20">
        <f t="shared" si="2"/>
        <v>2.625</v>
      </c>
    </row>
    <row r="17" spans="1:7" x14ac:dyDescent="0.25">
      <c r="A17" s="14" t="s">
        <v>88</v>
      </c>
      <c r="B17" s="16">
        <v>83</v>
      </c>
      <c r="C17" s="17"/>
      <c r="D17" s="17"/>
      <c r="E17" s="18">
        <f t="shared" si="0"/>
        <v>1</v>
      </c>
      <c r="F17" s="19">
        <f t="shared" si="1"/>
        <v>83</v>
      </c>
      <c r="G17" s="20">
        <f t="shared" si="2"/>
        <v>2.4899999999999998</v>
      </c>
    </row>
    <row r="18" spans="1:7" x14ac:dyDescent="0.25">
      <c r="A18" s="14" t="s">
        <v>19</v>
      </c>
      <c r="B18" s="16">
        <v>60</v>
      </c>
      <c r="C18" s="14">
        <v>86</v>
      </c>
      <c r="D18" s="17"/>
      <c r="E18" s="18">
        <f t="shared" si="0"/>
        <v>2</v>
      </c>
      <c r="F18" s="19">
        <f t="shared" si="1"/>
        <v>73</v>
      </c>
      <c r="G18" s="20">
        <f t="shared" si="2"/>
        <v>2.19</v>
      </c>
    </row>
    <row r="19" spans="1:7" x14ac:dyDescent="0.25">
      <c r="A19" s="14" t="s">
        <v>20</v>
      </c>
      <c r="B19" s="16">
        <v>60</v>
      </c>
      <c r="C19" s="14">
        <v>91</v>
      </c>
      <c r="D19" s="17"/>
      <c r="E19" s="18">
        <f t="shared" si="0"/>
        <v>2</v>
      </c>
      <c r="F19" s="19">
        <f t="shared" si="1"/>
        <v>75.5</v>
      </c>
      <c r="G19" s="20">
        <f t="shared" si="2"/>
        <v>2.2650000000000001</v>
      </c>
    </row>
    <row r="20" spans="1:7" x14ac:dyDescent="0.25">
      <c r="A20" s="14" t="s">
        <v>21</v>
      </c>
      <c r="B20" s="16">
        <v>90</v>
      </c>
      <c r="C20" s="14">
        <v>71</v>
      </c>
      <c r="D20" s="17"/>
      <c r="E20" s="18">
        <f t="shared" si="0"/>
        <v>2</v>
      </c>
      <c r="F20" s="19">
        <f t="shared" si="1"/>
        <v>80.5</v>
      </c>
      <c r="G20" s="20">
        <f t="shared" si="2"/>
        <v>2.415</v>
      </c>
    </row>
    <row r="21" spans="1:7" x14ac:dyDescent="0.25">
      <c r="A21" s="14" t="s">
        <v>22</v>
      </c>
      <c r="B21" s="16">
        <v>83</v>
      </c>
      <c r="C21" s="14">
        <v>79</v>
      </c>
      <c r="D21" s="17"/>
      <c r="E21" s="18">
        <f t="shared" si="0"/>
        <v>2</v>
      </c>
      <c r="F21" s="19">
        <f t="shared" si="1"/>
        <v>81</v>
      </c>
      <c r="G21" s="20">
        <f t="shared" si="2"/>
        <v>2.4299999999999997</v>
      </c>
    </row>
    <row r="22" spans="1:7" x14ac:dyDescent="0.25">
      <c r="A22" s="14" t="s">
        <v>23</v>
      </c>
      <c r="B22" s="16">
        <v>60</v>
      </c>
      <c r="C22" s="14">
        <v>84</v>
      </c>
      <c r="D22" s="17"/>
      <c r="E22" s="18">
        <f t="shared" si="0"/>
        <v>2</v>
      </c>
      <c r="F22" s="19">
        <f t="shared" si="1"/>
        <v>72</v>
      </c>
      <c r="G22" s="20">
        <f t="shared" si="2"/>
        <v>2.16</v>
      </c>
    </row>
    <row r="23" spans="1:7" x14ac:dyDescent="0.25">
      <c r="A23" s="14" t="s">
        <v>24</v>
      </c>
      <c r="B23" s="16">
        <v>82</v>
      </c>
      <c r="C23" s="14">
        <v>85</v>
      </c>
      <c r="D23" s="17"/>
      <c r="E23" s="18">
        <f t="shared" si="0"/>
        <v>2</v>
      </c>
      <c r="F23" s="19">
        <f t="shared" si="1"/>
        <v>83.5</v>
      </c>
      <c r="G23" s="20">
        <f t="shared" si="2"/>
        <v>2.5049999999999999</v>
      </c>
    </row>
    <row r="24" spans="1:7" x14ac:dyDescent="0.25">
      <c r="A24" s="14" t="s">
        <v>25</v>
      </c>
      <c r="B24" s="16">
        <v>84</v>
      </c>
      <c r="C24" s="14">
        <v>80</v>
      </c>
      <c r="D24" s="17"/>
      <c r="E24" s="18">
        <f t="shared" si="0"/>
        <v>2</v>
      </c>
      <c r="F24" s="19">
        <f t="shared" si="1"/>
        <v>82</v>
      </c>
      <c r="G24" s="20">
        <f t="shared" si="2"/>
        <v>2.46</v>
      </c>
    </row>
    <row r="25" spans="1:7" x14ac:dyDescent="0.25">
      <c r="A25" s="14" t="s">
        <v>26</v>
      </c>
      <c r="B25" s="16">
        <v>88</v>
      </c>
      <c r="C25" s="14">
        <v>94</v>
      </c>
      <c r="D25" s="17"/>
      <c r="E25" s="18">
        <f t="shared" si="0"/>
        <v>2</v>
      </c>
      <c r="F25" s="19">
        <f t="shared" si="1"/>
        <v>91</v>
      </c>
      <c r="G25" s="20">
        <f t="shared" si="2"/>
        <v>2.73</v>
      </c>
    </row>
    <row r="26" spans="1:7" x14ac:dyDescent="0.25">
      <c r="A26" s="14" t="s">
        <v>27</v>
      </c>
      <c r="B26" s="16">
        <v>78</v>
      </c>
      <c r="C26" s="14">
        <v>72</v>
      </c>
      <c r="D26" s="17"/>
      <c r="E26" s="18">
        <f t="shared" si="0"/>
        <v>2</v>
      </c>
      <c r="F26" s="19">
        <f t="shared" si="1"/>
        <v>75</v>
      </c>
      <c r="G26" s="20">
        <f t="shared" si="2"/>
        <v>2.25</v>
      </c>
    </row>
    <row r="27" spans="1:7" x14ac:dyDescent="0.25">
      <c r="A27" s="14" t="s">
        <v>45</v>
      </c>
      <c r="B27" s="16">
        <v>84</v>
      </c>
      <c r="C27" s="14">
        <v>66</v>
      </c>
      <c r="D27" s="17"/>
      <c r="E27" s="18">
        <f t="shared" si="0"/>
        <v>2</v>
      </c>
      <c r="F27" s="19">
        <f t="shared" si="1"/>
        <v>75</v>
      </c>
      <c r="G27" s="20">
        <f t="shared" si="2"/>
        <v>2.25</v>
      </c>
    </row>
    <row r="28" spans="1:7" x14ac:dyDescent="0.25">
      <c r="A28" s="14" t="s">
        <v>28</v>
      </c>
      <c r="B28" s="16">
        <v>85</v>
      </c>
      <c r="C28" s="14">
        <v>89</v>
      </c>
      <c r="D28" s="17"/>
      <c r="E28" s="18">
        <f t="shared" si="0"/>
        <v>2</v>
      </c>
      <c r="F28" s="19">
        <f t="shared" si="1"/>
        <v>87</v>
      </c>
      <c r="G28" s="20">
        <f t="shared" si="2"/>
        <v>2.61</v>
      </c>
    </row>
    <row r="29" spans="1:7" x14ac:dyDescent="0.25">
      <c r="A29" s="14" t="s">
        <v>30</v>
      </c>
      <c r="B29" s="16">
        <v>78</v>
      </c>
      <c r="C29" s="14">
        <v>66</v>
      </c>
      <c r="D29" s="17"/>
      <c r="E29" s="18">
        <f t="shared" si="0"/>
        <v>2</v>
      </c>
      <c r="F29" s="19">
        <f t="shared" si="1"/>
        <v>72</v>
      </c>
      <c r="G29" s="20">
        <f t="shared" si="2"/>
        <v>2.16</v>
      </c>
    </row>
    <row r="30" spans="1:7" x14ac:dyDescent="0.25">
      <c r="A30" s="14" t="s">
        <v>31</v>
      </c>
      <c r="B30" s="16">
        <v>93</v>
      </c>
      <c r="C30" s="14">
        <v>72</v>
      </c>
      <c r="D30" s="17"/>
      <c r="E30" s="18">
        <f t="shared" si="0"/>
        <v>2</v>
      </c>
      <c r="F30" s="19">
        <f t="shared" si="1"/>
        <v>82.5</v>
      </c>
      <c r="G30" s="20">
        <f t="shared" si="2"/>
        <v>2.4750000000000001</v>
      </c>
    </row>
    <row r="31" spans="1:7" x14ac:dyDescent="0.25">
      <c r="A31" s="14" t="s">
        <v>32</v>
      </c>
      <c r="B31" s="16">
        <v>80</v>
      </c>
      <c r="C31" s="14">
        <v>60</v>
      </c>
      <c r="D31" s="14">
        <v>90</v>
      </c>
      <c r="E31" s="18">
        <f t="shared" si="0"/>
        <v>3</v>
      </c>
      <c r="F31" s="19">
        <f t="shared" si="1"/>
        <v>76.666666666666671</v>
      </c>
      <c r="G31" s="20">
        <f t="shared" si="2"/>
        <v>2.3000000000000003</v>
      </c>
    </row>
    <row r="32" spans="1:7" x14ac:dyDescent="0.25">
      <c r="A32" s="14" t="s">
        <v>33</v>
      </c>
      <c r="B32" s="16">
        <v>72</v>
      </c>
      <c r="C32" s="14">
        <v>71</v>
      </c>
      <c r="D32" s="17"/>
      <c r="E32" s="18">
        <f t="shared" si="0"/>
        <v>2</v>
      </c>
      <c r="F32" s="19">
        <f t="shared" si="1"/>
        <v>71.5</v>
      </c>
      <c r="G32" s="20">
        <f t="shared" si="2"/>
        <v>2.145</v>
      </c>
    </row>
    <row r="33" spans="1:7" x14ac:dyDescent="0.25">
      <c r="A33" s="14" t="s">
        <v>34</v>
      </c>
      <c r="B33" s="16">
        <v>86</v>
      </c>
      <c r="C33" s="14">
        <v>60</v>
      </c>
      <c r="D33" s="17"/>
      <c r="E33" s="18">
        <f t="shared" si="0"/>
        <v>2</v>
      </c>
      <c r="F33" s="19">
        <f t="shared" si="1"/>
        <v>73</v>
      </c>
      <c r="G33" s="20">
        <f t="shared" si="2"/>
        <v>2.19</v>
      </c>
    </row>
    <row r="34" spans="1:7" x14ac:dyDescent="0.25">
      <c r="A34" s="14" t="s">
        <v>35</v>
      </c>
      <c r="B34" s="16">
        <v>77</v>
      </c>
      <c r="C34" s="14">
        <v>72</v>
      </c>
      <c r="D34" s="14">
        <v>97</v>
      </c>
      <c r="E34" s="18">
        <f t="shared" si="0"/>
        <v>3</v>
      </c>
      <c r="F34" s="19">
        <f t="shared" si="1"/>
        <v>82</v>
      </c>
      <c r="G34" s="20">
        <f t="shared" si="2"/>
        <v>2.46</v>
      </c>
    </row>
    <row r="35" spans="1:7" x14ac:dyDescent="0.25">
      <c r="A35" s="14" t="s">
        <v>36</v>
      </c>
      <c r="B35" s="16">
        <v>95</v>
      </c>
      <c r="C35" s="14">
        <v>74</v>
      </c>
      <c r="D35" s="17"/>
      <c r="E35" s="18">
        <f t="shared" si="0"/>
        <v>2</v>
      </c>
      <c r="F35" s="19">
        <f t="shared" si="1"/>
        <v>84.5</v>
      </c>
      <c r="G35" s="20">
        <f t="shared" si="2"/>
        <v>2.5349999999999997</v>
      </c>
    </row>
    <row r="36" spans="1:7" x14ac:dyDescent="0.25">
      <c r="A36" s="14" t="s">
        <v>38</v>
      </c>
      <c r="B36" s="16">
        <v>75</v>
      </c>
      <c r="C36" s="14">
        <v>84</v>
      </c>
      <c r="D36" s="17"/>
      <c r="E36" s="18">
        <f t="shared" si="0"/>
        <v>2</v>
      </c>
      <c r="F36" s="19">
        <f t="shared" si="1"/>
        <v>79.5</v>
      </c>
      <c r="G36" s="20">
        <f t="shared" si="2"/>
        <v>2.3849999999999998</v>
      </c>
    </row>
    <row r="37" spans="1:7" x14ac:dyDescent="0.25">
      <c r="A37" s="14" t="s">
        <v>39</v>
      </c>
      <c r="B37" s="16">
        <v>87</v>
      </c>
      <c r="C37" s="14">
        <v>71</v>
      </c>
      <c r="D37" s="17"/>
      <c r="E37" s="18">
        <f t="shared" si="0"/>
        <v>2</v>
      </c>
      <c r="F37" s="19">
        <f t="shared" si="1"/>
        <v>79</v>
      </c>
      <c r="G37" s="20">
        <f t="shared" si="2"/>
        <v>2.37</v>
      </c>
    </row>
    <row r="38" spans="1:7" x14ac:dyDescent="0.25">
      <c r="A38" s="14" t="s">
        <v>40</v>
      </c>
      <c r="B38" s="16">
        <v>81</v>
      </c>
      <c r="C38" s="14">
        <v>74</v>
      </c>
      <c r="D38" s="17"/>
      <c r="E38" s="18">
        <f t="shared" si="0"/>
        <v>2</v>
      </c>
      <c r="F38" s="19">
        <f t="shared" si="1"/>
        <v>77.5</v>
      </c>
      <c r="G38" s="20">
        <f t="shared" si="2"/>
        <v>2.3249999999999997</v>
      </c>
    </row>
    <row r="39" spans="1:7" x14ac:dyDescent="0.25">
      <c r="A39" s="14" t="s">
        <v>41</v>
      </c>
      <c r="B39" s="16">
        <v>88</v>
      </c>
      <c r="C39" s="14">
        <v>84</v>
      </c>
      <c r="D39" s="17"/>
      <c r="E39" s="18">
        <f t="shared" si="0"/>
        <v>2</v>
      </c>
      <c r="F39" s="19">
        <f t="shared" si="1"/>
        <v>86</v>
      </c>
      <c r="G39" s="20">
        <f t="shared" si="2"/>
        <v>2.58</v>
      </c>
    </row>
    <row r="40" spans="1:7" x14ac:dyDescent="0.25">
      <c r="A40" s="14" t="s">
        <v>42</v>
      </c>
      <c r="B40" s="16">
        <v>88</v>
      </c>
      <c r="C40" s="14">
        <v>88</v>
      </c>
      <c r="D40" s="17"/>
      <c r="E40" s="18">
        <f t="shared" si="0"/>
        <v>2</v>
      </c>
      <c r="F40" s="19">
        <f t="shared" si="1"/>
        <v>88</v>
      </c>
      <c r="G40" s="20">
        <f t="shared" si="2"/>
        <v>2.6399999999999997</v>
      </c>
    </row>
    <row r="41" spans="1:7" x14ac:dyDescent="0.25">
      <c r="A41" s="14" t="s">
        <v>43</v>
      </c>
      <c r="B41" s="16">
        <v>86</v>
      </c>
      <c r="C41" s="14">
        <v>80</v>
      </c>
      <c r="D41" s="17"/>
      <c r="E41" s="18">
        <f t="shared" si="0"/>
        <v>2</v>
      </c>
      <c r="F41" s="19">
        <f t="shared" si="1"/>
        <v>83</v>
      </c>
      <c r="G41" s="20">
        <f t="shared" si="2"/>
        <v>2.4899999999999998</v>
      </c>
    </row>
    <row r="42" spans="1:7" x14ac:dyDescent="0.25">
      <c r="A42" s="14" t="s">
        <v>44</v>
      </c>
      <c r="B42" s="16">
        <v>87</v>
      </c>
      <c r="C42" s="14">
        <v>77</v>
      </c>
      <c r="D42" s="17"/>
      <c r="E42" s="18">
        <f t="shared" si="0"/>
        <v>2</v>
      </c>
      <c r="F42" s="19">
        <f t="shared" si="1"/>
        <v>82</v>
      </c>
      <c r="G42" s="20">
        <f t="shared" si="2"/>
        <v>2.46</v>
      </c>
    </row>
    <row r="43" spans="1:7" x14ac:dyDescent="0.25">
      <c r="A43" s="14" t="s">
        <v>46</v>
      </c>
      <c r="B43" s="16">
        <v>72</v>
      </c>
      <c r="C43" s="14">
        <v>66</v>
      </c>
      <c r="D43" s="17"/>
      <c r="E43" s="18">
        <f t="shared" si="0"/>
        <v>2</v>
      </c>
      <c r="F43" s="19">
        <f t="shared" si="1"/>
        <v>69</v>
      </c>
      <c r="G43" s="20">
        <f t="shared" si="2"/>
        <v>2.0699999999999998</v>
      </c>
    </row>
    <row r="44" spans="1:7" x14ac:dyDescent="0.25">
      <c r="C44" s="22"/>
    </row>
    <row r="45" spans="1:7" x14ac:dyDescent="0.25">
      <c r="B45" s="14">
        <v>1</v>
      </c>
      <c r="C45" s="23">
        <v>1</v>
      </c>
      <c r="D45" s="23">
        <v>1</v>
      </c>
      <c r="E45" s="23"/>
    </row>
    <row r="46" spans="1:7" x14ac:dyDescent="0.25">
      <c r="C46" s="22"/>
    </row>
    <row r="47" spans="1:7" x14ac:dyDescent="0.25">
      <c r="C47" s="22"/>
    </row>
    <row r="48" spans="1:7" x14ac:dyDescent="0.25">
      <c r="C48" s="22"/>
    </row>
    <row r="49" spans="1:13" x14ac:dyDescent="0.25">
      <c r="C49" s="22"/>
    </row>
    <row r="50" spans="1:13" x14ac:dyDescent="0.25">
      <c r="C50" s="22"/>
    </row>
    <row r="51" spans="1:13" x14ac:dyDescent="0.25">
      <c r="A51" s="43" t="s">
        <v>224</v>
      </c>
      <c r="B51" s="43" t="s">
        <v>174</v>
      </c>
      <c r="C51" s="22" t="s">
        <v>87</v>
      </c>
      <c r="D51" s="43">
        <v>22.5</v>
      </c>
      <c r="E51" s="43">
        <v>84.044444444444494</v>
      </c>
      <c r="F51" s="43">
        <v>0</v>
      </c>
      <c r="G51" s="43">
        <v>24.5</v>
      </c>
      <c r="H51" s="43">
        <v>77.714285714285694</v>
      </c>
      <c r="I51" s="43">
        <v>0</v>
      </c>
      <c r="J51" s="43">
        <v>80.744680851063805</v>
      </c>
      <c r="K51" s="43">
        <v>0</v>
      </c>
      <c r="L51" s="43">
        <v>80.744680851063805</v>
      </c>
      <c r="M51" s="43">
        <v>48.446808510638299</v>
      </c>
    </row>
    <row r="52" spans="1:13" x14ac:dyDescent="0.25">
      <c r="A52" s="43" t="s">
        <v>262</v>
      </c>
      <c r="B52" s="15" t="s">
        <v>219</v>
      </c>
      <c r="C52" s="22" t="s">
        <v>87</v>
      </c>
      <c r="D52" s="43">
        <v>22.5</v>
      </c>
      <c r="E52" s="43">
        <v>80.8888888888889</v>
      </c>
      <c r="F52" s="43">
        <v>0</v>
      </c>
      <c r="G52" s="43">
        <v>24.5</v>
      </c>
      <c r="H52" s="43">
        <v>80.285714285714306</v>
      </c>
      <c r="I52" s="43">
        <v>0</v>
      </c>
      <c r="J52" s="43">
        <v>80.574468085106403</v>
      </c>
      <c r="K52" s="43">
        <v>0</v>
      </c>
      <c r="L52" s="43">
        <v>80.574468085106403</v>
      </c>
      <c r="M52" s="43">
        <v>48.344680851063799</v>
      </c>
    </row>
    <row r="53" spans="1:13" x14ac:dyDescent="0.25">
      <c r="B53" s="15"/>
      <c r="C53" s="22"/>
    </row>
    <row r="54" spans="1:13" x14ac:dyDescent="0.25">
      <c r="A54" s="43" t="s">
        <v>225</v>
      </c>
      <c r="B54" s="15" t="s">
        <v>175</v>
      </c>
      <c r="C54" s="22" t="s">
        <v>87</v>
      </c>
      <c r="D54" s="43">
        <v>22.5</v>
      </c>
      <c r="E54" s="43">
        <v>64.7777777777778</v>
      </c>
      <c r="F54" s="43">
        <v>4</v>
      </c>
      <c r="G54" s="43">
        <v>24.5</v>
      </c>
      <c r="H54" s="43">
        <v>55.020408163265301</v>
      </c>
      <c r="I54" s="43">
        <v>12</v>
      </c>
      <c r="J54" s="43">
        <v>59.691489361702097</v>
      </c>
      <c r="K54" s="43">
        <v>20.320507016749701</v>
      </c>
      <c r="L54" s="43">
        <v>39.370982344952502</v>
      </c>
      <c r="M54" s="43">
        <v>23.6225894069715</v>
      </c>
    </row>
    <row r="55" spans="1:13" x14ac:dyDescent="0.25">
      <c r="A55" s="43" t="s">
        <v>263</v>
      </c>
      <c r="B55" s="15" t="s">
        <v>176</v>
      </c>
      <c r="C55" s="22" t="s">
        <v>86</v>
      </c>
      <c r="D55" s="43">
        <v>22.5</v>
      </c>
      <c r="E55" s="43">
        <v>74.7777777777778</v>
      </c>
      <c r="F55" s="43">
        <v>0</v>
      </c>
      <c r="G55" s="43">
        <v>24.5</v>
      </c>
      <c r="H55" s="43">
        <v>75.244897959183703</v>
      </c>
      <c r="I55" s="43">
        <v>0</v>
      </c>
      <c r="J55" s="43">
        <v>75.021276595744695</v>
      </c>
      <c r="K55" s="43">
        <v>0</v>
      </c>
      <c r="L55" s="43">
        <v>75.021276595744695</v>
      </c>
      <c r="M55" s="43">
        <v>45.012765957446803</v>
      </c>
    </row>
    <row r="56" spans="1:13" x14ac:dyDescent="0.25">
      <c r="A56" s="43" t="s">
        <v>226</v>
      </c>
      <c r="B56" s="43" t="s">
        <v>177</v>
      </c>
      <c r="C56" s="43" t="s">
        <v>87</v>
      </c>
      <c r="D56" s="43">
        <v>22.5</v>
      </c>
      <c r="E56" s="43">
        <v>82.577777777777797</v>
      </c>
      <c r="F56" s="43">
        <v>0</v>
      </c>
      <c r="G56" s="43">
        <v>24.5</v>
      </c>
      <c r="H56" s="43">
        <v>73.346938775510196</v>
      </c>
      <c r="I56" s="43">
        <v>0</v>
      </c>
      <c r="J56" s="43">
        <v>77.7659574468085</v>
      </c>
      <c r="K56" s="43">
        <v>0</v>
      </c>
      <c r="L56" s="43">
        <v>77.7659574468085</v>
      </c>
      <c r="M56" s="43">
        <v>46.659574468085097</v>
      </c>
    </row>
    <row r="57" spans="1:13" x14ac:dyDescent="0.25">
      <c r="A57" s="43" t="s">
        <v>227</v>
      </c>
      <c r="B57" s="43" t="s">
        <v>178</v>
      </c>
      <c r="C57" s="43" t="s">
        <v>86</v>
      </c>
      <c r="D57" s="43">
        <v>22.5</v>
      </c>
      <c r="E57" s="43">
        <v>79.911111111111097</v>
      </c>
      <c r="F57" s="43">
        <v>0</v>
      </c>
      <c r="G57" s="43">
        <v>24.5</v>
      </c>
      <c r="H57" s="43">
        <v>71.959183673469397</v>
      </c>
      <c r="I57" s="43">
        <v>0</v>
      </c>
      <c r="J57" s="43">
        <v>75.7659574468085</v>
      </c>
      <c r="K57" s="43">
        <v>0</v>
      </c>
      <c r="L57" s="43">
        <v>75.7659574468085</v>
      </c>
      <c r="M57" s="43">
        <v>45.459574468085101</v>
      </c>
    </row>
    <row r="58" spans="1:13" x14ac:dyDescent="0.25">
      <c r="A58" s="43" t="s">
        <v>228</v>
      </c>
      <c r="B58" s="43" t="s">
        <v>179</v>
      </c>
      <c r="C58" s="43" t="s">
        <v>87</v>
      </c>
      <c r="D58" s="43">
        <v>22.5</v>
      </c>
      <c r="E58" s="43">
        <v>67.933333333333294</v>
      </c>
      <c r="F58" s="43">
        <v>0</v>
      </c>
      <c r="G58" s="43">
        <v>24.5</v>
      </c>
      <c r="H58" s="43">
        <v>59.408163265306101</v>
      </c>
      <c r="I58" s="43">
        <v>11</v>
      </c>
      <c r="J58" s="43">
        <v>63.489361702127702</v>
      </c>
      <c r="K58" s="43">
        <v>14.8592123132639</v>
      </c>
      <c r="L58" s="43">
        <v>48.6301493888637</v>
      </c>
      <c r="M58" s="43">
        <v>29.178089633318201</v>
      </c>
    </row>
    <row r="59" spans="1:13" x14ac:dyDescent="0.25">
      <c r="A59" s="43" t="s">
        <v>229</v>
      </c>
      <c r="B59" s="43" t="s">
        <v>180</v>
      </c>
      <c r="C59" s="43" t="s">
        <v>87</v>
      </c>
      <c r="D59" s="43">
        <v>22.5</v>
      </c>
      <c r="E59" s="43">
        <v>69.1111111111111</v>
      </c>
      <c r="F59" s="43">
        <v>0</v>
      </c>
      <c r="G59" s="43">
        <v>24.5</v>
      </c>
      <c r="H59" s="43">
        <v>63.224489795918402</v>
      </c>
      <c r="I59" s="43">
        <v>9</v>
      </c>
      <c r="J59" s="43">
        <v>66.042553191489404</v>
      </c>
      <c r="K59" s="43">
        <v>12.646446355817099</v>
      </c>
      <c r="L59" s="43">
        <v>53.3961068356722</v>
      </c>
      <c r="M59" s="43">
        <v>32.037664101403401</v>
      </c>
    </row>
    <row r="60" spans="1:13" x14ac:dyDescent="0.25">
      <c r="A60" s="43" t="s">
        <v>230</v>
      </c>
      <c r="B60" s="43" t="s">
        <v>181</v>
      </c>
      <c r="C60" s="43" t="s">
        <v>86</v>
      </c>
      <c r="D60" s="43">
        <v>22.5</v>
      </c>
      <c r="E60" s="43">
        <v>77.422222222222203</v>
      </c>
      <c r="F60" s="43">
        <v>0</v>
      </c>
      <c r="G60" s="43">
        <v>24.5</v>
      </c>
      <c r="H60" s="43">
        <v>79.489795918367307</v>
      </c>
      <c r="I60" s="43">
        <v>0</v>
      </c>
      <c r="J60" s="43">
        <v>78.5</v>
      </c>
      <c r="K60" s="43">
        <v>0</v>
      </c>
      <c r="L60" s="43">
        <v>78.5</v>
      </c>
      <c r="M60" s="43">
        <v>47.1</v>
      </c>
    </row>
    <row r="61" spans="1:13" x14ac:dyDescent="0.25">
      <c r="A61" s="43" t="s">
        <v>231</v>
      </c>
      <c r="B61" s="43" t="s">
        <v>182</v>
      </c>
      <c r="C61" s="43" t="s">
        <v>87</v>
      </c>
      <c r="D61" s="43">
        <v>22.5</v>
      </c>
      <c r="E61" s="43">
        <v>74.155555555555594</v>
      </c>
      <c r="F61" s="43">
        <v>0</v>
      </c>
      <c r="G61" s="43">
        <v>24.5</v>
      </c>
      <c r="H61" s="43">
        <v>72.816326530612201</v>
      </c>
      <c r="I61" s="43">
        <v>0</v>
      </c>
      <c r="J61" s="43">
        <v>73.457446808510596</v>
      </c>
      <c r="K61" s="43">
        <v>0</v>
      </c>
      <c r="L61" s="43">
        <v>73.457446808510596</v>
      </c>
      <c r="M61" s="43">
        <v>44.074468085106403</v>
      </c>
    </row>
    <row r="63" spans="1:13" x14ac:dyDescent="0.25">
      <c r="A63" s="43" t="s">
        <v>179</v>
      </c>
      <c r="B63" s="43">
        <v>73</v>
      </c>
      <c r="C63" s="43">
        <v>75</v>
      </c>
      <c r="E63" s="43">
        <v>2</v>
      </c>
      <c r="F63" s="43">
        <v>74</v>
      </c>
      <c r="G63" s="43">
        <v>2.2200000000000002</v>
      </c>
    </row>
    <row r="65" spans="1:7" x14ac:dyDescent="0.25">
      <c r="A65" s="43" t="s">
        <v>181</v>
      </c>
      <c r="B65" s="43">
        <v>80</v>
      </c>
      <c r="C65" s="43">
        <v>87</v>
      </c>
      <c r="E65" s="43">
        <v>2</v>
      </c>
      <c r="F65" s="43">
        <v>83.5</v>
      </c>
      <c r="G65" s="43">
        <v>2.5049999999999999</v>
      </c>
    </row>
    <row r="66" spans="1:7" x14ac:dyDescent="0.25">
      <c r="A66" s="43" t="s">
        <v>182</v>
      </c>
      <c r="B66" s="43">
        <v>86</v>
      </c>
      <c r="E66" s="43">
        <v>1</v>
      </c>
      <c r="F66" s="43">
        <v>86</v>
      </c>
      <c r="G66" s="43">
        <v>2.58</v>
      </c>
    </row>
    <row r="68" spans="1:7" x14ac:dyDescent="0.25">
      <c r="A68" s="43" t="s">
        <v>184</v>
      </c>
      <c r="B68" s="43">
        <v>80</v>
      </c>
      <c r="C68" s="43">
        <v>77</v>
      </c>
      <c r="E68" s="43">
        <v>2</v>
      </c>
      <c r="F68" s="43">
        <v>78.5</v>
      </c>
      <c r="G68" s="43">
        <v>2.355</v>
      </c>
    </row>
    <row r="70" spans="1:7" x14ac:dyDescent="0.25">
      <c r="A70" s="43" t="s">
        <v>186</v>
      </c>
      <c r="B70" s="43">
        <v>82</v>
      </c>
      <c r="C70" s="43">
        <v>93</v>
      </c>
      <c r="E70" s="43">
        <v>2</v>
      </c>
      <c r="F70" s="43">
        <v>87.5</v>
      </c>
      <c r="G70" s="43">
        <v>2.625</v>
      </c>
    </row>
    <row r="71" spans="1:7" x14ac:dyDescent="0.25">
      <c r="A71" s="43" t="s">
        <v>187</v>
      </c>
      <c r="B71" s="43">
        <v>83</v>
      </c>
      <c r="E71" s="43">
        <v>1</v>
      </c>
      <c r="F71" s="43">
        <v>83</v>
      </c>
      <c r="G71" s="43">
        <v>2.4900000000000002</v>
      </c>
    </row>
    <row r="73" spans="1:7" x14ac:dyDescent="0.25">
      <c r="A73" s="43" t="s">
        <v>189</v>
      </c>
      <c r="B73" s="43">
        <v>60</v>
      </c>
      <c r="C73" s="43">
        <v>91</v>
      </c>
      <c r="E73" s="43">
        <v>2</v>
      </c>
      <c r="F73" s="43">
        <v>75.5</v>
      </c>
      <c r="G73" s="43">
        <v>2.2650000000000001</v>
      </c>
    </row>
    <row r="75" spans="1:7" x14ac:dyDescent="0.25">
      <c r="A75" s="43" t="s">
        <v>191</v>
      </c>
      <c r="B75" s="43">
        <v>83</v>
      </c>
      <c r="C75" s="43">
        <v>79</v>
      </c>
      <c r="E75" s="43">
        <v>2</v>
      </c>
      <c r="F75" s="43">
        <v>81</v>
      </c>
      <c r="G75" s="43">
        <v>2.4300000000000002</v>
      </c>
    </row>
    <row r="76" spans="1:7" x14ac:dyDescent="0.25">
      <c r="A76" s="43" t="s">
        <v>192</v>
      </c>
      <c r="B76" s="43">
        <v>60</v>
      </c>
      <c r="C76" s="43">
        <v>84</v>
      </c>
      <c r="E76" s="43">
        <v>2</v>
      </c>
      <c r="F76" s="43">
        <v>72</v>
      </c>
      <c r="G76" s="43">
        <v>2.16</v>
      </c>
    </row>
    <row r="77" spans="1:7" x14ac:dyDescent="0.25">
      <c r="A77" s="43" t="s">
        <v>193</v>
      </c>
      <c r="B77" s="43">
        <v>82</v>
      </c>
      <c r="C77" s="43">
        <v>85</v>
      </c>
      <c r="E77" s="43">
        <v>2</v>
      </c>
      <c r="F77" s="43">
        <v>83.5</v>
      </c>
      <c r="G77" s="43">
        <v>2.5049999999999999</v>
      </c>
    </row>
    <row r="78" spans="1:7" x14ac:dyDescent="0.25">
      <c r="A78" s="43" t="s">
        <v>194</v>
      </c>
      <c r="B78" s="43">
        <v>84</v>
      </c>
      <c r="C78" s="43">
        <v>80</v>
      </c>
      <c r="E78" s="43">
        <v>2</v>
      </c>
      <c r="F78" s="43">
        <v>82</v>
      </c>
      <c r="G78" s="43">
        <v>2.46</v>
      </c>
    </row>
    <row r="79" spans="1:7" x14ac:dyDescent="0.25">
      <c r="A79" s="43" t="s">
        <v>195</v>
      </c>
      <c r="B79" s="43">
        <v>88</v>
      </c>
      <c r="C79" s="43">
        <v>94</v>
      </c>
      <c r="E79" s="43">
        <v>2</v>
      </c>
      <c r="F79" s="43">
        <v>91</v>
      </c>
      <c r="G79" s="43">
        <v>2.73</v>
      </c>
    </row>
    <row r="80" spans="1:7" x14ac:dyDescent="0.25">
      <c r="A80" s="43" t="s">
        <v>196</v>
      </c>
      <c r="B80" s="43">
        <v>78</v>
      </c>
      <c r="C80" s="43">
        <v>72</v>
      </c>
      <c r="E80" s="43">
        <v>2</v>
      </c>
      <c r="F80" s="43">
        <v>75</v>
      </c>
      <c r="G80" s="43">
        <v>2.25</v>
      </c>
    </row>
    <row r="81" spans="1:7" x14ac:dyDescent="0.25">
      <c r="A81" s="43" t="s">
        <v>197</v>
      </c>
      <c r="B81" s="43">
        <v>84</v>
      </c>
      <c r="C81" s="43">
        <v>66</v>
      </c>
      <c r="E81" s="43">
        <v>2</v>
      </c>
      <c r="F81" s="43">
        <v>75</v>
      </c>
      <c r="G81" s="43">
        <v>2.25</v>
      </c>
    </row>
    <row r="82" spans="1:7" x14ac:dyDescent="0.25">
      <c r="A82" s="43" t="s">
        <v>198</v>
      </c>
      <c r="B82" s="43">
        <v>85</v>
      </c>
      <c r="C82" s="43">
        <v>89</v>
      </c>
      <c r="E82" s="43">
        <v>2</v>
      </c>
      <c r="F82" s="43">
        <v>87</v>
      </c>
      <c r="G82" s="43">
        <v>2.61</v>
      </c>
    </row>
    <row r="83" spans="1:7" x14ac:dyDescent="0.25">
      <c r="A83" s="43" t="s">
        <v>199</v>
      </c>
      <c r="B83" s="43">
        <v>78</v>
      </c>
      <c r="C83" s="43">
        <v>66</v>
      </c>
      <c r="E83" s="43">
        <v>2</v>
      </c>
      <c r="F83" s="43">
        <v>72</v>
      </c>
      <c r="G83" s="43">
        <v>2.16</v>
      </c>
    </row>
    <row r="84" spans="1:7" x14ac:dyDescent="0.25">
      <c r="A84" s="43" t="s">
        <v>200</v>
      </c>
      <c r="B84" s="43">
        <v>93</v>
      </c>
      <c r="C84" s="43">
        <v>72</v>
      </c>
      <c r="E84" s="43">
        <v>2</v>
      </c>
      <c r="F84" s="43">
        <v>82.5</v>
      </c>
      <c r="G84" s="43">
        <v>2.4750000000000001</v>
      </c>
    </row>
    <row r="85" spans="1:7" x14ac:dyDescent="0.25">
      <c r="A85" s="43" t="s">
        <v>201</v>
      </c>
      <c r="B85" s="43">
        <v>80</v>
      </c>
      <c r="C85" s="43">
        <v>60</v>
      </c>
      <c r="D85" s="43" t="s">
        <v>264</v>
      </c>
      <c r="E85" s="43">
        <v>3</v>
      </c>
      <c r="F85" s="43">
        <v>76.6666666666667</v>
      </c>
      <c r="G85" s="43">
        <v>2.2999999999999998</v>
      </c>
    </row>
    <row r="86" spans="1:7" x14ac:dyDescent="0.25">
      <c r="A86" s="43" t="s">
        <v>202</v>
      </c>
      <c r="B86" s="43">
        <v>72</v>
      </c>
      <c r="C86" s="43">
        <v>71</v>
      </c>
      <c r="E86" s="43">
        <v>2</v>
      </c>
      <c r="F86" s="43">
        <v>71.5</v>
      </c>
      <c r="G86" s="43">
        <v>2.145</v>
      </c>
    </row>
    <row r="87" spans="1:7" x14ac:dyDescent="0.25">
      <c r="A87" s="43" t="s">
        <v>203</v>
      </c>
      <c r="B87" s="43">
        <v>86</v>
      </c>
      <c r="C87" s="43">
        <v>60</v>
      </c>
      <c r="E87" s="43">
        <v>2</v>
      </c>
      <c r="F87" s="43">
        <v>73</v>
      </c>
      <c r="G87" s="43">
        <v>2.19</v>
      </c>
    </row>
    <row r="88" spans="1:7" x14ac:dyDescent="0.25">
      <c r="A88" s="43" t="s">
        <v>204</v>
      </c>
      <c r="B88" s="43">
        <v>77</v>
      </c>
      <c r="C88" s="43">
        <v>72</v>
      </c>
      <c r="D88" s="43" t="s">
        <v>265</v>
      </c>
      <c r="E88" s="43">
        <v>3</v>
      </c>
      <c r="F88" s="43">
        <v>82</v>
      </c>
      <c r="G88" s="43">
        <v>2.46</v>
      </c>
    </row>
    <row r="89" spans="1:7" x14ac:dyDescent="0.25">
      <c r="A89" s="43" t="s">
        <v>205</v>
      </c>
      <c r="B89" s="43">
        <v>95</v>
      </c>
      <c r="C89" s="43">
        <v>74</v>
      </c>
      <c r="E89" s="43">
        <v>2</v>
      </c>
      <c r="F89" s="43">
        <v>84.5</v>
      </c>
      <c r="G89" s="43">
        <v>2.5350000000000001</v>
      </c>
    </row>
    <row r="90" spans="1:7" x14ac:dyDescent="0.25">
      <c r="A90" s="43" t="s">
        <v>206</v>
      </c>
      <c r="B90" s="43">
        <v>75</v>
      </c>
      <c r="C90" s="43">
        <v>84</v>
      </c>
      <c r="E90" s="43">
        <v>2</v>
      </c>
      <c r="F90" s="43">
        <v>79.5</v>
      </c>
      <c r="G90" s="43">
        <v>2.3849999999999998</v>
      </c>
    </row>
    <row r="91" spans="1:7" x14ac:dyDescent="0.25">
      <c r="A91" s="43" t="s">
        <v>207</v>
      </c>
      <c r="B91" s="43">
        <v>87</v>
      </c>
      <c r="C91" s="43">
        <v>71</v>
      </c>
      <c r="E91" s="43">
        <v>2</v>
      </c>
      <c r="F91" s="43">
        <v>79</v>
      </c>
      <c r="G91" s="43">
        <v>2.37</v>
      </c>
    </row>
    <row r="92" spans="1:7" x14ac:dyDescent="0.25">
      <c r="A92" s="43" t="s">
        <v>208</v>
      </c>
      <c r="B92" s="43">
        <v>81</v>
      </c>
      <c r="C92" s="43">
        <v>74</v>
      </c>
      <c r="E92" s="43">
        <v>2</v>
      </c>
      <c r="F92" s="43">
        <v>77.5</v>
      </c>
      <c r="G92" s="43">
        <v>2.3250000000000002</v>
      </c>
    </row>
    <row r="93" spans="1:7" x14ac:dyDescent="0.25">
      <c r="A93" s="43" t="s">
        <v>209</v>
      </c>
      <c r="B93" s="43">
        <v>88</v>
      </c>
      <c r="C93" s="43">
        <v>84</v>
      </c>
      <c r="E93" s="43">
        <v>2</v>
      </c>
      <c r="F93" s="43">
        <v>86</v>
      </c>
      <c r="G93" s="43">
        <v>2.58</v>
      </c>
    </row>
    <row r="94" spans="1:7" x14ac:dyDescent="0.25">
      <c r="A94" s="43" t="s">
        <v>210</v>
      </c>
      <c r="B94" s="43">
        <v>88</v>
      </c>
      <c r="C94" s="43">
        <v>88</v>
      </c>
      <c r="E94" s="43">
        <v>2</v>
      </c>
      <c r="F94" s="43">
        <v>88</v>
      </c>
      <c r="G94" s="43">
        <v>2.64</v>
      </c>
    </row>
    <row r="95" spans="1:7" x14ac:dyDescent="0.25">
      <c r="A95" s="43" t="s">
        <v>211</v>
      </c>
      <c r="B95" s="43">
        <v>86</v>
      </c>
      <c r="C95" s="43">
        <v>80</v>
      </c>
      <c r="E95" s="43">
        <v>2</v>
      </c>
      <c r="F95" s="43">
        <v>83</v>
      </c>
      <c r="G95" s="43">
        <v>2.4900000000000002</v>
      </c>
    </row>
    <row r="96" spans="1:7" x14ac:dyDescent="0.25">
      <c r="A96" s="43" t="s">
        <v>212</v>
      </c>
      <c r="B96" s="43">
        <v>87</v>
      </c>
      <c r="C96" s="43">
        <v>77</v>
      </c>
      <c r="E96" s="43">
        <v>2</v>
      </c>
      <c r="F96" s="43">
        <v>82</v>
      </c>
      <c r="G96" s="43">
        <v>2.46</v>
      </c>
    </row>
    <row r="97" spans="1:7" x14ac:dyDescent="0.25">
      <c r="A97" s="43" t="s">
        <v>213</v>
      </c>
      <c r="B97" s="43">
        <v>72</v>
      </c>
      <c r="C97" s="43">
        <v>66</v>
      </c>
      <c r="E97" s="43">
        <v>2</v>
      </c>
      <c r="F97" s="43">
        <v>69</v>
      </c>
      <c r="G97" s="43">
        <v>2.0699999999999998</v>
      </c>
    </row>
    <row r="99" spans="1:7" x14ac:dyDescent="0.25">
      <c r="B99" s="43">
        <v>1</v>
      </c>
      <c r="C99" s="43">
        <v>1</v>
      </c>
      <c r="D99" s="43" t="s">
        <v>266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zoomScale="130" zoomScaleNormal="130" workbookViewId="0">
      <pane ySplit="1" topLeftCell="A2" activePane="bottomLeft" state="frozen"/>
      <selection pane="bottomLeft"/>
    </sheetView>
  </sheetViews>
  <sheetFormatPr defaultColWidth="8.88671875" defaultRowHeight="14.4" x14ac:dyDescent="0.25"/>
  <cols>
    <col min="1" max="1" width="13.88671875" style="87" bestFit="1" customWidth="1"/>
    <col min="2" max="2" width="7.21875" style="87" bestFit="1" customWidth="1"/>
    <col min="3" max="3" width="5.5546875" style="84" bestFit="1" customWidth="1"/>
    <col min="4" max="4" width="7.21875" style="85" bestFit="1" customWidth="1"/>
    <col min="5" max="5" width="5.21875" style="84" bestFit="1" customWidth="1"/>
    <col min="6" max="6" width="5.5546875" style="84" bestFit="1" customWidth="1"/>
    <col min="7" max="7" width="9.5546875" style="84" bestFit="1" customWidth="1"/>
    <col min="8" max="8" width="9.21875" style="89"/>
    <col min="9" max="9" width="12.77734375" style="82" bestFit="1" customWidth="1"/>
    <col min="10" max="16384" width="8.88671875" style="82"/>
  </cols>
  <sheetData>
    <row r="1" spans="1:7" x14ac:dyDescent="0.25">
      <c r="A1" s="78" t="str">
        <f>学年2汇总!A1</f>
        <v>学号</v>
      </c>
      <c r="B1" s="78" t="str">
        <f>学年2汇总!B1</f>
        <v>姓名</v>
      </c>
      <c r="C1" s="79" t="s">
        <v>123</v>
      </c>
      <c r="D1" s="80" t="s">
        <v>124</v>
      </c>
      <c r="E1" s="79" t="s">
        <v>125</v>
      </c>
      <c r="F1" s="79" t="s">
        <v>126</v>
      </c>
      <c r="G1" s="81" t="s">
        <v>164</v>
      </c>
    </row>
    <row r="2" spans="1:7" x14ac:dyDescent="0.25">
      <c r="A2" s="83">
        <v>20151050062</v>
      </c>
      <c r="B2" s="83" t="s">
        <v>172</v>
      </c>
      <c r="C2" s="84">
        <v>17.5</v>
      </c>
      <c r="D2" s="85">
        <f>学年2汇总!M2</f>
        <v>47.55</v>
      </c>
      <c r="E2" s="84">
        <v>7.4</v>
      </c>
      <c r="F2" s="84">
        <v>9</v>
      </c>
      <c r="G2" s="86">
        <f t="shared" ref="G2:G44" si="0">SUM(C2:F2)</f>
        <v>81.45</v>
      </c>
    </row>
    <row r="3" spans="1:7" x14ac:dyDescent="0.25">
      <c r="A3" s="87">
        <v>20151910004</v>
      </c>
      <c r="B3" s="83" t="s">
        <v>173</v>
      </c>
      <c r="C3" s="84">
        <v>19.5</v>
      </c>
      <c r="D3" s="85">
        <f>学年2汇总!M3</f>
        <v>48.3</v>
      </c>
      <c r="E3" s="84">
        <v>9.5</v>
      </c>
      <c r="F3" s="84">
        <v>9</v>
      </c>
      <c r="G3" s="86">
        <f t="shared" si="0"/>
        <v>86.3</v>
      </c>
    </row>
    <row r="4" spans="1:7" x14ac:dyDescent="0.25">
      <c r="A4" s="87">
        <v>20151910005</v>
      </c>
      <c r="B4" s="83" t="s">
        <v>174</v>
      </c>
      <c r="C4" s="84">
        <v>17.5</v>
      </c>
      <c r="D4" s="85">
        <f>学年2汇总!M4</f>
        <v>39.996502057613171</v>
      </c>
      <c r="E4" s="84">
        <v>7.1</v>
      </c>
      <c r="F4" s="84">
        <v>7.6</v>
      </c>
      <c r="G4" s="86">
        <f t="shared" si="0"/>
        <v>72.196502057613159</v>
      </c>
    </row>
    <row r="5" spans="1:7" x14ac:dyDescent="0.25">
      <c r="A5" s="83">
        <v>20151910014</v>
      </c>
      <c r="B5" s="83" t="s">
        <v>175</v>
      </c>
      <c r="C5" s="84">
        <v>17</v>
      </c>
      <c r="D5" s="85">
        <f>学年2汇总!M5</f>
        <v>18.896214219759926</v>
      </c>
      <c r="E5" s="84">
        <v>8.1950000000000003</v>
      </c>
      <c r="F5" s="84">
        <v>6.5</v>
      </c>
      <c r="G5" s="86">
        <f t="shared" si="0"/>
        <v>50.591214219759927</v>
      </c>
    </row>
    <row r="6" spans="1:7" x14ac:dyDescent="0.25">
      <c r="A6" s="87">
        <v>20151910015</v>
      </c>
      <c r="B6" s="83" t="s">
        <v>176</v>
      </c>
      <c r="C6" s="84">
        <v>19.5</v>
      </c>
      <c r="D6" s="85">
        <f>学年2汇总!M6</f>
        <v>49.205660377358491</v>
      </c>
      <c r="E6" s="84">
        <v>9.6</v>
      </c>
      <c r="F6" s="84">
        <v>9.5</v>
      </c>
      <c r="G6" s="86">
        <f t="shared" si="0"/>
        <v>87.805660377358492</v>
      </c>
    </row>
    <row r="7" spans="1:7" x14ac:dyDescent="0.25">
      <c r="A7" s="83">
        <v>20151910016</v>
      </c>
      <c r="B7" s="83" t="s">
        <v>177</v>
      </c>
      <c r="C7" s="84">
        <v>15</v>
      </c>
      <c r="D7" s="85">
        <f>学年2汇总!M7</f>
        <v>36.935008264462802</v>
      </c>
      <c r="E7" s="84">
        <v>5.8</v>
      </c>
      <c r="F7" s="84">
        <v>6.5</v>
      </c>
      <c r="G7" s="86">
        <f t="shared" si="0"/>
        <v>64.235008264462806</v>
      </c>
    </row>
    <row r="8" spans="1:7" x14ac:dyDescent="0.25">
      <c r="A8" s="87">
        <v>20151910017</v>
      </c>
      <c r="B8" s="83" t="s">
        <v>178</v>
      </c>
      <c r="C8" s="84">
        <v>19.5</v>
      </c>
      <c r="D8" s="85">
        <f>学年2汇总!M8</f>
        <v>46.843636363636364</v>
      </c>
      <c r="E8" s="84">
        <v>7.3</v>
      </c>
      <c r="F8" s="84">
        <v>7.5</v>
      </c>
      <c r="G8" s="86">
        <f t="shared" si="0"/>
        <v>81.143636363636361</v>
      </c>
    </row>
    <row r="9" spans="1:7" x14ac:dyDescent="0.25">
      <c r="A9" s="83">
        <v>20151910026</v>
      </c>
      <c r="B9" s="83" t="s">
        <v>179</v>
      </c>
      <c r="C9" s="84">
        <v>16</v>
      </c>
      <c r="D9" s="85">
        <f>学年2汇总!M9</f>
        <v>36.420568802068367</v>
      </c>
      <c r="E9" s="84">
        <v>7.2</v>
      </c>
      <c r="F9" s="84">
        <v>1.5</v>
      </c>
      <c r="G9" s="86">
        <f t="shared" si="0"/>
        <v>61.12056880206837</v>
      </c>
    </row>
    <row r="10" spans="1:7" x14ac:dyDescent="0.25">
      <c r="A10" s="83">
        <v>20151910027</v>
      </c>
      <c r="B10" s="83" t="s">
        <v>180</v>
      </c>
      <c r="C10" s="84">
        <v>16.3</v>
      </c>
      <c r="D10" s="85">
        <f>学年2汇总!M10</f>
        <v>35.047562425683708</v>
      </c>
      <c r="E10" s="84">
        <v>5.9</v>
      </c>
      <c r="F10" s="84">
        <v>8.5</v>
      </c>
      <c r="G10" s="86">
        <f t="shared" si="0"/>
        <v>65.747562425683697</v>
      </c>
    </row>
    <row r="11" spans="1:7" x14ac:dyDescent="0.25">
      <c r="A11" s="87">
        <v>20151910028</v>
      </c>
      <c r="B11" s="83" t="s">
        <v>181</v>
      </c>
      <c r="C11" s="84">
        <v>19.5</v>
      </c>
      <c r="D11" s="85">
        <f>学年2汇总!M11</f>
        <v>48.790909090909089</v>
      </c>
      <c r="E11" s="84">
        <v>9.5</v>
      </c>
      <c r="F11" s="84">
        <v>8</v>
      </c>
      <c r="G11" s="86">
        <f t="shared" si="0"/>
        <v>85.790909090909082</v>
      </c>
    </row>
    <row r="12" spans="1:7" x14ac:dyDescent="0.25">
      <c r="A12" s="83">
        <v>20151910029</v>
      </c>
      <c r="B12" s="83" t="s">
        <v>182</v>
      </c>
      <c r="C12" s="84">
        <v>18</v>
      </c>
      <c r="D12" s="85">
        <f>学年2汇总!M12</f>
        <v>47.294117647058826</v>
      </c>
      <c r="E12" s="84">
        <v>7.6</v>
      </c>
      <c r="F12" s="84">
        <v>10</v>
      </c>
      <c r="G12" s="86">
        <f t="shared" si="0"/>
        <v>82.89411764705882</v>
      </c>
    </row>
    <row r="13" spans="1:7" x14ac:dyDescent="0.25">
      <c r="A13" s="83">
        <v>20151910042</v>
      </c>
      <c r="B13" s="83" t="s">
        <v>183</v>
      </c>
      <c r="C13" s="84">
        <v>19.5</v>
      </c>
      <c r="D13" s="85">
        <f>学年2汇总!M13</f>
        <v>49.843636363636364</v>
      </c>
      <c r="E13" s="84">
        <v>8.6</v>
      </c>
      <c r="F13" s="84">
        <v>10</v>
      </c>
      <c r="G13" s="86">
        <f t="shared" si="0"/>
        <v>87.943636363636358</v>
      </c>
    </row>
    <row r="14" spans="1:7" x14ac:dyDescent="0.25">
      <c r="A14" s="83">
        <v>20151910055</v>
      </c>
      <c r="B14" s="83" t="s">
        <v>184</v>
      </c>
      <c r="C14" s="84">
        <v>18</v>
      </c>
      <c r="D14" s="85">
        <f>学年2汇总!M14</f>
        <v>47.327589889640443</v>
      </c>
      <c r="E14" s="84">
        <v>8.4</v>
      </c>
      <c r="F14" s="84">
        <v>6.5</v>
      </c>
      <c r="G14" s="86">
        <f t="shared" si="0"/>
        <v>80.227589889640456</v>
      </c>
    </row>
    <row r="15" spans="1:7" x14ac:dyDescent="0.25">
      <c r="A15" s="83">
        <v>20151910056</v>
      </c>
      <c r="B15" s="83" t="s">
        <v>185</v>
      </c>
      <c r="C15" s="84">
        <v>18</v>
      </c>
      <c r="D15" s="85">
        <f>学年2汇总!M15</f>
        <v>18.789795918367346</v>
      </c>
      <c r="E15" s="84">
        <v>6.6</v>
      </c>
      <c r="F15" s="84">
        <v>7</v>
      </c>
      <c r="G15" s="86">
        <f t="shared" si="0"/>
        <v>50.389795918367348</v>
      </c>
    </row>
    <row r="16" spans="1:7" x14ac:dyDescent="0.25">
      <c r="A16" s="83">
        <v>20151910057</v>
      </c>
      <c r="B16" s="83" t="s">
        <v>186</v>
      </c>
      <c r="C16" s="84">
        <v>17.5</v>
      </c>
      <c r="D16" s="85">
        <f>学年2汇总!M16</f>
        <v>47.523529411764706</v>
      </c>
      <c r="E16" s="84">
        <v>6.1</v>
      </c>
      <c r="F16" s="84">
        <v>7</v>
      </c>
      <c r="G16" s="86">
        <f t="shared" si="0"/>
        <v>78.123529411764707</v>
      </c>
    </row>
    <row r="17" spans="1:7" x14ac:dyDescent="0.25">
      <c r="A17" s="83">
        <v>20151910065</v>
      </c>
      <c r="B17" s="83" t="s">
        <v>187</v>
      </c>
      <c r="C17" s="84">
        <v>18</v>
      </c>
      <c r="D17" s="85">
        <f>学年2汇总!M17</f>
        <v>41.281186224489794</v>
      </c>
      <c r="E17" s="84">
        <v>7.5</v>
      </c>
      <c r="F17" s="84">
        <v>7.5</v>
      </c>
      <c r="G17" s="86">
        <f t="shared" si="0"/>
        <v>74.281186224489801</v>
      </c>
    </row>
    <row r="18" spans="1:7" x14ac:dyDescent="0.25">
      <c r="A18" s="87">
        <v>20151910066</v>
      </c>
      <c r="B18" s="83" t="s">
        <v>188</v>
      </c>
      <c r="C18" s="84">
        <v>19</v>
      </c>
      <c r="D18" s="85">
        <f>学年2汇总!M18</f>
        <v>48.81509433962264</v>
      </c>
      <c r="E18" s="84">
        <v>8.1999999999999993</v>
      </c>
      <c r="F18" s="84">
        <v>7</v>
      </c>
      <c r="G18" s="86">
        <f t="shared" si="0"/>
        <v>83.015094339622649</v>
      </c>
    </row>
    <row r="19" spans="1:7" x14ac:dyDescent="0.25">
      <c r="A19" s="87">
        <v>20151910068</v>
      </c>
      <c r="B19" s="83" t="s">
        <v>189</v>
      </c>
      <c r="C19" s="84">
        <v>18.5</v>
      </c>
      <c r="D19" s="85">
        <f>学年2汇总!M19</f>
        <v>44.844444444444449</v>
      </c>
      <c r="E19" s="84">
        <v>5.8</v>
      </c>
      <c r="F19" s="84">
        <v>7.5</v>
      </c>
      <c r="G19" s="86">
        <f t="shared" si="0"/>
        <v>76.644444444444446</v>
      </c>
    </row>
    <row r="20" spans="1:7" x14ac:dyDescent="0.25">
      <c r="A20" s="83">
        <v>20151910069</v>
      </c>
      <c r="B20" s="83" t="s">
        <v>190</v>
      </c>
      <c r="C20" s="84">
        <v>18</v>
      </c>
      <c r="D20" s="85">
        <f>学年2汇总!M20</f>
        <v>27.407008264462807</v>
      </c>
      <c r="E20" s="84">
        <v>7.9</v>
      </c>
      <c r="F20" s="84">
        <v>7</v>
      </c>
      <c r="G20" s="86">
        <f t="shared" si="0"/>
        <v>60.307008264462802</v>
      </c>
    </row>
    <row r="21" spans="1:7" x14ac:dyDescent="0.25">
      <c r="A21" s="83">
        <v>20151910084</v>
      </c>
      <c r="B21" s="83" t="s">
        <v>191</v>
      </c>
      <c r="C21" s="84">
        <v>19</v>
      </c>
      <c r="D21" s="85">
        <f>学年2汇总!M21</f>
        <v>24.043697978596906</v>
      </c>
      <c r="E21" s="84">
        <v>8.4</v>
      </c>
      <c r="F21" s="84">
        <v>6</v>
      </c>
      <c r="G21" s="86">
        <f t="shared" si="0"/>
        <v>57.443697978596909</v>
      </c>
    </row>
    <row r="22" spans="1:7" x14ac:dyDescent="0.25">
      <c r="A22" s="87">
        <v>20151910085</v>
      </c>
      <c r="B22" s="83" t="s">
        <v>192</v>
      </c>
      <c r="C22" s="84">
        <v>19</v>
      </c>
      <c r="D22" s="85">
        <f>学年2汇总!M22</f>
        <v>45.801724137931039</v>
      </c>
      <c r="E22" s="84">
        <v>8.1999999999999993</v>
      </c>
      <c r="F22" s="84">
        <v>8</v>
      </c>
      <c r="G22" s="86">
        <f t="shared" si="0"/>
        <v>81.001724137931049</v>
      </c>
    </row>
    <row r="23" spans="1:7" x14ac:dyDescent="0.25">
      <c r="A23" s="83">
        <v>20151910086</v>
      </c>
      <c r="B23" s="83" t="s">
        <v>193</v>
      </c>
      <c r="C23" s="84">
        <v>16.5</v>
      </c>
      <c r="D23" s="85">
        <f>学年2汇总!M23</f>
        <v>35.833392666429333</v>
      </c>
      <c r="E23" s="84">
        <v>6</v>
      </c>
      <c r="F23" s="84">
        <v>7.5</v>
      </c>
      <c r="G23" s="86">
        <f t="shared" si="0"/>
        <v>65.833392666429333</v>
      </c>
    </row>
    <row r="24" spans="1:7" x14ac:dyDescent="0.25">
      <c r="A24" s="87">
        <v>20151910104</v>
      </c>
      <c r="B24" s="88" t="s">
        <v>194</v>
      </c>
      <c r="C24" s="84">
        <v>18.8</v>
      </c>
      <c r="D24" s="85">
        <f>学年2汇总!M24</f>
        <v>48.24</v>
      </c>
      <c r="E24" s="84">
        <v>7.5</v>
      </c>
      <c r="F24" s="84">
        <v>7.5</v>
      </c>
      <c r="G24" s="86">
        <f t="shared" si="0"/>
        <v>82.04</v>
      </c>
    </row>
    <row r="25" spans="1:7" x14ac:dyDescent="0.25">
      <c r="A25" s="87">
        <v>20151910107</v>
      </c>
      <c r="B25" s="83" t="s">
        <v>195</v>
      </c>
      <c r="C25" s="84">
        <v>17.8</v>
      </c>
      <c r="D25" s="85">
        <f>学年2汇总!M25</f>
        <v>46.635849056603774</v>
      </c>
      <c r="E25" s="84">
        <v>7.7</v>
      </c>
      <c r="F25" s="84">
        <v>6.5</v>
      </c>
      <c r="G25" s="86">
        <f t="shared" si="0"/>
        <v>78.635849056603774</v>
      </c>
    </row>
    <row r="26" spans="1:7" x14ac:dyDescent="0.25">
      <c r="A26" s="87">
        <v>20151910108</v>
      </c>
      <c r="B26" s="83" t="s">
        <v>196</v>
      </c>
      <c r="C26" s="84">
        <v>16.8</v>
      </c>
      <c r="D26" s="85">
        <f>学年2汇总!M26</f>
        <v>47.383018867924527</v>
      </c>
      <c r="E26" s="84">
        <v>5.75</v>
      </c>
      <c r="F26" s="84">
        <v>6</v>
      </c>
      <c r="G26" s="86">
        <f t="shared" si="0"/>
        <v>75.933018867924531</v>
      </c>
    </row>
    <row r="27" spans="1:7" x14ac:dyDescent="0.25">
      <c r="A27" s="87">
        <v>20151910112</v>
      </c>
      <c r="B27" s="83" t="s">
        <v>197</v>
      </c>
      <c r="C27" s="84">
        <v>18.8</v>
      </c>
      <c r="D27" s="85">
        <f>学年2汇总!M27</f>
        <v>29.015307938768245</v>
      </c>
      <c r="E27" s="84">
        <v>7.25</v>
      </c>
      <c r="F27" s="84">
        <v>5</v>
      </c>
      <c r="G27" s="86">
        <f t="shared" si="0"/>
        <v>60.065307938768242</v>
      </c>
    </row>
    <row r="28" spans="1:7" x14ac:dyDescent="0.25">
      <c r="A28" s="87">
        <v>20151910113</v>
      </c>
      <c r="B28" s="83" t="s">
        <v>198</v>
      </c>
      <c r="C28" s="84">
        <v>18.8</v>
      </c>
      <c r="D28" s="85">
        <f>学年2汇总!M28</f>
        <v>46.330909090909088</v>
      </c>
      <c r="E28" s="84">
        <v>8.61</v>
      </c>
      <c r="F28" s="84">
        <v>9</v>
      </c>
      <c r="G28" s="86">
        <f t="shared" si="0"/>
        <v>82.740909090909085</v>
      </c>
    </row>
    <row r="29" spans="1:7" x14ac:dyDescent="0.25">
      <c r="A29" s="83">
        <v>20151910114</v>
      </c>
      <c r="B29" s="83" t="s">
        <v>214</v>
      </c>
      <c r="C29" s="84">
        <v>19.3</v>
      </c>
      <c r="D29" s="85">
        <f>学年2汇总!M29</f>
        <v>42.701355371900824</v>
      </c>
      <c r="E29" s="84">
        <v>7.8</v>
      </c>
      <c r="F29" s="84">
        <v>7</v>
      </c>
      <c r="G29" s="86">
        <f t="shared" si="0"/>
        <v>76.801355371900826</v>
      </c>
    </row>
    <row r="30" spans="1:7" x14ac:dyDescent="0.25">
      <c r="A30" s="83">
        <v>20151910115</v>
      </c>
      <c r="B30" s="83" t="s">
        <v>199</v>
      </c>
      <c r="C30" s="84">
        <v>17</v>
      </c>
      <c r="D30" s="85">
        <f>学年2汇总!M30</f>
        <v>35.615900826446278</v>
      </c>
      <c r="E30" s="84">
        <v>5.5</v>
      </c>
      <c r="F30" s="84">
        <v>4</v>
      </c>
      <c r="G30" s="86">
        <f t="shared" si="0"/>
        <v>62.115900826446278</v>
      </c>
    </row>
    <row r="31" spans="1:7" x14ac:dyDescent="0.25">
      <c r="A31" s="83">
        <v>20151910116</v>
      </c>
      <c r="B31" s="83" t="s">
        <v>200</v>
      </c>
      <c r="C31" s="84">
        <v>17</v>
      </c>
      <c r="D31" s="85">
        <f>学年2汇总!M31</f>
        <v>34.932409972299169</v>
      </c>
      <c r="E31" s="84">
        <v>6.6</v>
      </c>
      <c r="F31" s="84">
        <v>5</v>
      </c>
      <c r="G31" s="86">
        <f t="shared" si="0"/>
        <v>63.53240997229917</v>
      </c>
    </row>
    <row r="32" spans="1:7" x14ac:dyDescent="0.25">
      <c r="A32" s="87">
        <v>20151910119</v>
      </c>
      <c r="B32" s="83" t="s">
        <v>201</v>
      </c>
      <c r="C32" s="84">
        <v>17</v>
      </c>
      <c r="D32" s="85">
        <f>学年2汇总!M32</f>
        <v>47.239285714285714</v>
      </c>
      <c r="E32" s="84">
        <v>5.8</v>
      </c>
      <c r="F32" s="84">
        <v>6.5</v>
      </c>
      <c r="G32" s="86">
        <f t="shared" si="0"/>
        <v>76.539285714285711</v>
      </c>
    </row>
    <row r="33" spans="1:7" x14ac:dyDescent="0.25">
      <c r="A33" s="87">
        <v>20151910120</v>
      </c>
      <c r="B33" s="83" t="s">
        <v>202</v>
      </c>
      <c r="C33" s="84">
        <v>16.5</v>
      </c>
      <c r="D33" s="85">
        <f>学年2汇总!M33</f>
        <v>39.600738688827327</v>
      </c>
      <c r="E33" s="84">
        <v>5.6</v>
      </c>
      <c r="F33" s="84">
        <v>6.5</v>
      </c>
      <c r="G33" s="86">
        <f t="shared" si="0"/>
        <v>68.200738688827329</v>
      </c>
    </row>
    <row r="34" spans="1:7" x14ac:dyDescent="0.25">
      <c r="A34" s="83">
        <v>20151910122</v>
      </c>
      <c r="B34" s="83" t="s">
        <v>203</v>
      </c>
      <c r="C34" s="84">
        <v>17.5</v>
      </c>
      <c r="D34" s="85">
        <f>学年2汇总!M34</f>
        <v>34.329131985731266</v>
      </c>
      <c r="E34" s="84">
        <v>7.2</v>
      </c>
      <c r="F34" s="84">
        <v>4.5</v>
      </c>
      <c r="G34" s="86">
        <f t="shared" si="0"/>
        <v>63.529131985731269</v>
      </c>
    </row>
    <row r="35" spans="1:7" x14ac:dyDescent="0.25">
      <c r="A35" s="87">
        <v>20151910126</v>
      </c>
      <c r="B35" s="83" t="s">
        <v>204</v>
      </c>
      <c r="C35" s="84">
        <v>17</v>
      </c>
      <c r="D35" s="85">
        <f>学年2汇总!M35</f>
        <v>48.021428571428572</v>
      </c>
      <c r="E35" s="84">
        <v>6</v>
      </c>
      <c r="F35" s="84">
        <v>6.5</v>
      </c>
      <c r="G35" s="86">
        <f t="shared" si="0"/>
        <v>77.521428571428572</v>
      </c>
    </row>
    <row r="36" spans="1:7" x14ac:dyDescent="0.25">
      <c r="A36" s="87">
        <v>20151910128</v>
      </c>
      <c r="B36" s="83" t="s">
        <v>205</v>
      </c>
      <c r="C36" s="84">
        <v>16.5</v>
      </c>
      <c r="D36" s="85">
        <f>学年2汇总!M36</f>
        <v>47.623636363636365</v>
      </c>
      <c r="E36" s="84">
        <v>6</v>
      </c>
      <c r="F36" s="84">
        <v>6.5</v>
      </c>
      <c r="G36" s="86">
        <f t="shared" si="0"/>
        <v>76.623636363636365</v>
      </c>
    </row>
    <row r="37" spans="1:7" x14ac:dyDescent="0.25">
      <c r="A37" s="83">
        <v>20151910134</v>
      </c>
      <c r="B37" s="83" t="s">
        <v>206</v>
      </c>
      <c r="C37" s="84">
        <v>19.5</v>
      </c>
      <c r="D37" s="85">
        <f>学年2汇总!M37</f>
        <v>47.586206896551722</v>
      </c>
      <c r="E37" s="84">
        <v>8.9</v>
      </c>
      <c r="F37" s="84">
        <v>7.5</v>
      </c>
      <c r="G37" s="86">
        <f t="shared" si="0"/>
        <v>83.486206896551721</v>
      </c>
    </row>
    <row r="38" spans="1:7" x14ac:dyDescent="0.25">
      <c r="A38" s="83">
        <v>20151910135</v>
      </c>
      <c r="B38" s="83" t="s">
        <v>207</v>
      </c>
      <c r="C38" s="84">
        <v>19</v>
      </c>
      <c r="D38" s="85">
        <f>学年2汇总!M38</f>
        <v>35.708437166251336</v>
      </c>
      <c r="E38" s="84">
        <v>7.4</v>
      </c>
      <c r="F38" s="84">
        <v>7</v>
      </c>
      <c r="G38" s="86">
        <f t="shared" si="0"/>
        <v>69.108437166251335</v>
      </c>
    </row>
    <row r="39" spans="1:7" x14ac:dyDescent="0.25">
      <c r="A39" s="87">
        <v>20151910140</v>
      </c>
      <c r="B39" s="83" t="s">
        <v>208</v>
      </c>
      <c r="C39" s="84">
        <v>17</v>
      </c>
      <c r="D39" s="85">
        <f>学年2汇总!M39</f>
        <v>49.712727272727271</v>
      </c>
      <c r="E39" s="84">
        <v>7.8</v>
      </c>
      <c r="F39" s="84">
        <v>6</v>
      </c>
      <c r="G39" s="86">
        <f t="shared" si="0"/>
        <v>80.512727272727275</v>
      </c>
    </row>
    <row r="40" spans="1:7" x14ac:dyDescent="0.25">
      <c r="A40" s="83">
        <v>20151910145</v>
      </c>
      <c r="B40" s="83" t="s">
        <v>209</v>
      </c>
      <c r="C40" s="84">
        <v>17.5</v>
      </c>
      <c r="D40" s="85">
        <f>学年2汇总!M40</f>
        <v>45.278181818181821</v>
      </c>
      <c r="E40" s="84">
        <v>6.1</v>
      </c>
      <c r="F40" s="84">
        <v>5.5</v>
      </c>
      <c r="G40" s="86">
        <f t="shared" si="0"/>
        <v>74.378181818181815</v>
      </c>
    </row>
    <row r="41" spans="1:7" x14ac:dyDescent="0.25">
      <c r="A41" s="83">
        <v>20151910148</v>
      </c>
      <c r="B41" s="83" t="s">
        <v>210</v>
      </c>
      <c r="C41" s="84">
        <v>18</v>
      </c>
      <c r="D41" s="85">
        <f>学年2汇总!M41</f>
        <v>42.891581632653065</v>
      </c>
      <c r="E41" s="84">
        <v>6.1</v>
      </c>
      <c r="F41" s="84">
        <v>5.5</v>
      </c>
      <c r="G41" s="86">
        <f t="shared" si="0"/>
        <v>72.491581632653066</v>
      </c>
    </row>
    <row r="42" spans="1:7" x14ac:dyDescent="0.25">
      <c r="A42" s="83">
        <v>20151910154</v>
      </c>
      <c r="B42" s="83" t="s">
        <v>211</v>
      </c>
      <c r="C42" s="84">
        <v>17</v>
      </c>
      <c r="D42" s="85">
        <f>学年2汇总!M42</f>
        <v>31.022160664819943</v>
      </c>
      <c r="E42" s="84">
        <v>6</v>
      </c>
      <c r="F42" s="84">
        <v>5</v>
      </c>
      <c r="G42" s="86">
        <f t="shared" si="0"/>
        <v>59.022160664819943</v>
      </c>
    </row>
    <row r="43" spans="1:7" x14ac:dyDescent="0.25">
      <c r="A43" s="87">
        <v>20151910157</v>
      </c>
      <c r="B43" s="83" t="s">
        <v>212</v>
      </c>
      <c r="C43" s="84">
        <v>18</v>
      </c>
      <c r="D43" s="85">
        <f>学年2汇总!M43</f>
        <v>51.518181818181816</v>
      </c>
      <c r="E43" s="84">
        <v>7.5</v>
      </c>
      <c r="F43" s="84">
        <v>7.5</v>
      </c>
      <c r="G43" s="86">
        <f t="shared" si="0"/>
        <v>84.518181818181816</v>
      </c>
    </row>
    <row r="44" spans="1:7" x14ac:dyDescent="0.25">
      <c r="A44" s="87">
        <v>20151910159</v>
      </c>
      <c r="B44" s="83" t="s">
        <v>213</v>
      </c>
      <c r="C44" s="84">
        <v>17.5</v>
      </c>
      <c r="D44" s="85">
        <f>学年2汇总!M44</f>
        <v>25.794736842105262</v>
      </c>
      <c r="E44" s="84">
        <v>5.5</v>
      </c>
      <c r="F44" s="84">
        <v>5</v>
      </c>
      <c r="G44" s="86">
        <f t="shared" si="0"/>
        <v>53.794736842105266</v>
      </c>
    </row>
    <row r="46" spans="1:7" x14ac:dyDescent="0.25">
      <c r="A46" s="87">
        <v>20151910044</v>
      </c>
      <c r="B46" s="83" t="s">
        <v>15</v>
      </c>
      <c r="C46" s="84">
        <v>17</v>
      </c>
      <c r="D46" s="85">
        <v>48.1</v>
      </c>
      <c r="E46" s="84">
        <v>8.1</v>
      </c>
      <c r="F46" s="84">
        <v>8.5</v>
      </c>
      <c r="G46" s="86">
        <f>SUM(C46:F46)</f>
        <v>81.699999999999989</v>
      </c>
    </row>
    <row r="47" spans="1:7" x14ac:dyDescent="0.25">
      <c r="A47" s="83">
        <v>20151910007</v>
      </c>
      <c r="B47" s="83" t="s">
        <v>115</v>
      </c>
      <c r="C47" s="84">
        <v>17.5</v>
      </c>
      <c r="D47" s="85">
        <v>48.1</v>
      </c>
      <c r="E47" s="84">
        <v>8.1</v>
      </c>
      <c r="F47" s="84">
        <v>8</v>
      </c>
      <c r="G47" s="84">
        <f>SUM(C47:F47)</f>
        <v>81.699999999999989</v>
      </c>
    </row>
    <row r="48" spans="1:7" x14ac:dyDescent="0.25">
      <c r="A48" s="83">
        <v>20151910133</v>
      </c>
      <c r="B48" s="83" t="s">
        <v>114</v>
      </c>
      <c r="C48" s="84">
        <v>15.8</v>
      </c>
      <c r="D48" s="85">
        <v>46.5</v>
      </c>
      <c r="E48" s="84">
        <v>6</v>
      </c>
      <c r="F48" s="84">
        <v>8</v>
      </c>
      <c r="G48" s="84">
        <f>SUM(C48:F48)</f>
        <v>76.3</v>
      </c>
    </row>
    <row r="49" spans="1:7" x14ac:dyDescent="0.25">
      <c r="A49" s="83">
        <v>20151910006</v>
      </c>
      <c r="B49" s="83" t="s">
        <v>215</v>
      </c>
      <c r="C49" s="84">
        <v>17</v>
      </c>
      <c r="D49" s="85">
        <v>48.8</v>
      </c>
      <c r="E49" s="84">
        <v>7.6</v>
      </c>
      <c r="F49" s="84">
        <v>7</v>
      </c>
      <c r="G49" s="84">
        <f>SUM(C49:F49)</f>
        <v>80.399999999999991</v>
      </c>
    </row>
  </sheetData>
  <sortState ref="A2:H46">
    <sortCondition ref="D1"/>
  </sortState>
  <phoneticPr fontId="1" type="noConversion"/>
  <conditionalFormatting sqref="C2:C44">
    <cfRule type="cellIs" dxfId="0" priority="1" operator="greaterThan">
      <formula>20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="130" zoomScaleNormal="130" workbookViewId="0">
      <selection activeCell="A16" sqref="A16:A19"/>
    </sheetView>
  </sheetViews>
  <sheetFormatPr defaultRowHeight="14.4" x14ac:dyDescent="0.25"/>
  <cols>
    <col min="1" max="1" width="7.21875" bestFit="1" customWidth="1"/>
    <col min="2" max="2" width="16.77734375" bestFit="1" customWidth="1"/>
    <col min="3" max="3" width="12.44140625" bestFit="1" customWidth="1"/>
    <col min="4" max="4" width="7.21875" bestFit="1" customWidth="1"/>
    <col min="5" max="5" width="13.44140625" bestFit="1" customWidth="1"/>
    <col min="6" max="6" width="6.21875" bestFit="1" customWidth="1"/>
    <col min="7" max="7" width="14.5546875" bestFit="1" customWidth="1"/>
    <col min="8" max="8" width="12.21875" bestFit="1" customWidth="1"/>
    <col min="9" max="9" width="11.33203125" bestFit="1" customWidth="1"/>
    <col min="10" max="10" width="9.21875" bestFit="1" customWidth="1"/>
    <col min="11" max="12" width="17.77734375" bestFit="1" customWidth="1"/>
    <col min="13" max="13" width="8.21875" bestFit="1" customWidth="1"/>
    <col min="14" max="15" width="11.33203125" bestFit="1" customWidth="1"/>
  </cols>
  <sheetData>
    <row r="1" spans="1:15" x14ac:dyDescent="0.25">
      <c r="A1" s="1" t="s">
        <v>50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65</v>
      </c>
      <c r="I1" s="1" t="s">
        <v>64</v>
      </c>
      <c r="J1" s="1" t="s">
        <v>111</v>
      </c>
      <c r="K1" s="1" t="s">
        <v>112</v>
      </c>
      <c r="L1" s="1" t="s">
        <v>113</v>
      </c>
      <c r="M1" s="1" t="s">
        <v>90</v>
      </c>
      <c r="N1" s="1" t="s">
        <v>99</v>
      </c>
      <c r="O1" s="1" t="s">
        <v>169</v>
      </c>
    </row>
    <row r="2" spans="1:15" x14ac:dyDescent="0.25">
      <c r="A2" s="1" t="s">
        <v>114</v>
      </c>
      <c r="B2" s="1">
        <v>67.5</v>
      </c>
      <c r="C2" s="1">
        <v>85</v>
      </c>
      <c r="D2" s="1">
        <v>85</v>
      </c>
      <c r="E2" s="1"/>
      <c r="F2" s="1">
        <v>85</v>
      </c>
      <c r="G2" s="1"/>
      <c r="H2" s="1">
        <v>80</v>
      </c>
      <c r="I2" s="1">
        <v>82</v>
      </c>
      <c r="J2" s="1">
        <v>85</v>
      </c>
      <c r="K2" s="1">
        <v>63</v>
      </c>
      <c r="L2" s="1">
        <v>70</v>
      </c>
      <c r="M2" s="1">
        <v>86</v>
      </c>
      <c r="N2" s="1">
        <v>27.5</v>
      </c>
      <c r="O2" s="42">
        <f>SUMPRODUCT(B2:M2,B$6:M$6)/N2</f>
        <v>77.74545454545455</v>
      </c>
    </row>
    <row r="3" spans="1:15" x14ac:dyDescent="0.25">
      <c r="A3" s="1" t="s">
        <v>3</v>
      </c>
      <c r="B3" s="1">
        <v>80.3</v>
      </c>
      <c r="C3" s="1"/>
      <c r="D3" s="1"/>
      <c r="E3" s="1">
        <v>99</v>
      </c>
      <c r="F3" s="1">
        <v>89.5</v>
      </c>
      <c r="G3" s="1">
        <v>85</v>
      </c>
      <c r="H3" s="1">
        <v>96</v>
      </c>
      <c r="I3" s="1">
        <v>92</v>
      </c>
      <c r="J3" s="10">
        <v>51</v>
      </c>
      <c r="K3" s="1">
        <v>74</v>
      </c>
      <c r="L3" s="1">
        <v>81</v>
      </c>
      <c r="M3" s="1">
        <v>81</v>
      </c>
      <c r="N3" s="1">
        <v>29.5</v>
      </c>
      <c r="O3" s="42">
        <f t="shared" ref="O3:O5" si="0">SUMPRODUCT(B3:M3,B$6:M$6)/N3</f>
        <v>82.73559322033897</v>
      </c>
    </row>
    <row r="4" spans="1:15" x14ac:dyDescent="0.25">
      <c r="A4" s="1" t="s">
        <v>115</v>
      </c>
      <c r="B4" s="1">
        <v>68.5</v>
      </c>
      <c r="C4" s="1"/>
      <c r="D4" s="1"/>
      <c r="E4" s="1">
        <v>85</v>
      </c>
      <c r="F4" s="1">
        <v>85</v>
      </c>
      <c r="G4" s="1"/>
      <c r="H4" s="1">
        <v>87</v>
      </c>
      <c r="I4" s="1">
        <v>88</v>
      </c>
      <c r="J4" s="1"/>
      <c r="K4" s="1">
        <v>74</v>
      </c>
      <c r="L4" s="1">
        <v>69</v>
      </c>
      <c r="M4" s="1">
        <v>91</v>
      </c>
      <c r="N4" s="1">
        <v>23.5</v>
      </c>
      <c r="O4" s="42">
        <f t="shared" si="0"/>
        <v>81.042553191489361</v>
      </c>
    </row>
    <row r="5" spans="1:15" x14ac:dyDescent="0.25">
      <c r="A5" s="1" t="s">
        <v>15</v>
      </c>
      <c r="B5" s="1">
        <v>78.2</v>
      </c>
      <c r="C5" s="1">
        <v>85</v>
      </c>
      <c r="D5" s="1">
        <v>99</v>
      </c>
      <c r="E5" s="1">
        <v>85</v>
      </c>
      <c r="F5" s="1">
        <v>85</v>
      </c>
      <c r="G5" s="1"/>
      <c r="H5" s="1">
        <v>68</v>
      </c>
      <c r="I5" s="1">
        <v>81</v>
      </c>
      <c r="J5" s="1"/>
      <c r="K5" s="1">
        <v>77</v>
      </c>
      <c r="L5" s="1">
        <v>73</v>
      </c>
      <c r="M5" s="1">
        <v>84</v>
      </c>
      <c r="N5" s="1">
        <f>SUM(B6:M6)-4-2</f>
        <v>25.5</v>
      </c>
      <c r="O5" s="42">
        <f t="shared" si="0"/>
        <v>78.168627450980395</v>
      </c>
    </row>
    <row r="6" spans="1:15" x14ac:dyDescent="0.25">
      <c r="A6" s="1" t="s">
        <v>99</v>
      </c>
      <c r="B6" s="1">
        <v>4</v>
      </c>
      <c r="C6" s="1">
        <v>1</v>
      </c>
      <c r="D6" s="1">
        <v>1</v>
      </c>
      <c r="E6" s="1">
        <v>2</v>
      </c>
      <c r="F6" s="1">
        <v>2</v>
      </c>
      <c r="G6" s="1">
        <v>2</v>
      </c>
      <c r="H6" s="1">
        <v>6</v>
      </c>
      <c r="I6" s="1">
        <v>4</v>
      </c>
      <c r="J6" s="1">
        <v>4</v>
      </c>
      <c r="K6" s="1">
        <v>3</v>
      </c>
      <c r="L6" s="1">
        <v>1.5</v>
      </c>
      <c r="M6" s="1">
        <v>1</v>
      </c>
      <c r="N6" s="1"/>
    </row>
    <row r="8" spans="1:15" x14ac:dyDescent="0.25">
      <c r="A8" s="1" t="s">
        <v>50</v>
      </c>
      <c r="B8" s="1" t="s">
        <v>106</v>
      </c>
      <c r="C8" s="1" t="s">
        <v>48</v>
      </c>
      <c r="D8" s="1" t="s">
        <v>108</v>
      </c>
      <c r="E8" s="1" t="s">
        <v>109</v>
      </c>
      <c r="F8" s="1" t="s">
        <v>110</v>
      </c>
      <c r="G8" s="1" t="s">
        <v>116</v>
      </c>
      <c r="H8" s="1" t="s">
        <v>117</v>
      </c>
      <c r="I8" s="1" t="s">
        <v>118</v>
      </c>
      <c r="J8" s="1" t="s">
        <v>119</v>
      </c>
      <c r="K8" s="1" t="s">
        <v>120</v>
      </c>
      <c r="L8" s="1" t="s">
        <v>121</v>
      </c>
      <c r="M8" s="1" t="s">
        <v>99</v>
      </c>
      <c r="N8" s="1" t="s">
        <v>169</v>
      </c>
    </row>
    <row r="9" spans="1:15" x14ac:dyDescent="0.25">
      <c r="A9" s="1" t="s">
        <v>114</v>
      </c>
      <c r="D9" s="1"/>
      <c r="E9" s="1">
        <v>85</v>
      </c>
      <c r="F9" s="1">
        <v>92.2</v>
      </c>
      <c r="G9" s="1">
        <v>68.599999999999994</v>
      </c>
      <c r="H9" s="1">
        <v>73</v>
      </c>
      <c r="I9" s="1">
        <v>76.900000000000006</v>
      </c>
      <c r="J9" s="1">
        <v>77</v>
      </c>
      <c r="K9" s="1">
        <v>77</v>
      </c>
      <c r="L9" s="1">
        <v>83</v>
      </c>
      <c r="M9">
        <f>2+2+4+4+4+4+4+1</f>
        <v>25</v>
      </c>
      <c r="N9" s="42">
        <f>SUMPRODUCT(B9:L9,B$13:L$13)/M9</f>
        <v>77.096000000000004</v>
      </c>
    </row>
    <row r="10" spans="1:15" x14ac:dyDescent="0.25">
      <c r="A10" s="1" t="s">
        <v>3</v>
      </c>
      <c r="B10" s="1">
        <v>85</v>
      </c>
      <c r="C10">
        <v>85</v>
      </c>
      <c r="D10" s="1"/>
      <c r="E10" s="1"/>
      <c r="F10" s="1"/>
      <c r="G10" s="1">
        <v>74.099999999999994</v>
      </c>
      <c r="H10" s="1"/>
      <c r="I10" s="1">
        <v>75.5</v>
      </c>
      <c r="J10" s="1">
        <v>81</v>
      </c>
      <c r="K10" s="1"/>
      <c r="L10" s="1">
        <v>84</v>
      </c>
      <c r="M10">
        <f>2+4+4+4+1</f>
        <v>15</v>
      </c>
      <c r="N10" s="42">
        <f>SUMPRODUCT(B10:L10,B$13:L$13)/M10</f>
        <v>78.426666666666677</v>
      </c>
    </row>
    <row r="11" spans="1:15" x14ac:dyDescent="0.25">
      <c r="A11" s="1" t="s">
        <v>4</v>
      </c>
      <c r="B11" s="1">
        <v>85</v>
      </c>
      <c r="C11" s="1">
        <v>85</v>
      </c>
      <c r="D11" s="1">
        <v>85</v>
      </c>
      <c r="E11" s="1">
        <v>93</v>
      </c>
      <c r="F11" s="1"/>
      <c r="G11" s="1">
        <v>76.400000000000006</v>
      </c>
      <c r="H11" s="1"/>
      <c r="I11" s="1">
        <v>71.3</v>
      </c>
      <c r="J11" s="1">
        <v>78</v>
      </c>
      <c r="K11" s="1"/>
      <c r="L11" s="1">
        <v>82</v>
      </c>
      <c r="M11">
        <f>9+8+1</f>
        <v>18</v>
      </c>
      <c r="N11" s="42">
        <f>SUMPRODUCT(B11:L11,B$13:L$13)/M11</f>
        <v>79.211111111111109</v>
      </c>
    </row>
    <row r="12" spans="1:15" x14ac:dyDescent="0.25">
      <c r="A12" s="1" t="s">
        <v>15</v>
      </c>
      <c r="B12" s="1"/>
      <c r="C12" s="1"/>
      <c r="D12" s="1"/>
      <c r="E12" s="1">
        <v>85</v>
      </c>
      <c r="F12" s="1">
        <v>95</v>
      </c>
      <c r="G12" s="1">
        <v>77.3</v>
      </c>
      <c r="H12" s="1"/>
      <c r="I12" s="1">
        <v>67.5</v>
      </c>
      <c r="J12" s="1">
        <v>88</v>
      </c>
      <c r="K12" s="1">
        <v>87</v>
      </c>
      <c r="L12" s="1">
        <v>92</v>
      </c>
      <c r="M12">
        <f>16+5</f>
        <v>21</v>
      </c>
      <c r="N12" s="42">
        <f>SUMPRODUCT(B12:L12,B$13:L$13)/M12</f>
        <v>82.438095238095244</v>
      </c>
    </row>
    <row r="13" spans="1:15" x14ac:dyDescent="0.25">
      <c r="A13" s="1" t="s">
        <v>99</v>
      </c>
      <c r="B13" s="1">
        <v>1</v>
      </c>
      <c r="C13" s="1">
        <v>1</v>
      </c>
      <c r="D13" s="1">
        <v>1</v>
      </c>
      <c r="E13" s="1">
        <v>2</v>
      </c>
      <c r="F13" s="1">
        <v>2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1</v>
      </c>
    </row>
    <row r="15" spans="1:15" x14ac:dyDescent="0.25">
      <c r="A15" s="44" t="s">
        <v>50</v>
      </c>
      <c r="B15" s="44" t="s">
        <v>151</v>
      </c>
      <c r="C15" s="44" t="s">
        <v>168</v>
      </c>
      <c r="D15" s="44" t="s">
        <v>151</v>
      </c>
      <c r="E15" s="44" t="s">
        <v>168</v>
      </c>
      <c r="F15" s="44" t="s">
        <v>170</v>
      </c>
      <c r="G15" s="44" t="s">
        <v>171</v>
      </c>
    </row>
    <row r="16" spans="1:15" x14ac:dyDescent="0.25">
      <c r="A16" s="44" t="s">
        <v>114</v>
      </c>
      <c r="B16" s="44">
        <v>27.5</v>
      </c>
      <c r="C16" s="44">
        <v>77.74545454545455</v>
      </c>
      <c r="D16" s="44">
        <v>25</v>
      </c>
      <c r="E16" s="44">
        <v>77.096000000000004</v>
      </c>
      <c r="F16" s="37">
        <f>(B16*C16+D16*E16)/(B16+D16)</f>
        <v>77.436190476190475</v>
      </c>
      <c r="G16" s="45">
        <f>F16*0.6</f>
        <v>46.461714285714287</v>
      </c>
    </row>
    <row r="17" spans="1:7" x14ac:dyDescent="0.25">
      <c r="A17" s="44" t="s">
        <v>3</v>
      </c>
      <c r="B17" s="44">
        <v>29.5</v>
      </c>
      <c r="C17" s="44">
        <v>82.73559322033897</v>
      </c>
      <c r="D17" s="44">
        <v>15</v>
      </c>
      <c r="E17" s="44">
        <v>78.426666666666677</v>
      </c>
      <c r="F17" s="37">
        <f t="shared" ref="F17:F19" si="1">(B17*C17+D17*E17)/(B17+D17)</f>
        <v>81.283146067415728</v>
      </c>
      <c r="G17" s="45">
        <f t="shared" ref="G17:G19" si="2">F17*0.6</f>
        <v>48.769887640449433</v>
      </c>
    </row>
    <row r="18" spans="1:7" x14ac:dyDescent="0.25">
      <c r="A18" s="44" t="s">
        <v>4</v>
      </c>
      <c r="B18" s="44">
        <v>23.5</v>
      </c>
      <c r="C18" s="44">
        <v>81.042553191489361</v>
      </c>
      <c r="D18" s="44">
        <v>18</v>
      </c>
      <c r="E18" s="44">
        <v>79.211111111111109</v>
      </c>
      <c r="F18" s="37">
        <f t="shared" si="1"/>
        <v>80.248192771084348</v>
      </c>
      <c r="G18" s="45">
        <f t="shared" si="2"/>
        <v>48.148915662650609</v>
      </c>
    </row>
    <row r="19" spans="1:7" x14ac:dyDescent="0.25">
      <c r="A19" s="44" t="s">
        <v>15</v>
      </c>
      <c r="B19" s="44">
        <v>25.5</v>
      </c>
      <c r="C19" s="44">
        <v>78.168627450980395</v>
      </c>
      <c r="D19" s="44">
        <v>21</v>
      </c>
      <c r="E19" s="44">
        <v>82.438095238095244</v>
      </c>
      <c r="F19" s="37">
        <f t="shared" si="1"/>
        <v>80.096774193548384</v>
      </c>
      <c r="G19" s="45">
        <f t="shared" si="2"/>
        <v>48.058064516129029</v>
      </c>
    </row>
    <row r="20" spans="1:7" x14ac:dyDescent="0.25">
      <c r="A20" s="1"/>
      <c r="B20" s="1"/>
      <c r="C20" s="1"/>
      <c r="D20" s="1"/>
      <c r="E20" s="1"/>
    </row>
    <row r="21" spans="1:7" x14ac:dyDescent="0.25">
      <c r="A21" s="1"/>
      <c r="B21" s="1"/>
      <c r="C21" s="1"/>
      <c r="D21" s="1"/>
      <c r="E21" s="1"/>
    </row>
    <row r="22" spans="1:7" x14ac:dyDescent="0.25">
      <c r="A22" s="1"/>
      <c r="B22" s="1"/>
      <c r="C22" s="1"/>
      <c r="D22" s="1"/>
      <c r="E2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学期1</vt:lpstr>
      <vt:lpstr>学期2</vt:lpstr>
      <vt:lpstr>学年1汇总</vt:lpstr>
      <vt:lpstr>学期3</vt:lpstr>
      <vt:lpstr>学期4</vt:lpstr>
      <vt:lpstr>学年2汇总</vt:lpstr>
      <vt:lpstr>体育</vt:lpstr>
      <vt:lpstr>综测汇总</vt:lpstr>
      <vt:lpstr>山威</vt:lpstr>
      <vt:lpstr>学生信息</vt:lpstr>
      <vt:lpstr>课程信息</vt:lpstr>
      <vt:lpstr>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刘鹏</cp:lastModifiedBy>
  <cp:lastPrinted>2017-09-09T10:41:39Z</cp:lastPrinted>
  <dcterms:created xsi:type="dcterms:W3CDTF">2016-09-09T04:25:07Z</dcterms:created>
  <dcterms:modified xsi:type="dcterms:W3CDTF">2018-01-10T05:23:22Z</dcterms:modified>
</cp:coreProperties>
</file>