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zhao\Desktop\"/>
    </mc:Choice>
  </mc:AlternateContent>
  <xr:revisionPtr revIDLastSave="0" documentId="8_{898F344F-DAE3-4C51-B48C-373DA5FF5EA8}" xr6:coauthVersionLast="36" xr6:coauthVersionMax="36" xr10:uidLastSave="{00000000-0000-0000-0000-000000000000}"/>
  <bookViews>
    <workbookView xWindow="0" yWindow="0" windowWidth="21600" windowHeight="9525" xr2:uid="{C2A8A616-CE12-460C-B867-FF5AD44B0D30}"/>
  </bookViews>
  <sheets>
    <sheet name="Fit Summary" sheetId="2" r:id="rId1"/>
    <sheet name="1-1Tripduration" sheetId="3" r:id="rId2"/>
    <sheet name="1-2Tripduration" sheetId="4" r:id="rId3"/>
    <sheet name="1-3Tripduration" sheetId="5" r:id="rId4"/>
    <sheet name="1-4Tripduration" sheetId="6" r:id="rId5"/>
    <sheet name="2-1Tripduration" sheetId="7" r:id="rId6"/>
    <sheet name="2-2Tripduration" sheetId="8" r:id="rId7"/>
    <sheet name="2-3Tripduration" sheetId="9" r:id="rId8"/>
    <sheet name="2-4Tripdurati" sheetId="10" r:id="rId9"/>
    <sheet name="3-1Tripdurati" sheetId="11" r:id="rId10"/>
    <sheet name="3-2Tripdurati" sheetId="12" r:id="rId11"/>
    <sheet name="3-3Tripdurati" sheetId="13" r:id="rId12"/>
    <sheet name="3-4Tripdurati" sheetId="14" r:id="rId13"/>
    <sheet name="4-1Tripdurati" sheetId="15" r:id="rId14"/>
    <sheet name="4-2Tripdurati" sheetId="16" r:id="rId15"/>
    <sheet name="4-3Tripdurati" sheetId="17" r:id="rId16"/>
    <sheet name="4-4Tripdurati" sheetId="18" r:id="rId17"/>
  </sheets>
  <definedNames>
    <definedName name="PalisadeReportWorkbookCreatedBy" hidden="1">"@RISK"</definedName>
    <definedName name="PalisadeReportWorksheetCreatedBy" localSheetId="1" hidden="1">"@RISK"</definedName>
    <definedName name="PalisadeReportWorksheetCreatedBy" localSheetId="2" hidden="1">"@RISK"</definedName>
    <definedName name="PalisadeReportWorksheetCreatedBy" localSheetId="3" hidden="1">"@RISK"</definedName>
    <definedName name="PalisadeReportWorksheetCreatedBy" localSheetId="4" hidden="1">"@RISK"</definedName>
    <definedName name="PalisadeReportWorksheetCreatedBy" localSheetId="5" hidden="1">"@RISK"</definedName>
    <definedName name="PalisadeReportWorksheetCreatedBy" localSheetId="6" hidden="1">"@RISK"</definedName>
    <definedName name="PalisadeReportWorksheetCreatedBy" localSheetId="7" hidden="1">"@RISK"</definedName>
    <definedName name="PalisadeReportWorksheetCreatedBy" localSheetId="8" hidden="1">"@RISK"</definedName>
    <definedName name="PalisadeReportWorksheetCreatedBy" localSheetId="9" hidden="1">"@RISK"</definedName>
    <definedName name="PalisadeReportWorksheetCreatedBy" localSheetId="10" hidden="1">"@RISK"</definedName>
    <definedName name="PalisadeReportWorksheetCreatedBy" localSheetId="11" hidden="1">"@RISK"</definedName>
    <definedName name="PalisadeReportWorksheetCreatedBy" localSheetId="12" hidden="1">"@RISK"</definedName>
    <definedName name="PalisadeReportWorksheetCreatedBy" localSheetId="13" hidden="1">"@RISK"</definedName>
    <definedName name="PalisadeReportWorksheetCreatedBy" localSheetId="14" hidden="1">"@RISK"</definedName>
    <definedName name="PalisadeReportWorksheetCreatedBy" localSheetId="15" hidden="1">"@RISK"</definedName>
    <definedName name="PalisadeReportWorksheetCreatedBy" localSheetId="16" hidden="1">"@RISK"</definedName>
    <definedName name="PalisadeReportWorksheetCreatedBy" localSheetId="0" hidden="1">"@RISK"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2" l="1"/>
  <c r="N6" i="2"/>
  <c r="K6" i="2"/>
  <c r="H6" i="2"/>
  <c r="E6" i="2"/>
  <c r="P6" i="2"/>
  <c r="M6" i="2"/>
  <c r="J6" i="2"/>
  <c r="G6" i="2"/>
  <c r="D6" i="2"/>
  <c r="B6" i="2"/>
  <c r="O6" i="2"/>
  <c r="L6" i="2"/>
  <c r="I6" i="2"/>
  <c r="F6" i="2"/>
  <c r="C6" i="2"/>
</calcChain>
</file>

<file path=xl/sharedStrings.xml><?xml version="1.0" encoding="utf-8"?>
<sst xmlns="http://schemas.openxmlformats.org/spreadsheetml/2006/main" count="3441" uniqueCount="220">
  <si>
    <t>Name</t>
  </si>
  <si>
    <t>Range</t>
  </si>
  <si>
    <t>Best Fit (Ranked by AIC)</t>
  </si>
  <si>
    <t>Function</t>
  </si>
  <si>
    <t>AIC</t>
  </si>
  <si>
    <t>Minimum</t>
  </si>
  <si>
    <t>Maximum</t>
  </si>
  <si>
    <t>Mean</t>
  </si>
  <si>
    <t>Mode</t>
  </si>
  <si>
    <t>Median</t>
  </si>
  <si>
    <t>Std. Deviation</t>
  </si>
  <si>
    <t>Graph</t>
  </si>
  <si>
    <t xml:space="preserve"> </t>
  </si>
  <si>
    <t>Correlation</t>
  </si>
  <si>
    <t>1-1Tripduration</t>
  </si>
  <si>
    <t>Tripduration!A1:A899</t>
  </si>
  <si>
    <t>RiskLognorm(2350.6,881.34,RiskShift(-1186.2))</t>
  </si>
  <si>
    <t>+∞</t>
  </si>
  <si>
    <t>Lognorm</t>
  </si>
  <si>
    <t>Method</t>
  </si>
  <si>
    <t>MLE (Modified)</t>
  </si>
  <si>
    <t>Ranking by Fit Statistic (1 Valid Fits)</t>
  </si>
  <si>
    <t>Akaike (AIC)</t>
  </si>
  <si>
    <t>#1</t>
  </si>
  <si>
    <t>Bayesian (BIC)</t>
  </si>
  <si>
    <t>Average Log-Likelihood</t>
  </si>
  <si>
    <t>Chi-Sq Statistic</t>
  </si>
  <si>
    <t>K-S Statistic</t>
  </si>
  <si>
    <t>A-D Statistic</t>
  </si>
  <si>
    <t>Parameters - [* Values unavailable without running a bootstrap.]</t>
  </si>
  <si>
    <t>Num. Est. Parameters</t>
  </si>
  <si>
    <t>Fitted Parameter #1</t>
  </si>
  <si>
    <t>mu</t>
  </si>
  <si>
    <t>Fitted Value</t>
  </si>
  <si>
    <t>N/A Lower Limit*</t>
  </si>
  <si>
    <t>N/A</t>
  </si>
  <si>
    <t>N/A Upper Limit*</t>
  </si>
  <si>
    <t>Conf. Interval Width*</t>
  </si>
  <si>
    <t>Fitted Parameter #2</t>
  </si>
  <si>
    <t>sigma</t>
  </si>
  <si>
    <t>Fitted Parameter #3</t>
  </si>
  <si>
    <t>Shift Factor</t>
  </si>
  <si>
    <t>Distribution Statistics</t>
  </si>
  <si>
    <t>Skewness</t>
  </si>
  <si>
    <t>Kurtosis</t>
  </si>
  <si>
    <t>Percentiles</t>
  </si>
  <si>
    <t>Information Criteria</t>
  </si>
  <si>
    <t>Chi-Squared Test (Binning Information)</t>
  </si>
  <si>
    <t>Bin #1: Minimum</t>
  </si>
  <si>
    <t>Bin #1: Maximum</t>
  </si>
  <si>
    <t>Bin #1: Input</t>
  </si>
  <si>
    <t>Bin #1: Fit</t>
  </si>
  <si>
    <t>Bin #2: Minimum</t>
  </si>
  <si>
    <t>Bin #2: Maximum</t>
  </si>
  <si>
    <t>Bin #2: Input</t>
  </si>
  <si>
    <t>Bin #2: Fit</t>
  </si>
  <si>
    <t>Bin #3: Minimum</t>
  </si>
  <si>
    <t>Bin #3: Maximum</t>
  </si>
  <si>
    <t>Bin #3: Input</t>
  </si>
  <si>
    <t>Bin #3: Fit</t>
  </si>
  <si>
    <t>Bin #4: Minimum</t>
  </si>
  <si>
    <t>Bin #4: Maximum</t>
  </si>
  <si>
    <t>Bin #4: Input</t>
  </si>
  <si>
    <t>Bin #4: Fit</t>
  </si>
  <si>
    <t>Bin #5: Minimum</t>
  </si>
  <si>
    <t>Bin #5: Maximum</t>
  </si>
  <si>
    <t>Bin #5: Input</t>
  </si>
  <si>
    <t>Bin #5: Fit</t>
  </si>
  <si>
    <t>Bin #6: Minimum</t>
  </si>
  <si>
    <t>Bin #6: Maximum</t>
  </si>
  <si>
    <t>Bin #6: Input</t>
  </si>
  <si>
    <t>Bin #6: Fit</t>
  </si>
  <si>
    <t>Bin #7: Minimum</t>
  </si>
  <si>
    <t>Bin #7: Maximum</t>
  </si>
  <si>
    <t>Bin #7: Input</t>
  </si>
  <si>
    <t>Bin #7: Fit</t>
  </si>
  <si>
    <t>Bin #8: Minimum</t>
  </si>
  <si>
    <t>Bin #8: Maximum</t>
  </si>
  <si>
    <t>Bin #8: Input</t>
  </si>
  <si>
    <t>Bin #8: Fit</t>
  </si>
  <si>
    <t>Bin #9: Minimum</t>
  </si>
  <si>
    <t>Bin #9: Maximum</t>
  </si>
  <si>
    <t>Bin #9: Input</t>
  </si>
  <si>
    <t>Bin #9: Fit</t>
  </si>
  <si>
    <t>Bin #10: Minimum</t>
  </si>
  <si>
    <t>Bin #10: Maximum</t>
  </si>
  <si>
    <t>Bin #10: Input</t>
  </si>
  <si>
    <t>Bin #10: Fit</t>
  </si>
  <si>
    <t>Bin #11: Minimum</t>
  </si>
  <si>
    <t>Bin #11: Maximum</t>
  </si>
  <si>
    <t>Bin #11: Input</t>
  </si>
  <si>
    <t>Bin #11: Fit</t>
  </si>
  <si>
    <t>Bin #12: Minimum</t>
  </si>
  <si>
    <t>Bin #12: Maximum</t>
  </si>
  <si>
    <t>Bin #12: Input</t>
  </si>
  <si>
    <t>Bin #12: Fit</t>
  </si>
  <si>
    <t>Bin #13: Minimum</t>
  </si>
  <si>
    <t>Bin #13: Maximum</t>
  </si>
  <si>
    <t>Bin #13: Input</t>
  </si>
  <si>
    <t>Bin #13: Fit</t>
  </si>
  <si>
    <t>Bin #14: Minimum</t>
  </si>
  <si>
    <t>Bin #14: Maximum</t>
  </si>
  <si>
    <t>Bin #14: Input</t>
  </si>
  <si>
    <t>Bin #14: Fit</t>
  </si>
  <si>
    <t>Bin #15: Minimum</t>
  </si>
  <si>
    <t>Bin #15: Maximum</t>
  </si>
  <si>
    <t>Bin #15: Input</t>
  </si>
  <si>
    <t>Bin #15: Fit</t>
  </si>
  <si>
    <t>Bin #16: Minimum</t>
  </si>
  <si>
    <t>Bin #16: Maximum</t>
  </si>
  <si>
    <t>Bin #16: Input</t>
  </si>
  <si>
    <t>Bin #16: Fit</t>
  </si>
  <si>
    <t>Chi-Squared Test - [* Values unavailable without running a bootstrap.]</t>
  </si>
  <si>
    <t>Statistic</t>
  </si>
  <si>
    <t>P-Value*</t>
  </si>
  <si>
    <t>Cr. Value @ 0.75</t>
  </si>
  <si>
    <t>Cr. Value @ 0.5</t>
  </si>
  <si>
    <t>Cr. Value @ 0.25</t>
  </si>
  <si>
    <t>Cr. Value @ 0.15</t>
  </si>
  <si>
    <t>Cr. Value @ 0.1</t>
  </si>
  <si>
    <t>Cr. Value @ 0.05</t>
  </si>
  <si>
    <t>Cr. Value @ 0.025</t>
  </si>
  <si>
    <t>Cr. Value @ 0.01</t>
  </si>
  <si>
    <t>Cr. Value @ 0.005</t>
  </si>
  <si>
    <t>Cr. Value @ 0.001</t>
  </si>
  <si>
    <t>Anderson-Darling Test - [* Values unavailable without running a bootstrap.]</t>
  </si>
  <si>
    <t>Kolmogorov-Smirnov Test - [* Values unavailable without running a bootstrap.]</t>
  </si>
  <si>
    <t>1-2Tripduration</t>
  </si>
  <si>
    <t>Tripduration!B1:B899</t>
  </si>
  <si>
    <t>RiskLognorm(556.11,310.23,RiskShift(382.46))</t>
  </si>
  <si>
    <t>Bin #17: Minimum</t>
  </si>
  <si>
    <t>Bin #17: Maximum</t>
  </si>
  <si>
    <t>Bin #17: Input</t>
  </si>
  <si>
    <t>Bin #17: Fit</t>
  </si>
  <si>
    <t>Bin #18: Minimum</t>
  </si>
  <si>
    <t>Bin #18: Maximum</t>
  </si>
  <si>
    <t>Bin #18: Input</t>
  </si>
  <si>
    <t>Bin #18: Fit</t>
  </si>
  <si>
    <t>1-3Tripduration</t>
  </si>
  <si>
    <t>Tripduration!C1:C899</t>
  </si>
  <si>
    <t>RiskLognorm(361.11,307.54,RiskShift(315.09))</t>
  </si>
  <si>
    <t>Bin #19: Minimum</t>
  </si>
  <si>
    <t>Bin #19: Maximum</t>
  </si>
  <si>
    <t>Bin #19: Input</t>
  </si>
  <si>
    <t>Bin #19: Fit</t>
  </si>
  <si>
    <t>Bin #20: Minimum</t>
  </si>
  <si>
    <t>Bin #20: Maximum</t>
  </si>
  <si>
    <t>Bin #20: Input</t>
  </si>
  <si>
    <t>Bin #20: Fit</t>
  </si>
  <si>
    <t>Bin #21: Minimum</t>
  </si>
  <si>
    <t>Bin #21: Maximum</t>
  </si>
  <si>
    <t>Bin #21: Input</t>
  </si>
  <si>
    <t>Bin #21: Fit</t>
  </si>
  <si>
    <t>Bin #22: Minimum</t>
  </si>
  <si>
    <t>Bin #22: Maximum</t>
  </si>
  <si>
    <t>Bin #22: Input</t>
  </si>
  <si>
    <t>Bin #22: Fit</t>
  </si>
  <si>
    <t>1-4Tripduration</t>
  </si>
  <si>
    <t>Tripduration!D1:D899</t>
  </si>
  <si>
    <t>RiskLognorm(1750.5,399.31,RiskShift(-234.42))</t>
  </si>
  <si>
    <t>2-1Tripduration</t>
  </si>
  <si>
    <t>Tripduration!E1:E899</t>
  </si>
  <si>
    <t>RiskLognorm(475.29,275.16,RiskShift(480.11))</t>
  </si>
  <si>
    <t>2-2Tripduration</t>
  </si>
  <si>
    <t>Tripduration!F1:F899</t>
  </si>
  <si>
    <t>RiskLognorm(670.77,723.06,RiskShift(2.9203))</t>
  </si>
  <si>
    <t>2-3Tripduration</t>
  </si>
  <si>
    <t>Tripduration!G1:G899</t>
  </si>
  <si>
    <t>RiskLognorm(510.68,351.35,RiskShift(102.65))</t>
  </si>
  <si>
    <t>Bin #23: Minimum</t>
  </si>
  <si>
    <t>Bin #23: Maximum</t>
  </si>
  <si>
    <t>Bin #23: Input</t>
  </si>
  <si>
    <t>Bin #23: Fit</t>
  </si>
  <si>
    <t>2-4Tripdurati</t>
  </si>
  <si>
    <t>Tripduration!H1:H899</t>
  </si>
  <si>
    <t>RiskLognorm(354.37,211.37,RiskShift(702.30))</t>
  </si>
  <si>
    <t>3-1Tripdurati</t>
  </si>
  <si>
    <t>Tripduration!I1:I899</t>
  </si>
  <si>
    <t>RiskLognorm(483.00,535.80,RiskShift(297.98))</t>
  </si>
  <si>
    <t>3-2Tripdurati</t>
  </si>
  <si>
    <t>Tripduration!J1:J899</t>
  </si>
  <si>
    <t>RiskLognorm(417.25,427.60,RiskShift(130.55))</t>
  </si>
  <si>
    <t>3-3Tripdurati</t>
  </si>
  <si>
    <t>Tripduration!K1:K899</t>
  </si>
  <si>
    <t>RiskLognorm(670.90,983.25,RiskShift(40.584))</t>
  </si>
  <si>
    <t>Bin #24: Minimum</t>
  </si>
  <si>
    <t>Bin #24: Maximum</t>
  </si>
  <si>
    <t>Bin #24: Input</t>
  </si>
  <si>
    <t>Bin #24: Fit</t>
  </si>
  <si>
    <t>Bin #25: Minimum</t>
  </si>
  <si>
    <t>Bin #25: Maximum</t>
  </si>
  <si>
    <t>Bin #25: Input</t>
  </si>
  <si>
    <t>Bin #25: Fit</t>
  </si>
  <si>
    <t>Bin #26: Minimum</t>
  </si>
  <si>
    <t>Bin #26: Maximum</t>
  </si>
  <si>
    <t>Bin #26: Input</t>
  </si>
  <si>
    <t>Bin #26: Fit</t>
  </si>
  <si>
    <t>Bin #27: Minimum</t>
  </si>
  <si>
    <t>Bin #27: Maximum</t>
  </si>
  <si>
    <t>Bin #27: Input</t>
  </si>
  <si>
    <t>Bin #27: Fit</t>
  </si>
  <si>
    <t>Bin #28: Minimum</t>
  </si>
  <si>
    <t>Bin #28: Maximum</t>
  </si>
  <si>
    <t>Bin #28: Input</t>
  </si>
  <si>
    <t>Bin #28: Fit</t>
  </si>
  <si>
    <t>3-4Tripdurati</t>
  </si>
  <si>
    <t>Tripduration!L1:L899</t>
  </si>
  <si>
    <t>RiskLognorm(341.82,249.27,RiskShift(236.32))</t>
  </si>
  <si>
    <t>4-1Tripdurati</t>
  </si>
  <si>
    <t>Tripduration!M1:M899</t>
  </si>
  <si>
    <t>RiskLognorm(1379.0,461.08,RiskShift(465.49))</t>
  </si>
  <si>
    <t>4-2Tripdurati</t>
  </si>
  <si>
    <t>Tripduration!N1:N899</t>
  </si>
  <si>
    <t>RiskLognorm(577.24,284.83,RiskShift(493.28))</t>
  </si>
  <si>
    <t>4-3Tripdurati</t>
  </si>
  <si>
    <t>Tripduration!O1:O899</t>
  </si>
  <si>
    <t>RiskLognorm(344.70,275.37,RiskShift(256.23))</t>
  </si>
  <si>
    <t>4-4Tripdurati</t>
  </si>
  <si>
    <t>Tripduration!P1:P899</t>
  </si>
  <si>
    <t>RiskLognorm(1987.7,19205.1,RiskShift(61.445))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</si>
</sst>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#,##0.000"/>
    <numFmt numFmtId="166" formatCode="0.0000"/>
    <numFmt numFmtId="167" formatCode="0.0%"/>
    <numFmt numFmtId="168" formatCode="#,##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1499984740745262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theme="0" tint="-0.249977111117893"/>
      </right>
      <top/>
      <bottom style="double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/>
      <bottom/>
      <diagonal/>
    </border>
    <border>
      <left style="hair">
        <color theme="0" tint="-0.249977111117893"/>
      </left>
      <right/>
      <top/>
      <bottom/>
      <diagonal/>
    </border>
    <border>
      <left style="hair">
        <color indexed="64"/>
      </left>
      <right style="hair">
        <color indexed="64"/>
      </right>
      <top style="double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double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/>
      <right/>
      <top style="thin">
        <color auto="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249977111117893"/>
      </bottom>
      <diagonal/>
    </border>
    <border>
      <left style="hair">
        <color indexed="64"/>
      </left>
      <right/>
      <top style="thin">
        <color auto="1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theme="0" tint="-0.249977111117893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thin">
        <color theme="0" tint="-0.249977111117893"/>
      </bottom>
      <diagonal/>
    </border>
    <border>
      <left style="hair">
        <color indexed="64"/>
      </left>
      <right/>
      <top style="thin">
        <color auto="1"/>
      </top>
      <bottom style="thin">
        <color theme="0" tint="-0.249977111117893"/>
      </bottom>
      <diagonal/>
    </border>
    <border>
      <left/>
      <right style="hair">
        <color theme="0" tint="-0.249977111117893"/>
      </right>
      <top/>
      <bottom/>
      <diagonal/>
    </border>
    <border>
      <left/>
      <right/>
      <top style="double">
        <color theme="0" tint="-0.249977111117893"/>
      </top>
      <bottom style="double">
        <color theme="0" tint="-0.249977111117893"/>
      </bottom>
      <diagonal/>
    </border>
    <border>
      <left style="hair">
        <color theme="0" tint="-0.249977111117893"/>
      </left>
      <right style="hair">
        <color indexed="64"/>
      </right>
      <top style="double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indexed="64"/>
      </right>
      <top style="hair">
        <color theme="0" tint="-0.249977111117893"/>
      </top>
      <bottom style="thin">
        <color theme="0" tint="-0.249977111117893"/>
      </bottom>
      <diagonal/>
    </border>
    <border>
      <left/>
      <right/>
      <top style="double">
        <color theme="0" tint="-0.249977111117893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hair">
        <color theme="0" tint="-0.249977111117893"/>
      </right>
      <top style="medium">
        <color indexed="64"/>
      </top>
      <bottom/>
      <diagonal/>
    </border>
    <border>
      <left style="medium">
        <color indexed="64"/>
      </left>
      <right style="hair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3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13" xfId="0" applyFont="1" applyBorder="1" applyAlignment="1">
      <alignment horizontal="left"/>
    </xf>
    <xf numFmtId="0" fontId="2" fillId="0" borderId="19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horizontal="right" vertical="center"/>
    </xf>
    <xf numFmtId="0" fontId="2" fillId="0" borderId="23" xfId="0" applyFont="1" applyBorder="1" applyAlignment="1">
      <alignment horizontal="right" vertical="center"/>
    </xf>
    <xf numFmtId="0" fontId="2" fillId="4" borderId="4" xfId="0" applyFont="1" applyFill="1" applyBorder="1" applyAlignment="1">
      <alignment horizontal="left"/>
    </xf>
    <xf numFmtId="0" fontId="2" fillId="4" borderId="25" xfId="0" applyFont="1" applyFill="1" applyBorder="1" applyAlignment="1">
      <alignment horizontal="left"/>
    </xf>
    <xf numFmtId="0" fontId="2" fillId="4" borderId="2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left"/>
    </xf>
    <xf numFmtId="164" fontId="2" fillId="3" borderId="26" xfId="0" applyNumberFormat="1" applyFont="1" applyFill="1" applyBorder="1" applyAlignment="1">
      <alignment horizontal="right"/>
    </xf>
    <xf numFmtId="164" fontId="2" fillId="3" borderId="7" xfId="0" applyNumberFormat="1" applyFont="1" applyFill="1" applyBorder="1" applyAlignment="1">
      <alignment horizontal="right"/>
    </xf>
    <xf numFmtId="164" fontId="2" fillId="3" borderId="8" xfId="0" applyNumberFormat="1" applyFont="1" applyFill="1" applyBorder="1" applyAlignment="1">
      <alignment horizontal="right"/>
    </xf>
    <xf numFmtId="164" fontId="2" fillId="3" borderId="27" xfId="0" applyNumberFormat="1" applyFont="1" applyFill="1" applyBorder="1" applyAlignment="1">
      <alignment horizontal="right"/>
    </xf>
    <xf numFmtId="164" fontId="2" fillId="3" borderId="9" xfId="0" applyNumberFormat="1" applyFont="1" applyFill="1" applyBorder="1" applyAlignment="1">
      <alignment horizontal="right"/>
    </xf>
    <xf numFmtId="164" fontId="2" fillId="3" borderId="10" xfId="0" applyNumberFormat="1" applyFont="1" applyFill="1" applyBorder="1" applyAlignment="1">
      <alignment horizontal="right"/>
    </xf>
    <xf numFmtId="164" fontId="2" fillId="3" borderId="28" xfId="0" applyNumberFormat="1" applyFont="1" applyFill="1" applyBorder="1" applyAlignment="1">
      <alignment horizontal="right"/>
    </xf>
    <xf numFmtId="164" fontId="2" fillId="3" borderId="11" xfId="0" applyNumberFormat="1" applyFont="1" applyFill="1" applyBorder="1" applyAlignment="1">
      <alignment horizontal="right"/>
    </xf>
    <xf numFmtId="164" fontId="2" fillId="3" borderId="12" xfId="0" applyNumberFormat="1" applyFont="1" applyFill="1" applyBorder="1" applyAlignment="1">
      <alignment horizontal="right"/>
    </xf>
    <xf numFmtId="49" fontId="3" fillId="3" borderId="32" xfId="0" applyNumberFormat="1" applyFont="1" applyFill="1" applyBorder="1" applyAlignment="1">
      <alignment horizontal="left"/>
    </xf>
    <xf numFmtId="49" fontId="3" fillId="3" borderId="30" xfId="0" applyNumberFormat="1" applyFont="1" applyFill="1" applyBorder="1" applyAlignment="1">
      <alignment horizontal="left"/>
    </xf>
    <xf numFmtId="49" fontId="3" fillId="3" borderId="31" xfId="0" applyNumberFormat="1" applyFont="1" applyFill="1" applyBorder="1" applyAlignment="1">
      <alignment horizontal="left"/>
    </xf>
    <xf numFmtId="49" fontId="3" fillId="0" borderId="35" xfId="0" applyNumberFormat="1" applyFont="1" applyBorder="1" applyAlignment="1">
      <alignment horizontal="left"/>
    </xf>
    <xf numFmtId="49" fontId="3" fillId="3" borderId="37" xfId="0" applyNumberFormat="1" applyFont="1" applyFill="1" applyBorder="1" applyAlignment="1">
      <alignment horizontal="left"/>
    </xf>
    <xf numFmtId="49" fontId="3" fillId="3" borderId="34" xfId="0" applyNumberFormat="1" applyFont="1" applyFill="1" applyBorder="1" applyAlignment="1">
      <alignment horizontal="left"/>
    </xf>
    <xf numFmtId="1" fontId="3" fillId="0" borderId="35" xfId="0" applyNumberFormat="1" applyFont="1" applyBorder="1" applyAlignment="1">
      <alignment horizontal="left"/>
    </xf>
    <xf numFmtId="165" fontId="3" fillId="0" borderId="35" xfId="0" applyNumberFormat="1" applyFont="1" applyBorder="1" applyAlignment="1">
      <alignment horizontal="left"/>
    </xf>
    <xf numFmtId="164" fontId="3" fillId="0" borderId="35" xfId="0" applyNumberFormat="1" applyFont="1" applyBorder="1" applyAlignment="1">
      <alignment horizontal="left"/>
    </xf>
    <xf numFmtId="166" fontId="3" fillId="0" borderId="35" xfId="0" applyNumberFormat="1" applyFont="1" applyBorder="1" applyAlignment="1">
      <alignment horizontal="left"/>
    </xf>
    <xf numFmtId="9" fontId="3" fillId="3" borderId="31" xfId="0" applyNumberFormat="1" applyFont="1" applyFill="1" applyBorder="1" applyAlignment="1">
      <alignment horizontal="left"/>
    </xf>
    <xf numFmtId="167" fontId="3" fillId="3" borderId="31" xfId="0" applyNumberFormat="1" applyFont="1" applyFill="1" applyBorder="1" applyAlignment="1">
      <alignment horizontal="left"/>
    </xf>
    <xf numFmtId="49" fontId="3" fillId="3" borderId="33" xfId="0" applyNumberFormat="1" applyFont="1" applyFill="1" applyBorder="1" applyAlignment="1">
      <alignment horizontal="left"/>
    </xf>
    <xf numFmtId="49" fontId="3" fillId="0" borderId="36" xfId="0" applyNumberFormat="1" applyFont="1" applyBorder="1" applyAlignment="1">
      <alignment horizontal="left"/>
    </xf>
    <xf numFmtId="168" fontId="3" fillId="0" borderId="3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762000</xdr:colOff>
      <xdr:row>0</xdr:row>
      <xdr:rowOff>127000</xdr:rowOff>
    </xdr:from>
    <xdr:to>
      <xdr:col>2</xdr:col>
      <xdr:colOff>369951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D05EF7-F8A7-4743-A195-FAD4C16DC3B4}"/>
            </a:ext>
          </a:extLst>
        </xdr:cNvPr>
        <xdr:cNvSpPr txBox="1"/>
      </xdr:nvSpPr>
      <xdr:spPr>
        <a:xfrm>
          <a:off x="762000" y="127000"/>
          <a:ext cx="2370201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Batch Fit Summary: Batch Fit 1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10:05:23 PM</a:t>
          </a:r>
        </a:p>
      </xdr:txBody>
    </xdr:sp>
    <xdr:clientData/>
  </xdr:twoCellAnchor>
  <xdr:twoCellAnchor editAs="absolute">
    <xdr:from>
      <xdr:col>0</xdr:col>
      <xdr:colOff>127000</xdr:colOff>
      <xdr:row>0</xdr:row>
      <xdr:rowOff>127000</xdr:rowOff>
    </xdr:from>
    <xdr:to>
      <xdr:col>0</xdr:col>
      <xdr:colOff>698500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00233E-3C6A-4BA2-9837-846C793E9F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13</xdr:row>
      <xdr:rowOff>25400</xdr:rowOff>
    </xdr:from>
    <xdr:to>
      <xdr:col>1</xdr:col>
      <xdr:colOff>1358900</xdr:colOff>
      <xdr:row>13</xdr:row>
      <xdr:rowOff>739775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A74A9F-440E-4506-873E-9243080FEE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525" y="3159125"/>
          <a:ext cx="1333500" cy="71437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</xdr:colOff>
      <xdr:row>13</xdr:row>
      <xdr:rowOff>25400</xdr:rowOff>
    </xdr:from>
    <xdr:to>
      <xdr:col>2</xdr:col>
      <xdr:colOff>1358900</xdr:colOff>
      <xdr:row>13</xdr:row>
      <xdr:rowOff>739775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6808647-E41C-498D-BFF8-0F51E908ED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7650" y="3159125"/>
          <a:ext cx="1333500" cy="714375"/>
        </a:xfrm>
        <a:prstGeom prst="rect">
          <a:avLst/>
        </a:prstGeom>
      </xdr:spPr>
    </xdr:pic>
    <xdr:clientData/>
  </xdr:twoCellAnchor>
  <xdr:twoCellAnchor editAs="oneCell">
    <xdr:from>
      <xdr:col>3</xdr:col>
      <xdr:colOff>25400</xdr:colOff>
      <xdr:row>13</xdr:row>
      <xdr:rowOff>25400</xdr:rowOff>
    </xdr:from>
    <xdr:to>
      <xdr:col>3</xdr:col>
      <xdr:colOff>1358900</xdr:colOff>
      <xdr:row>13</xdr:row>
      <xdr:rowOff>739775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5A81383-419A-4CA8-BC7F-BB40407653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8775" y="3159125"/>
          <a:ext cx="1333500" cy="71437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13</xdr:row>
      <xdr:rowOff>25400</xdr:rowOff>
    </xdr:from>
    <xdr:to>
      <xdr:col>4</xdr:col>
      <xdr:colOff>1358900</xdr:colOff>
      <xdr:row>13</xdr:row>
      <xdr:rowOff>739775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53F2914-961C-4DB7-806B-C28055D28B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9900" y="3159125"/>
          <a:ext cx="1333500" cy="714375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13</xdr:row>
      <xdr:rowOff>25400</xdr:rowOff>
    </xdr:from>
    <xdr:to>
      <xdr:col>5</xdr:col>
      <xdr:colOff>1358900</xdr:colOff>
      <xdr:row>13</xdr:row>
      <xdr:rowOff>739775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B651B81-705E-4B5A-8C18-29D045BF1B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1025" y="3159125"/>
          <a:ext cx="1333500" cy="714375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</xdr:colOff>
      <xdr:row>13</xdr:row>
      <xdr:rowOff>25400</xdr:rowOff>
    </xdr:from>
    <xdr:to>
      <xdr:col>6</xdr:col>
      <xdr:colOff>1358900</xdr:colOff>
      <xdr:row>13</xdr:row>
      <xdr:rowOff>739775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1D1920E-D31F-4913-B255-7C897AFD5D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2150" y="3159125"/>
          <a:ext cx="1333500" cy="714375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</xdr:colOff>
      <xdr:row>13</xdr:row>
      <xdr:rowOff>25400</xdr:rowOff>
    </xdr:from>
    <xdr:to>
      <xdr:col>7</xdr:col>
      <xdr:colOff>1358900</xdr:colOff>
      <xdr:row>13</xdr:row>
      <xdr:rowOff>739775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B59FED8-0EB9-4152-B3B2-DE193F10C2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3275" y="3159125"/>
          <a:ext cx="1333500" cy="71437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13</xdr:row>
      <xdr:rowOff>25400</xdr:rowOff>
    </xdr:from>
    <xdr:to>
      <xdr:col>8</xdr:col>
      <xdr:colOff>1358900</xdr:colOff>
      <xdr:row>13</xdr:row>
      <xdr:rowOff>739775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64398E9-ACC6-4289-9466-A62F4EAB69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4400" y="3159125"/>
          <a:ext cx="1333500" cy="714375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13</xdr:row>
      <xdr:rowOff>25400</xdr:rowOff>
    </xdr:from>
    <xdr:to>
      <xdr:col>9</xdr:col>
      <xdr:colOff>1358900</xdr:colOff>
      <xdr:row>13</xdr:row>
      <xdr:rowOff>739775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E5FD7E4-0BAC-42D6-971D-E4B31D0936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5525" y="3159125"/>
          <a:ext cx="1333500" cy="714375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13</xdr:row>
      <xdr:rowOff>25400</xdr:rowOff>
    </xdr:from>
    <xdr:to>
      <xdr:col>10</xdr:col>
      <xdr:colOff>1358900</xdr:colOff>
      <xdr:row>13</xdr:row>
      <xdr:rowOff>739775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A6FB9EB-AF19-4877-9970-3D196C33C5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6650" y="3159125"/>
          <a:ext cx="1333500" cy="714375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13</xdr:row>
      <xdr:rowOff>25400</xdr:rowOff>
    </xdr:from>
    <xdr:to>
      <xdr:col>11</xdr:col>
      <xdr:colOff>1358900</xdr:colOff>
      <xdr:row>13</xdr:row>
      <xdr:rowOff>739775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D551DBD-1A9F-46E2-B15B-32591B07FE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7775" y="3159125"/>
          <a:ext cx="1333500" cy="714375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25400</xdr:colOff>
      <xdr:row>13</xdr:row>
      <xdr:rowOff>25400</xdr:rowOff>
    </xdr:from>
    <xdr:to>
      <xdr:col>12</xdr:col>
      <xdr:colOff>1358900</xdr:colOff>
      <xdr:row>13</xdr:row>
      <xdr:rowOff>739775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556A39-781A-4E54-8C8D-C76EC39F0B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98900" y="3159125"/>
          <a:ext cx="1333500" cy="714375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13</xdr:row>
      <xdr:rowOff>25400</xdr:rowOff>
    </xdr:from>
    <xdr:to>
      <xdr:col>13</xdr:col>
      <xdr:colOff>1358900</xdr:colOff>
      <xdr:row>13</xdr:row>
      <xdr:rowOff>739775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30960FF9-23AC-4D38-B951-56CF881321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0025" y="3159125"/>
          <a:ext cx="1333500" cy="714375"/>
        </a:xfrm>
        <a:prstGeom prst="rect">
          <a:avLst/>
        </a:prstGeom>
      </xdr:spPr>
    </xdr:pic>
    <xdr:clientData/>
  </xdr:twoCellAnchor>
  <xdr:twoCellAnchor editAs="oneCell">
    <xdr:from>
      <xdr:col>14</xdr:col>
      <xdr:colOff>25400</xdr:colOff>
      <xdr:row>13</xdr:row>
      <xdr:rowOff>25400</xdr:rowOff>
    </xdr:from>
    <xdr:to>
      <xdr:col>14</xdr:col>
      <xdr:colOff>1358900</xdr:colOff>
      <xdr:row>13</xdr:row>
      <xdr:rowOff>739775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82849CC-2361-4060-A618-5E83BD2F07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61150" y="3159125"/>
          <a:ext cx="1333500" cy="714375"/>
        </a:xfrm>
        <a:prstGeom prst="rect">
          <a:avLst/>
        </a:prstGeom>
      </xdr:spPr>
    </xdr:pic>
    <xdr:clientData/>
  </xdr:twoCellAnchor>
  <xdr:twoCellAnchor editAs="oneCell">
    <xdr:from>
      <xdr:col>15</xdr:col>
      <xdr:colOff>25400</xdr:colOff>
      <xdr:row>13</xdr:row>
      <xdr:rowOff>25400</xdr:rowOff>
    </xdr:from>
    <xdr:to>
      <xdr:col>15</xdr:col>
      <xdr:colOff>1358900</xdr:colOff>
      <xdr:row>13</xdr:row>
      <xdr:rowOff>739775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824C6866-3E64-412F-B705-BEF2729E4C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42275" y="3159125"/>
          <a:ext cx="1333500" cy="714375"/>
        </a:xfrm>
        <a:prstGeom prst="rect">
          <a:avLst/>
        </a:prstGeom>
      </xdr:spPr>
    </xdr:pic>
    <xdr:clientData/>
  </xdr:twoCellAnchor>
  <xdr:twoCellAnchor editAs="oneCell">
    <xdr:from>
      <xdr:col>16</xdr:col>
      <xdr:colOff>25400</xdr:colOff>
      <xdr:row>13</xdr:row>
      <xdr:rowOff>25400</xdr:rowOff>
    </xdr:from>
    <xdr:to>
      <xdr:col>16</xdr:col>
      <xdr:colOff>1358900</xdr:colOff>
      <xdr:row>13</xdr:row>
      <xdr:rowOff>739775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B236DAD-9026-4689-BE20-474816C954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23400" y="3159125"/>
          <a:ext cx="1333500" cy="7143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742950</xdr:colOff>
      <xdr:row>0</xdr:row>
      <xdr:rowOff>127000</xdr:rowOff>
    </xdr:from>
    <xdr:to>
      <xdr:col>3</xdr:col>
      <xdr:colOff>445349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24458E-5523-4D2E-B340-7E524AEB30E7}"/>
            </a:ext>
          </a:extLst>
        </xdr:cNvPr>
        <xdr:cNvSpPr txBox="1"/>
      </xdr:nvSpPr>
      <xdr:spPr>
        <a:xfrm>
          <a:off x="762000" y="127000"/>
          <a:ext cx="2464649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@RISK Fit Results: 3-1Tripdurati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10:05:29 PM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1</xdr:col>
      <xdr:colOff>679450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1D1C1D-875A-4109-AE51-6457E9843F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4</xdr:col>
      <xdr:colOff>1358900</xdr:colOff>
      <xdr:row>17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CD2113-A275-4665-9E43-E1CA899653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044575"/>
          <a:ext cx="5476875" cy="3000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742950</xdr:colOff>
      <xdr:row>0</xdr:row>
      <xdr:rowOff>127000</xdr:rowOff>
    </xdr:from>
    <xdr:to>
      <xdr:col>3</xdr:col>
      <xdr:colOff>445349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7EB55E-F4C1-42E9-B42D-808B6D042735}"/>
            </a:ext>
          </a:extLst>
        </xdr:cNvPr>
        <xdr:cNvSpPr txBox="1"/>
      </xdr:nvSpPr>
      <xdr:spPr>
        <a:xfrm>
          <a:off x="762000" y="127000"/>
          <a:ext cx="2464649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@RISK Fit Results: 3-2Tripdurati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10:05:29 PM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1</xdr:col>
      <xdr:colOff>679450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B81D80-035D-4ABB-A9FD-94E1187F66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4</xdr:col>
      <xdr:colOff>1358900</xdr:colOff>
      <xdr:row>17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2B8C9E-A842-4D66-80F7-27881C9377C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044575"/>
          <a:ext cx="5476875" cy="300037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742950</xdr:colOff>
      <xdr:row>0</xdr:row>
      <xdr:rowOff>127000</xdr:rowOff>
    </xdr:from>
    <xdr:to>
      <xdr:col>3</xdr:col>
      <xdr:colOff>445349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4ECA34-E428-4F7C-B48B-6CC319B184E2}"/>
            </a:ext>
          </a:extLst>
        </xdr:cNvPr>
        <xdr:cNvSpPr txBox="1"/>
      </xdr:nvSpPr>
      <xdr:spPr>
        <a:xfrm>
          <a:off x="762000" y="127000"/>
          <a:ext cx="2464649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@RISK Fit Results: 3-3Tripdurati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10:05:30 PM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1</xdr:col>
      <xdr:colOff>679450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88FBAA-2117-4842-9A92-92A149E569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4</xdr:col>
      <xdr:colOff>1358900</xdr:colOff>
      <xdr:row>17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F70FEF-9C38-46BF-BB37-708A84E3F9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044575"/>
          <a:ext cx="5476875" cy="30003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742950</xdr:colOff>
      <xdr:row>0</xdr:row>
      <xdr:rowOff>127000</xdr:rowOff>
    </xdr:from>
    <xdr:to>
      <xdr:col>3</xdr:col>
      <xdr:colOff>445349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5835A-4A9E-4B92-ABEE-0420ACC6A045}"/>
            </a:ext>
          </a:extLst>
        </xdr:cNvPr>
        <xdr:cNvSpPr txBox="1"/>
      </xdr:nvSpPr>
      <xdr:spPr>
        <a:xfrm>
          <a:off x="762000" y="127000"/>
          <a:ext cx="2464649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@RISK Fit Results: 3-4Tripdurati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10:05:31 PM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1</xdr:col>
      <xdr:colOff>679450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58BBE2-8DDA-4F60-B1F7-269070FEC7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4</xdr:col>
      <xdr:colOff>1358900</xdr:colOff>
      <xdr:row>17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7B28D9-7AFF-47D1-825F-3BC704DC0E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044575"/>
          <a:ext cx="5476875" cy="30003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742950</xdr:colOff>
      <xdr:row>0</xdr:row>
      <xdr:rowOff>127000</xdr:rowOff>
    </xdr:from>
    <xdr:to>
      <xdr:col>3</xdr:col>
      <xdr:colOff>445349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C2BCDD-6921-4631-AB1F-BEA718FCECFA}"/>
            </a:ext>
          </a:extLst>
        </xdr:cNvPr>
        <xdr:cNvSpPr txBox="1"/>
      </xdr:nvSpPr>
      <xdr:spPr>
        <a:xfrm>
          <a:off x="762000" y="127000"/>
          <a:ext cx="2464649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@RISK Fit Results: 4-1Tripdurati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10:05:31 PM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1</xdr:col>
      <xdr:colOff>679450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DF2321-792F-4700-A3BD-873BB2D806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4</xdr:col>
      <xdr:colOff>1358900</xdr:colOff>
      <xdr:row>17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A09AEF-10FD-4BAB-8E65-1D5B614EC1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044575"/>
          <a:ext cx="5476875" cy="300037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742950</xdr:colOff>
      <xdr:row>0</xdr:row>
      <xdr:rowOff>127000</xdr:rowOff>
    </xdr:from>
    <xdr:to>
      <xdr:col>3</xdr:col>
      <xdr:colOff>445349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56BB05-E8CC-456A-B3B9-FB3DD86BD0BB}"/>
            </a:ext>
          </a:extLst>
        </xdr:cNvPr>
        <xdr:cNvSpPr txBox="1"/>
      </xdr:nvSpPr>
      <xdr:spPr>
        <a:xfrm>
          <a:off x="762000" y="127000"/>
          <a:ext cx="2464649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@RISK Fit Results: 4-2Tripdurati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10:05:32 PM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1</xdr:col>
      <xdr:colOff>679450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BCED1C6-B64F-4BD9-912E-4BCA8ADCE6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4</xdr:col>
      <xdr:colOff>1358900</xdr:colOff>
      <xdr:row>17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170FDE-F065-44BD-BB1D-9053A0706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044575"/>
          <a:ext cx="5476875" cy="30003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742950</xdr:colOff>
      <xdr:row>0</xdr:row>
      <xdr:rowOff>127000</xdr:rowOff>
    </xdr:from>
    <xdr:to>
      <xdr:col>3</xdr:col>
      <xdr:colOff>445349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D7F500-3CE4-4C37-B311-CBFD364A8FEB}"/>
            </a:ext>
          </a:extLst>
        </xdr:cNvPr>
        <xdr:cNvSpPr txBox="1"/>
      </xdr:nvSpPr>
      <xdr:spPr>
        <a:xfrm>
          <a:off x="762000" y="127000"/>
          <a:ext cx="2464649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@RISK Fit Results: 4-3Tripdurati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10:05:33 PM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1</xdr:col>
      <xdr:colOff>679450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4D5D4D-9669-4540-BA13-28C227B644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4</xdr:col>
      <xdr:colOff>1358900</xdr:colOff>
      <xdr:row>17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04A66D-E84C-4BE6-9810-A76EB793F2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044575"/>
          <a:ext cx="5476875" cy="30003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742950</xdr:colOff>
      <xdr:row>0</xdr:row>
      <xdr:rowOff>127000</xdr:rowOff>
    </xdr:from>
    <xdr:to>
      <xdr:col>3</xdr:col>
      <xdr:colOff>445349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6CB59C-C561-4247-8607-8AEEC3955200}"/>
            </a:ext>
          </a:extLst>
        </xdr:cNvPr>
        <xdr:cNvSpPr txBox="1"/>
      </xdr:nvSpPr>
      <xdr:spPr>
        <a:xfrm>
          <a:off x="762000" y="127000"/>
          <a:ext cx="2464649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@RISK Fit Results: 4-4Tripdurati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10:05:33 PM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1</xdr:col>
      <xdr:colOff>679450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89028C-FC0F-4196-98C5-E891662248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4</xdr:col>
      <xdr:colOff>1358900</xdr:colOff>
      <xdr:row>17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CFC01B-0C04-495E-9DB0-FE3AE41C8E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044575"/>
          <a:ext cx="5476875" cy="3000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742950</xdr:colOff>
      <xdr:row>0</xdr:row>
      <xdr:rowOff>127000</xdr:rowOff>
    </xdr:from>
    <xdr:to>
      <xdr:col>3</xdr:col>
      <xdr:colOff>638222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F612B1-560C-4197-803F-F77757C91F71}"/>
            </a:ext>
          </a:extLst>
        </xdr:cNvPr>
        <xdr:cNvSpPr txBox="1"/>
      </xdr:nvSpPr>
      <xdr:spPr>
        <a:xfrm>
          <a:off x="762000" y="127000"/>
          <a:ext cx="2657522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@RISK Fit Results: 1-1Tripduration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10:05:23 PM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1</xdr:col>
      <xdr:colOff>679450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0A4A6E-D2C4-4B04-9979-10A6F0D869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4</xdr:col>
      <xdr:colOff>1358900</xdr:colOff>
      <xdr:row>17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F2BBDF-6EC2-4329-9E34-FE2D097429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044575"/>
          <a:ext cx="5476875" cy="3000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742950</xdr:colOff>
      <xdr:row>0</xdr:row>
      <xdr:rowOff>127000</xdr:rowOff>
    </xdr:from>
    <xdr:to>
      <xdr:col>3</xdr:col>
      <xdr:colOff>638222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ED9C0F-6AFD-4668-9194-A14C6AFB77A2}"/>
            </a:ext>
          </a:extLst>
        </xdr:cNvPr>
        <xdr:cNvSpPr txBox="1"/>
      </xdr:nvSpPr>
      <xdr:spPr>
        <a:xfrm>
          <a:off x="762000" y="127000"/>
          <a:ext cx="2657522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@RISK Fit Results: 1-2Tripduration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10:05:24 PM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1</xdr:col>
      <xdr:colOff>679450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5E2AD1-A1B7-413F-B038-02A822C839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4</xdr:col>
      <xdr:colOff>1358900</xdr:colOff>
      <xdr:row>17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6516533-6407-4B6D-BD36-CFF3F5418C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044575"/>
          <a:ext cx="5476875" cy="3000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742950</xdr:colOff>
      <xdr:row>0</xdr:row>
      <xdr:rowOff>127000</xdr:rowOff>
    </xdr:from>
    <xdr:to>
      <xdr:col>3</xdr:col>
      <xdr:colOff>638222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9B9149-6B51-48CE-8F1F-8F92DC5E9B26}"/>
            </a:ext>
          </a:extLst>
        </xdr:cNvPr>
        <xdr:cNvSpPr txBox="1"/>
      </xdr:nvSpPr>
      <xdr:spPr>
        <a:xfrm>
          <a:off x="762000" y="127000"/>
          <a:ext cx="2657522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@RISK Fit Results: 1-3Tripduration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10:05:25 PM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1</xdr:col>
      <xdr:colOff>679450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8D5ECA-4B34-4EA0-98D8-3C56AD26EE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4</xdr:col>
      <xdr:colOff>1358900</xdr:colOff>
      <xdr:row>17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27A3A3B-BDB8-4CE1-A29F-CBEE46316C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044575"/>
          <a:ext cx="5476875" cy="30003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742950</xdr:colOff>
      <xdr:row>0</xdr:row>
      <xdr:rowOff>127000</xdr:rowOff>
    </xdr:from>
    <xdr:to>
      <xdr:col>3</xdr:col>
      <xdr:colOff>638222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47FB59-399C-4A7C-92E7-49E4A762D4F2}"/>
            </a:ext>
          </a:extLst>
        </xdr:cNvPr>
        <xdr:cNvSpPr txBox="1"/>
      </xdr:nvSpPr>
      <xdr:spPr>
        <a:xfrm>
          <a:off x="762000" y="127000"/>
          <a:ext cx="2657522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@RISK Fit Results: 1-4Tripduration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10:05:25 PM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1</xdr:col>
      <xdr:colOff>679450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ADA7D3-D2FA-40B0-ACD8-A83BF8CB88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4</xdr:col>
      <xdr:colOff>1358900</xdr:colOff>
      <xdr:row>17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1E9ECF-E183-4C0C-8010-37968EEFAE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044575"/>
          <a:ext cx="5476875" cy="30003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742950</xdr:colOff>
      <xdr:row>0</xdr:row>
      <xdr:rowOff>127000</xdr:rowOff>
    </xdr:from>
    <xdr:to>
      <xdr:col>3</xdr:col>
      <xdr:colOff>638222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9CCD12-2872-4E9C-B49C-84ED63FE1534}"/>
            </a:ext>
          </a:extLst>
        </xdr:cNvPr>
        <xdr:cNvSpPr txBox="1"/>
      </xdr:nvSpPr>
      <xdr:spPr>
        <a:xfrm>
          <a:off x="762000" y="127000"/>
          <a:ext cx="2657522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@RISK Fit Results: 2-1Tripduration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10:05:26 PM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1</xdr:col>
      <xdr:colOff>679450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C94FDA-641D-4B22-B665-AA8E9CCC72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4</xdr:col>
      <xdr:colOff>1358900</xdr:colOff>
      <xdr:row>17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11F8FD-EFC1-4928-A2D8-DC185DAF23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044575"/>
          <a:ext cx="5476875" cy="30003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742950</xdr:colOff>
      <xdr:row>0</xdr:row>
      <xdr:rowOff>127000</xdr:rowOff>
    </xdr:from>
    <xdr:to>
      <xdr:col>3</xdr:col>
      <xdr:colOff>638222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4F15F3-D385-4A67-8256-1E720D0A8242}"/>
            </a:ext>
          </a:extLst>
        </xdr:cNvPr>
        <xdr:cNvSpPr txBox="1"/>
      </xdr:nvSpPr>
      <xdr:spPr>
        <a:xfrm>
          <a:off x="762000" y="127000"/>
          <a:ext cx="2657522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@RISK Fit Results: 2-2Tripduration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10:05:27 PM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1</xdr:col>
      <xdr:colOff>679450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97B914-3DA7-4465-A6AA-B58B594B9A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4</xdr:col>
      <xdr:colOff>1358900</xdr:colOff>
      <xdr:row>17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E34826-F9AD-41AD-AB73-F2D96BDEA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044575"/>
          <a:ext cx="5476875" cy="30003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742950</xdr:colOff>
      <xdr:row>0</xdr:row>
      <xdr:rowOff>127000</xdr:rowOff>
    </xdr:from>
    <xdr:to>
      <xdr:col>3</xdr:col>
      <xdr:colOff>638222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831248-50E9-492A-A8B5-473922F8C535}"/>
            </a:ext>
          </a:extLst>
        </xdr:cNvPr>
        <xdr:cNvSpPr txBox="1"/>
      </xdr:nvSpPr>
      <xdr:spPr>
        <a:xfrm>
          <a:off x="762000" y="127000"/>
          <a:ext cx="2657522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@RISK Fit Results: 2-3Tripduration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10:05:27 PM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1</xdr:col>
      <xdr:colOff>679450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D3DC89-B2FB-4C61-B0D0-C1A02E7B20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4</xdr:col>
      <xdr:colOff>1358900</xdr:colOff>
      <xdr:row>17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D69316-5C0D-422C-97D3-8CEE1FDDD0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044575"/>
          <a:ext cx="5476875" cy="30003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742950</xdr:colOff>
      <xdr:row>0</xdr:row>
      <xdr:rowOff>127000</xdr:rowOff>
    </xdr:from>
    <xdr:to>
      <xdr:col>3</xdr:col>
      <xdr:colOff>445349</xdr:colOff>
      <xdr:row>0</xdr:row>
      <xdr:rowOff>705363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F65A27-C1F5-4F90-86A5-1D212A32A682}"/>
            </a:ext>
          </a:extLst>
        </xdr:cNvPr>
        <xdr:cNvSpPr txBox="1"/>
      </xdr:nvSpPr>
      <xdr:spPr>
        <a:xfrm>
          <a:off x="762000" y="127000"/>
          <a:ext cx="2464649" cy="57836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rIns="0" bIns="0" rtlCol="0" anchor="t">
          <a:spAutoFit/>
        </a:bodyPr>
        <a:lstStyle/>
        <a:p>
          <a:r>
            <a:rPr lang="en-US" sz="1400" b="1"/>
            <a:t>@RISK Fit Results: 2-4Tripdurati</a:t>
          </a:r>
          <a:r>
            <a:rPr lang="en-US" sz="1000"/>
            <a:t>
</a:t>
          </a:r>
          <a:r>
            <a:rPr lang="en-US" sz="1000" b="1"/>
            <a:t>Performed By: </a:t>
          </a:r>
          <a:r>
            <a:rPr lang="en-US" sz="1000"/>
            <a:t>fzhao
</a:t>
          </a:r>
          <a:r>
            <a:rPr lang="en-US" sz="1000" b="1"/>
            <a:t>Date: </a:t>
          </a:r>
          <a:r>
            <a:rPr lang="en-US" sz="1000"/>
            <a:t>Friday, May 13, 2022 10:05:28 PM</a:t>
          </a:r>
        </a:p>
      </xdr:txBody>
    </xdr:sp>
    <xdr:clientData/>
  </xdr:twoCellAnchor>
  <xdr:twoCellAnchor editAs="absolute">
    <xdr:from>
      <xdr:col>1</xdr:col>
      <xdr:colOff>107950</xdr:colOff>
      <xdr:row>0</xdr:row>
      <xdr:rowOff>127000</xdr:rowOff>
    </xdr:from>
    <xdr:to>
      <xdr:col>1</xdr:col>
      <xdr:colOff>679450</xdr:colOff>
      <xdr:row>0</xdr:row>
      <xdr:rowOff>698500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6865CE-098F-4D52-8C35-660A0C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12700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2</xdr:row>
      <xdr:rowOff>25400</xdr:rowOff>
    </xdr:from>
    <xdr:to>
      <xdr:col>4</xdr:col>
      <xdr:colOff>1358900</xdr:colOff>
      <xdr:row>17</xdr:row>
      <xdr:rowOff>168275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626357-2EC5-4028-8E73-198C50325A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1044575"/>
          <a:ext cx="5476875" cy="300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A308-1100-47D5-81D1-60D09FF2A66F}">
  <dimension ref="A1:R32"/>
  <sheetViews>
    <sheetView showGridLines="0" tabSelected="1" workbookViewId="0">
      <selection activeCell="A3" sqref="A3"/>
    </sheetView>
  </sheetViews>
  <sheetFormatPr defaultRowHeight="15" x14ac:dyDescent="0.25"/>
  <cols>
    <col min="1" max="17" width="20.7109375" customWidth="1"/>
  </cols>
  <sheetData>
    <row r="1" spans="1:18" s="1" customFormat="1" ht="65.650000000000006" customHeight="1" x14ac:dyDescent="0.3"/>
    <row r="3" spans="1:18" ht="15.75" thickBot="1" x14ac:dyDescent="0.3">
      <c r="A3" s="2" t="s">
        <v>0</v>
      </c>
      <c r="B3" s="6" t="s">
        <v>14</v>
      </c>
      <c r="C3" s="6" t="s">
        <v>127</v>
      </c>
      <c r="D3" s="6" t="s">
        <v>138</v>
      </c>
      <c r="E3" s="6" t="s">
        <v>157</v>
      </c>
      <c r="F3" s="6" t="s">
        <v>160</v>
      </c>
      <c r="G3" s="6" t="s">
        <v>163</v>
      </c>
      <c r="H3" s="6" t="s">
        <v>166</v>
      </c>
      <c r="I3" s="6" t="s">
        <v>173</v>
      </c>
      <c r="J3" s="6" t="s">
        <v>176</v>
      </c>
      <c r="K3" s="6" t="s">
        <v>179</v>
      </c>
      <c r="L3" s="6" t="s">
        <v>182</v>
      </c>
      <c r="M3" s="6" t="s">
        <v>205</v>
      </c>
      <c r="N3" s="6" t="s">
        <v>208</v>
      </c>
      <c r="O3" s="6" t="s">
        <v>211</v>
      </c>
      <c r="P3" s="6" t="s">
        <v>214</v>
      </c>
      <c r="Q3" s="7" t="s">
        <v>217</v>
      </c>
      <c r="R3" s="8" t="s">
        <v>12</v>
      </c>
    </row>
    <row r="4" spans="1:18" ht="15.75" thickTop="1" x14ac:dyDescent="0.25">
      <c r="A4" s="3" t="s">
        <v>1</v>
      </c>
      <c r="B4" s="9" t="s">
        <v>15</v>
      </c>
      <c r="C4" s="9" t="s">
        <v>128</v>
      </c>
      <c r="D4" s="9" t="s">
        <v>139</v>
      </c>
      <c r="E4" s="9" t="s">
        <v>158</v>
      </c>
      <c r="F4" s="9" t="s">
        <v>161</v>
      </c>
      <c r="G4" s="9" t="s">
        <v>164</v>
      </c>
      <c r="H4" s="9" t="s">
        <v>167</v>
      </c>
      <c r="I4" s="9" t="s">
        <v>174</v>
      </c>
      <c r="J4" s="9" t="s">
        <v>177</v>
      </c>
      <c r="K4" s="9" t="s">
        <v>180</v>
      </c>
      <c r="L4" s="9" t="s">
        <v>183</v>
      </c>
      <c r="M4" s="9" t="s">
        <v>206</v>
      </c>
      <c r="N4" s="9" t="s">
        <v>209</v>
      </c>
      <c r="O4" s="9" t="s">
        <v>212</v>
      </c>
      <c r="P4" s="9" t="s">
        <v>215</v>
      </c>
      <c r="Q4" s="10" t="s">
        <v>218</v>
      </c>
      <c r="R4" s="11" t="s">
        <v>12</v>
      </c>
    </row>
    <row r="5" spans="1:18" x14ac:dyDescent="0.25">
      <c r="A5" s="4" t="s">
        <v>2</v>
      </c>
      <c r="B5" s="12" t="s">
        <v>16</v>
      </c>
      <c r="C5" s="12" t="s">
        <v>129</v>
      </c>
      <c r="D5" s="12" t="s">
        <v>140</v>
      </c>
      <c r="E5" s="12" t="s">
        <v>159</v>
      </c>
      <c r="F5" s="12" t="s">
        <v>162</v>
      </c>
      <c r="G5" s="12" t="s">
        <v>165</v>
      </c>
      <c r="H5" s="12" t="s">
        <v>168</v>
      </c>
      <c r="I5" s="12" t="s">
        <v>175</v>
      </c>
      <c r="J5" s="12" t="s">
        <v>178</v>
      </c>
      <c r="K5" s="12" t="s">
        <v>181</v>
      </c>
      <c r="L5" s="12" t="s">
        <v>184</v>
      </c>
      <c r="M5" s="12" t="s">
        <v>207</v>
      </c>
      <c r="N5" s="12" t="s">
        <v>210</v>
      </c>
      <c r="O5" s="12" t="s">
        <v>213</v>
      </c>
      <c r="P5" s="12" t="s">
        <v>216</v>
      </c>
      <c r="Q5" s="13" t="s">
        <v>219</v>
      </c>
      <c r="R5" s="11" t="s">
        <v>12</v>
      </c>
    </row>
    <row r="6" spans="1:18" x14ac:dyDescent="0.25">
      <c r="A6" s="5" t="s">
        <v>3</v>
      </c>
      <c r="B6" s="17">
        <f ca="1">_xll.RiskLognorm(2350.6,881.34,_xll.RiskShift(-1186.2),_xll.RiskCorrmat($B$17:$Q$32,1))</f>
        <v>1164.3999999999999</v>
      </c>
      <c r="C6" s="17">
        <f ca="1">_xll.RiskLognorm(556.11,310.23,_xll.RiskShift(382.46),_xll.RiskCorrmat($B$17:$Q$32,2))</f>
        <v>938.56999999999994</v>
      </c>
      <c r="D6" s="17">
        <f ca="1">_xll.RiskLognorm(361.11,307.54,_xll.RiskShift(315.09),_xll.RiskCorrmat($B$17:$Q$32,3))</f>
        <v>676.2</v>
      </c>
      <c r="E6" s="17">
        <f ca="1">_xll.RiskLognorm(1750.5,399.31,_xll.RiskShift(-234.42),_xll.RiskCorrmat($B$17:$Q$32,4))</f>
        <v>1516.08</v>
      </c>
      <c r="F6" s="17">
        <f ca="1">_xll.RiskLognorm(475.29,275.16,_xll.RiskShift(480.11),_xll.RiskCorrmat($B$17:$Q$32,5))</f>
        <v>955.40000000000009</v>
      </c>
      <c r="G6" s="17">
        <f ca="1">_xll.RiskLognorm(670.77,723.06,_xll.RiskShift(2.9203),_xll.RiskCorrmat($B$17:$Q$32,6))</f>
        <v>673.69029999999998</v>
      </c>
      <c r="H6" s="17">
        <f ca="1">_xll.RiskLognorm(510.68,351.35,_xll.RiskShift(102.65),_xll.RiskCorrmat($B$17:$Q$32,7))</f>
        <v>613.33000000000004</v>
      </c>
      <c r="I6" s="17">
        <f ca="1">_xll.RiskLognorm(354.37,211.37,_xll.RiskShift(702.3),_xll.RiskCorrmat($B$17:$Q$32,8))</f>
        <v>1056.67</v>
      </c>
      <c r="J6" s="17">
        <f ca="1">_xll.RiskLognorm(483,535.8,_xll.RiskShift(297.98),_xll.RiskCorrmat($B$17:$Q$32,9))</f>
        <v>780.98</v>
      </c>
      <c r="K6" s="17">
        <f ca="1">_xll.RiskLognorm(417.25,427.6,_xll.RiskShift(130.55),_xll.RiskCorrmat($B$17:$Q$32,10))</f>
        <v>547.79999999999995</v>
      </c>
      <c r="L6" s="17">
        <f ca="1">_xll.RiskLognorm(670.9,983.25,_xll.RiskShift(40.584),_xll.RiskCorrmat($B$17:$Q$32,11))</f>
        <v>711.48399999999992</v>
      </c>
      <c r="M6" s="17">
        <f ca="1">_xll.RiskLognorm(341.82,249.27,_xll.RiskShift(236.32),_xll.RiskCorrmat($B$17:$Q$32,12))</f>
        <v>578.14</v>
      </c>
      <c r="N6" s="17">
        <f ca="1">_xll.RiskLognorm(1379,461.08,_xll.RiskShift(465.49),_xll.RiskCorrmat($B$17:$Q$32,13))</f>
        <v>1844.49</v>
      </c>
      <c r="O6" s="17">
        <f ca="1">_xll.RiskLognorm(577.24,284.83,_xll.RiskShift(493.28),_xll.RiskCorrmat($B$17:$Q$32,14))</f>
        <v>1070.52</v>
      </c>
      <c r="P6" s="17">
        <f ca="1">_xll.RiskLognorm(344.7,275.37,_xll.RiskShift(256.23),_xll.RiskCorrmat($B$17:$Q$32,15))</f>
        <v>600.93000000000006</v>
      </c>
      <c r="Q6" s="18">
        <f ca="1">_xll.RiskLognorm(1987.7,19205.1,_xll.RiskShift(61.445),_xll.RiskCorrmat($B$17:$Q$32,16))</f>
        <v>2049.145</v>
      </c>
      <c r="R6" s="11" t="s">
        <v>12</v>
      </c>
    </row>
    <row r="7" spans="1:18" x14ac:dyDescent="0.25">
      <c r="A7" s="22" t="s">
        <v>4</v>
      </c>
      <c r="B7" s="23">
        <v>3943.3652000000002</v>
      </c>
      <c r="C7" s="23">
        <v>4496.7489999999998</v>
      </c>
      <c r="D7" s="23">
        <v>6549.8513999999996</v>
      </c>
      <c r="E7" s="23">
        <v>758.31060000000002</v>
      </c>
      <c r="F7" s="23">
        <v>5678.4303</v>
      </c>
      <c r="G7" s="23">
        <v>5283.2979999999998</v>
      </c>
      <c r="H7" s="23">
        <v>7398.2260999999999</v>
      </c>
      <c r="I7" s="23">
        <v>1118.4953</v>
      </c>
      <c r="J7" s="23">
        <v>6328.2510000000002</v>
      </c>
      <c r="K7" s="23">
        <v>6740.0303000000004</v>
      </c>
      <c r="L7" s="23">
        <v>13337.1005</v>
      </c>
      <c r="M7" s="23">
        <v>7453.2493000000004</v>
      </c>
      <c r="N7" s="23">
        <v>723.93340000000001</v>
      </c>
      <c r="O7" s="23">
        <v>724.76639999999998</v>
      </c>
      <c r="P7" s="23">
        <v>8240.0130000000008</v>
      </c>
      <c r="Q7" s="24">
        <v>921.10119999999995</v>
      </c>
      <c r="R7" s="16" t="s">
        <v>12</v>
      </c>
    </row>
    <row r="8" spans="1:18" x14ac:dyDescent="0.25">
      <c r="A8" s="19" t="s">
        <v>5</v>
      </c>
      <c r="B8" s="20">
        <v>-1186.2429999999999</v>
      </c>
      <c r="C8" s="20">
        <v>382.45710000000003</v>
      </c>
      <c r="D8" s="20">
        <v>315.08870000000002</v>
      </c>
      <c r="E8" s="20">
        <v>-234.417</v>
      </c>
      <c r="F8" s="20">
        <v>480.10829999999999</v>
      </c>
      <c r="G8" s="20">
        <v>2.9203000000000001</v>
      </c>
      <c r="H8" s="20">
        <v>102.6491</v>
      </c>
      <c r="I8" s="20">
        <v>702.30259999999998</v>
      </c>
      <c r="J8" s="20">
        <v>297.98219999999998</v>
      </c>
      <c r="K8" s="20">
        <v>130.54929999999999</v>
      </c>
      <c r="L8" s="20">
        <v>40.583799999999997</v>
      </c>
      <c r="M8" s="20">
        <v>236.3245</v>
      </c>
      <c r="N8" s="20">
        <v>465.49400000000003</v>
      </c>
      <c r="O8" s="20">
        <v>493.27699999999999</v>
      </c>
      <c r="P8" s="20">
        <v>256.22859999999997</v>
      </c>
      <c r="Q8" s="21">
        <v>61.445</v>
      </c>
      <c r="R8" s="16" t="s">
        <v>12</v>
      </c>
    </row>
    <row r="9" spans="1:18" x14ac:dyDescent="0.25">
      <c r="A9" s="4" t="s">
        <v>6</v>
      </c>
      <c r="B9" s="14" t="s">
        <v>17</v>
      </c>
      <c r="C9" s="14" t="s">
        <v>17</v>
      </c>
      <c r="D9" s="14" t="s">
        <v>17</v>
      </c>
      <c r="E9" s="14" t="s">
        <v>17</v>
      </c>
      <c r="F9" s="14" t="s">
        <v>17</v>
      </c>
      <c r="G9" s="14" t="s">
        <v>17</v>
      </c>
      <c r="H9" s="14" t="s">
        <v>17</v>
      </c>
      <c r="I9" s="14" t="s">
        <v>17</v>
      </c>
      <c r="J9" s="14" t="s">
        <v>17</v>
      </c>
      <c r="K9" s="14" t="s">
        <v>17</v>
      </c>
      <c r="L9" s="14" t="s">
        <v>17</v>
      </c>
      <c r="M9" s="14" t="s">
        <v>17</v>
      </c>
      <c r="N9" s="14" t="s">
        <v>17</v>
      </c>
      <c r="O9" s="14" t="s">
        <v>17</v>
      </c>
      <c r="P9" s="14" t="s">
        <v>17</v>
      </c>
      <c r="Q9" s="15" t="s">
        <v>17</v>
      </c>
      <c r="R9" s="16" t="s">
        <v>12</v>
      </c>
    </row>
    <row r="10" spans="1:18" x14ac:dyDescent="0.25">
      <c r="A10" s="4" t="s">
        <v>7</v>
      </c>
      <c r="B10" s="14">
        <v>1164.373</v>
      </c>
      <c r="C10" s="14">
        <v>938.56730000000005</v>
      </c>
      <c r="D10" s="14">
        <v>676.19600000000003</v>
      </c>
      <c r="E10" s="14">
        <v>1516.116</v>
      </c>
      <c r="F10" s="14">
        <v>955.39840000000004</v>
      </c>
      <c r="G10" s="14">
        <v>673.69380000000001</v>
      </c>
      <c r="H10" s="14">
        <v>613.32439999999997</v>
      </c>
      <c r="I10" s="14">
        <v>1056.6739</v>
      </c>
      <c r="J10" s="14">
        <v>780.98170000000005</v>
      </c>
      <c r="K10" s="14">
        <v>547.79589999999996</v>
      </c>
      <c r="L10" s="14">
        <v>711.48140000000001</v>
      </c>
      <c r="M10" s="14">
        <v>578.14790000000005</v>
      </c>
      <c r="N10" s="14">
        <v>1844.5260000000001</v>
      </c>
      <c r="O10" s="14">
        <v>1070.5141000000001</v>
      </c>
      <c r="P10" s="14">
        <v>600.92880000000002</v>
      </c>
      <c r="Q10" s="15">
        <v>2049.1370000000002</v>
      </c>
      <c r="R10" s="16" t="s">
        <v>12</v>
      </c>
    </row>
    <row r="11" spans="1:18" x14ac:dyDescent="0.25">
      <c r="A11" s="4" t="s">
        <v>8</v>
      </c>
      <c r="B11" s="14">
        <v>743.47299999999996</v>
      </c>
      <c r="C11" s="14">
        <v>752.84659999999997</v>
      </c>
      <c r="D11" s="14">
        <v>474.42829999999998</v>
      </c>
      <c r="E11" s="14">
        <v>1387.8630000000001</v>
      </c>
      <c r="F11" s="14">
        <v>788.18780000000004</v>
      </c>
      <c r="G11" s="14">
        <v>213.92959999999999</v>
      </c>
      <c r="H11" s="14">
        <v>388.19920000000002</v>
      </c>
      <c r="I11" s="14">
        <v>926.78229999999996</v>
      </c>
      <c r="J11" s="14">
        <v>442.96379999999999</v>
      </c>
      <c r="K11" s="14">
        <v>272.68060000000003</v>
      </c>
      <c r="L11" s="14">
        <v>160.7063</v>
      </c>
      <c r="M11" s="14">
        <v>416.6311</v>
      </c>
      <c r="N11" s="14">
        <v>1641.856</v>
      </c>
      <c r="O11" s="14">
        <v>909.56669999999997</v>
      </c>
      <c r="P11" s="14">
        <v>420.6277</v>
      </c>
      <c r="Q11" s="15">
        <v>63.613</v>
      </c>
      <c r="R11" s="16" t="s">
        <v>12</v>
      </c>
    </row>
    <row r="12" spans="1:18" x14ac:dyDescent="0.25">
      <c r="A12" s="4" t="s">
        <v>9</v>
      </c>
      <c r="B12" s="14">
        <v>1014.752</v>
      </c>
      <c r="C12" s="14">
        <v>868.11090000000002</v>
      </c>
      <c r="D12" s="14">
        <v>590.00390000000004</v>
      </c>
      <c r="E12" s="14">
        <v>1472.2760000000001</v>
      </c>
      <c r="F12" s="14">
        <v>891.44119999999998</v>
      </c>
      <c r="G12" s="14">
        <v>459.11599999999999</v>
      </c>
      <c r="H12" s="14">
        <v>523.36670000000004</v>
      </c>
      <c r="I12" s="14">
        <v>1006.6466</v>
      </c>
      <c r="J12" s="14">
        <v>621.37879999999996</v>
      </c>
      <c r="K12" s="14">
        <v>421.95080000000002</v>
      </c>
      <c r="L12" s="14">
        <v>418.71769999999998</v>
      </c>
      <c r="M12" s="14">
        <v>512.51260000000002</v>
      </c>
      <c r="N12" s="14">
        <v>1773.36</v>
      </c>
      <c r="O12" s="14">
        <v>1010.9252</v>
      </c>
      <c r="P12" s="14">
        <v>525.54380000000003</v>
      </c>
      <c r="Q12" s="15">
        <v>266.07400000000001</v>
      </c>
      <c r="R12" s="16" t="s">
        <v>12</v>
      </c>
    </row>
    <row r="13" spans="1:18" x14ac:dyDescent="0.25">
      <c r="A13" s="5" t="s">
        <v>10</v>
      </c>
      <c r="B13" s="25">
        <v>881.33900000000006</v>
      </c>
      <c r="C13" s="25">
        <v>310.22660000000002</v>
      </c>
      <c r="D13" s="25">
        <v>307.54419999999999</v>
      </c>
      <c r="E13" s="25">
        <v>399.31400000000002</v>
      </c>
      <c r="F13" s="25">
        <v>275.15629999999999</v>
      </c>
      <c r="G13" s="25">
        <v>723.05809999999997</v>
      </c>
      <c r="H13" s="25">
        <v>351.35</v>
      </c>
      <c r="I13" s="25">
        <v>211.37139999999999</v>
      </c>
      <c r="J13" s="25">
        <v>535.80399999999997</v>
      </c>
      <c r="K13" s="25">
        <v>427.59690000000001</v>
      </c>
      <c r="L13" s="25">
        <v>983.24890000000005</v>
      </c>
      <c r="M13" s="25">
        <v>249.2663</v>
      </c>
      <c r="N13" s="25">
        <v>461.077</v>
      </c>
      <c r="O13" s="25">
        <v>284.83049999999997</v>
      </c>
      <c r="P13" s="25">
        <v>275.36759999999998</v>
      </c>
      <c r="Q13" s="26">
        <v>19205.134999999998</v>
      </c>
      <c r="R13" s="16" t="s">
        <v>12</v>
      </c>
    </row>
    <row r="14" spans="1:18" ht="60" customHeight="1" x14ac:dyDescent="0.25">
      <c r="A14" s="27" t="s">
        <v>11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9"/>
      <c r="R14" s="16" t="s">
        <v>12</v>
      </c>
    </row>
    <row r="15" spans="1:18" x14ac:dyDescent="0.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18" ht="15.75" thickBot="1" x14ac:dyDescent="0.3">
      <c r="A16" s="30" t="s">
        <v>13</v>
      </c>
      <c r="B16" s="32" t="s">
        <v>14</v>
      </c>
      <c r="C16" s="33" t="s">
        <v>127</v>
      </c>
      <c r="D16" s="33" t="s">
        <v>138</v>
      </c>
      <c r="E16" s="33" t="s">
        <v>157</v>
      </c>
      <c r="F16" s="33" t="s">
        <v>160</v>
      </c>
      <c r="G16" s="33" t="s">
        <v>163</v>
      </c>
      <c r="H16" s="33" t="s">
        <v>166</v>
      </c>
      <c r="I16" s="33" t="s">
        <v>173</v>
      </c>
      <c r="J16" s="33" t="s">
        <v>176</v>
      </c>
      <c r="K16" s="33" t="s">
        <v>179</v>
      </c>
      <c r="L16" s="33" t="s">
        <v>182</v>
      </c>
      <c r="M16" s="33" t="s">
        <v>205</v>
      </c>
      <c r="N16" s="33" t="s">
        <v>208</v>
      </c>
      <c r="O16" s="33" t="s">
        <v>211</v>
      </c>
      <c r="P16" s="33" t="s">
        <v>214</v>
      </c>
      <c r="Q16" s="34" t="s">
        <v>217</v>
      </c>
      <c r="R16" s="16"/>
    </row>
    <row r="17" spans="1:18" ht="16.5" thickTop="1" thickBot="1" x14ac:dyDescent="0.3">
      <c r="A17" s="31" t="s">
        <v>14</v>
      </c>
      <c r="B17" s="36">
        <v>1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8"/>
      <c r="R17" s="16"/>
    </row>
    <row r="18" spans="1:18" ht="16.5" thickTop="1" thickBot="1" x14ac:dyDescent="0.3">
      <c r="A18" s="31" t="s">
        <v>127</v>
      </c>
      <c r="B18" s="39">
        <v>-0.13366161916434918</v>
      </c>
      <c r="C18" s="40">
        <v>1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1"/>
      <c r="R18" s="16"/>
    </row>
    <row r="19" spans="1:18" ht="16.5" thickTop="1" thickBot="1" x14ac:dyDescent="0.3">
      <c r="A19" s="31" t="s">
        <v>138</v>
      </c>
      <c r="B19" s="39">
        <v>-4.6144479266791626E-2</v>
      </c>
      <c r="C19" s="40">
        <v>3.8127276277483246E-2</v>
      </c>
      <c r="D19" s="40">
        <v>1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1"/>
      <c r="R19" s="16"/>
    </row>
    <row r="20" spans="1:18" ht="16.5" thickTop="1" thickBot="1" x14ac:dyDescent="0.3">
      <c r="A20" s="31" t="s">
        <v>157</v>
      </c>
      <c r="B20" s="39">
        <v>4.2081447963800908E-2</v>
      </c>
      <c r="C20" s="40">
        <v>-9.3762020262609561E-2</v>
      </c>
      <c r="D20" s="40">
        <v>-0.1053441333265514</v>
      </c>
      <c r="E20" s="40">
        <v>1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1"/>
      <c r="R20" s="16"/>
    </row>
    <row r="21" spans="1:18" ht="16.5" thickTop="1" thickBot="1" x14ac:dyDescent="0.3">
      <c r="A21" s="31" t="s">
        <v>160</v>
      </c>
      <c r="B21" s="39">
        <v>2.3181278847327395E-2</v>
      </c>
      <c r="C21" s="40">
        <v>1.3851282114312823E-2</v>
      </c>
      <c r="D21" s="40">
        <v>-3.5173081044907829E-2</v>
      </c>
      <c r="E21" s="40">
        <v>8.6885691368615722E-2</v>
      </c>
      <c r="F21" s="40">
        <v>1</v>
      </c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1"/>
      <c r="R21" s="16"/>
    </row>
    <row r="22" spans="1:18" ht="16.5" thickTop="1" thickBot="1" x14ac:dyDescent="0.3">
      <c r="A22" s="31" t="s">
        <v>163</v>
      </c>
      <c r="B22" s="39">
        <v>-7.5743247355824231E-2</v>
      </c>
      <c r="C22" s="40">
        <v>3.1489957240061602E-2</v>
      </c>
      <c r="D22" s="40">
        <v>1.7340729516144369E-2</v>
      </c>
      <c r="E22" s="40">
        <v>-9.5488076184364994E-3</v>
      </c>
      <c r="F22" s="40">
        <v>4.3115030821908623E-2</v>
      </c>
      <c r="G22" s="40">
        <v>1</v>
      </c>
      <c r="H22" s="40"/>
      <c r="I22" s="40"/>
      <c r="J22" s="40"/>
      <c r="K22" s="40"/>
      <c r="L22" s="40"/>
      <c r="M22" s="40"/>
      <c r="N22" s="40"/>
      <c r="O22" s="40"/>
      <c r="P22" s="40"/>
      <c r="Q22" s="41"/>
      <c r="R22" s="16"/>
    </row>
    <row r="23" spans="1:18" ht="16.5" thickTop="1" thickBot="1" x14ac:dyDescent="0.3">
      <c r="A23" s="31" t="s">
        <v>166</v>
      </c>
      <c r="B23" s="39">
        <v>8.7444554214548595E-2</v>
      </c>
      <c r="C23" s="40">
        <v>1.6460921103635239E-2</v>
      </c>
      <c r="D23" s="40">
        <v>9.3540154018334452E-3</v>
      </c>
      <c r="E23" s="40">
        <v>-3.9095022624434386E-2</v>
      </c>
      <c r="F23" s="40">
        <v>5.2125615716257311E-2</v>
      </c>
      <c r="G23" s="40">
        <v>1.686155770178575E-2</v>
      </c>
      <c r="H23" s="40">
        <v>1</v>
      </c>
      <c r="I23" s="40"/>
      <c r="J23" s="40"/>
      <c r="K23" s="40"/>
      <c r="L23" s="40"/>
      <c r="M23" s="40"/>
      <c r="N23" s="40"/>
      <c r="O23" s="40"/>
      <c r="P23" s="40"/>
      <c r="Q23" s="41"/>
      <c r="R23" s="16"/>
    </row>
    <row r="24" spans="1:18" ht="16.5" thickTop="1" thickBot="1" x14ac:dyDescent="0.3">
      <c r="A24" s="31" t="s">
        <v>173</v>
      </c>
      <c r="B24" s="39">
        <v>9.9660420831408011E-2</v>
      </c>
      <c r="C24" s="40">
        <v>-0.16830841402718094</v>
      </c>
      <c r="D24" s="40">
        <v>-4.4473978680225873E-2</v>
      </c>
      <c r="E24" s="40">
        <v>0.15530817332140059</v>
      </c>
      <c r="F24" s="40">
        <v>-3.1530343021465443E-2</v>
      </c>
      <c r="G24" s="40">
        <v>8.7496762934168831E-2</v>
      </c>
      <c r="H24" s="40">
        <v>-0.15557205975651164</v>
      </c>
      <c r="I24" s="40">
        <v>1</v>
      </c>
      <c r="J24" s="40"/>
      <c r="K24" s="40"/>
      <c r="L24" s="40"/>
      <c r="M24" s="40"/>
      <c r="N24" s="40"/>
      <c r="O24" s="40"/>
      <c r="P24" s="40"/>
      <c r="Q24" s="41"/>
      <c r="R24" s="16"/>
    </row>
    <row r="25" spans="1:18" ht="16.5" thickTop="1" thickBot="1" x14ac:dyDescent="0.3">
      <c r="A25" s="31" t="s">
        <v>176</v>
      </c>
      <c r="B25" s="39">
        <v>-0.1515023658667031</v>
      </c>
      <c r="C25" s="40">
        <v>4.8134458012964669E-2</v>
      </c>
      <c r="D25" s="40">
        <v>-4.0600722120176805E-2</v>
      </c>
      <c r="E25" s="40">
        <v>0.12024256797244445</v>
      </c>
      <c r="F25" s="40">
        <v>3.8077095072223441E-2</v>
      </c>
      <c r="G25" s="40">
        <v>6.0151305353463046E-2</v>
      </c>
      <c r="H25" s="40">
        <v>-3.7870884632730223E-2</v>
      </c>
      <c r="I25" s="40">
        <v>0.1301433115961125</v>
      </c>
      <c r="J25" s="40">
        <v>1</v>
      </c>
      <c r="K25" s="40"/>
      <c r="L25" s="40"/>
      <c r="M25" s="40"/>
      <c r="N25" s="40"/>
      <c r="O25" s="40"/>
      <c r="P25" s="40"/>
      <c r="Q25" s="41"/>
      <c r="R25" s="16"/>
    </row>
    <row r="26" spans="1:18" ht="16.5" thickTop="1" thickBot="1" x14ac:dyDescent="0.3">
      <c r="A26" s="31" t="s">
        <v>179</v>
      </c>
      <c r="B26" s="39">
        <v>1.6911921977883781E-2</v>
      </c>
      <c r="C26" s="40">
        <v>-1.3009043227626733E-2</v>
      </c>
      <c r="D26" s="40">
        <v>-3.6892512147000335E-3</v>
      </c>
      <c r="E26" s="40">
        <v>-0.16236028796205604</v>
      </c>
      <c r="F26" s="40">
        <v>-4.5069694499577602E-2</v>
      </c>
      <c r="G26" s="40">
        <v>6.8885461062444781E-2</v>
      </c>
      <c r="H26" s="40">
        <v>-2.7025286592588106E-2</v>
      </c>
      <c r="I26" s="40">
        <v>6.5415172382894779E-2</v>
      </c>
      <c r="J26" s="40">
        <v>0.10796722458568063</v>
      </c>
      <c r="K26" s="40">
        <v>1</v>
      </c>
      <c r="L26" s="40"/>
      <c r="M26" s="40"/>
      <c r="N26" s="40"/>
      <c r="O26" s="40"/>
      <c r="P26" s="40"/>
      <c r="Q26" s="41"/>
      <c r="R26" s="16"/>
    </row>
    <row r="27" spans="1:18" ht="16.5" thickTop="1" thickBot="1" x14ac:dyDescent="0.3">
      <c r="A27" s="31" t="s">
        <v>182</v>
      </c>
      <c r="B27" s="39">
        <v>-9.3659559150254507E-2</v>
      </c>
      <c r="C27" s="40">
        <v>8.161620291100815E-3</v>
      </c>
      <c r="D27" s="40">
        <v>-2.7892086155021287E-2</v>
      </c>
      <c r="E27" s="40">
        <v>9.9547511312217188E-2</v>
      </c>
      <c r="F27" s="40">
        <v>2.7255907462891148E-2</v>
      </c>
      <c r="G27" s="40">
        <v>2.7564090075216728E-2</v>
      </c>
      <c r="H27" s="40">
        <v>3.5381896514118528E-2</v>
      </c>
      <c r="I27" s="40">
        <v>0.16593538697835716</v>
      </c>
      <c r="J27" s="40">
        <v>9.5532521613824362E-2</v>
      </c>
      <c r="K27" s="40">
        <v>-5.0985887539863007E-3</v>
      </c>
      <c r="L27" s="40">
        <v>1</v>
      </c>
      <c r="M27" s="40"/>
      <c r="N27" s="40"/>
      <c r="O27" s="40"/>
      <c r="P27" s="40"/>
      <c r="Q27" s="41"/>
      <c r="R27" s="16"/>
    </row>
    <row r="28" spans="1:18" ht="16.5" thickTop="1" thickBot="1" x14ac:dyDescent="0.3">
      <c r="A28" s="31" t="s">
        <v>205</v>
      </c>
      <c r="B28" s="39">
        <v>5.0140546000269716E-2</v>
      </c>
      <c r="C28" s="40">
        <v>-2.7661259565761778E-2</v>
      </c>
      <c r="D28" s="40">
        <v>-2.2332257564245235E-2</v>
      </c>
      <c r="E28" s="40">
        <v>0.1130419047077094</v>
      </c>
      <c r="F28" s="40">
        <v>2.0802229857430778E-2</v>
      </c>
      <c r="G28" s="40">
        <v>-4.4454965305540113E-2</v>
      </c>
      <c r="H28" s="40">
        <v>1.0164445846293547E-2</v>
      </c>
      <c r="I28" s="40">
        <v>-0.17088187007304911</v>
      </c>
      <c r="J28" s="40">
        <v>-2.9715830212724254E-2</v>
      </c>
      <c r="K28" s="40">
        <v>4.7564611132900558E-2</v>
      </c>
      <c r="L28" s="40">
        <v>-4.2650663530355376E-2</v>
      </c>
      <c r="M28" s="40">
        <v>1</v>
      </c>
      <c r="N28" s="40"/>
      <c r="O28" s="40"/>
      <c r="P28" s="40"/>
      <c r="Q28" s="41"/>
      <c r="R28" s="16"/>
    </row>
    <row r="29" spans="1:18" ht="16.5" thickTop="1" thickBot="1" x14ac:dyDescent="0.3">
      <c r="A29" s="31" t="s">
        <v>208</v>
      </c>
      <c r="B29" s="39">
        <v>-6.2201476335214938E-2</v>
      </c>
      <c r="C29" s="40">
        <v>9.9552178373147851E-2</v>
      </c>
      <c r="D29" s="40">
        <v>-1.574119309706431E-3</v>
      </c>
      <c r="E29" s="40">
        <v>-3.9079461571862789E-2</v>
      </c>
      <c r="F29" s="40">
        <v>8.9675388651377932E-2</v>
      </c>
      <c r="G29" s="40">
        <v>0.17051191800954046</v>
      </c>
      <c r="H29" s="40">
        <v>0.11267911419887104</v>
      </c>
      <c r="I29" s="40">
        <v>0.11464553319110786</v>
      </c>
      <c r="J29" s="40">
        <v>0.13114398197902138</v>
      </c>
      <c r="K29" s="40">
        <v>0.22145629231701575</v>
      </c>
      <c r="L29" s="40">
        <v>0.12917933130699089</v>
      </c>
      <c r="M29" s="40">
        <v>-9.6623602784172355E-3</v>
      </c>
      <c r="N29" s="40">
        <v>1</v>
      </c>
      <c r="O29" s="40"/>
      <c r="P29" s="40"/>
      <c r="Q29" s="41"/>
      <c r="R29" s="16"/>
    </row>
    <row r="30" spans="1:18" ht="16.5" thickTop="1" thickBot="1" x14ac:dyDescent="0.3">
      <c r="A30" s="31" t="s">
        <v>211</v>
      </c>
      <c r="B30" s="39">
        <v>8.0811099326569477E-2</v>
      </c>
      <c r="C30" s="40">
        <v>-0.20381241065970709</v>
      </c>
      <c r="D30" s="40">
        <v>-4.0151127049180328E-2</v>
      </c>
      <c r="E30" s="40">
        <v>-8.208516230857571E-2</v>
      </c>
      <c r="F30" s="40">
        <v>-0.10848311498594283</v>
      </c>
      <c r="G30" s="40">
        <v>8.4514559269775497E-2</v>
      </c>
      <c r="H30" s="40">
        <v>0.26715048049956247</v>
      </c>
      <c r="I30" s="40">
        <v>0.27046065857376933</v>
      </c>
      <c r="J30" s="40">
        <v>-6.6326530854052157E-2</v>
      </c>
      <c r="K30" s="40">
        <v>-4.3545081967213111E-3</v>
      </c>
      <c r="L30" s="40">
        <v>5.4302119588028434E-2</v>
      </c>
      <c r="M30" s="40">
        <v>-0.34201425980023142</v>
      </c>
      <c r="N30" s="40">
        <v>5.2161641401140227E-2</v>
      </c>
      <c r="O30" s="40">
        <v>1</v>
      </c>
      <c r="P30" s="40"/>
      <c r="Q30" s="41"/>
      <c r="R30" s="16"/>
    </row>
    <row r="31" spans="1:18" ht="16.5" thickTop="1" thickBot="1" x14ac:dyDescent="0.3">
      <c r="A31" s="31" t="s">
        <v>214</v>
      </c>
      <c r="B31" s="39">
        <v>8.9628179224781612E-2</v>
      </c>
      <c r="C31" s="40">
        <v>5.1066352873613665E-3</v>
      </c>
      <c r="D31" s="40">
        <v>-8.4483065075761241E-2</v>
      </c>
      <c r="E31" s="40">
        <v>1.3574967762926004E-2</v>
      </c>
      <c r="F31" s="40">
        <v>6.2257384647720161E-2</v>
      </c>
      <c r="G31" s="40">
        <v>-2.0101282397544915E-2</v>
      </c>
      <c r="H31" s="40">
        <v>2.3133155202158719E-2</v>
      </c>
      <c r="I31" s="40">
        <v>-9.5183183670907931E-3</v>
      </c>
      <c r="J31" s="40">
        <v>-2.8324932249218567E-2</v>
      </c>
      <c r="K31" s="40">
        <v>4.9829287135599129E-2</v>
      </c>
      <c r="L31" s="40">
        <v>-2.6823308255451493E-3</v>
      </c>
      <c r="M31" s="40">
        <v>-1.8118500287489948E-3</v>
      </c>
      <c r="N31" s="40">
        <v>-4.2445789360761349E-2</v>
      </c>
      <c r="O31" s="40">
        <v>1.3234007132302527E-2</v>
      </c>
      <c r="P31" s="40">
        <v>1</v>
      </c>
      <c r="Q31" s="41"/>
    </row>
    <row r="32" spans="1:18" ht="15.75" thickTop="1" x14ac:dyDescent="0.25">
      <c r="A32" s="35" t="s">
        <v>217</v>
      </c>
      <c r="B32" s="42">
        <v>5.8625203535369735E-2</v>
      </c>
      <c r="C32" s="43">
        <v>-0.1210366258469262</v>
      </c>
      <c r="D32" s="43">
        <v>9.5849475805618728E-2</v>
      </c>
      <c r="E32" s="43">
        <v>0.11182766641766213</v>
      </c>
      <c r="F32" s="43">
        <v>-0.35195959180869063</v>
      </c>
      <c r="G32" s="43">
        <v>-8.5234109518604689E-2</v>
      </c>
      <c r="H32" s="43">
        <v>-0.10712255278384429</v>
      </c>
      <c r="I32" s="43">
        <v>-0.12487438519202324</v>
      </c>
      <c r="J32" s="43">
        <v>-3.4207812128104094E-2</v>
      </c>
      <c r="K32" s="43">
        <v>-5.403868795773302E-2</v>
      </c>
      <c r="L32" s="43">
        <v>-0.19656221103784191</v>
      </c>
      <c r="M32" s="43">
        <v>-1.2640820864419124E-2</v>
      </c>
      <c r="N32" s="43">
        <v>6.8776463330082221E-2</v>
      </c>
      <c r="O32" s="43">
        <v>0.10580022689052083</v>
      </c>
      <c r="P32" s="43">
        <v>-5.1012852400553331E-2</v>
      </c>
      <c r="Q32" s="44">
        <v>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F85E5-9354-40CA-93DE-6A5BBF3EEFFC}">
  <dimension ref="B1:C205"/>
  <sheetViews>
    <sheetView showGridLines="0" workbookViewId="0"/>
  </sheetViews>
  <sheetFormatPr defaultRowHeight="15" x14ac:dyDescent="0.25"/>
  <cols>
    <col min="1" max="1" width="0.28515625" customWidth="1"/>
    <col min="2" max="5" width="20.7109375" customWidth="1"/>
  </cols>
  <sheetData>
    <row r="1" s="1" customFormat="1" ht="65.650000000000006" customHeight="1" x14ac:dyDescent="0.3"/>
    <row r="19" spans="2:3" ht="15.75" thickBot="1" x14ac:dyDescent="0.3"/>
    <row r="20" spans="2:3" x14ac:dyDescent="0.25">
      <c r="B20" s="45" t="s">
        <v>0</v>
      </c>
      <c r="C20" s="46" t="s">
        <v>18</v>
      </c>
    </row>
    <row r="21" spans="2:3" x14ac:dyDescent="0.25">
      <c r="B21" s="47" t="s">
        <v>3</v>
      </c>
      <c r="C21" s="48" t="s">
        <v>178</v>
      </c>
    </row>
    <row r="22" spans="2:3" x14ac:dyDescent="0.25">
      <c r="B22" s="47" t="s">
        <v>19</v>
      </c>
      <c r="C22" s="48" t="s">
        <v>20</v>
      </c>
    </row>
    <row r="23" spans="2:3" x14ac:dyDescent="0.25">
      <c r="B23" s="49" t="s">
        <v>21</v>
      </c>
      <c r="C23" s="50"/>
    </row>
    <row r="24" spans="2:3" x14ac:dyDescent="0.25">
      <c r="B24" s="47" t="s">
        <v>22</v>
      </c>
      <c r="C24" s="48" t="s">
        <v>23</v>
      </c>
    </row>
    <row r="25" spans="2:3" x14ac:dyDescent="0.25">
      <c r="B25" s="47" t="s">
        <v>24</v>
      </c>
      <c r="C25" s="48" t="s">
        <v>23</v>
      </c>
    </row>
    <row r="26" spans="2:3" x14ac:dyDescent="0.25">
      <c r="B26" s="47" t="s">
        <v>25</v>
      </c>
      <c r="C26" s="48" t="s">
        <v>23</v>
      </c>
    </row>
    <row r="27" spans="2:3" x14ac:dyDescent="0.25">
      <c r="B27" s="47" t="s">
        <v>26</v>
      </c>
      <c r="C27" s="48" t="s">
        <v>23</v>
      </c>
    </row>
    <row r="28" spans="2:3" x14ac:dyDescent="0.25">
      <c r="B28" s="47" t="s">
        <v>27</v>
      </c>
      <c r="C28" s="48" t="s">
        <v>23</v>
      </c>
    </row>
    <row r="29" spans="2:3" x14ac:dyDescent="0.25">
      <c r="B29" s="47" t="s">
        <v>28</v>
      </c>
      <c r="C29" s="48" t="s">
        <v>23</v>
      </c>
    </row>
    <row r="30" spans="2:3" x14ac:dyDescent="0.25">
      <c r="B30" s="49" t="s">
        <v>29</v>
      </c>
      <c r="C30" s="50"/>
    </row>
    <row r="31" spans="2:3" x14ac:dyDescent="0.25">
      <c r="B31" s="47" t="s">
        <v>30</v>
      </c>
      <c r="C31" s="51">
        <v>3</v>
      </c>
    </row>
    <row r="32" spans="2:3" x14ac:dyDescent="0.25">
      <c r="B32" s="47" t="s">
        <v>31</v>
      </c>
      <c r="C32" s="48" t="s">
        <v>32</v>
      </c>
    </row>
    <row r="33" spans="2:3" x14ac:dyDescent="0.25">
      <c r="B33" s="47" t="s">
        <v>33</v>
      </c>
      <c r="C33" s="54">
        <v>482.99950000000001</v>
      </c>
    </row>
    <row r="34" spans="2:3" x14ac:dyDescent="0.25">
      <c r="B34" s="47" t="s">
        <v>34</v>
      </c>
      <c r="C34" s="48" t="s">
        <v>35</v>
      </c>
    </row>
    <row r="35" spans="2:3" x14ac:dyDescent="0.25">
      <c r="B35" s="47" t="s">
        <v>36</v>
      </c>
      <c r="C35" s="48" t="s">
        <v>35</v>
      </c>
    </row>
    <row r="36" spans="2:3" x14ac:dyDescent="0.25">
      <c r="B36" s="47" t="s">
        <v>37</v>
      </c>
      <c r="C36" s="48" t="s">
        <v>35</v>
      </c>
    </row>
    <row r="37" spans="2:3" x14ac:dyDescent="0.25">
      <c r="B37" s="47" t="s">
        <v>38</v>
      </c>
      <c r="C37" s="48" t="s">
        <v>39</v>
      </c>
    </row>
    <row r="38" spans="2:3" x14ac:dyDescent="0.25">
      <c r="B38" s="47" t="s">
        <v>33</v>
      </c>
      <c r="C38" s="54">
        <v>535.80399999999997</v>
      </c>
    </row>
    <row r="39" spans="2:3" x14ac:dyDescent="0.25">
      <c r="B39" s="47" t="s">
        <v>34</v>
      </c>
      <c r="C39" s="48" t="s">
        <v>35</v>
      </c>
    </row>
    <row r="40" spans="2:3" x14ac:dyDescent="0.25">
      <c r="B40" s="47" t="s">
        <v>36</v>
      </c>
      <c r="C40" s="48" t="s">
        <v>35</v>
      </c>
    </row>
    <row r="41" spans="2:3" x14ac:dyDescent="0.25">
      <c r="B41" s="47" t="s">
        <v>37</v>
      </c>
      <c r="C41" s="48" t="s">
        <v>35</v>
      </c>
    </row>
    <row r="42" spans="2:3" x14ac:dyDescent="0.25">
      <c r="B42" s="47" t="s">
        <v>40</v>
      </c>
      <c r="C42" s="48" t="s">
        <v>41</v>
      </c>
    </row>
    <row r="43" spans="2:3" x14ac:dyDescent="0.25">
      <c r="B43" s="47" t="s">
        <v>33</v>
      </c>
      <c r="C43" s="54">
        <v>297.98219999999998</v>
      </c>
    </row>
    <row r="44" spans="2:3" x14ac:dyDescent="0.25">
      <c r="B44" s="47" t="s">
        <v>34</v>
      </c>
      <c r="C44" s="48" t="s">
        <v>35</v>
      </c>
    </row>
    <row r="45" spans="2:3" x14ac:dyDescent="0.25">
      <c r="B45" s="47" t="s">
        <v>36</v>
      </c>
      <c r="C45" s="48" t="s">
        <v>35</v>
      </c>
    </row>
    <row r="46" spans="2:3" x14ac:dyDescent="0.25">
      <c r="B46" s="47" t="s">
        <v>37</v>
      </c>
      <c r="C46" s="48" t="s">
        <v>35</v>
      </c>
    </row>
    <row r="47" spans="2:3" x14ac:dyDescent="0.25">
      <c r="B47" s="49" t="s">
        <v>42</v>
      </c>
      <c r="C47" s="50"/>
    </row>
    <row r="48" spans="2:3" x14ac:dyDescent="0.25">
      <c r="B48" s="47" t="s">
        <v>5</v>
      </c>
      <c r="C48" s="54">
        <v>297.98219999999998</v>
      </c>
    </row>
    <row r="49" spans="2:3" x14ac:dyDescent="0.25">
      <c r="B49" s="47" t="s">
        <v>6</v>
      </c>
      <c r="C49" s="48" t="s">
        <v>17</v>
      </c>
    </row>
    <row r="50" spans="2:3" x14ac:dyDescent="0.25">
      <c r="B50" s="47" t="s">
        <v>7</v>
      </c>
      <c r="C50" s="54">
        <v>780.98170000000005</v>
      </c>
    </row>
    <row r="51" spans="2:3" x14ac:dyDescent="0.25">
      <c r="B51" s="47" t="s">
        <v>8</v>
      </c>
      <c r="C51" s="54">
        <v>442.96379999999999</v>
      </c>
    </row>
    <row r="52" spans="2:3" x14ac:dyDescent="0.25">
      <c r="B52" s="47" t="s">
        <v>9</v>
      </c>
      <c r="C52" s="54">
        <v>621.37879999999996</v>
      </c>
    </row>
    <row r="53" spans="2:3" x14ac:dyDescent="0.25">
      <c r="B53" s="47" t="s">
        <v>10</v>
      </c>
      <c r="C53" s="54">
        <v>535.80399999999997</v>
      </c>
    </row>
    <row r="54" spans="2:3" x14ac:dyDescent="0.25">
      <c r="B54" s="47" t="s">
        <v>43</v>
      </c>
      <c r="C54" s="54">
        <v>4.6931000000000003</v>
      </c>
    </row>
    <row r="55" spans="2:3" x14ac:dyDescent="0.25">
      <c r="B55" s="47" t="s">
        <v>44</v>
      </c>
      <c r="C55" s="54">
        <v>58.880499999999998</v>
      </c>
    </row>
    <row r="56" spans="2:3" x14ac:dyDescent="0.25">
      <c r="B56" s="49" t="s">
        <v>45</v>
      </c>
      <c r="C56" s="50"/>
    </row>
    <row r="57" spans="2:3" x14ac:dyDescent="0.25">
      <c r="B57" s="55">
        <v>0.01</v>
      </c>
      <c r="C57" s="54">
        <v>338.23489999999998</v>
      </c>
    </row>
    <row r="58" spans="2:3" x14ac:dyDescent="0.25">
      <c r="B58" s="56">
        <v>2.5000000000000001E-2</v>
      </c>
      <c r="C58" s="54">
        <v>353.87</v>
      </c>
    </row>
    <row r="59" spans="2:3" x14ac:dyDescent="0.25">
      <c r="B59" s="55">
        <v>0.05</v>
      </c>
      <c r="C59" s="54">
        <v>372.0951</v>
      </c>
    </row>
    <row r="60" spans="2:3" x14ac:dyDescent="0.25">
      <c r="B60" s="55">
        <v>0.1</v>
      </c>
      <c r="C60" s="54">
        <v>400.59859999999998</v>
      </c>
    </row>
    <row r="61" spans="2:3" x14ac:dyDescent="0.25">
      <c r="B61" s="55">
        <v>0.2</v>
      </c>
      <c r="C61" s="54">
        <v>450.15890000000002</v>
      </c>
    </row>
    <row r="62" spans="2:3" x14ac:dyDescent="0.25">
      <c r="B62" s="55">
        <v>0.25</v>
      </c>
      <c r="C62" s="54">
        <v>474.73309999999998</v>
      </c>
    </row>
    <row r="63" spans="2:3" x14ac:dyDescent="0.25">
      <c r="B63" s="55">
        <v>0.3</v>
      </c>
      <c r="C63" s="54">
        <v>500.16570000000002</v>
      </c>
    </row>
    <row r="64" spans="2:3" x14ac:dyDescent="0.25">
      <c r="B64" s="55">
        <v>0.35</v>
      </c>
      <c r="C64" s="54">
        <v>526.98839999999996</v>
      </c>
    </row>
    <row r="65" spans="2:3" x14ac:dyDescent="0.25">
      <c r="B65" s="55">
        <v>0.4</v>
      </c>
      <c r="C65" s="54">
        <v>555.72370000000001</v>
      </c>
    </row>
    <row r="66" spans="2:3" x14ac:dyDescent="0.25">
      <c r="B66" s="55">
        <v>0.45</v>
      </c>
      <c r="C66" s="54">
        <v>586.95280000000002</v>
      </c>
    </row>
    <row r="67" spans="2:3" x14ac:dyDescent="0.25">
      <c r="B67" s="55">
        <v>0.5</v>
      </c>
      <c r="C67" s="54">
        <v>621.37879999999996</v>
      </c>
    </row>
    <row r="68" spans="2:3" x14ac:dyDescent="0.25">
      <c r="B68" s="55">
        <v>0.55000000000000004</v>
      </c>
      <c r="C68" s="54">
        <v>659.90610000000004</v>
      </c>
    </row>
    <row r="69" spans="2:3" x14ac:dyDescent="0.25">
      <c r="B69" s="55">
        <v>0.6</v>
      </c>
      <c r="C69" s="54">
        <v>703.75829999999996</v>
      </c>
    </row>
    <row r="70" spans="2:3" x14ac:dyDescent="0.25">
      <c r="B70" s="55">
        <v>0.65</v>
      </c>
      <c r="C70" s="54">
        <v>754.67439999999999</v>
      </c>
    </row>
    <row r="71" spans="2:3" x14ac:dyDescent="0.25">
      <c r="B71" s="55">
        <v>0.7</v>
      </c>
      <c r="C71" s="54">
        <v>815.26160000000004</v>
      </c>
    </row>
    <row r="72" spans="2:3" x14ac:dyDescent="0.25">
      <c r="B72" s="55">
        <v>0.75</v>
      </c>
      <c r="C72" s="54">
        <v>889.69280000000003</v>
      </c>
    </row>
    <row r="73" spans="2:3" x14ac:dyDescent="0.25">
      <c r="B73" s="55">
        <v>0.8</v>
      </c>
      <c r="C73" s="54">
        <v>985.245</v>
      </c>
    </row>
    <row r="74" spans="2:3" x14ac:dyDescent="0.25">
      <c r="B74" s="55">
        <v>0.9</v>
      </c>
      <c r="C74" s="59">
        <v>1317.1695999999999</v>
      </c>
    </row>
    <row r="75" spans="2:3" x14ac:dyDescent="0.25">
      <c r="B75" s="55">
        <v>0.95</v>
      </c>
      <c r="C75" s="59">
        <v>1709.1451</v>
      </c>
    </row>
    <row r="76" spans="2:3" x14ac:dyDescent="0.25">
      <c r="B76" s="56">
        <v>0.97499999999999998</v>
      </c>
      <c r="C76" s="59">
        <v>2169.3272000000002</v>
      </c>
    </row>
    <row r="77" spans="2:3" x14ac:dyDescent="0.25">
      <c r="B77" s="55">
        <v>0.99</v>
      </c>
      <c r="C77" s="59">
        <v>2896.2013000000002</v>
      </c>
    </row>
    <row r="78" spans="2:3" x14ac:dyDescent="0.25">
      <c r="B78" s="49" t="s">
        <v>46</v>
      </c>
      <c r="C78" s="50"/>
    </row>
    <row r="79" spans="2:3" x14ac:dyDescent="0.25">
      <c r="B79" s="47" t="s">
        <v>22</v>
      </c>
      <c r="C79" s="59">
        <v>6328.2510000000002</v>
      </c>
    </row>
    <row r="80" spans="2:3" x14ac:dyDescent="0.25">
      <c r="B80" s="47" t="s">
        <v>24</v>
      </c>
      <c r="C80" s="59">
        <v>6340.4976999999999</v>
      </c>
    </row>
    <row r="81" spans="2:3" x14ac:dyDescent="0.25">
      <c r="B81" s="47" t="s">
        <v>25</v>
      </c>
      <c r="C81" s="54">
        <v>-7.0876999999999999</v>
      </c>
    </row>
    <row r="82" spans="2:3" x14ac:dyDescent="0.25">
      <c r="B82" s="49" t="s">
        <v>47</v>
      </c>
      <c r="C82" s="50"/>
    </row>
    <row r="83" spans="2:3" x14ac:dyDescent="0.25">
      <c r="B83" s="47" t="s">
        <v>48</v>
      </c>
      <c r="C83" s="54">
        <v>297.98219999999998</v>
      </c>
    </row>
    <row r="84" spans="2:3" x14ac:dyDescent="0.25">
      <c r="B84" s="47" t="s">
        <v>49</v>
      </c>
      <c r="C84" s="54">
        <v>370.54899999999998</v>
      </c>
    </row>
    <row r="85" spans="2:3" x14ac:dyDescent="0.25">
      <c r="B85" s="47" t="s">
        <v>50</v>
      </c>
      <c r="C85" s="54">
        <v>6</v>
      </c>
    </row>
    <row r="86" spans="2:3" x14ac:dyDescent="0.25">
      <c r="B86" s="47" t="s">
        <v>51</v>
      </c>
      <c r="C86" s="54">
        <v>21.238099999999999</v>
      </c>
    </row>
    <row r="87" spans="2:3" x14ac:dyDescent="0.25">
      <c r="B87" s="47" t="s">
        <v>52</v>
      </c>
      <c r="C87" s="54">
        <v>370.54899999999998</v>
      </c>
    </row>
    <row r="88" spans="2:3" x14ac:dyDescent="0.25">
      <c r="B88" s="47" t="s">
        <v>53</v>
      </c>
      <c r="C88" s="54">
        <v>398.09109999999998</v>
      </c>
    </row>
    <row r="89" spans="2:3" x14ac:dyDescent="0.25">
      <c r="B89" s="47" t="s">
        <v>54</v>
      </c>
      <c r="C89" s="54">
        <v>17</v>
      </c>
    </row>
    <row r="90" spans="2:3" x14ac:dyDescent="0.25">
      <c r="B90" s="47" t="s">
        <v>55</v>
      </c>
      <c r="C90" s="54">
        <v>21.238099999999999</v>
      </c>
    </row>
    <row r="91" spans="2:3" x14ac:dyDescent="0.25">
      <c r="B91" s="47" t="s">
        <v>56</v>
      </c>
      <c r="C91" s="54">
        <v>398.09109999999998</v>
      </c>
    </row>
    <row r="92" spans="2:3" x14ac:dyDescent="0.25">
      <c r="B92" s="47" t="s">
        <v>57</v>
      </c>
      <c r="C92" s="54">
        <v>422.27749999999997</v>
      </c>
    </row>
    <row r="93" spans="2:3" x14ac:dyDescent="0.25">
      <c r="B93" s="47" t="s">
        <v>58</v>
      </c>
      <c r="C93" s="54">
        <v>31</v>
      </c>
    </row>
    <row r="94" spans="2:3" x14ac:dyDescent="0.25">
      <c r="B94" s="47" t="s">
        <v>59</v>
      </c>
      <c r="C94" s="54">
        <v>21.238099999999999</v>
      </c>
    </row>
    <row r="95" spans="2:3" x14ac:dyDescent="0.25">
      <c r="B95" s="47" t="s">
        <v>60</v>
      </c>
      <c r="C95" s="54">
        <v>422.27749999999997</v>
      </c>
    </row>
    <row r="96" spans="2:3" x14ac:dyDescent="0.25">
      <c r="B96" s="47" t="s">
        <v>61</v>
      </c>
      <c r="C96" s="54">
        <v>445.52539999999999</v>
      </c>
    </row>
    <row r="97" spans="2:3" x14ac:dyDescent="0.25">
      <c r="B97" s="47" t="s">
        <v>62</v>
      </c>
      <c r="C97" s="54">
        <v>30</v>
      </c>
    </row>
    <row r="98" spans="2:3" x14ac:dyDescent="0.25">
      <c r="B98" s="47" t="s">
        <v>63</v>
      </c>
      <c r="C98" s="54">
        <v>21.238099999999999</v>
      </c>
    </row>
    <row r="99" spans="2:3" x14ac:dyDescent="0.25">
      <c r="B99" s="47" t="s">
        <v>64</v>
      </c>
      <c r="C99" s="54">
        <v>445.52539999999999</v>
      </c>
    </row>
    <row r="100" spans="2:3" x14ac:dyDescent="0.25">
      <c r="B100" s="47" t="s">
        <v>65</v>
      </c>
      <c r="C100" s="54">
        <v>468.82549999999998</v>
      </c>
    </row>
    <row r="101" spans="2:3" x14ac:dyDescent="0.25">
      <c r="B101" s="47" t="s">
        <v>66</v>
      </c>
      <c r="C101" s="54">
        <v>26</v>
      </c>
    </row>
    <row r="102" spans="2:3" x14ac:dyDescent="0.25">
      <c r="B102" s="47" t="s">
        <v>67</v>
      </c>
      <c r="C102" s="54">
        <v>21.238099999999999</v>
      </c>
    </row>
    <row r="103" spans="2:3" x14ac:dyDescent="0.25">
      <c r="B103" s="47" t="s">
        <v>68</v>
      </c>
      <c r="C103" s="54">
        <v>468.82549999999998</v>
      </c>
    </row>
    <row r="104" spans="2:3" x14ac:dyDescent="0.25">
      <c r="B104" s="47" t="s">
        <v>69</v>
      </c>
      <c r="C104" s="54">
        <v>492.77980000000002</v>
      </c>
    </row>
    <row r="105" spans="2:3" x14ac:dyDescent="0.25">
      <c r="B105" s="47" t="s">
        <v>70</v>
      </c>
      <c r="C105" s="54">
        <v>33</v>
      </c>
    </row>
    <row r="106" spans="2:3" x14ac:dyDescent="0.25">
      <c r="B106" s="47" t="s">
        <v>71</v>
      </c>
      <c r="C106" s="54">
        <v>21.238099999999999</v>
      </c>
    </row>
    <row r="107" spans="2:3" x14ac:dyDescent="0.25">
      <c r="B107" s="47" t="s">
        <v>72</v>
      </c>
      <c r="C107" s="54">
        <v>492.77980000000002</v>
      </c>
    </row>
    <row r="108" spans="2:3" x14ac:dyDescent="0.25">
      <c r="B108" s="47" t="s">
        <v>73</v>
      </c>
      <c r="C108" s="54">
        <v>517.8614</v>
      </c>
    </row>
    <row r="109" spans="2:3" x14ac:dyDescent="0.25">
      <c r="B109" s="47" t="s">
        <v>74</v>
      </c>
      <c r="C109" s="54">
        <v>36</v>
      </c>
    </row>
    <row r="110" spans="2:3" x14ac:dyDescent="0.25">
      <c r="B110" s="47" t="s">
        <v>75</v>
      </c>
      <c r="C110" s="54">
        <v>21.238099999999999</v>
      </c>
    </row>
    <row r="111" spans="2:3" x14ac:dyDescent="0.25">
      <c r="B111" s="47" t="s">
        <v>76</v>
      </c>
      <c r="C111" s="54">
        <v>517.8614</v>
      </c>
    </row>
    <row r="112" spans="2:3" x14ac:dyDescent="0.25">
      <c r="B112" s="47" t="s">
        <v>77</v>
      </c>
      <c r="C112" s="54">
        <v>544.51639999999998</v>
      </c>
    </row>
    <row r="113" spans="2:3" x14ac:dyDescent="0.25">
      <c r="B113" s="47" t="s">
        <v>78</v>
      </c>
      <c r="C113" s="54">
        <v>34</v>
      </c>
    </row>
    <row r="114" spans="2:3" x14ac:dyDescent="0.25">
      <c r="B114" s="47" t="s">
        <v>79</v>
      </c>
      <c r="C114" s="54">
        <v>21.238099999999999</v>
      </c>
    </row>
    <row r="115" spans="2:3" x14ac:dyDescent="0.25">
      <c r="B115" s="47" t="s">
        <v>80</v>
      </c>
      <c r="C115" s="54">
        <v>544.51639999999998</v>
      </c>
    </row>
    <row r="116" spans="2:3" x14ac:dyDescent="0.25">
      <c r="B116" s="47" t="s">
        <v>81</v>
      </c>
      <c r="C116" s="54">
        <v>573.22209999999995</v>
      </c>
    </row>
    <row r="117" spans="2:3" x14ac:dyDescent="0.25">
      <c r="B117" s="47" t="s">
        <v>82</v>
      </c>
      <c r="C117" s="54">
        <v>26</v>
      </c>
    </row>
    <row r="118" spans="2:3" x14ac:dyDescent="0.25">
      <c r="B118" s="47" t="s">
        <v>83</v>
      </c>
      <c r="C118" s="54">
        <v>21.238099999999999</v>
      </c>
    </row>
    <row r="119" spans="2:3" x14ac:dyDescent="0.25">
      <c r="B119" s="47" t="s">
        <v>84</v>
      </c>
      <c r="C119" s="54">
        <v>573.22209999999995</v>
      </c>
    </row>
    <row r="120" spans="2:3" x14ac:dyDescent="0.25">
      <c r="B120" s="47" t="s">
        <v>85</v>
      </c>
      <c r="C120" s="54">
        <v>604.53530000000001</v>
      </c>
    </row>
    <row r="121" spans="2:3" x14ac:dyDescent="0.25">
      <c r="B121" s="47" t="s">
        <v>86</v>
      </c>
      <c r="C121" s="54">
        <v>16</v>
      </c>
    </row>
    <row r="122" spans="2:3" x14ac:dyDescent="0.25">
      <c r="B122" s="47" t="s">
        <v>87</v>
      </c>
      <c r="C122" s="54">
        <v>21.238099999999999</v>
      </c>
    </row>
    <row r="123" spans="2:3" x14ac:dyDescent="0.25">
      <c r="B123" s="47" t="s">
        <v>88</v>
      </c>
      <c r="C123" s="54">
        <v>604.53530000000001</v>
      </c>
    </row>
    <row r="124" spans="2:3" x14ac:dyDescent="0.25">
      <c r="B124" s="47" t="s">
        <v>89</v>
      </c>
      <c r="C124" s="54">
        <v>639.14769999999999</v>
      </c>
    </row>
    <row r="125" spans="2:3" x14ac:dyDescent="0.25">
      <c r="B125" s="47" t="s">
        <v>90</v>
      </c>
      <c r="C125" s="54">
        <v>17</v>
      </c>
    </row>
    <row r="126" spans="2:3" x14ac:dyDescent="0.25">
      <c r="B126" s="47" t="s">
        <v>91</v>
      </c>
      <c r="C126" s="54">
        <v>21.238099999999999</v>
      </c>
    </row>
    <row r="127" spans="2:3" x14ac:dyDescent="0.25">
      <c r="B127" s="47" t="s">
        <v>92</v>
      </c>
      <c r="C127" s="54">
        <v>639.14769999999999</v>
      </c>
    </row>
    <row r="128" spans="2:3" x14ac:dyDescent="0.25">
      <c r="B128" s="47" t="s">
        <v>93</v>
      </c>
      <c r="C128" s="54">
        <v>677.96119999999996</v>
      </c>
    </row>
    <row r="129" spans="2:3" x14ac:dyDescent="0.25">
      <c r="B129" s="47" t="s">
        <v>94</v>
      </c>
      <c r="C129" s="54">
        <v>12</v>
      </c>
    </row>
    <row r="130" spans="2:3" x14ac:dyDescent="0.25">
      <c r="B130" s="47" t="s">
        <v>95</v>
      </c>
      <c r="C130" s="54">
        <v>21.238099999999999</v>
      </c>
    </row>
    <row r="131" spans="2:3" x14ac:dyDescent="0.25">
      <c r="B131" s="47" t="s">
        <v>96</v>
      </c>
      <c r="C131" s="54">
        <v>677.96119999999996</v>
      </c>
    </row>
    <row r="132" spans="2:3" x14ac:dyDescent="0.25">
      <c r="B132" s="47" t="s">
        <v>97</v>
      </c>
      <c r="C132" s="54">
        <v>722.2047</v>
      </c>
    </row>
    <row r="133" spans="2:3" x14ac:dyDescent="0.25">
      <c r="B133" s="47" t="s">
        <v>98</v>
      </c>
      <c r="C133" s="54">
        <v>8</v>
      </c>
    </row>
    <row r="134" spans="2:3" x14ac:dyDescent="0.25">
      <c r="B134" s="47" t="s">
        <v>99</v>
      </c>
      <c r="C134" s="54">
        <v>21.238099999999999</v>
      </c>
    </row>
    <row r="135" spans="2:3" x14ac:dyDescent="0.25">
      <c r="B135" s="47" t="s">
        <v>100</v>
      </c>
      <c r="C135" s="54">
        <v>722.2047</v>
      </c>
    </row>
    <row r="136" spans="2:3" x14ac:dyDescent="0.25">
      <c r="B136" s="47" t="s">
        <v>101</v>
      </c>
      <c r="C136" s="54">
        <v>773.63130000000001</v>
      </c>
    </row>
    <row r="137" spans="2:3" x14ac:dyDescent="0.25">
      <c r="B137" s="47" t="s">
        <v>102</v>
      </c>
      <c r="C137" s="54">
        <v>10</v>
      </c>
    </row>
    <row r="138" spans="2:3" x14ac:dyDescent="0.25">
      <c r="B138" s="47" t="s">
        <v>103</v>
      </c>
      <c r="C138" s="54">
        <v>21.238099999999999</v>
      </c>
    </row>
    <row r="139" spans="2:3" x14ac:dyDescent="0.25">
      <c r="B139" s="47" t="s">
        <v>104</v>
      </c>
      <c r="C139" s="54">
        <v>773.63130000000001</v>
      </c>
    </row>
    <row r="140" spans="2:3" x14ac:dyDescent="0.25">
      <c r="B140" s="47" t="s">
        <v>105</v>
      </c>
      <c r="C140" s="54">
        <v>834.87469999999996</v>
      </c>
    </row>
    <row r="141" spans="2:3" x14ac:dyDescent="0.25">
      <c r="B141" s="47" t="s">
        <v>106</v>
      </c>
      <c r="C141" s="54">
        <v>14</v>
      </c>
    </row>
    <row r="142" spans="2:3" x14ac:dyDescent="0.25">
      <c r="B142" s="47" t="s">
        <v>107</v>
      </c>
      <c r="C142" s="54">
        <v>21.238099999999999</v>
      </c>
    </row>
    <row r="143" spans="2:3" x14ac:dyDescent="0.25">
      <c r="B143" s="47" t="s">
        <v>108</v>
      </c>
      <c r="C143" s="54">
        <v>834.87469999999996</v>
      </c>
    </row>
    <row r="144" spans="2:3" x14ac:dyDescent="0.25">
      <c r="B144" s="47" t="s">
        <v>109</v>
      </c>
      <c r="C144" s="54">
        <v>910.15359999999998</v>
      </c>
    </row>
    <row r="145" spans="2:3" x14ac:dyDescent="0.25">
      <c r="B145" s="47" t="s">
        <v>110</v>
      </c>
      <c r="C145" s="54">
        <v>10</v>
      </c>
    </row>
    <row r="146" spans="2:3" x14ac:dyDescent="0.25">
      <c r="B146" s="47" t="s">
        <v>111</v>
      </c>
      <c r="C146" s="54">
        <v>21.238099999999999</v>
      </c>
    </row>
    <row r="147" spans="2:3" x14ac:dyDescent="0.25">
      <c r="B147" s="47" t="s">
        <v>130</v>
      </c>
      <c r="C147" s="54">
        <v>910.15359999999998</v>
      </c>
    </row>
    <row r="148" spans="2:3" x14ac:dyDescent="0.25">
      <c r="B148" s="47" t="s">
        <v>131</v>
      </c>
      <c r="C148" s="59">
        <v>1006.8278</v>
      </c>
    </row>
    <row r="149" spans="2:3" x14ac:dyDescent="0.25">
      <c r="B149" s="47" t="s">
        <v>132</v>
      </c>
      <c r="C149" s="54">
        <v>11</v>
      </c>
    </row>
    <row r="150" spans="2:3" x14ac:dyDescent="0.25">
      <c r="B150" s="47" t="s">
        <v>133</v>
      </c>
      <c r="C150" s="54">
        <v>21.238099999999999</v>
      </c>
    </row>
    <row r="151" spans="2:3" x14ac:dyDescent="0.25">
      <c r="B151" s="47" t="s">
        <v>134</v>
      </c>
      <c r="C151" s="59">
        <v>1006.8278</v>
      </c>
    </row>
    <row r="152" spans="2:3" x14ac:dyDescent="0.25">
      <c r="B152" s="47" t="s">
        <v>135</v>
      </c>
      <c r="C152" s="59">
        <v>1139.4087999999999</v>
      </c>
    </row>
    <row r="153" spans="2:3" x14ac:dyDescent="0.25">
      <c r="B153" s="47" t="s">
        <v>136</v>
      </c>
      <c r="C153" s="54">
        <v>20</v>
      </c>
    </row>
    <row r="154" spans="2:3" x14ac:dyDescent="0.25">
      <c r="B154" s="47" t="s">
        <v>137</v>
      </c>
      <c r="C154" s="54">
        <v>21.238099999999999</v>
      </c>
    </row>
    <row r="155" spans="2:3" x14ac:dyDescent="0.25">
      <c r="B155" s="47" t="s">
        <v>141</v>
      </c>
      <c r="C155" s="59">
        <v>1139.4087999999999</v>
      </c>
    </row>
    <row r="156" spans="2:3" x14ac:dyDescent="0.25">
      <c r="B156" s="47" t="s">
        <v>142</v>
      </c>
      <c r="C156" s="59">
        <v>1342.6980000000001</v>
      </c>
    </row>
    <row r="157" spans="2:3" x14ac:dyDescent="0.25">
      <c r="B157" s="47" t="s">
        <v>143</v>
      </c>
      <c r="C157" s="54">
        <v>29</v>
      </c>
    </row>
    <row r="158" spans="2:3" x14ac:dyDescent="0.25">
      <c r="B158" s="47" t="s">
        <v>144</v>
      </c>
      <c r="C158" s="54">
        <v>21.238099999999999</v>
      </c>
    </row>
    <row r="159" spans="2:3" x14ac:dyDescent="0.25">
      <c r="B159" s="47" t="s">
        <v>145</v>
      </c>
      <c r="C159" s="59">
        <v>1342.6980000000001</v>
      </c>
    </row>
    <row r="160" spans="2:3" x14ac:dyDescent="0.25">
      <c r="B160" s="47" t="s">
        <v>146</v>
      </c>
      <c r="C160" s="59">
        <v>1739.2118</v>
      </c>
    </row>
    <row r="161" spans="2:3" x14ac:dyDescent="0.25">
      <c r="B161" s="47" t="s">
        <v>147</v>
      </c>
      <c r="C161" s="54">
        <v>36</v>
      </c>
    </row>
    <row r="162" spans="2:3" x14ac:dyDescent="0.25">
      <c r="B162" s="47" t="s">
        <v>148</v>
      </c>
      <c r="C162" s="54">
        <v>21.238099999999999</v>
      </c>
    </row>
    <row r="163" spans="2:3" x14ac:dyDescent="0.25">
      <c r="B163" s="47" t="s">
        <v>149</v>
      </c>
      <c r="C163" s="59">
        <v>1739.2118</v>
      </c>
    </row>
    <row r="164" spans="2:3" x14ac:dyDescent="0.25">
      <c r="B164" s="47" t="s">
        <v>150</v>
      </c>
      <c r="C164" s="48" t="s">
        <v>17</v>
      </c>
    </row>
    <row r="165" spans="2:3" x14ac:dyDescent="0.25">
      <c r="B165" s="47" t="s">
        <v>151</v>
      </c>
      <c r="C165" s="54">
        <v>24</v>
      </c>
    </row>
    <row r="166" spans="2:3" x14ac:dyDescent="0.25">
      <c r="B166" s="47" t="s">
        <v>152</v>
      </c>
      <c r="C166" s="54">
        <v>21.238099999999999</v>
      </c>
    </row>
    <row r="167" spans="2:3" x14ac:dyDescent="0.25">
      <c r="B167" s="49" t="s">
        <v>112</v>
      </c>
      <c r="C167" s="50"/>
    </row>
    <row r="168" spans="2:3" x14ac:dyDescent="0.25">
      <c r="B168" s="47" t="s">
        <v>113</v>
      </c>
      <c r="C168" s="54">
        <v>93.690600000000003</v>
      </c>
    </row>
    <row r="169" spans="2:3" x14ac:dyDescent="0.25">
      <c r="B169" s="47" t="s">
        <v>114</v>
      </c>
      <c r="C169" s="48" t="s">
        <v>35</v>
      </c>
    </row>
    <row r="170" spans="2:3" x14ac:dyDescent="0.25">
      <c r="B170" s="47" t="s">
        <v>115</v>
      </c>
      <c r="C170" s="48" t="s">
        <v>35</v>
      </c>
    </row>
    <row r="171" spans="2:3" x14ac:dyDescent="0.25">
      <c r="B171" s="47" t="s">
        <v>116</v>
      </c>
      <c r="C171" s="48" t="s">
        <v>35</v>
      </c>
    </row>
    <row r="172" spans="2:3" x14ac:dyDescent="0.25">
      <c r="B172" s="47" t="s">
        <v>117</v>
      </c>
      <c r="C172" s="48" t="s">
        <v>35</v>
      </c>
    </row>
    <row r="173" spans="2:3" x14ac:dyDescent="0.25">
      <c r="B173" s="47" t="s">
        <v>118</v>
      </c>
      <c r="C173" s="48" t="s">
        <v>35</v>
      </c>
    </row>
    <row r="174" spans="2:3" x14ac:dyDescent="0.25">
      <c r="B174" s="47" t="s">
        <v>119</v>
      </c>
      <c r="C174" s="48" t="s">
        <v>35</v>
      </c>
    </row>
    <row r="175" spans="2:3" x14ac:dyDescent="0.25">
      <c r="B175" s="47" t="s">
        <v>120</v>
      </c>
      <c r="C175" s="48" t="s">
        <v>35</v>
      </c>
    </row>
    <row r="176" spans="2:3" x14ac:dyDescent="0.25">
      <c r="B176" s="47" t="s">
        <v>121</v>
      </c>
      <c r="C176" s="48" t="s">
        <v>35</v>
      </c>
    </row>
    <row r="177" spans="2:3" x14ac:dyDescent="0.25">
      <c r="B177" s="47" t="s">
        <v>122</v>
      </c>
      <c r="C177" s="48" t="s">
        <v>35</v>
      </c>
    </row>
    <row r="178" spans="2:3" x14ac:dyDescent="0.25">
      <c r="B178" s="47" t="s">
        <v>123</v>
      </c>
      <c r="C178" s="48" t="s">
        <v>35</v>
      </c>
    </row>
    <row r="179" spans="2:3" x14ac:dyDescent="0.25">
      <c r="B179" s="47" t="s">
        <v>124</v>
      </c>
      <c r="C179" s="48" t="s">
        <v>35</v>
      </c>
    </row>
    <row r="180" spans="2:3" x14ac:dyDescent="0.25">
      <c r="B180" s="49" t="s">
        <v>125</v>
      </c>
      <c r="C180" s="50"/>
    </row>
    <row r="181" spans="2:3" x14ac:dyDescent="0.25">
      <c r="B181" s="47" t="s">
        <v>113</v>
      </c>
      <c r="C181" s="54">
        <v>7.1219999999999999</v>
      </c>
    </row>
    <row r="182" spans="2:3" x14ac:dyDescent="0.25">
      <c r="B182" s="47" t="s">
        <v>114</v>
      </c>
      <c r="C182" s="48" t="s">
        <v>35</v>
      </c>
    </row>
    <row r="183" spans="2:3" x14ac:dyDescent="0.25">
      <c r="B183" s="47" t="s">
        <v>115</v>
      </c>
      <c r="C183" s="48" t="s">
        <v>35</v>
      </c>
    </row>
    <row r="184" spans="2:3" x14ac:dyDescent="0.25">
      <c r="B184" s="47" t="s">
        <v>116</v>
      </c>
      <c r="C184" s="48" t="s">
        <v>35</v>
      </c>
    </row>
    <row r="185" spans="2:3" x14ac:dyDescent="0.25">
      <c r="B185" s="47" t="s">
        <v>117</v>
      </c>
      <c r="C185" s="48" t="s">
        <v>35</v>
      </c>
    </row>
    <row r="186" spans="2:3" x14ac:dyDescent="0.25">
      <c r="B186" s="47" t="s">
        <v>118</v>
      </c>
      <c r="C186" s="48" t="s">
        <v>35</v>
      </c>
    </row>
    <row r="187" spans="2:3" x14ac:dyDescent="0.25">
      <c r="B187" s="47" t="s">
        <v>119</v>
      </c>
      <c r="C187" s="48" t="s">
        <v>35</v>
      </c>
    </row>
    <row r="188" spans="2:3" x14ac:dyDescent="0.25">
      <c r="B188" s="47" t="s">
        <v>120</v>
      </c>
      <c r="C188" s="48" t="s">
        <v>35</v>
      </c>
    </row>
    <row r="189" spans="2:3" x14ac:dyDescent="0.25">
      <c r="B189" s="47" t="s">
        <v>121</v>
      </c>
      <c r="C189" s="48" t="s">
        <v>35</v>
      </c>
    </row>
    <row r="190" spans="2:3" x14ac:dyDescent="0.25">
      <c r="B190" s="47" t="s">
        <v>122</v>
      </c>
      <c r="C190" s="48" t="s">
        <v>35</v>
      </c>
    </row>
    <row r="191" spans="2:3" x14ac:dyDescent="0.25">
      <c r="B191" s="47" t="s">
        <v>123</v>
      </c>
      <c r="C191" s="48" t="s">
        <v>35</v>
      </c>
    </row>
    <row r="192" spans="2:3" x14ac:dyDescent="0.25">
      <c r="B192" s="47" t="s">
        <v>124</v>
      </c>
      <c r="C192" s="48" t="s">
        <v>35</v>
      </c>
    </row>
    <row r="193" spans="2:3" x14ac:dyDescent="0.25">
      <c r="B193" s="49" t="s">
        <v>126</v>
      </c>
      <c r="C193" s="50"/>
    </row>
    <row r="194" spans="2:3" x14ac:dyDescent="0.25">
      <c r="B194" s="47" t="s">
        <v>113</v>
      </c>
      <c r="C194" s="54">
        <v>0.1134</v>
      </c>
    </row>
    <row r="195" spans="2:3" x14ac:dyDescent="0.25">
      <c r="B195" s="47" t="s">
        <v>114</v>
      </c>
      <c r="C195" s="48" t="s">
        <v>35</v>
      </c>
    </row>
    <row r="196" spans="2:3" x14ac:dyDescent="0.25">
      <c r="B196" s="47" t="s">
        <v>115</v>
      </c>
      <c r="C196" s="48" t="s">
        <v>35</v>
      </c>
    </row>
    <row r="197" spans="2:3" x14ac:dyDescent="0.25">
      <c r="B197" s="47" t="s">
        <v>116</v>
      </c>
      <c r="C197" s="48" t="s">
        <v>35</v>
      </c>
    </row>
    <row r="198" spans="2:3" x14ac:dyDescent="0.25">
      <c r="B198" s="47" t="s">
        <v>117</v>
      </c>
      <c r="C198" s="48" t="s">
        <v>35</v>
      </c>
    </row>
    <row r="199" spans="2:3" x14ac:dyDescent="0.25">
      <c r="B199" s="47" t="s">
        <v>118</v>
      </c>
      <c r="C199" s="48" t="s">
        <v>35</v>
      </c>
    </row>
    <row r="200" spans="2:3" x14ac:dyDescent="0.25">
      <c r="B200" s="47" t="s">
        <v>119</v>
      </c>
      <c r="C200" s="48" t="s">
        <v>35</v>
      </c>
    </row>
    <row r="201" spans="2:3" x14ac:dyDescent="0.25">
      <c r="B201" s="47" t="s">
        <v>120</v>
      </c>
      <c r="C201" s="48" t="s">
        <v>35</v>
      </c>
    </row>
    <row r="202" spans="2:3" x14ac:dyDescent="0.25">
      <c r="B202" s="47" t="s">
        <v>121</v>
      </c>
      <c r="C202" s="48" t="s">
        <v>35</v>
      </c>
    </row>
    <row r="203" spans="2:3" x14ac:dyDescent="0.25">
      <c r="B203" s="47" t="s">
        <v>122</v>
      </c>
      <c r="C203" s="48" t="s">
        <v>35</v>
      </c>
    </row>
    <row r="204" spans="2:3" x14ac:dyDescent="0.25">
      <c r="B204" s="47" t="s">
        <v>123</v>
      </c>
      <c r="C204" s="48" t="s">
        <v>35</v>
      </c>
    </row>
    <row r="205" spans="2:3" ht="15.75" thickBot="1" x14ac:dyDescent="0.3">
      <c r="B205" s="57" t="s">
        <v>124</v>
      </c>
      <c r="C205" s="58" t="s">
        <v>35</v>
      </c>
    </row>
  </sheetData>
  <mergeCells count="9">
    <mergeCell ref="B167:C167"/>
    <mergeCell ref="B180:C180"/>
    <mergeCell ref="B193:C193"/>
    <mergeCell ref="B23:C23"/>
    <mergeCell ref="B30:C30"/>
    <mergeCell ref="B47:C47"/>
    <mergeCell ref="B56:C56"/>
    <mergeCell ref="B78:C78"/>
    <mergeCell ref="B82:C8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59E4-9947-42C2-916B-A8644A76FC37}">
  <dimension ref="B1:C209"/>
  <sheetViews>
    <sheetView showGridLines="0" workbookViewId="0"/>
  </sheetViews>
  <sheetFormatPr defaultRowHeight="15" x14ac:dyDescent="0.25"/>
  <cols>
    <col min="1" max="1" width="0.28515625" customWidth="1"/>
    <col min="2" max="5" width="20.7109375" customWidth="1"/>
  </cols>
  <sheetData>
    <row r="1" s="1" customFormat="1" ht="65.650000000000006" customHeight="1" x14ac:dyDescent="0.3"/>
    <row r="19" spans="2:3" ht="15.75" thickBot="1" x14ac:dyDescent="0.3"/>
    <row r="20" spans="2:3" x14ac:dyDescent="0.25">
      <c r="B20" s="45" t="s">
        <v>0</v>
      </c>
      <c r="C20" s="46" t="s">
        <v>18</v>
      </c>
    </row>
    <row r="21" spans="2:3" x14ac:dyDescent="0.25">
      <c r="B21" s="47" t="s">
        <v>3</v>
      </c>
      <c r="C21" s="48" t="s">
        <v>181</v>
      </c>
    </row>
    <row r="22" spans="2:3" x14ac:dyDescent="0.25">
      <c r="B22" s="47" t="s">
        <v>19</v>
      </c>
      <c r="C22" s="48" t="s">
        <v>20</v>
      </c>
    </row>
    <row r="23" spans="2:3" x14ac:dyDescent="0.25">
      <c r="B23" s="49" t="s">
        <v>21</v>
      </c>
      <c r="C23" s="50"/>
    </row>
    <row r="24" spans="2:3" x14ac:dyDescent="0.25">
      <c r="B24" s="47" t="s">
        <v>22</v>
      </c>
      <c r="C24" s="48" t="s">
        <v>23</v>
      </c>
    </row>
    <row r="25" spans="2:3" x14ac:dyDescent="0.25">
      <c r="B25" s="47" t="s">
        <v>24</v>
      </c>
      <c r="C25" s="48" t="s">
        <v>23</v>
      </c>
    </row>
    <row r="26" spans="2:3" x14ac:dyDescent="0.25">
      <c r="B26" s="47" t="s">
        <v>25</v>
      </c>
      <c r="C26" s="48" t="s">
        <v>23</v>
      </c>
    </row>
    <row r="27" spans="2:3" x14ac:dyDescent="0.25">
      <c r="B27" s="47" t="s">
        <v>26</v>
      </c>
      <c r="C27" s="48" t="s">
        <v>23</v>
      </c>
    </row>
    <row r="28" spans="2:3" x14ac:dyDescent="0.25">
      <c r="B28" s="47" t="s">
        <v>27</v>
      </c>
      <c r="C28" s="48" t="s">
        <v>23</v>
      </c>
    </row>
    <row r="29" spans="2:3" x14ac:dyDescent="0.25">
      <c r="B29" s="47" t="s">
        <v>28</v>
      </c>
      <c r="C29" s="48" t="s">
        <v>23</v>
      </c>
    </row>
    <row r="30" spans="2:3" x14ac:dyDescent="0.25">
      <c r="B30" s="49" t="s">
        <v>29</v>
      </c>
      <c r="C30" s="50"/>
    </row>
    <row r="31" spans="2:3" x14ac:dyDescent="0.25">
      <c r="B31" s="47" t="s">
        <v>30</v>
      </c>
      <c r="C31" s="51">
        <v>3</v>
      </c>
    </row>
    <row r="32" spans="2:3" x14ac:dyDescent="0.25">
      <c r="B32" s="47" t="s">
        <v>31</v>
      </c>
      <c r="C32" s="48" t="s">
        <v>32</v>
      </c>
    </row>
    <row r="33" spans="2:3" x14ac:dyDescent="0.25">
      <c r="B33" s="47" t="s">
        <v>33</v>
      </c>
      <c r="C33" s="54">
        <v>417.2466</v>
      </c>
    </row>
    <row r="34" spans="2:3" x14ac:dyDescent="0.25">
      <c r="B34" s="47" t="s">
        <v>34</v>
      </c>
      <c r="C34" s="48" t="s">
        <v>35</v>
      </c>
    </row>
    <row r="35" spans="2:3" x14ac:dyDescent="0.25">
      <c r="B35" s="47" t="s">
        <v>36</v>
      </c>
      <c r="C35" s="48" t="s">
        <v>35</v>
      </c>
    </row>
    <row r="36" spans="2:3" x14ac:dyDescent="0.25">
      <c r="B36" s="47" t="s">
        <v>37</v>
      </c>
      <c r="C36" s="48" t="s">
        <v>35</v>
      </c>
    </row>
    <row r="37" spans="2:3" x14ac:dyDescent="0.25">
      <c r="B37" s="47" t="s">
        <v>38</v>
      </c>
      <c r="C37" s="48" t="s">
        <v>39</v>
      </c>
    </row>
    <row r="38" spans="2:3" x14ac:dyDescent="0.25">
      <c r="B38" s="47" t="s">
        <v>33</v>
      </c>
      <c r="C38" s="54">
        <v>427.59690000000001</v>
      </c>
    </row>
    <row r="39" spans="2:3" x14ac:dyDescent="0.25">
      <c r="B39" s="47" t="s">
        <v>34</v>
      </c>
      <c r="C39" s="48" t="s">
        <v>35</v>
      </c>
    </row>
    <row r="40" spans="2:3" x14ac:dyDescent="0.25">
      <c r="B40" s="47" t="s">
        <v>36</v>
      </c>
      <c r="C40" s="48" t="s">
        <v>35</v>
      </c>
    </row>
    <row r="41" spans="2:3" x14ac:dyDescent="0.25">
      <c r="B41" s="47" t="s">
        <v>37</v>
      </c>
      <c r="C41" s="48" t="s">
        <v>35</v>
      </c>
    </row>
    <row r="42" spans="2:3" x14ac:dyDescent="0.25">
      <c r="B42" s="47" t="s">
        <v>40</v>
      </c>
      <c r="C42" s="48" t="s">
        <v>41</v>
      </c>
    </row>
    <row r="43" spans="2:3" x14ac:dyDescent="0.25">
      <c r="B43" s="47" t="s">
        <v>33</v>
      </c>
      <c r="C43" s="54">
        <v>130.54929999999999</v>
      </c>
    </row>
    <row r="44" spans="2:3" x14ac:dyDescent="0.25">
      <c r="B44" s="47" t="s">
        <v>34</v>
      </c>
      <c r="C44" s="48" t="s">
        <v>35</v>
      </c>
    </row>
    <row r="45" spans="2:3" x14ac:dyDescent="0.25">
      <c r="B45" s="47" t="s">
        <v>36</v>
      </c>
      <c r="C45" s="48" t="s">
        <v>35</v>
      </c>
    </row>
    <row r="46" spans="2:3" x14ac:dyDescent="0.25">
      <c r="B46" s="47" t="s">
        <v>37</v>
      </c>
      <c r="C46" s="48" t="s">
        <v>35</v>
      </c>
    </row>
    <row r="47" spans="2:3" x14ac:dyDescent="0.25">
      <c r="B47" s="49" t="s">
        <v>42</v>
      </c>
      <c r="C47" s="50"/>
    </row>
    <row r="48" spans="2:3" x14ac:dyDescent="0.25">
      <c r="B48" s="47" t="s">
        <v>5</v>
      </c>
      <c r="C48" s="54">
        <v>130.54929999999999</v>
      </c>
    </row>
    <row r="49" spans="2:3" x14ac:dyDescent="0.25">
      <c r="B49" s="47" t="s">
        <v>6</v>
      </c>
      <c r="C49" s="48" t="s">
        <v>17</v>
      </c>
    </row>
    <row r="50" spans="2:3" x14ac:dyDescent="0.25">
      <c r="B50" s="47" t="s">
        <v>7</v>
      </c>
      <c r="C50" s="54">
        <v>547.79589999999996</v>
      </c>
    </row>
    <row r="51" spans="2:3" x14ac:dyDescent="0.25">
      <c r="B51" s="47" t="s">
        <v>8</v>
      </c>
      <c r="C51" s="54">
        <v>272.68060000000003</v>
      </c>
    </row>
    <row r="52" spans="2:3" x14ac:dyDescent="0.25">
      <c r="B52" s="47" t="s">
        <v>9</v>
      </c>
      <c r="C52" s="54">
        <v>421.95080000000002</v>
      </c>
    </row>
    <row r="53" spans="2:3" x14ac:dyDescent="0.25">
      <c r="B53" s="47" t="s">
        <v>10</v>
      </c>
      <c r="C53" s="54">
        <v>427.59690000000001</v>
      </c>
    </row>
    <row r="54" spans="2:3" x14ac:dyDescent="0.25">
      <c r="B54" s="47" t="s">
        <v>43</v>
      </c>
      <c r="C54" s="54">
        <v>4.1506999999999996</v>
      </c>
    </row>
    <row r="55" spans="2:3" x14ac:dyDescent="0.25">
      <c r="B55" s="47" t="s">
        <v>44</v>
      </c>
      <c r="C55" s="54">
        <v>44.515099999999997</v>
      </c>
    </row>
    <row r="56" spans="2:3" x14ac:dyDescent="0.25">
      <c r="B56" s="49" t="s">
        <v>45</v>
      </c>
      <c r="C56" s="50"/>
    </row>
    <row r="57" spans="2:3" x14ac:dyDescent="0.25">
      <c r="B57" s="55">
        <v>0.01</v>
      </c>
      <c r="C57" s="54">
        <v>171.14009999999999</v>
      </c>
    </row>
    <row r="58" spans="2:3" x14ac:dyDescent="0.25">
      <c r="B58" s="56">
        <v>2.5000000000000001E-2</v>
      </c>
      <c r="C58" s="54">
        <v>185.91640000000001</v>
      </c>
    </row>
    <row r="59" spans="2:3" x14ac:dyDescent="0.25">
      <c r="B59" s="55">
        <v>0.05</v>
      </c>
      <c r="C59" s="54">
        <v>202.86099999999999</v>
      </c>
    </row>
    <row r="60" spans="2:3" x14ac:dyDescent="0.25">
      <c r="B60" s="55">
        <v>0.1</v>
      </c>
      <c r="C60" s="54">
        <v>228.92740000000001</v>
      </c>
    </row>
    <row r="61" spans="2:3" x14ac:dyDescent="0.25">
      <c r="B61" s="55">
        <v>0.2</v>
      </c>
      <c r="C61" s="54">
        <v>273.36860000000001</v>
      </c>
    </row>
    <row r="62" spans="2:3" x14ac:dyDescent="0.25">
      <c r="B62" s="55">
        <v>0.25</v>
      </c>
      <c r="C62" s="54">
        <v>295.09589999999997</v>
      </c>
    </row>
    <row r="63" spans="2:3" x14ac:dyDescent="0.25">
      <c r="B63" s="55">
        <v>0.3</v>
      </c>
      <c r="C63" s="54">
        <v>317.41070000000002</v>
      </c>
    </row>
    <row r="64" spans="2:3" x14ac:dyDescent="0.25">
      <c r="B64" s="55">
        <v>0.35</v>
      </c>
      <c r="C64" s="54">
        <v>340.78149999999999</v>
      </c>
    </row>
    <row r="65" spans="2:3" x14ac:dyDescent="0.25">
      <c r="B65" s="55">
        <v>0.4</v>
      </c>
      <c r="C65" s="54">
        <v>365.65519999999998</v>
      </c>
    </row>
    <row r="66" spans="2:3" x14ac:dyDescent="0.25">
      <c r="B66" s="55">
        <v>0.45</v>
      </c>
      <c r="C66" s="54">
        <v>392.51850000000002</v>
      </c>
    </row>
    <row r="67" spans="2:3" x14ac:dyDescent="0.25">
      <c r="B67" s="55">
        <v>0.5</v>
      </c>
      <c r="C67" s="54">
        <v>421.95080000000002</v>
      </c>
    </row>
    <row r="68" spans="2:3" x14ac:dyDescent="0.25">
      <c r="B68" s="55">
        <v>0.55000000000000004</v>
      </c>
      <c r="C68" s="54">
        <v>454.68990000000002</v>
      </c>
    </row>
    <row r="69" spans="2:3" x14ac:dyDescent="0.25">
      <c r="B69" s="55">
        <v>0.6</v>
      </c>
      <c r="C69" s="54">
        <v>491.72629999999998</v>
      </c>
    </row>
    <row r="70" spans="2:3" x14ac:dyDescent="0.25">
      <c r="B70" s="55">
        <v>0.65</v>
      </c>
      <c r="C70" s="54">
        <v>534.45920000000001</v>
      </c>
    </row>
    <row r="71" spans="2:3" x14ac:dyDescent="0.25">
      <c r="B71" s="55">
        <v>0.7</v>
      </c>
      <c r="C71" s="54">
        <v>584.97619999999995</v>
      </c>
    </row>
    <row r="72" spans="2:3" x14ac:dyDescent="0.25">
      <c r="B72" s="55">
        <v>0.75</v>
      </c>
      <c r="C72" s="54">
        <v>646.60289999999998</v>
      </c>
    </row>
    <row r="73" spans="2:3" x14ac:dyDescent="0.25">
      <c r="B73" s="55">
        <v>0.8</v>
      </c>
      <c r="C73" s="54">
        <v>725.11090000000002</v>
      </c>
    </row>
    <row r="74" spans="2:3" x14ac:dyDescent="0.25">
      <c r="B74" s="55">
        <v>0.9</v>
      </c>
      <c r="C74" s="54">
        <v>993.69719999999995</v>
      </c>
    </row>
    <row r="75" spans="2:3" x14ac:dyDescent="0.25">
      <c r="B75" s="55">
        <v>0.95</v>
      </c>
      <c r="C75" s="59">
        <v>1304.8394000000001</v>
      </c>
    </row>
    <row r="76" spans="2:3" x14ac:dyDescent="0.25">
      <c r="B76" s="56">
        <v>0.97499999999999998</v>
      </c>
      <c r="C76" s="59">
        <v>1664.2184999999999</v>
      </c>
    </row>
    <row r="77" spans="2:3" x14ac:dyDescent="0.25">
      <c r="B77" s="55">
        <v>0.99</v>
      </c>
      <c r="C77" s="59">
        <v>2222.5216999999998</v>
      </c>
    </row>
    <row r="78" spans="2:3" x14ac:dyDescent="0.25">
      <c r="B78" s="49" t="s">
        <v>46</v>
      </c>
      <c r="C78" s="50"/>
    </row>
    <row r="79" spans="2:3" x14ac:dyDescent="0.25">
      <c r="B79" s="47" t="s">
        <v>22</v>
      </c>
      <c r="C79" s="59">
        <v>6740.0303000000004</v>
      </c>
    </row>
    <row r="80" spans="2:3" x14ac:dyDescent="0.25">
      <c r="B80" s="47" t="s">
        <v>24</v>
      </c>
      <c r="C80" s="59">
        <v>6752.5391</v>
      </c>
    </row>
    <row r="81" spans="2:3" x14ac:dyDescent="0.25">
      <c r="B81" s="47" t="s">
        <v>25</v>
      </c>
      <c r="C81" s="54">
        <v>-6.9279999999999999</v>
      </c>
    </row>
    <row r="82" spans="2:3" x14ac:dyDescent="0.25">
      <c r="B82" s="49" t="s">
        <v>47</v>
      </c>
      <c r="C82" s="50"/>
    </row>
    <row r="83" spans="2:3" x14ac:dyDescent="0.25">
      <c r="B83" s="47" t="s">
        <v>48</v>
      </c>
      <c r="C83" s="54">
        <v>130.54929999999999</v>
      </c>
    </row>
    <row r="84" spans="2:3" x14ac:dyDescent="0.25">
      <c r="B84" s="47" t="s">
        <v>49</v>
      </c>
      <c r="C84" s="54">
        <v>200.1104</v>
      </c>
    </row>
    <row r="85" spans="2:3" x14ac:dyDescent="0.25">
      <c r="B85" s="47" t="s">
        <v>50</v>
      </c>
      <c r="C85" s="54">
        <v>30</v>
      </c>
    </row>
    <row r="86" spans="2:3" x14ac:dyDescent="0.25">
      <c r="B86" s="47" t="s">
        <v>51</v>
      </c>
      <c r="C86" s="54">
        <v>22.090900000000001</v>
      </c>
    </row>
    <row r="87" spans="2:3" x14ac:dyDescent="0.25">
      <c r="B87" s="47" t="s">
        <v>52</v>
      </c>
      <c r="C87" s="54">
        <v>200.1104</v>
      </c>
    </row>
    <row r="88" spans="2:3" x14ac:dyDescent="0.25">
      <c r="B88" s="47" t="s">
        <v>53</v>
      </c>
      <c r="C88" s="54">
        <v>224.5573</v>
      </c>
    </row>
    <row r="89" spans="2:3" x14ac:dyDescent="0.25">
      <c r="B89" s="47" t="s">
        <v>54</v>
      </c>
      <c r="C89" s="54">
        <v>23</v>
      </c>
    </row>
    <row r="90" spans="2:3" x14ac:dyDescent="0.25">
      <c r="B90" s="47" t="s">
        <v>55</v>
      </c>
      <c r="C90" s="54">
        <v>22.090900000000001</v>
      </c>
    </row>
    <row r="91" spans="2:3" x14ac:dyDescent="0.25">
      <c r="B91" s="47" t="s">
        <v>56</v>
      </c>
      <c r="C91" s="54">
        <v>224.5573</v>
      </c>
    </row>
    <row r="92" spans="2:3" x14ac:dyDescent="0.25">
      <c r="B92" s="47" t="s">
        <v>57</v>
      </c>
      <c r="C92" s="54">
        <v>245.5984</v>
      </c>
    </row>
    <row r="93" spans="2:3" x14ac:dyDescent="0.25">
      <c r="B93" s="47" t="s">
        <v>58</v>
      </c>
      <c r="C93" s="54">
        <v>25</v>
      </c>
    </row>
    <row r="94" spans="2:3" x14ac:dyDescent="0.25">
      <c r="B94" s="47" t="s">
        <v>59</v>
      </c>
      <c r="C94" s="54">
        <v>22.090900000000001</v>
      </c>
    </row>
    <row r="95" spans="2:3" x14ac:dyDescent="0.25">
      <c r="B95" s="47" t="s">
        <v>60</v>
      </c>
      <c r="C95" s="54">
        <v>245.5984</v>
      </c>
    </row>
    <row r="96" spans="2:3" x14ac:dyDescent="0.25">
      <c r="B96" s="47" t="s">
        <v>61</v>
      </c>
      <c r="C96" s="54">
        <v>265.5052</v>
      </c>
    </row>
    <row r="97" spans="2:3" x14ac:dyDescent="0.25">
      <c r="B97" s="47" t="s">
        <v>62</v>
      </c>
      <c r="C97" s="54">
        <v>22</v>
      </c>
    </row>
    <row r="98" spans="2:3" x14ac:dyDescent="0.25">
      <c r="B98" s="47" t="s">
        <v>63</v>
      </c>
      <c r="C98" s="54">
        <v>22.090900000000001</v>
      </c>
    </row>
    <row r="99" spans="2:3" x14ac:dyDescent="0.25">
      <c r="B99" s="47" t="s">
        <v>64</v>
      </c>
      <c r="C99" s="54">
        <v>265.5052</v>
      </c>
    </row>
    <row r="100" spans="2:3" x14ac:dyDescent="0.25">
      <c r="B100" s="47" t="s">
        <v>65</v>
      </c>
      <c r="C100" s="54">
        <v>285.178</v>
      </c>
    </row>
    <row r="101" spans="2:3" x14ac:dyDescent="0.25">
      <c r="B101" s="47" t="s">
        <v>66</v>
      </c>
      <c r="C101" s="54">
        <v>25</v>
      </c>
    </row>
    <row r="102" spans="2:3" x14ac:dyDescent="0.25">
      <c r="B102" s="47" t="s">
        <v>67</v>
      </c>
      <c r="C102" s="54">
        <v>22.090900000000001</v>
      </c>
    </row>
    <row r="103" spans="2:3" x14ac:dyDescent="0.25">
      <c r="B103" s="47" t="s">
        <v>68</v>
      </c>
      <c r="C103" s="54">
        <v>285.178</v>
      </c>
    </row>
    <row r="104" spans="2:3" x14ac:dyDescent="0.25">
      <c r="B104" s="47" t="s">
        <v>69</v>
      </c>
      <c r="C104" s="54">
        <v>305.13659999999999</v>
      </c>
    </row>
    <row r="105" spans="2:3" x14ac:dyDescent="0.25">
      <c r="B105" s="47" t="s">
        <v>70</v>
      </c>
      <c r="C105" s="54">
        <v>22</v>
      </c>
    </row>
    <row r="106" spans="2:3" x14ac:dyDescent="0.25">
      <c r="B106" s="47" t="s">
        <v>71</v>
      </c>
      <c r="C106" s="54">
        <v>22.090900000000001</v>
      </c>
    </row>
    <row r="107" spans="2:3" x14ac:dyDescent="0.25">
      <c r="B107" s="47" t="s">
        <v>72</v>
      </c>
      <c r="C107" s="54">
        <v>305.13659999999999</v>
      </c>
    </row>
    <row r="108" spans="2:3" x14ac:dyDescent="0.25">
      <c r="B108" s="47" t="s">
        <v>73</v>
      </c>
      <c r="C108" s="54">
        <v>325.76369999999997</v>
      </c>
    </row>
    <row r="109" spans="2:3" x14ac:dyDescent="0.25">
      <c r="B109" s="47" t="s">
        <v>74</v>
      </c>
      <c r="C109" s="54">
        <v>15</v>
      </c>
    </row>
    <row r="110" spans="2:3" x14ac:dyDescent="0.25">
      <c r="B110" s="47" t="s">
        <v>75</v>
      </c>
      <c r="C110" s="54">
        <v>22.090900000000001</v>
      </c>
    </row>
    <row r="111" spans="2:3" x14ac:dyDescent="0.25">
      <c r="B111" s="47" t="s">
        <v>76</v>
      </c>
      <c r="C111" s="54">
        <v>325.76369999999997</v>
      </c>
    </row>
    <row r="112" spans="2:3" x14ac:dyDescent="0.25">
      <c r="B112" s="47" t="s">
        <v>77</v>
      </c>
      <c r="C112" s="54">
        <v>347.39679999999998</v>
      </c>
    </row>
    <row r="113" spans="2:3" x14ac:dyDescent="0.25">
      <c r="B113" s="47" t="s">
        <v>78</v>
      </c>
      <c r="C113" s="54">
        <v>7</v>
      </c>
    </row>
    <row r="114" spans="2:3" x14ac:dyDescent="0.25">
      <c r="B114" s="47" t="s">
        <v>79</v>
      </c>
      <c r="C114" s="54">
        <v>22.090900000000001</v>
      </c>
    </row>
    <row r="115" spans="2:3" x14ac:dyDescent="0.25">
      <c r="B115" s="47" t="s">
        <v>80</v>
      </c>
      <c r="C115" s="54">
        <v>347.39679999999998</v>
      </c>
    </row>
    <row r="116" spans="2:3" x14ac:dyDescent="0.25">
      <c r="B116" s="47" t="s">
        <v>81</v>
      </c>
      <c r="C116" s="54">
        <v>370.37610000000001</v>
      </c>
    </row>
    <row r="117" spans="2:3" x14ac:dyDescent="0.25">
      <c r="B117" s="47" t="s">
        <v>82</v>
      </c>
      <c r="C117" s="54">
        <v>7</v>
      </c>
    </row>
    <row r="118" spans="2:3" x14ac:dyDescent="0.25">
      <c r="B118" s="47" t="s">
        <v>83</v>
      </c>
      <c r="C118" s="54">
        <v>22.090900000000001</v>
      </c>
    </row>
    <row r="119" spans="2:3" x14ac:dyDescent="0.25">
      <c r="B119" s="47" t="s">
        <v>84</v>
      </c>
      <c r="C119" s="54">
        <v>370.37610000000001</v>
      </c>
    </row>
    <row r="120" spans="2:3" x14ac:dyDescent="0.25">
      <c r="B120" s="47" t="s">
        <v>85</v>
      </c>
      <c r="C120" s="54">
        <v>395.07819999999998</v>
      </c>
    </row>
    <row r="121" spans="2:3" x14ac:dyDescent="0.25">
      <c r="B121" s="47" t="s">
        <v>86</v>
      </c>
      <c r="C121" s="54">
        <v>14</v>
      </c>
    </row>
    <row r="122" spans="2:3" x14ac:dyDescent="0.25">
      <c r="B122" s="47" t="s">
        <v>87</v>
      </c>
      <c r="C122" s="54">
        <v>22.090900000000001</v>
      </c>
    </row>
    <row r="123" spans="2:3" x14ac:dyDescent="0.25">
      <c r="B123" s="47" t="s">
        <v>88</v>
      </c>
      <c r="C123" s="54">
        <v>395.07819999999998</v>
      </c>
    </row>
    <row r="124" spans="2:3" x14ac:dyDescent="0.25">
      <c r="B124" s="47" t="s">
        <v>89</v>
      </c>
      <c r="C124" s="54">
        <v>421.95080000000002</v>
      </c>
    </row>
    <row r="125" spans="2:3" x14ac:dyDescent="0.25">
      <c r="B125" s="47" t="s">
        <v>90</v>
      </c>
      <c r="C125" s="54">
        <v>27</v>
      </c>
    </row>
    <row r="126" spans="2:3" x14ac:dyDescent="0.25">
      <c r="B126" s="47" t="s">
        <v>91</v>
      </c>
      <c r="C126" s="54">
        <v>22.090900000000001</v>
      </c>
    </row>
    <row r="127" spans="2:3" x14ac:dyDescent="0.25">
      <c r="B127" s="47" t="s">
        <v>92</v>
      </c>
      <c r="C127" s="54">
        <v>421.95080000000002</v>
      </c>
    </row>
    <row r="128" spans="2:3" x14ac:dyDescent="0.25">
      <c r="B128" s="47" t="s">
        <v>93</v>
      </c>
      <c r="C128" s="54">
        <v>451.55329999999998</v>
      </c>
    </row>
    <row r="129" spans="2:3" x14ac:dyDescent="0.25">
      <c r="B129" s="47" t="s">
        <v>94</v>
      </c>
      <c r="C129" s="54">
        <v>24</v>
      </c>
    </row>
    <row r="130" spans="2:3" x14ac:dyDescent="0.25">
      <c r="B130" s="47" t="s">
        <v>95</v>
      </c>
      <c r="C130" s="54">
        <v>22.090900000000001</v>
      </c>
    </row>
    <row r="131" spans="2:3" x14ac:dyDescent="0.25">
      <c r="B131" s="47" t="s">
        <v>96</v>
      </c>
      <c r="C131" s="54">
        <v>451.55329999999998</v>
      </c>
    </row>
    <row r="132" spans="2:3" x14ac:dyDescent="0.25">
      <c r="B132" s="47" t="s">
        <v>97</v>
      </c>
      <c r="C132" s="54">
        <v>484.61680000000001</v>
      </c>
    </row>
    <row r="133" spans="2:3" x14ac:dyDescent="0.25">
      <c r="B133" s="47" t="s">
        <v>98</v>
      </c>
      <c r="C133" s="54">
        <v>29</v>
      </c>
    </row>
    <row r="134" spans="2:3" x14ac:dyDescent="0.25">
      <c r="B134" s="47" t="s">
        <v>99</v>
      </c>
      <c r="C134" s="54">
        <v>22.090900000000001</v>
      </c>
    </row>
    <row r="135" spans="2:3" x14ac:dyDescent="0.25">
      <c r="B135" s="47" t="s">
        <v>100</v>
      </c>
      <c r="C135" s="54">
        <v>484.61680000000001</v>
      </c>
    </row>
    <row r="136" spans="2:3" x14ac:dyDescent="0.25">
      <c r="B136" s="47" t="s">
        <v>101</v>
      </c>
      <c r="C136" s="54">
        <v>522.13710000000003</v>
      </c>
    </row>
    <row r="137" spans="2:3" x14ac:dyDescent="0.25">
      <c r="B137" s="47" t="s">
        <v>102</v>
      </c>
      <c r="C137" s="54">
        <v>15</v>
      </c>
    </row>
    <row r="138" spans="2:3" x14ac:dyDescent="0.25">
      <c r="B138" s="47" t="s">
        <v>103</v>
      </c>
      <c r="C138" s="54">
        <v>22.090900000000001</v>
      </c>
    </row>
    <row r="139" spans="2:3" x14ac:dyDescent="0.25">
      <c r="B139" s="47" t="s">
        <v>104</v>
      </c>
      <c r="C139" s="54">
        <v>522.13710000000003</v>
      </c>
    </row>
    <row r="140" spans="2:3" x14ac:dyDescent="0.25">
      <c r="B140" s="47" t="s">
        <v>105</v>
      </c>
      <c r="C140" s="54">
        <v>565.5317</v>
      </c>
    </row>
    <row r="141" spans="2:3" x14ac:dyDescent="0.25">
      <c r="B141" s="47" t="s">
        <v>106</v>
      </c>
      <c r="C141" s="54">
        <v>30</v>
      </c>
    </row>
    <row r="142" spans="2:3" x14ac:dyDescent="0.25">
      <c r="B142" s="47" t="s">
        <v>107</v>
      </c>
      <c r="C142" s="54">
        <v>22.090900000000001</v>
      </c>
    </row>
    <row r="143" spans="2:3" x14ac:dyDescent="0.25">
      <c r="B143" s="47" t="s">
        <v>108</v>
      </c>
      <c r="C143" s="54">
        <v>565.5317</v>
      </c>
    </row>
    <row r="144" spans="2:3" x14ac:dyDescent="0.25">
      <c r="B144" s="47" t="s">
        <v>109</v>
      </c>
      <c r="C144" s="54">
        <v>616.92399999999998</v>
      </c>
    </row>
    <row r="145" spans="2:3" x14ac:dyDescent="0.25">
      <c r="B145" s="47" t="s">
        <v>110</v>
      </c>
      <c r="C145" s="54">
        <v>31</v>
      </c>
    </row>
    <row r="146" spans="2:3" x14ac:dyDescent="0.25">
      <c r="B146" s="47" t="s">
        <v>111</v>
      </c>
      <c r="C146" s="54">
        <v>22.090900000000001</v>
      </c>
    </row>
    <row r="147" spans="2:3" x14ac:dyDescent="0.25">
      <c r="B147" s="47" t="s">
        <v>130</v>
      </c>
      <c r="C147" s="54">
        <v>616.92399999999998</v>
      </c>
    </row>
    <row r="148" spans="2:3" x14ac:dyDescent="0.25">
      <c r="B148" s="47" t="s">
        <v>131</v>
      </c>
      <c r="C148" s="54">
        <v>679.70249999999999</v>
      </c>
    </row>
    <row r="149" spans="2:3" x14ac:dyDescent="0.25">
      <c r="B149" s="47" t="s">
        <v>132</v>
      </c>
      <c r="C149" s="54">
        <v>37</v>
      </c>
    </row>
    <row r="150" spans="2:3" x14ac:dyDescent="0.25">
      <c r="B150" s="47" t="s">
        <v>133</v>
      </c>
      <c r="C150" s="54">
        <v>22.090900000000001</v>
      </c>
    </row>
    <row r="151" spans="2:3" x14ac:dyDescent="0.25">
      <c r="B151" s="47" t="s">
        <v>134</v>
      </c>
      <c r="C151" s="54">
        <v>679.70249999999999</v>
      </c>
    </row>
    <row r="152" spans="2:3" x14ac:dyDescent="0.25">
      <c r="B152" s="47" t="s">
        <v>135</v>
      </c>
      <c r="C152" s="54">
        <v>759.75390000000004</v>
      </c>
    </row>
    <row r="153" spans="2:3" x14ac:dyDescent="0.25">
      <c r="B153" s="47" t="s">
        <v>136</v>
      </c>
      <c r="C153" s="54">
        <v>21</v>
      </c>
    </row>
    <row r="154" spans="2:3" x14ac:dyDescent="0.25">
      <c r="B154" s="47" t="s">
        <v>137</v>
      </c>
      <c r="C154" s="54">
        <v>22.090900000000001</v>
      </c>
    </row>
    <row r="155" spans="2:3" x14ac:dyDescent="0.25">
      <c r="B155" s="47" t="s">
        <v>141</v>
      </c>
      <c r="C155" s="54">
        <v>759.75390000000004</v>
      </c>
    </row>
    <row r="156" spans="2:3" x14ac:dyDescent="0.25">
      <c r="B156" s="47" t="s">
        <v>142</v>
      </c>
      <c r="C156" s="54">
        <v>868.62429999999995</v>
      </c>
    </row>
    <row r="157" spans="2:3" x14ac:dyDescent="0.25">
      <c r="B157" s="47" t="s">
        <v>143</v>
      </c>
      <c r="C157" s="54">
        <v>23</v>
      </c>
    </row>
    <row r="158" spans="2:3" x14ac:dyDescent="0.25">
      <c r="B158" s="47" t="s">
        <v>144</v>
      </c>
      <c r="C158" s="54">
        <v>22.090900000000001</v>
      </c>
    </row>
    <row r="159" spans="2:3" x14ac:dyDescent="0.25">
      <c r="B159" s="47" t="s">
        <v>145</v>
      </c>
      <c r="C159" s="54">
        <v>868.62429999999995</v>
      </c>
    </row>
    <row r="160" spans="2:3" x14ac:dyDescent="0.25">
      <c r="B160" s="47" t="s">
        <v>146</v>
      </c>
      <c r="C160" s="59">
        <v>1033.8221000000001</v>
      </c>
    </row>
    <row r="161" spans="2:3" x14ac:dyDescent="0.25">
      <c r="B161" s="47" t="s">
        <v>147</v>
      </c>
      <c r="C161" s="54">
        <v>18</v>
      </c>
    </row>
    <row r="162" spans="2:3" x14ac:dyDescent="0.25">
      <c r="B162" s="47" t="s">
        <v>148</v>
      </c>
      <c r="C162" s="54">
        <v>22.090900000000001</v>
      </c>
    </row>
    <row r="163" spans="2:3" x14ac:dyDescent="0.25">
      <c r="B163" s="47" t="s">
        <v>149</v>
      </c>
      <c r="C163" s="59">
        <v>1033.8221000000001</v>
      </c>
    </row>
    <row r="164" spans="2:3" x14ac:dyDescent="0.25">
      <c r="B164" s="47" t="s">
        <v>150</v>
      </c>
      <c r="C164" s="59">
        <v>1351.2731000000001</v>
      </c>
    </row>
    <row r="165" spans="2:3" x14ac:dyDescent="0.25">
      <c r="B165" s="47" t="s">
        <v>151</v>
      </c>
      <c r="C165" s="54">
        <v>20</v>
      </c>
    </row>
    <row r="166" spans="2:3" x14ac:dyDescent="0.25">
      <c r="B166" s="47" t="s">
        <v>152</v>
      </c>
      <c r="C166" s="54">
        <v>22.090900000000001</v>
      </c>
    </row>
    <row r="167" spans="2:3" x14ac:dyDescent="0.25">
      <c r="B167" s="47" t="s">
        <v>153</v>
      </c>
      <c r="C167" s="59">
        <v>1351.2731000000001</v>
      </c>
    </row>
    <row r="168" spans="2:3" x14ac:dyDescent="0.25">
      <c r="B168" s="47" t="s">
        <v>154</v>
      </c>
      <c r="C168" s="48" t="s">
        <v>17</v>
      </c>
    </row>
    <row r="169" spans="2:3" x14ac:dyDescent="0.25">
      <c r="B169" s="47" t="s">
        <v>155</v>
      </c>
      <c r="C169" s="54">
        <v>21</v>
      </c>
    </row>
    <row r="170" spans="2:3" x14ac:dyDescent="0.25">
      <c r="B170" s="47" t="s">
        <v>156</v>
      </c>
      <c r="C170" s="54">
        <v>22.090900000000001</v>
      </c>
    </row>
    <row r="171" spans="2:3" x14ac:dyDescent="0.25">
      <c r="B171" s="49" t="s">
        <v>112</v>
      </c>
      <c r="C171" s="50"/>
    </row>
    <row r="172" spans="2:3" x14ac:dyDescent="0.25">
      <c r="B172" s="47" t="s">
        <v>113</v>
      </c>
      <c r="C172" s="54">
        <v>52.773699999999998</v>
      </c>
    </row>
    <row r="173" spans="2:3" x14ac:dyDescent="0.25">
      <c r="B173" s="47" t="s">
        <v>114</v>
      </c>
      <c r="C173" s="48" t="s">
        <v>35</v>
      </c>
    </row>
    <row r="174" spans="2:3" x14ac:dyDescent="0.25">
      <c r="B174" s="47" t="s">
        <v>115</v>
      </c>
      <c r="C174" s="48" t="s">
        <v>35</v>
      </c>
    </row>
    <row r="175" spans="2:3" x14ac:dyDescent="0.25">
      <c r="B175" s="47" t="s">
        <v>116</v>
      </c>
      <c r="C175" s="48" t="s">
        <v>35</v>
      </c>
    </row>
    <row r="176" spans="2:3" x14ac:dyDescent="0.25">
      <c r="B176" s="47" t="s">
        <v>117</v>
      </c>
      <c r="C176" s="48" t="s">
        <v>35</v>
      </c>
    </row>
    <row r="177" spans="2:3" x14ac:dyDescent="0.25">
      <c r="B177" s="47" t="s">
        <v>118</v>
      </c>
      <c r="C177" s="48" t="s">
        <v>35</v>
      </c>
    </row>
    <row r="178" spans="2:3" x14ac:dyDescent="0.25">
      <c r="B178" s="47" t="s">
        <v>119</v>
      </c>
      <c r="C178" s="48" t="s">
        <v>35</v>
      </c>
    </row>
    <row r="179" spans="2:3" x14ac:dyDescent="0.25">
      <c r="B179" s="47" t="s">
        <v>120</v>
      </c>
      <c r="C179" s="48" t="s">
        <v>35</v>
      </c>
    </row>
    <row r="180" spans="2:3" x14ac:dyDescent="0.25">
      <c r="B180" s="47" t="s">
        <v>121</v>
      </c>
      <c r="C180" s="48" t="s">
        <v>35</v>
      </c>
    </row>
    <row r="181" spans="2:3" x14ac:dyDescent="0.25">
      <c r="B181" s="47" t="s">
        <v>122</v>
      </c>
      <c r="C181" s="48" t="s">
        <v>35</v>
      </c>
    </row>
    <row r="182" spans="2:3" x14ac:dyDescent="0.25">
      <c r="B182" s="47" t="s">
        <v>123</v>
      </c>
      <c r="C182" s="48" t="s">
        <v>35</v>
      </c>
    </row>
    <row r="183" spans="2:3" x14ac:dyDescent="0.25">
      <c r="B183" s="47" t="s">
        <v>124</v>
      </c>
      <c r="C183" s="48" t="s">
        <v>35</v>
      </c>
    </row>
    <row r="184" spans="2:3" x14ac:dyDescent="0.25">
      <c r="B184" s="49" t="s">
        <v>125</v>
      </c>
      <c r="C184" s="50"/>
    </row>
    <row r="185" spans="2:3" x14ac:dyDescent="0.25">
      <c r="B185" s="47" t="s">
        <v>113</v>
      </c>
      <c r="C185" s="54">
        <v>2.2869999999999999</v>
      </c>
    </row>
    <row r="186" spans="2:3" x14ac:dyDescent="0.25">
      <c r="B186" s="47" t="s">
        <v>114</v>
      </c>
      <c r="C186" s="48" t="s">
        <v>35</v>
      </c>
    </row>
    <row r="187" spans="2:3" x14ac:dyDescent="0.25">
      <c r="B187" s="47" t="s">
        <v>115</v>
      </c>
      <c r="C187" s="48" t="s">
        <v>35</v>
      </c>
    </row>
    <row r="188" spans="2:3" x14ac:dyDescent="0.25">
      <c r="B188" s="47" t="s">
        <v>116</v>
      </c>
      <c r="C188" s="48" t="s">
        <v>35</v>
      </c>
    </row>
    <row r="189" spans="2:3" x14ac:dyDescent="0.25">
      <c r="B189" s="47" t="s">
        <v>117</v>
      </c>
      <c r="C189" s="48" t="s">
        <v>35</v>
      </c>
    </row>
    <row r="190" spans="2:3" x14ac:dyDescent="0.25">
      <c r="B190" s="47" t="s">
        <v>118</v>
      </c>
      <c r="C190" s="48" t="s">
        <v>35</v>
      </c>
    </row>
    <row r="191" spans="2:3" x14ac:dyDescent="0.25">
      <c r="B191" s="47" t="s">
        <v>119</v>
      </c>
      <c r="C191" s="48" t="s">
        <v>35</v>
      </c>
    </row>
    <row r="192" spans="2:3" x14ac:dyDescent="0.25">
      <c r="B192" s="47" t="s">
        <v>120</v>
      </c>
      <c r="C192" s="48" t="s">
        <v>35</v>
      </c>
    </row>
    <row r="193" spans="2:3" x14ac:dyDescent="0.25">
      <c r="B193" s="47" t="s">
        <v>121</v>
      </c>
      <c r="C193" s="48" t="s">
        <v>35</v>
      </c>
    </row>
    <row r="194" spans="2:3" x14ac:dyDescent="0.25">
      <c r="B194" s="47" t="s">
        <v>122</v>
      </c>
      <c r="C194" s="48" t="s">
        <v>35</v>
      </c>
    </row>
    <row r="195" spans="2:3" x14ac:dyDescent="0.25">
      <c r="B195" s="47" t="s">
        <v>123</v>
      </c>
      <c r="C195" s="48" t="s">
        <v>35</v>
      </c>
    </row>
    <row r="196" spans="2:3" x14ac:dyDescent="0.25">
      <c r="B196" s="47" t="s">
        <v>124</v>
      </c>
      <c r="C196" s="48" t="s">
        <v>35</v>
      </c>
    </row>
    <row r="197" spans="2:3" x14ac:dyDescent="0.25">
      <c r="B197" s="49" t="s">
        <v>126</v>
      </c>
      <c r="C197" s="50"/>
    </row>
    <row r="198" spans="2:3" x14ac:dyDescent="0.25">
      <c r="B198" s="47" t="s">
        <v>113</v>
      </c>
      <c r="C198" s="54">
        <v>6.7400000000000002E-2</v>
      </c>
    </row>
    <row r="199" spans="2:3" x14ac:dyDescent="0.25">
      <c r="B199" s="47" t="s">
        <v>114</v>
      </c>
      <c r="C199" s="48" t="s">
        <v>35</v>
      </c>
    </row>
    <row r="200" spans="2:3" x14ac:dyDescent="0.25">
      <c r="B200" s="47" t="s">
        <v>115</v>
      </c>
      <c r="C200" s="48" t="s">
        <v>35</v>
      </c>
    </row>
    <row r="201" spans="2:3" x14ac:dyDescent="0.25">
      <c r="B201" s="47" t="s">
        <v>116</v>
      </c>
      <c r="C201" s="48" t="s">
        <v>35</v>
      </c>
    </row>
    <row r="202" spans="2:3" x14ac:dyDescent="0.25">
      <c r="B202" s="47" t="s">
        <v>117</v>
      </c>
      <c r="C202" s="48" t="s">
        <v>35</v>
      </c>
    </row>
    <row r="203" spans="2:3" x14ac:dyDescent="0.25">
      <c r="B203" s="47" t="s">
        <v>118</v>
      </c>
      <c r="C203" s="48" t="s">
        <v>35</v>
      </c>
    </row>
    <row r="204" spans="2:3" x14ac:dyDescent="0.25">
      <c r="B204" s="47" t="s">
        <v>119</v>
      </c>
      <c r="C204" s="48" t="s">
        <v>35</v>
      </c>
    </row>
    <row r="205" spans="2:3" x14ac:dyDescent="0.25">
      <c r="B205" s="47" t="s">
        <v>120</v>
      </c>
      <c r="C205" s="48" t="s">
        <v>35</v>
      </c>
    </row>
    <row r="206" spans="2:3" x14ac:dyDescent="0.25">
      <c r="B206" s="47" t="s">
        <v>121</v>
      </c>
      <c r="C206" s="48" t="s">
        <v>35</v>
      </c>
    </row>
    <row r="207" spans="2:3" x14ac:dyDescent="0.25">
      <c r="B207" s="47" t="s">
        <v>122</v>
      </c>
      <c r="C207" s="48" t="s">
        <v>35</v>
      </c>
    </row>
    <row r="208" spans="2:3" x14ac:dyDescent="0.25">
      <c r="B208" s="47" t="s">
        <v>123</v>
      </c>
      <c r="C208" s="48" t="s">
        <v>35</v>
      </c>
    </row>
    <row r="209" spans="2:3" ht="15.75" thickBot="1" x14ac:dyDescent="0.3">
      <c r="B209" s="57" t="s">
        <v>124</v>
      </c>
      <c r="C209" s="58" t="s">
        <v>35</v>
      </c>
    </row>
  </sheetData>
  <mergeCells count="9">
    <mergeCell ref="B171:C171"/>
    <mergeCell ref="B184:C184"/>
    <mergeCell ref="B197:C197"/>
    <mergeCell ref="B23:C23"/>
    <mergeCell ref="B30:C30"/>
    <mergeCell ref="B47:C47"/>
    <mergeCell ref="B56:C56"/>
    <mergeCell ref="B78:C78"/>
    <mergeCell ref="B82:C8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99AB-FDB7-41B6-A6E3-42BAC682B187}">
  <dimension ref="B1:C233"/>
  <sheetViews>
    <sheetView showGridLines="0" workbookViewId="0"/>
  </sheetViews>
  <sheetFormatPr defaultRowHeight="15" x14ac:dyDescent="0.25"/>
  <cols>
    <col min="1" max="1" width="0.28515625" customWidth="1"/>
    <col min="2" max="5" width="20.7109375" customWidth="1"/>
  </cols>
  <sheetData>
    <row r="1" s="1" customFormat="1" ht="65.650000000000006" customHeight="1" x14ac:dyDescent="0.3"/>
    <row r="19" spans="2:3" ht="15.75" thickBot="1" x14ac:dyDescent="0.3"/>
    <row r="20" spans="2:3" x14ac:dyDescent="0.25">
      <c r="B20" s="45" t="s">
        <v>0</v>
      </c>
      <c r="C20" s="46" t="s">
        <v>18</v>
      </c>
    </row>
    <row r="21" spans="2:3" x14ac:dyDescent="0.25">
      <c r="B21" s="47" t="s">
        <v>3</v>
      </c>
      <c r="C21" s="48" t="s">
        <v>184</v>
      </c>
    </row>
    <row r="22" spans="2:3" x14ac:dyDescent="0.25">
      <c r="B22" s="47" t="s">
        <v>19</v>
      </c>
      <c r="C22" s="48" t="s">
        <v>20</v>
      </c>
    </row>
    <row r="23" spans="2:3" x14ac:dyDescent="0.25">
      <c r="B23" s="49" t="s">
        <v>21</v>
      </c>
      <c r="C23" s="50"/>
    </row>
    <row r="24" spans="2:3" x14ac:dyDescent="0.25">
      <c r="B24" s="47" t="s">
        <v>22</v>
      </c>
      <c r="C24" s="48" t="s">
        <v>23</v>
      </c>
    </row>
    <row r="25" spans="2:3" x14ac:dyDescent="0.25">
      <c r="B25" s="47" t="s">
        <v>24</v>
      </c>
      <c r="C25" s="48" t="s">
        <v>23</v>
      </c>
    </row>
    <row r="26" spans="2:3" x14ac:dyDescent="0.25">
      <c r="B26" s="47" t="s">
        <v>25</v>
      </c>
      <c r="C26" s="48" t="s">
        <v>23</v>
      </c>
    </row>
    <row r="27" spans="2:3" x14ac:dyDescent="0.25">
      <c r="B27" s="47" t="s">
        <v>26</v>
      </c>
      <c r="C27" s="48" t="s">
        <v>23</v>
      </c>
    </row>
    <row r="28" spans="2:3" x14ac:dyDescent="0.25">
      <c r="B28" s="47" t="s">
        <v>27</v>
      </c>
      <c r="C28" s="48" t="s">
        <v>23</v>
      </c>
    </row>
    <row r="29" spans="2:3" x14ac:dyDescent="0.25">
      <c r="B29" s="47" t="s">
        <v>28</v>
      </c>
      <c r="C29" s="48" t="s">
        <v>23</v>
      </c>
    </row>
    <row r="30" spans="2:3" x14ac:dyDescent="0.25">
      <c r="B30" s="49" t="s">
        <v>29</v>
      </c>
      <c r="C30" s="50"/>
    </row>
    <row r="31" spans="2:3" x14ac:dyDescent="0.25">
      <c r="B31" s="47" t="s">
        <v>30</v>
      </c>
      <c r="C31" s="51">
        <v>3</v>
      </c>
    </row>
    <row r="32" spans="2:3" x14ac:dyDescent="0.25">
      <c r="B32" s="47" t="s">
        <v>31</v>
      </c>
      <c r="C32" s="48" t="s">
        <v>32</v>
      </c>
    </row>
    <row r="33" spans="2:3" x14ac:dyDescent="0.25">
      <c r="B33" s="47" t="s">
        <v>33</v>
      </c>
      <c r="C33" s="54">
        <v>670.89760000000001</v>
      </c>
    </row>
    <row r="34" spans="2:3" x14ac:dyDescent="0.25">
      <c r="B34" s="47" t="s">
        <v>34</v>
      </c>
      <c r="C34" s="48" t="s">
        <v>35</v>
      </c>
    </row>
    <row r="35" spans="2:3" x14ac:dyDescent="0.25">
      <c r="B35" s="47" t="s">
        <v>36</v>
      </c>
      <c r="C35" s="48" t="s">
        <v>35</v>
      </c>
    </row>
    <row r="36" spans="2:3" x14ac:dyDescent="0.25">
      <c r="B36" s="47" t="s">
        <v>37</v>
      </c>
      <c r="C36" s="48" t="s">
        <v>35</v>
      </c>
    </row>
    <row r="37" spans="2:3" x14ac:dyDescent="0.25">
      <c r="B37" s="47" t="s">
        <v>38</v>
      </c>
      <c r="C37" s="48" t="s">
        <v>39</v>
      </c>
    </row>
    <row r="38" spans="2:3" x14ac:dyDescent="0.25">
      <c r="B38" s="47" t="s">
        <v>33</v>
      </c>
      <c r="C38" s="54">
        <v>983.24890000000005</v>
      </c>
    </row>
    <row r="39" spans="2:3" x14ac:dyDescent="0.25">
      <c r="B39" s="47" t="s">
        <v>34</v>
      </c>
      <c r="C39" s="48" t="s">
        <v>35</v>
      </c>
    </row>
    <row r="40" spans="2:3" x14ac:dyDescent="0.25">
      <c r="B40" s="47" t="s">
        <v>36</v>
      </c>
      <c r="C40" s="48" t="s">
        <v>35</v>
      </c>
    </row>
    <row r="41" spans="2:3" x14ac:dyDescent="0.25">
      <c r="B41" s="47" t="s">
        <v>37</v>
      </c>
      <c r="C41" s="48" t="s">
        <v>35</v>
      </c>
    </row>
    <row r="42" spans="2:3" x14ac:dyDescent="0.25">
      <c r="B42" s="47" t="s">
        <v>40</v>
      </c>
      <c r="C42" s="48" t="s">
        <v>41</v>
      </c>
    </row>
    <row r="43" spans="2:3" x14ac:dyDescent="0.25">
      <c r="B43" s="47" t="s">
        <v>33</v>
      </c>
      <c r="C43" s="54">
        <v>40.583799999999997</v>
      </c>
    </row>
    <row r="44" spans="2:3" x14ac:dyDescent="0.25">
      <c r="B44" s="47" t="s">
        <v>34</v>
      </c>
      <c r="C44" s="48" t="s">
        <v>35</v>
      </c>
    </row>
    <row r="45" spans="2:3" x14ac:dyDescent="0.25">
      <c r="B45" s="47" t="s">
        <v>36</v>
      </c>
      <c r="C45" s="48" t="s">
        <v>35</v>
      </c>
    </row>
    <row r="46" spans="2:3" x14ac:dyDescent="0.25">
      <c r="B46" s="47" t="s">
        <v>37</v>
      </c>
      <c r="C46" s="48" t="s">
        <v>35</v>
      </c>
    </row>
    <row r="47" spans="2:3" x14ac:dyDescent="0.25">
      <c r="B47" s="49" t="s">
        <v>42</v>
      </c>
      <c r="C47" s="50"/>
    </row>
    <row r="48" spans="2:3" x14ac:dyDescent="0.25">
      <c r="B48" s="47" t="s">
        <v>5</v>
      </c>
      <c r="C48" s="54">
        <v>40.583799999999997</v>
      </c>
    </row>
    <row r="49" spans="2:3" x14ac:dyDescent="0.25">
      <c r="B49" s="47" t="s">
        <v>6</v>
      </c>
      <c r="C49" s="48" t="s">
        <v>17</v>
      </c>
    </row>
    <row r="50" spans="2:3" x14ac:dyDescent="0.25">
      <c r="B50" s="47" t="s">
        <v>7</v>
      </c>
      <c r="C50" s="54">
        <v>711.48140000000001</v>
      </c>
    </row>
    <row r="51" spans="2:3" x14ac:dyDescent="0.25">
      <c r="B51" s="47" t="s">
        <v>8</v>
      </c>
      <c r="C51" s="54">
        <v>160.7063</v>
      </c>
    </row>
    <row r="52" spans="2:3" x14ac:dyDescent="0.25">
      <c r="B52" s="47" t="s">
        <v>9</v>
      </c>
      <c r="C52" s="54">
        <v>418.71769999999998</v>
      </c>
    </row>
    <row r="53" spans="2:3" x14ac:dyDescent="0.25">
      <c r="B53" s="47" t="s">
        <v>10</v>
      </c>
      <c r="C53" s="54">
        <v>983.24890000000005</v>
      </c>
    </row>
    <row r="54" spans="2:3" x14ac:dyDescent="0.25">
      <c r="B54" s="47" t="s">
        <v>43</v>
      </c>
      <c r="C54" s="54">
        <v>7.5446</v>
      </c>
    </row>
    <row r="55" spans="2:3" x14ac:dyDescent="0.25">
      <c r="B55" s="47" t="s">
        <v>44</v>
      </c>
      <c r="C55" s="54">
        <v>187.30879999999999</v>
      </c>
    </row>
    <row r="56" spans="2:3" x14ac:dyDescent="0.25">
      <c r="B56" s="49" t="s">
        <v>45</v>
      </c>
      <c r="C56" s="50"/>
    </row>
    <row r="57" spans="2:3" x14ac:dyDescent="0.25">
      <c r="B57" s="55">
        <v>0.01</v>
      </c>
      <c r="C57" s="54">
        <v>71.8977</v>
      </c>
    </row>
    <row r="58" spans="2:3" x14ac:dyDescent="0.25">
      <c r="B58" s="56">
        <v>2.5000000000000001E-2</v>
      </c>
      <c r="C58" s="54">
        <v>86.942400000000006</v>
      </c>
    </row>
    <row r="59" spans="2:3" x14ac:dyDescent="0.25">
      <c r="B59" s="55">
        <v>0.05</v>
      </c>
      <c r="C59" s="54">
        <v>105.5485</v>
      </c>
    </row>
    <row r="60" spans="2:3" x14ac:dyDescent="0.25">
      <c r="B60" s="55">
        <v>0.1</v>
      </c>
      <c r="C60" s="54">
        <v>136.44390000000001</v>
      </c>
    </row>
    <row r="61" spans="2:3" x14ac:dyDescent="0.25">
      <c r="B61" s="55">
        <v>0.2</v>
      </c>
      <c r="C61" s="54">
        <v>194.1285</v>
      </c>
    </row>
    <row r="62" spans="2:3" x14ac:dyDescent="0.25">
      <c r="B62" s="55">
        <v>0.25</v>
      </c>
      <c r="C62" s="54">
        <v>224.2217</v>
      </c>
    </row>
    <row r="63" spans="2:3" x14ac:dyDescent="0.25">
      <c r="B63" s="55">
        <v>0.3</v>
      </c>
      <c r="C63" s="54">
        <v>256.24099999999999</v>
      </c>
    </row>
    <row r="64" spans="2:3" x14ac:dyDescent="0.25">
      <c r="B64" s="55">
        <v>0.35</v>
      </c>
      <c r="C64" s="54">
        <v>290.875</v>
      </c>
    </row>
    <row r="65" spans="2:3" x14ac:dyDescent="0.25">
      <c r="B65" s="55">
        <v>0.4</v>
      </c>
      <c r="C65" s="54">
        <v>328.8689</v>
      </c>
    </row>
    <row r="66" spans="2:3" x14ac:dyDescent="0.25">
      <c r="B66" s="55">
        <v>0.45</v>
      </c>
      <c r="C66" s="54">
        <v>371.10910000000001</v>
      </c>
    </row>
    <row r="67" spans="2:3" x14ac:dyDescent="0.25">
      <c r="B67" s="55">
        <v>0.5</v>
      </c>
      <c r="C67" s="54">
        <v>418.71769999999998</v>
      </c>
    </row>
    <row r="68" spans="2:3" x14ac:dyDescent="0.25">
      <c r="B68" s="55">
        <v>0.55000000000000004</v>
      </c>
      <c r="C68" s="54">
        <v>473.18400000000003</v>
      </c>
    </row>
    <row r="69" spans="2:3" x14ac:dyDescent="0.25">
      <c r="B69" s="55">
        <v>0.6</v>
      </c>
      <c r="C69" s="54">
        <v>536.56949999999995</v>
      </c>
    </row>
    <row r="70" spans="2:3" x14ac:dyDescent="0.25">
      <c r="B70" s="55">
        <v>0.65</v>
      </c>
      <c r="C70" s="54">
        <v>611.85940000000005</v>
      </c>
    </row>
    <row r="71" spans="2:3" x14ac:dyDescent="0.25">
      <c r="B71" s="55">
        <v>0.7</v>
      </c>
      <c r="C71" s="54">
        <v>703.60490000000004</v>
      </c>
    </row>
    <row r="72" spans="2:3" x14ac:dyDescent="0.25">
      <c r="B72" s="55">
        <v>0.75</v>
      </c>
      <c r="C72" s="54">
        <v>819.20989999999995</v>
      </c>
    </row>
    <row r="73" spans="2:3" x14ac:dyDescent="0.25">
      <c r="B73" s="55">
        <v>0.8</v>
      </c>
      <c r="C73" s="54">
        <v>971.81259999999997</v>
      </c>
    </row>
    <row r="74" spans="2:3" x14ac:dyDescent="0.25">
      <c r="B74" s="55">
        <v>0.9</v>
      </c>
      <c r="C74" s="59">
        <v>1532.1884</v>
      </c>
    </row>
    <row r="75" spans="2:3" x14ac:dyDescent="0.25">
      <c r="B75" s="55">
        <v>0.95</v>
      </c>
      <c r="C75" s="59">
        <v>2241.5518000000002</v>
      </c>
    </row>
    <row r="76" spans="2:3" x14ac:dyDescent="0.25">
      <c r="B76" s="56">
        <v>0.97499999999999998</v>
      </c>
      <c r="C76" s="59">
        <v>3124.9173999999998</v>
      </c>
    </row>
    <row r="77" spans="2:3" x14ac:dyDescent="0.25">
      <c r="B77" s="55">
        <v>0.99</v>
      </c>
      <c r="C77" s="59">
        <v>4606.7804999999998</v>
      </c>
    </row>
    <row r="78" spans="2:3" x14ac:dyDescent="0.25">
      <c r="B78" s="49" t="s">
        <v>46</v>
      </c>
      <c r="C78" s="50"/>
    </row>
    <row r="79" spans="2:3" x14ac:dyDescent="0.25">
      <c r="B79" s="47" t="s">
        <v>22</v>
      </c>
      <c r="C79" s="59">
        <v>13337.1005</v>
      </c>
    </row>
    <row r="80" spans="2:3" x14ac:dyDescent="0.25">
      <c r="B80" s="47" t="s">
        <v>24</v>
      </c>
      <c r="C80" s="59">
        <v>13351.474200000001</v>
      </c>
    </row>
    <row r="81" spans="2:3" x14ac:dyDescent="0.25">
      <c r="B81" s="47" t="s">
        <v>25</v>
      </c>
      <c r="C81" s="54">
        <v>-7.4226000000000001</v>
      </c>
    </row>
    <row r="82" spans="2:3" x14ac:dyDescent="0.25">
      <c r="B82" s="49" t="s">
        <v>47</v>
      </c>
      <c r="C82" s="50"/>
    </row>
    <row r="83" spans="2:3" x14ac:dyDescent="0.25">
      <c r="B83" s="47" t="s">
        <v>48</v>
      </c>
      <c r="C83" s="54">
        <v>40.583799999999997</v>
      </c>
    </row>
    <row r="84" spans="2:3" x14ac:dyDescent="0.25">
      <c r="B84" s="47" t="s">
        <v>49</v>
      </c>
      <c r="C84" s="54">
        <v>95.442899999999995</v>
      </c>
    </row>
    <row r="85" spans="2:3" x14ac:dyDescent="0.25">
      <c r="B85" s="47" t="s">
        <v>50</v>
      </c>
      <c r="C85" s="54">
        <v>45</v>
      </c>
    </row>
    <row r="86" spans="2:3" x14ac:dyDescent="0.25">
      <c r="B86" s="47" t="s">
        <v>51</v>
      </c>
      <c r="C86" s="54">
        <v>32.071399999999997</v>
      </c>
    </row>
    <row r="87" spans="2:3" x14ac:dyDescent="0.25">
      <c r="B87" s="47" t="s">
        <v>52</v>
      </c>
      <c r="C87" s="54">
        <v>95.442899999999995</v>
      </c>
    </row>
    <row r="88" spans="2:3" x14ac:dyDescent="0.25">
      <c r="B88" s="47" t="s">
        <v>53</v>
      </c>
      <c r="C88" s="54">
        <v>119.327</v>
      </c>
    </row>
    <row r="89" spans="2:3" x14ac:dyDescent="0.25">
      <c r="B89" s="47" t="s">
        <v>54</v>
      </c>
      <c r="C89" s="54">
        <v>15</v>
      </c>
    </row>
    <row r="90" spans="2:3" x14ac:dyDescent="0.25">
      <c r="B90" s="47" t="s">
        <v>55</v>
      </c>
      <c r="C90" s="54">
        <v>32.071399999999997</v>
      </c>
    </row>
    <row r="91" spans="2:3" x14ac:dyDescent="0.25">
      <c r="B91" s="47" t="s">
        <v>56</v>
      </c>
      <c r="C91" s="54">
        <v>119.327</v>
      </c>
    </row>
    <row r="92" spans="2:3" x14ac:dyDescent="0.25">
      <c r="B92" s="47" t="s">
        <v>57</v>
      </c>
      <c r="C92" s="54">
        <v>140.6054</v>
      </c>
    </row>
    <row r="93" spans="2:3" x14ac:dyDescent="0.25">
      <c r="B93" s="47" t="s">
        <v>58</v>
      </c>
      <c r="C93" s="54">
        <v>6</v>
      </c>
    </row>
    <row r="94" spans="2:3" x14ac:dyDescent="0.25">
      <c r="B94" s="47" t="s">
        <v>59</v>
      </c>
      <c r="C94" s="54">
        <v>32.071399999999997</v>
      </c>
    </row>
    <row r="95" spans="2:3" x14ac:dyDescent="0.25">
      <c r="B95" s="47" t="s">
        <v>60</v>
      </c>
      <c r="C95" s="54">
        <v>140.6054</v>
      </c>
    </row>
    <row r="96" spans="2:3" x14ac:dyDescent="0.25">
      <c r="B96" s="47" t="s">
        <v>61</v>
      </c>
      <c r="C96" s="54">
        <v>161.12989999999999</v>
      </c>
    </row>
    <row r="97" spans="2:3" x14ac:dyDescent="0.25">
      <c r="B97" s="47" t="s">
        <v>62</v>
      </c>
      <c r="C97" s="54">
        <v>23</v>
      </c>
    </row>
    <row r="98" spans="2:3" x14ac:dyDescent="0.25">
      <c r="B98" s="47" t="s">
        <v>63</v>
      </c>
      <c r="C98" s="54">
        <v>32.071399999999997</v>
      </c>
    </row>
    <row r="99" spans="2:3" x14ac:dyDescent="0.25">
      <c r="B99" s="47" t="s">
        <v>64</v>
      </c>
      <c r="C99" s="54">
        <v>161.12989999999999</v>
      </c>
    </row>
    <row r="100" spans="2:3" x14ac:dyDescent="0.25">
      <c r="B100" s="47" t="s">
        <v>65</v>
      </c>
      <c r="C100" s="54">
        <v>181.64279999999999</v>
      </c>
    </row>
    <row r="101" spans="2:3" x14ac:dyDescent="0.25">
      <c r="B101" s="47" t="s">
        <v>66</v>
      </c>
      <c r="C101" s="54">
        <v>53</v>
      </c>
    </row>
    <row r="102" spans="2:3" x14ac:dyDescent="0.25">
      <c r="B102" s="47" t="s">
        <v>67</v>
      </c>
      <c r="C102" s="54">
        <v>32.071399999999997</v>
      </c>
    </row>
    <row r="103" spans="2:3" x14ac:dyDescent="0.25">
      <c r="B103" s="47" t="s">
        <v>68</v>
      </c>
      <c r="C103" s="54">
        <v>181.64279999999999</v>
      </c>
    </row>
    <row r="104" spans="2:3" x14ac:dyDescent="0.25">
      <c r="B104" s="47" t="s">
        <v>69</v>
      </c>
      <c r="C104" s="54">
        <v>202.57079999999999</v>
      </c>
    </row>
    <row r="105" spans="2:3" x14ac:dyDescent="0.25">
      <c r="B105" s="47" t="s">
        <v>70</v>
      </c>
      <c r="C105" s="54">
        <v>47</v>
      </c>
    </row>
    <row r="106" spans="2:3" x14ac:dyDescent="0.25">
      <c r="B106" s="47" t="s">
        <v>71</v>
      </c>
      <c r="C106" s="54">
        <v>32.071399999999997</v>
      </c>
    </row>
    <row r="107" spans="2:3" x14ac:dyDescent="0.25">
      <c r="B107" s="47" t="s">
        <v>72</v>
      </c>
      <c r="C107" s="54">
        <v>202.57079999999999</v>
      </c>
    </row>
    <row r="108" spans="2:3" x14ac:dyDescent="0.25">
      <c r="B108" s="47" t="s">
        <v>73</v>
      </c>
      <c r="C108" s="54">
        <v>224.2217</v>
      </c>
    </row>
    <row r="109" spans="2:3" x14ac:dyDescent="0.25">
      <c r="B109" s="47" t="s">
        <v>74</v>
      </c>
      <c r="C109" s="54">
        <v>52</v>
      </c>
    </row>
    <row r="110" spans="2:3" x14ac:dyDescent="0.25">
      <c r="B110" s="47" t="s">
        <v>75</v>
      </c>
      <c r="C110" s="54">
        <v>32.071399999999997</v>
      </c>
    </row>
    <row r="111" spans="2:3" x14ac:dyDescent="0.25">
      <c r="B111" s="47" t="s">
        <v>76</v>
      </c>
      <c r="C111" s="54">
        <v>224.2217</v>
      </c>
    </row>
    <row r="112" spans="2:3" x14ac:dyDescent="0.25">
      <c r="B112" s="47" t="s">
        <v>77</v>
      </c>
      <c r="C112" s="54">
        <v>246.8563</v>
      </c>
    </row>
    <row r="113" spans="2:3" x14ac:dyDescent="0.25">
      <c r="B113" s="47" t="s">
        <v>78</v>
      </c>
      <c r="C113" s="54">
        <v>37</v>
      </c>
    </row>
    <row r="114" spans="2:3" x14ac:dyDescent="0.25">
      <c r="B114" s="47" t="s">
        <v>79</v>
      </c>
      <c r="C114" s="54">
        <v>32.071399999999997</v>
      </c>
    </row>
    <row r="115" spans="2:3" x14ac:dyDescent="0.25">
      <c r="B115" s="47" t="s">
        <v>80</v>
      </c>
      <c r="C115" s="54">
        <v>246.8563</v>
      </c>
    </row>
    <row r="116" spans="2:3" x14ac:dyDescent="0.25">
      <c r="B116" s="47" t="s">
        <v>81</v>
      </c>
      <c r="C116" s="54">
        <v>270.72280000000001</v>
      </c>
    </row>
    <row r="117" spans="2:3" x14ac:dyDescent="0.25">
      <c r="B117" s="47" t="s">
        <v>82</v>
      </c>
      <c r="C117" s="54">
        <v>61</v>
      </c>
    </row>
    <row r="118" spans="2:3" x14ac:dyDescent="0.25">
      <c r="B118" s="47" t="s">
        <v>83</v>
      </c>
      <c r="C118" s="54">
        <v>32.071399999999997</v>
      </c>
    </row>
    <row r="119" spans="2:3" x14ac:dyDescent="0.25">
      <c r="B119" s="47" t="s">
        <v>84</v>
      </c>
      <c r="C119" s="54">
        <v>270.72280000000001</v>
      </c>
    </row>
    <row r="120" spans="2:3" x14ac:dyDescent="0.25">
      <c r="B120" s="47" t="s">
        <v>85</v>
      </c>
      <c r="C120" s="54">
        <v>296.07830000000001</v>
      </c>
    </row>
    <row r="121" spans="2:3" x14ac:dyDescent="0.25">
      <c r="B121" s="47" t="s">
        <v>86</v>
      </c>
      <c r="C121" s="54">
        <v>49</v>
      </c>
    </row>
    <row r="122" spans="2:3" x14ac:dyDescent="0.25">
      <c r="B122" s="47" t="s">
        <v>87</v>
      </c>
      <c r="C122" s="54">
        <v>32.071399999999997</v>
      </c>
    </row>
    <row r="123" spans="2:3" x14ac:dyDescent="0.25">
      <c r="B123" s="47" t="s">
        <v>88</v>
      </c>
      <c r="C123" s="54">
        <v>296.07830000000001</v>
      </c>
    </row>
    <row r="124" spans="2:3" x14ac:dyDescent="0.25">
      <c r="B124" s="47" t="s">
        <v>89</v>
      </c>
      <c r="C124" s="54">
        <v>323.20389999999998</v>
      </c>
    </row>
    <row r="125" spans="2:3" x14ac:dyDescent="0.25">
      <c r="B125" s="47" t="s">
        <v>90</v>
      </c>
      <c r="C125" s="54">
        <v>31</v>
      </c>
    </row>
    <row r="126" spans="2:3" x14ac:dyDescent="0.25">
      <c r="B126" s="47" t="s">
        <v>91</v>
      </c>
      <c r="C126" s="54">
        <v>32.071399999999997</v>
      </c>
    </row>
    <row r="127" spans="2:3" x14ac:dyDescent="0.25">
      <c r="B127" s="47" t="s">
        <v>92</v>
      </c>
      <c r="C127" s="54">
        <v>323.20389999999998</v>
      </c>
    </row>
    <row r="128" spans="2:3" x14ac:dyDescent="0.25">
      <c r="B128" s="47" t="s">
        <v>93</v>
      </c>
      <c r="C128" s="54">
        <v>352.42090000000002</v>
      </c>
    </row>
    <row r="129" spans="2:3" x14ac:dyDescent="0.25">
      <c r="B129" s="47" t="s">
        <v>94</v>
      </c>
      <c r="C129" s="54">
        <v>30</v>
      </c>
    </row>
    <row r="130" spans="2:3" x14ac:dyDescent="0.25">
      <c r="B130" s="47" t="s">
        <v>95</v>
      </c>
      <c r="C130" s="54">
        <v>32.071399999999997</v>
      </c>
    </row>
    <row r="131" spans="2:3" x14ac:dyDescent="0.25">
      <c r="B131" s="47" t="s">
        <v>96</v>
      </c>
      <c r="C131" s="54">
        <v>352.42090000000002</v>
      </c>
    </row>
    <row r="132" spans="2:3" x14ac:dyDescent="0.25">
      <c r="B132" s="47" t="s">
        <v>97</v>
      </c>
      <c r="C132" s="54">
        <v>384.1069</v>
      </c>
    </row>
    <row r="133" spans="2:3" x14ac:dyDescent="0.25">
      <c r="B133" s="47" t="s">
        <v>98</v>
      </c>
      <c r="C133" s="54">
        <v>17</v>
      </c>
    </row>
    <row r="134" spans="2:3" x14ac:dyDescent="0.25">
      <c r="B134" s="47" t="s">
        <v>99</v>
      </c>
      <c r="C134" s="54">
        <v>32.071399999999997</v>
      </c>
    </row>
    <row r="135" spans="2:3" x14ac:dyDescent="0.25">
      <c r="B135" s="47" t="s">
        <v>100</v>
      </c>
      <c r="C135" s="54">
        <v>384.1069</v>
      </c>
    </row>
    <row r="136" spans="2:3" x14ac:dyDescent="0.25">
      <c r="B136" s="47" t="s">
        <v>101</v>
      </c>
      <c r="C136" s="54">
        <v>418.71769999999998</v>
      </c>
    </row>
    <row r="137" spans="2:3" x14ac:dyDescent="0.25">
      <c r="B137" s="47" t="s">
        <v>102</v>
      </c>
      <c r="C137" s="54">
        <v>17</v>
      </c>
    </row>
    <row r="138" spans="2:3" x14ac:dyDescent="0.25">
      <c r="B138" s="47" t="s">
        <v>103</v>
      </c>
      <c r="C138" s="54">
        <v>32.071399999999997</v>
      </c>
    </row>
    <row r="139" spans="2:3" x14ac:dyDescent="0.25">
      <c r="B139" s="47" t="s">
        <v>104</v>
      </c>
      <c r="C139" s="54">
        <v>418.71769999999998</v>
      </c>
    </row>
    <row r="140" spans="2:3" x14ac:dyDescent="0.25">
      <c r="B140" s="47" t="s">
        <v>105</v>
      </c>
      <c r="C140" s="54">
        <v>456.81569999999999</v>
      </c>
    </row>
    <row r="141" spans="2:3" x14ac:dyDescent="0.25">
      <c r="B141" s="47" t="s">
        <v>106</v>
      </c>
      <c r="C141" s="54">
        <v>4</v>
      </c>
    </row>
    <row r="142" spans="2:3" x14ac:dyDescent="0.25">
      <c r="B142" s="47" t="s">
        <v>107</v>
      </c>
      <c r="C142" s="54">
        <v>32.071399999999997</v>
      </c>
    </row>
    <row r="143" spans="2:3" x14ac:dyDescent="0.25">
      <c r="B143" s="47" t="s">
        <v>108</v>
      </c>
      <c r="C143" s="54">
        <v>456.81569999999999</v>
      </c>
    </row>
    <row r="144" spans="2:3" x14ac:dyDescent="0.25">
      <c r="B144" s="47" t="s">
        <v>109</v>
      </c>
      <c r="C144" s="54">
        <v>499.10939999999999</v>
      </c>
    </row>
    <row r="145" spans="2:3" x14ac:dyDescent="0.25">
      <c r="B145" s="47" t="s">
        <v>110</v>
      </c>
      <c r="C145" s="54">
        <v>7</v>
      </c>
    </row>
    <row r="146" spans="2:3" x14ac:dyDescent="0.25">
      <c r="B146" s="47" t="s">
        <v>111</v>
      </c>
      <c r="C146" s="54">
        <v>32.071399999999997</v>
      </c>
    </row>
    <row r="147" spans="2:3" x14ac:dyDescent="0.25">
      <c r="B147" s="47" t="s">
        <v>130</v>
      </c>
      <c r="C147" s="54">
        <v>499.10939999999999</v>
      </c>
    </row>
    <row r="148" spans="2:3" x14ac:dyDescent="0.25">
      <c r="B148" s="47" t="s">
        <v>131</v>
      </c>
      <c r="C148" s="54">
        <v>546.51120000000003</v>
      </c>
    </row>
    <row r="149" spans="2:3" x14ac:dyDescent="0.25">
      <c r="B149" s="47" t="s">
        <v>132</v>
      </c>
      <c r="C149" s="54">
        <v>15</v>
      </c>
    </row>
    <row r="150" spans="2:3" x14ac:dyDescent="0.25">
      <c r="B150" s="47" t="s">
        <v>133</v>
      </c>
      <c r="C150" s="54">
        <v>32.071399999999997</v>
      </c>
    </row>
    <row r="151" spans="2:3" x14ac:dyDescent="0.25">
      <c r="B151" s="47" t="s">
        <v>134</v>
      </c>
      <c r="C151" s="54">
        <v>546.51120000000003</v>
      </c>
    </row>
    <row r="152" spans="2:3" x14ac:dyDescent="0.25">
      <c r="B152" s="47" t="s">
        <v>135</v>
      </c>
      <c r="C152" s="54">
        <v>600.22519999999997</v>
      </c>
    </row>
    <row r="153" spans="2:3" x14ac:dyDescent="0.25">
      <c r="B153" s="47" t="s">
        <v>136</v>
      </c>
      <c r="C153" s="54">
        <v>12</v>
      </c>
    </row>
    <row r="154" spans="2:3" x14ac:dyDescent="0.25">
      <c r="B154" s="47" t="s">
        <v>137</v>
      </c>
      <c r="C154" s="54">
        <v>32.071399999999997</v>
      </c>
    </row>
    <row r="155" spans="2:3" x14ac:dyDescent="0.25">
      <c r="B155" s="47" t="s">
        <v>141</v>
      </c>
      <c r="C155" s="54">
        <v>600.22519999999997</v>
      </c>
    </row>
    <row r="156" spans="2:3" x14ac:dyDescent="0.25">
      <c r="B156" s="47" t="s">
        <v>142</v>
      </c>
      <c r="C156" s="54">
        <v>661.88340000000005</v>
      </c>
    </row>
    <row r="157" spans="2:3" x14ac:dyDescent="0.25">
      <c r="B157" s="47" t="s">
        <v>143</v>
      </c>
      <c r="C157" s="54">
        <v>29</v>
      </c>
    </row>
    <row r="158" spans="2:3" x14ac:dyDescent="0.25">
      <c r="B158" s="47" t="s">
        <v>144</v>
      </c>
      <c r="C158" s="54">
        <v>32.071399999999997</v>
      </c>
    </row>
    <row r="159" spans="2:3" x14ac:dyDescent="0.25">
      <c r="B159" s="47" t="s">
        <v>145</v>
      </c>
      <c r="C159" s="54">
        <v>661.88340000000005</v>
      </c>
    </row>
    <row r="160" spans="2:3" x14ac:dyDescent="0.25">
      <c r="B160" s="47" t="s">
        <v>146</v>
      </c>
      <c r="C160" s="54">
        <v>733.77030000000002</v>
      </c>
    </row>
    <row r="161" spans="2:3" x14ac:dyDescent="0.25">
      <c r="B161" s="47" t="s">
        <v>147</v>
      </c>
      <c r="C161" s="54">
        <v>45</v>
      </c>
    </row>
    <row r="162" spans="2:3" x14ac:dyDescent="0.25">
      <c r="B162" s="47" t="s">
        <v>148</v>
      </c>
      <c r="C162" s="54">
        <v>32.071399999999997</v>
      </c>
    </row>
    <row r="163" spans="2:3" x14ac:dyDescent="0.25">
      <c r="B163" s="47" t="s">
        <v>149</v>
      </c>
      <c r="C163" s="54">
        <v>733.77030000000002</v>
      </c>
    </row>
    <row r="164" spans="2:3" x14ac:dyDescent="0.25">
      <c r="B164" s="47" t="s">
        <v>150</v>
      </c>
      <c r="C164" s="54">
        <v>819.20989999999995</v>
      </c>
    </row>
    <row r="165" spans="2:3" x14ac:dyDescent="0.25">
      <c r="B165" s="47" t="s">
        <v>151</v>
      </c>
      <c r="C165" s="54">
        <v>31</v>
      </c>
    </row>
    <row r="166" spans="2:3" x14ac:dyDescent="0.25">
      <c r="B166" s="47" t="s">
        <v>152</v>
      </c>
      <c r="C166" s="54">
        <v>32.071399999999997</v>
      </c>
    </row>
    <row r="167" spans="2:3" x14ac:dyDescent="0.25">
      <c r="B167" s="47" t="s">
        <v>153</v>
      </c>
      <c r="C167" s="54">
        <v>819.20989999999995</v>
      </c>
    </row>
    <row r="168" spans="2:3" x14ac:dyDescent="0.25">
      <c r="B168" s="47" t="s">
        <v>154</v>
      </c>
      <c r="C168" s="54">
        <v>923.27970000000005</v>
      </c>
    </row>
    <row r="169" spans="2:3" x14ac:dyDescent="0.25">
      <c r="B169" s="47" t="s">
        <v>155</v>
      </c>
      <c r="C169" s="54">
        <v>39</v>
      </c>
    </row>
    <row r="170" spans="2:3" x14ac:dyDescent="0.25">
      <c r="B170" s="47" t="s">
        <v>156</v>
      </c>
      <c r="C170" s="54">
        <v>32.071399999999997</v>
      </c>
    </row>
    <row r="171" spans="2:3" x14ac:dyDescent="0.25">
      <c r="B171" s="47" t="s">
        <v>169</v>
      </c>
      <c r="C171" s="54">
        <v>923.27970000000005</v>
      </c>
    </row>
    <row r="172" spans="2:3" x14ac:dyDescent="0.25">
      <c r="B172" s="47" t="s">
        <v>170</v>
      </c>
      <c r="C172" s="59">
        <v>1054.2397000000001</v>
      </c>
    </row>
    <row r="173" spans="2:3" x14ac:dyDescent="0.25">
      <c r="B173" s="47" t="s">
        <v>171</v>
      </c>
      <c r="C173" s="54">
        <v>44</v>
      </c>
    </row>
    <row r="174" spans="2:3" x14ac:dyDescent="0.25">
      <c r="B174" s="47" t="s">
        <v>172</v>
      </c>
      <c r="C174" s="54">
        <v>32.071399999999997</v>
      </c>
    </row>
    <row r="175" spans="2:3" x14ac:dyDescent="0.25">
      <c r="B175" s="47" t="s">
        <v>185</v>
      </c>
      <c r="C175" s="59">
        <v>1054.2397000000001</v>
      </c>
    </row>
    <row r="176" spans="2:3" x14ac:dyDescent="0.25">
      <c r="B176" s="47" t="s">
        <v>186</v>
      </c>
      <c r="C176" s="59">
        <v>1226.7295999999999</v>
      </c>
    </row>
    <row r="177" spans="2:3" x14ac:dyDescent="0.25">
      <c r="B177" s="47" t="s">
        <v>187</v>
      </c>
      <c r="C177" s="54">
        <v>53</v>
      </c>
    </row>
    <row r="178" spans="2:3" x14ac:dyDescent="0.25">
      <c r="B178" s="47" t="s">
        <v>188</v>
      </c>
      <c r="C178" s="54">
        <v>32.071399999999997</v>
      </c>
    </row>
    <row r="179" spans="2:3" x14ac:dyDescent="0.25">
      <c r="B179" s="47" t="s">
        <v>189</v>
      </c>
      <c r="C179" s="59">
        <v>1226.7295999999999</v>
      </c>
    </row>
    <row r="180" spans="2:3" x14ac:dyDescent="0.25">
      <c r="B180" s="47" t="s">
        <v>190</v>
      </c>
      <c r="C180" s="59">
        <v>1470.1280999999999</v>
      </c>
    </row>
    <row r="181" spans="2:3" x14ac:dyDescent="0.25">
      <c r="B181" s="47" t="s">
        <v>191</v>
      </c>
      <c r="C181" s="54">
        <v>40</v>
      </c>
    </row>
    <row r="182" spans="2:3" x14ac:dyDescent="0.25">
      <c r="B182" s="47" t="s">
        <v>192</v>
      </c>
      <c r="C182" s="54">
        <v>32.071399999999997</v>
      </c>
    </row>
    <row r="183" spans="2:3" x14ac:dyDescent="0.25">
      <c r="B183" s="47" t="s">
        <v>193</v>
      </c>
      <c r="C183" s="59">
        <v>1470.1280999999999</v>
      </c>
    </row>
    <row r="184" spans="2:3" x14ac:dyDescent="0.25">
      <c r="B184" s="47" t="s">
        <v>194</v>
      </c>
      <c r="C184" s="59">
        <v>1856.4271000000001</v>
      </c>
    </row>
    <row r="185" spans="2:3" x14ac:dyDescent="0.25">
      <c r="B185" s="47" t="s">
        <v>195</v>
      </c>
      <c r="C185" s="54">
        <v>38</v>
      </c>
    </row>
    <row r="186" spans="2:3" x14ac:dyDescent="0.25">
      <c r="B186" s="47" t="s">
        <v>196</v>
      </c>
      <c r="C186" s="54">
        <v>32.071399999999997</v>
      </c>
    </row>
    <row r="187" spans="2:3" x14ac:dyDescent="0.25">
      <c r="B187" s="47" t="s">
        <v>197</v>
      </c>
      <c r="C187" s="59">
        <v>1856.4271000000001</v>
      </c>
    </row>
    <row r="188" spans="2:3" x14ac:dyDescent="0.25">
      <c r="B188" s="47" t="s">
        <v>198</v>
      </c>
      <c r="C188" s="59">
        <v>2646.9953999999998</v>
      </c>
    </row>
    <row r="189" spans="2:3" x14ac:dyDescent="0.25">
      <c r="B189" s="47" t="s">
        <v>199</v>
      </c>
      <c r="C189" s="54">
        <v>40</v>
      </c>
    </row>
    <row r="190" spans="2:3" x14ac:dyDescent="0.25">
      <c r="B190" s="47" t="s">
        <v>200</v>
      </c>
      <c r="C190" s="54">
        <v>32.071399999999997</v>
      </c>
    </row>
    <row r="191" spans="2:3" x14ac:dyDescent="0.25">
      <c r="B191" s="47" t="s">
        <v>201</v>
      </c>
      <c r="C191" s="59">
        <v>2646.9953999999998</v>
      </c>
    </row>
    <row r="192" spans="2:3" x14ac:dyDescent="0.25">
      <c r="B192" s="47" t="s">
        <v>202</v>
      </c>
      <c r="C192" s="48" t="s">
        <v>17</v>
      </c>
    </row>
    <row r="193" spans="2:3" x14ac:dyDescent="0.25">
      <c r="B193" s="47" t="s">
        <v>203</v>
      </c>
      <c r="C193" s="54">
        <v>18</v>
      </c>
    </row>
    <row r="194" spans="2:3" x14ac:dyDescent="0.25">
      <c r="B194" s="47" t="s">
        <v>204</v>
      </c>
      <c r="C194" s="54">
        <v>32.071399999999997</v>
      </c>
    </row>
    <row r="195" spans="2:3" x14ac:dyDescent="0.25">
      <c r="B195" s="49" t="s">
        <v>112</v>
      </c>
      <c r="C195" s="50"/>
    </row>
    <row r="196" spans="2:3" x14ac:dyDescent="0.25">
      <c r="B196" s="47" t="s">
        <v>113</v>
      </c>
      <c r="C196" s="54">
        <v>223.30959999999999</v>
      </c>
    </row>
    <row r="197" spans="2:3" x14ac:dyDescent="0.25">
      <c r="B197" s="47" t="s">
        <v>114</v>
      </c>
      <c r="C197" s="48" t="s">
        <v>35</v>
      </c>
    </row>
    <row r="198" spans="2:3" x14ac:dyDescent="0.25">
      <c r="B198" s="47" t="s">
        <v>115</v>
      </c>
      <c r="C198" s="48" t="s">
        <v>35</v>
      </c>
    </row>
    <row r="199" spans="2:3" x14ac:dyDescent="0.25">
      <c r="B199" s="47" t="s">
        <v>116</v>
      </c>
      <c r="C199" s="48" t="s">
        <v>35</v>
      </c>
    </row>
    <row r="200" spans="2:3" x14ac:dyDescent="0.25">
      <c r="B200" s="47" t="s">
        <v>117</v>
      </c>
      <c r="C200" s="48" t="s">
        <v>35</v>
      </c>
    </row>
    <row r="201" spans="2:3" x14ac:dyDescent="0.25">
      <c r="B201" s="47" t="s">
        <v>118</v>
      </c>
      <c r="C201" s="48" t="s">
        <v>35</v>
      </c>
    </row>
    <row r="202" spans="2:3" x14ac:dyDescent="0.25">
      <c r="B202" s="47" t="s">
        <v>119</v>
      </c>
      <c r="C202" s="48" t="s">
        <v>35</v>
      </c>
    </row>
    <row r="203" spans="2:3" x14ac:dyDescent="0.25">
      <c r="B203" s="47" t="s">
        <v>120</v>
      </c>
      <c r="C203" s="48" t="s">
        <v>35</v>
      </c>
    </row>
    <row r="204" spans="2:3" x14ac:dyDescent="0.25">
      <c r="B204" s="47" t="s">
        <v>121</v>
      </c>
      <c r="C204" s="48" t="s">
        <v>35</v>
      </c>
    </row>
    <row r="205" spans="2:3" x14ac:dyDescent="0.25">
      <c r="B205" s="47" t="s">
        <v>122</v>
      </c>
      <c r="C205" s="48" t="s">
        <v>35</v>
      </c>
    </row>
    <row r="206" spans="2:3" x14ac:dyDescent="0.25">
      <c r="B206" s="47" t="s">
        <v>123</v>
      </c>
      <c r="C206" s="48" t="s">
        <v>35</v>
      </c>
    </row>
    <row r="207" spans="2:3" x14ac:dyDescent="0.25">
      <c r="B207" s="47" t="s">
        <v>124</v>
      </c>
      <c r="C207" s="48" t="s">
        <v>35</v>
      </c>
    </row>
    <row r="208" spans="2:3" x14ac:dyDescent="0.25">
      <c r="B208" s="49" t="s">
        <v>125</v>
      </c>
      <c r="C208" s="50"/>
    </row>
    <row r="209" spans="2:3" x14ac:dyDescent="0.25">
      <c r="B209" s="47" t="s">
        <v>113</v>
      </c>
      <c r="C209" s="54">
        <v>8.1501999999999999</v>
      </c>
    </row>
    <row r="210" spans="2:3" x14ac:dyDescent="0.25">
      <c r="B210" s="47" t="s">
        <v>114</v>
      </c>
      <c r="C210" s="48" t="s">
        <v>35</v>
      </c>
    </row>
    <row r="211" spans="2:3" x14ac:dyDescent="0.25">
      <c r="B211" s="47" t="s">
        <v>115</v>
      </c>
      <c r="C211" s="48" t="s">
        <v>35</v>
      </c>
    </row>
    <row r="212" spans="2:3" x14ac:dyDescent="0.25">
      <c r="B212" s="47" t="s">
        <v>116</v>
      </c>
      <c r="C212" s="48" t="s">
        <v>35</v>
      </c>
    </row>
    <row r="213" spans="2:3" x14ac:dyDescent="0.25">
      <c r="B213" s="47" t="s">
        <v>117</v>
      </c>
      <c r="C213" s="48" t="s">
        <v>35</v>
      </c>
    </row>
    <row r="214" spans="2:3" x14ac:dyDescent="0.25">
      <c r="B214" s="47" t="s">
        <v>118</v>
      </c>
      <c r="C214" s="48" t="s">
        <v>35</v>
      </c>
    </row>
    <row r="215" spans="2:3" x14ac:dyDescent="0.25">
      <c r="B215" s="47" t="s">
        <v>119</v>
      </c>
      <c r="C215" s="48" t="s">
        <v>35</v>
      </c>
    </row>
    <row r="216" spans="2:3" x14ac:dyDescent="0.25">
      <c r="B216" s="47" t="s">
        <v>120</v>
      </c>
      <c r="C216" s="48" t="s">
        <v>35</v>
      </c>
    </row>
    <row r="217" spans="2:3" x14ac:dyDescent="0.25">
      <c r="B217" s="47" t="s">
        <v>121</v>
      </c>
      <c r="C217" s="48" t="s">
        <v>35</v>
      </c>
    </row>
    <row r="218" spans="2:3" x14ac:dyDescent="0.25">
      <c r="B218" s="47" t="s">
        <v>122</v>
      </c>
      <c r="C218" s="48" t="s">
        <v>35</v>
      </c>
    </row>
    <row r="219" spans="2:3" x14ac:dyDescent="0.25">
      <c r="B219" s="47" t="s">
        <v>123</v>
      </c>
      <c r="C219" s="48" t="s">
        <v>35</v>
      </c>
    </row>
    <row r="220" spans="2:3" x14ac:dyDescent="0.25">
      <c r="B220" s="47" t="s">
        <v>124</v>
      </c>
      <c r="C220" s="48" t="s">
        <v>35</v>
      </c>
    </row>
    <row r="221" spans="2:3" x14ac:dyDescent="0.25">
      <c r="B221" s="49" t="s">
        <v>126</v>
      </c>
      <c r="C221" s="50"/>
    </row>
    <row r="222" spans="2:3" x14ac:dyDescent="0.25">
      <c r="B222" s="47" t="s">
        <v>113</v>
      </c>
      <c r="C222" s="54">
        <v>7.9799999999999996E-2</v>
      </c>
    </row>
    <row r="223" spans="2:3" x14ac:dyDescent="0.25">
      <c r="B223" s="47" t="s">
        <v>114</v>
      </c>
      <c r="C223" s="48" t="s">
        <v>35</v>
      </c>
    </row>
    <row r="224" spans="2:3" x14ac:dyDescent="0.25">
      <c r="B224" s="47" t="s">
        <v>115</v>
      </c>
      <c r="C224" s="48" t="s">
        <v>35</v>
      </c>
    </row>
    <row r="225" spans="2:3" x14ac:dyDescent="0.25">
      <c r="B225" s="47" t="s">
        <v>116</v>
      </c>
      <c r="C225" s="48" t="s">
        <v>35</v>
      </c>
    </row>
    <row r="226" spans="2:3" x14ac:dyDescent="0.25">
      <c r="B226" s="47" t="s">
        <v>117</v>
      </c>
      <c r="C226" s="48" t="s">
        <v>35</v>
      </c>
    </row>
    <row r="227" spans="2:3" x14ac:dyDescent="0.25">
      <c r="B227" s="47" t="s">
        <v>118</v>
      </c>
      <c r="C227" s="48" t="s">
        <v>35</v>
      </c>
    </row>
    <row r="228" spans="2:3" x14ac:dyDescent="0.25">
      <c r="B228" s="47" t="s">
        <v>119</v>
      </c>
      <c r="C228" s="48" t="s">
        <v>35</v>
      </c>
    </row>
    <row r="229" spans="2:3" x14ac:dyDescent="0.25">
      <c r="B229" s="47" t="s">
        <v>120</v>
      </c>
      <c r="C229" s="48" t="s">
        <v>35</v>
      </c>
    </row>
    <row r="230" spans="2:3" x14ac:dyDescent="0.25">
      <c r="B230" s="47" t="s">
        <v>121</v>
      </c>
      <c r="C230" s="48" t="s">
        <v>35</v>
      </c>
    </row>
    <row r="231" spans="2:3" x14ac:dyDescent="0.25">
      <c r="B231" s="47" t="s">
        <v>122</v>
      </c>
      <c r="C231" s="48" t="s">
        <v>35</v>
      </c>
    </row>
    <row r="232" spans="2:3" x14ac:dyDescent="0.25">
      <c r="B232" s="47" t="s">
        <v>123</v>
      </c>
      <c r="C232" s="48" t="s">
        <v>35</v>
      </c>
    </row>
    <row r="233" spans="2:3" ht="15.75" thickBot="1" x14ac:dyDescent="0.3">
      <c r="B233" s="57" t="s">
        <v>124</v>
      </c>
      <c r="C233" s="58" t="s">
        <v>35</v>
      </c>
    </row>
  </sheetData>
  <mergeCells count="9">
    <mergeCell ref="B195:C195"/>
    <mergeCell ref="B208:C208"/>
    <mergeCell ref="B221:C221"/>
    <mergeCell ref="B23:C23"/>
    <mergeCell ref="B30:C30"/>
    <mergeCell ref="B47:C47"/>
    <mergeCell ref="B56:C56"/>
    <mergeCell ref="B78:C78"/>
    <mergeCell ref="B82:C8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27F8-CC77-4DD7-98C0-1D24601140A0}">
  <dimension ref="B1:C213"/>
  <sheetViews>
    <sheetView showGridLines="0" workbookViewId="0"/>
  </sheetViews>
  <sheetFormatPr defaultRowHeight="15" x14ac:dyDescent="0.25"/>
  <cols>
    <col min="1" max="1" width="0.28515625" customWidth="1"/>
    <col min="2" max="5" width="20.7109375" customWidth="1"/>
  </cols>
  <sheetData>
    <row r="1" s="1" customFormat="1" ht="65.650000000000006" customHeight="1" x14ac:dyDescent="0.3"/>
    <row r="19" spans="2:3" ht="15.75" thickBot="1" x14ac:dyDescent="0.3"/>
    <row r="20" spans="2:3" x14ac:dyDescent="0.25">
      <c r="B20" s="45" t="s">
        <v>0</v>
      </c>
      <c r="C20" s="46" t="s">
        <v>18</v>
      </c>
    </row>
    <row r="21" spans="2:3" x14ac:dyDescent="0.25">
      <c r="B21" s="47" t="s">
        <v>3</v>
      </c>
      <c r="C21" s="48" t="s">
        <v>207</v>
      </c>
    </row>
    <row r="22" spans="2:3" x14ac:dyDescent="0.25">
      <c r="B22" s="47" t="s">
        <v>19</v>
      </c>
      <c r="C22" s="48" t="s">
        <v>20</v>
      </c>
    </row>
    <row r="23" spans="2:3" x14ac:dyDescent="0.25">
      <c r="B23" s="49" t="s">
        <v>21</v>
      </c>
      <c r="C23" s="50"/>
    </row>
    <row r="24" spans="2:3" x14ac:dyDescent="0.25">
      <c r="B24" s="47" t="s">
        <v>22</v>
      </c>
      <c r="C24" s="48" t="s">
        <v>23</v>
      </c>
    </row>
    <row r="25" spans="2:3" x14ac:dyDescent="0.25">
      <c r="B25" s="47" t="s">
        <v>24</v>
      </c>
      <c r="C25" s="48" t="s">
        <v>23</v>
      </c>
    </row>
    <row r="26" spans="2:3" x14ac:dyDescent="0.25">
      <c r="B26" s="47" t="s">
        <v>25</v>
      </c>
      <c r="C26" s="48" t="s">
        <v>23</v>
      </c>
    </row>
    <row r="27" spans="2:3" x14ac:dyDescent="0.25">
      <c r="B27" s="47" t="s">
        <v>26</v>
      </c>
      <c r="C27" s="48" t="s">
        <v>23</v>
      </c>
    </row>
    <row r="28" spans="2:3" x14ac:dyDescent="0.25">
      <c r="B28" s="47" t="s">
        <v>27</v>
      </c>
      <c r="C28" s="48" t="s">
        <v>23</v>
      </c>
    </row>
    <row r="29" spans="2:3" x14ac:dyDescent="0.25">
      <c r="B29" s="47" t="s">
        <v>28</v>
      </c>
      <c r="C29" s="48" t="s">
        <v>23</v>
      </c>
    </row>
    <row r="30" spans="2:3" x14ac:dyDescent="0.25">
      <c r="B30" s="49" t="s">
        <v>29</v>
      </c>
      <c r="C30" s="50"/>
    </row>
    <row r="31" spans="2:3" x14ac:dyDescent="0.25">
      <c r="B31" s="47" t="s">
        <v>30</v>
      </c>
      <c r="C31" s="51">
        <v>3</v>
      </c>
    </row>
    <row r="32" spans="2:3" x14ac:dyDescent="0.25">
      <c r="B32" s="47" t="s">
        <v>31</v>
      </c>
      <c r="C32" s="48" t="s">
        <v>32</v>
      </c>
    </row>
    <row r="33" spans="2:3" x14ac:dyDescent="0.25">
      <c r="B33" s="47" t="s">
        <v>33</v>
      </c>
      <c r="C33" s="54">
        <v>341.82339999999999</v>
      </c>
    </row>
    <row r="34" spans="2:3" x14ac:dyDescent="0.25">
      <c r="B34" s="47" t="s">
        <v>34</v>
      </c>
      <c r="C34" s="48" t="s">
        <v>35</v>
      </c>
    </row>
    <row r="35" spans="2:3" x14ac:dyDescent="0.25">
      <c r="B35" s="47" t="s">
        <v>36</v>
      </c>
      <c r="C35" s="48" t="s">
        <v>35</v>
      </c>
    </row>
    <row r="36" spans="2:3" x14ac:dyDescent="0.25">
      <c r="B36" s="47" t="s">
        <v>37</v>
      </c>
      <c r="C36" s="48" t="s">
        <v>35</v>
      </c>
    </row>
    <row r="37" spans="2:3" x14ac:dyDescent="0.25">
      <c r="B37" s="47" t="s">
        <v>38</v>
      </c>
      <c r="C37" s="48" t="s">
        <v>39</v>
      </c>
    </row>
    <row r="38" spans="2:3" x14ac:dyDescent="0.25">
      <c r="B38" s="47" t="s">
        <v>33</v>
      </c>
      <c r="C38" s="54">
        <v>249.2663</v>
      </c>
    </row>
    <row r="39" spans="2:3" x14ac:dyDescent="0.25">
      <c r="B39" s="47" t="s">
        <v>34</v>
      </c>
      <c r="C39" s="48" t="s">
        <v>35</v>
      </c>
    </row>
    <row r="40" spans="2:3" x14ac:dyDescent="0.25">
      <c r="B40" s="47" t="s">
        <v>36</v>
      </c>
      <c r="C40" s="48" t="s">
        <v>35</v>
      </c>
    </row>
    <row r="41" spans="2:3" x14ac:dyDescent="0.25">
      <c r="B41" s="47" t="s">
        <v>37</v>
      </c>
      <c r="C41" s="48" t="s">
        <v>35</v>
      </c>
    </row>
    <row r="42" spans="2:3" x14ac:dyDescent="0.25">
      <c r="B42" s="47" t="s">
        <v>40</v>
      </c>
      <c r="C42" s="48" t="s">
        <v>41</v>
      </c>
    </row>
    <row r="43" spans="2:3" x14ac:dyDescent="0.25">
      <c r="B43" s="47" t="s">
        <v>33</v>
      </c>
      <c r="C43" s="54">
        <v>236.3245</v>
      </c>
    </row>
    <row r="44" spans="2:3" x14ac:dyDescent="0.25">
      <c r="B44" s="47" t="s">
        <v>34</v>
      </c>
      <c r="C44" s="48" t="s">
        <v>35</v>
      </c>
    </row>
    <row r="45" spans="2:3" x14ac:dyDescent="0.25">
      <c r="B45" s="47" t="s">
        <v>36</v>
      </c>
      <c r="C45" s="48" t="s">
        <v>35</v>
      </c>
    </row>
    <row r="46" spans="2:3" x14ac:dyDescent="0.25">
      <c r="B46" s="47" t="s">
        <v>37</v>
      </c>
      <c r="C46" s="48" t="s">
        <v>35</v>
      </c>
    </row>
    <row r="47" spans="2:3" x14ac:dyDescent="0.25">
      <c r="B47" s="49" t="s">
        <v>42</v>
      </c>
      <c r="C47" s="50"/>
    </row>
    <row r="48" spans="2:3" x14ac:dyDescent="0.25">
      <c r="B48" s="47" t="s">
        <v>5</v>
      </c>
      <c r="C48" s="54">
        <v>236.3245</v>
      </c>
    </row>
    <row r="49" spans="2:3" x14ac:dyDescent="0.25">
      <c r="B49" s="47" t="s">
        <v>6</v>
      </c>
      <c r="C49" s="48" t="s">
        <v>17</v>
      </c>
    </row>
    <row r="50" spans="2:3" x14ac:dyDescent="0.25">
      <c r="B50" s="47" t="s">
        <v>7</v>
      </c>
      <c r="C50" s="54">
        <v>578.14790000000005</v>
      </c>
    </row>
    <row r="51" spans="2:3" x14ac:dyDescent="0.25">
      <c r="B51" s="47" t="s">
        <v>8</v>
      </c>
      <c r="C51" s="54">
        <v>416.6311</v>
      </c>
    </row>
    <row r="52" spans="2:3" x14ac:dyDescent="0.25">
      <c r="B52" s="47" t="s">
        <v>9</v>
      </c>
      <c r="C52" s="54">
        <v>512.51260000000002</v>
      </c>
    </row>
    <row r="53" spans="2:3" x14ac:dyDescent="0.25">
      <c r="B53" s="47" t="s">
        <v>10</v>
      </c>
      <c r="C53" s="54">
        <v>249.2663</v>
      </c>
    </row>
    <row r="54" spans="2:3" x14ac:dyDescent="0.25">
      <c r="B54" s="47" t="s">
        <v>43</v>
      </c>
      <c r="C54" s="54">
        <v>2.5754999999999999</v>
      </c>
    </row>
    <row r="55" spans="2:3" x14ac:dyDescent="0.25">
      <c r="B55" s="47" t="s">
        <v>44</v>
      </c>
      <c r="C55" s="54">
        <v>16.732199999999999</v>
      </c>
    </row>
    <row r="56" spans="2:3" x14ac:dyDescent="0.25">
      <c r="B56" s="49" t="s">
        <v>45</v>
      </c>
      <c r="C56" s="50"/>
    </row>
    <row r="57" spans="2:3" x14ac:dyDescent="0.25">
      <c r="B57" s="55">
        <v>0.01</v>
      </c>
      <c r="C57" s="54">
        <v>296.7826</v>
      </c>
    </row>
    <row r="58" spans="2:3" x14ac:dyDescent="0.25">
      <c r="B58" s="56">
        <v>2.5000000000000001E-2</v>
      </c>
      <c r="C58" s="54">
        <v>313.12439999999998</v>
      </c>
    </row>
    <row r="59" spans="2:3" x14ac:dyDescent="0.25">
      <c r="B59" s="55">
        <v>0.05</v>
      </c>
      <c r="C59" s="54">
        <v>330.67099999999999</v>
      </c>
    </row>
    <row r="60" spans="2:3" x14ac:dyDescent="0.25">
      <c r="B60" s="55">
        <v>0.1</v>
      </c>
      <c r="C60" s="54">
        <v>355.93189999999998</v>
      </c>
    </row>
    <row r="61" spans="2:3" x14ac:dyDescent="0.25">
      <c r="B61" s="55">
        <v>0.2</v>
      </c>
      <c r="C61" s="54">
        <v>395.73680000000002</v>
      </c>
    </row>
    <row r="62" spans="2:3" x14ac:dyDescent="0.25">
      <c r="B62" s="55">
        <v>0.25</v>
      </c>
      <c r="C62" s="54">
        <v>414.1198</v>
      </c>
    </row>
    <row r="63" spans="2:3" x14ac:dyDescent="0.25">
      <c r="B63" s="55">
        <v>0.3</v>
      </c>
      <c r="C63" s="54">
        <v>432.42809999999997</v>
      </c>
    </row>
    <row r="64" spans="2:3" x14ac:dyDescent="0.25">
      <c r="B64" s="55">
        <v>0.35</v>
      </c>
      <c r="C64" s="54">
        <v>451.07220000000001</v>
      </c>
    </row>
    <row r="65" spans="2:3" x14ac:dyDescent="0.25">
      <c r="B65" s="55">
        <v>0.4</v>
      </c>
      <c r="C65" s="54">
        <v>470.4</v>
      </c>
    </row>
    <row r="66" spans="2:3" x14ac:dyDescent="0.25">
      <c r="B66" s="55">
        <v>0.45</v>
      </c>
      <c r="C66" s="54">
        <v>490.75409999999999</v>
      </c>
    </row>
    <row r="67" spans="2:3" x14ac:dyDescent="0.25">
      <c r="B67" s="55">
        <v>0.5</v>
      </c>
      <c r="C67" s="54">
        <v>512.51260000000002</v>
      </c>
    </row>
    <row r="68" spans="2:3" x14ac:dyDescent="0.25">
      <c r="B68" s="55">
        <v>0.55000000000000004</v>
      </c>
      <c r="C68" s="54">
        <v>536.13199999999995</v>
      </c>
    </row>
    <row r="69" spans="2:3" x14ac:dyDescent="0.25">
      <c r="B69" s="55">
        <v>0.6</v>
      </c>
      <c r="C69" s="54">
        <v>562.20180000000005</v>
      </c>
    </row>
    <row r="70" spans="2:3" x14ac:dyDescent="0.25">
      <c r="B70" s="55">
        <v>0.65</v>
      </c>
      <c r="C70" s="54">
        <v>591.53160000000003</v>
      </c>
    </row>
    <row r="71" spans="2:3" x14ac:dyDescent="0.25">
      <c r="B71" s="55">
        <v>0.7</v>
      </c>
      <c r="C71" s="54">
        <v>625.3021</v>
      </c>
    </row>
    <row r="72" spans="2:3" x14ac:dyDescent="0.25">
      <c r="B72" s="55">
        <v>0.75</v>
      </c>
      <c r="C72" s="54">
        <v>665.35659999999996</v>
      </c>
    </row>
    <row r="73" spans="2:3" x14ac:dyDescent="0.25">
      <c r="B73" s="55">
        <v>0.8</v>
      </c>
      <c r="C73" s="54">
        <v>714.83130000000006</v>
      </c>
    </row>
    <row r="74" spans="2:3" x14ac:dyDescent="0.25">
      <c r="B74" s="55">
        <v>0.9</v>
      </c>
      <c r="C74" s="54">
        <v>874.07680000000005</v>
      </c>
    </row>
    <row r="75" spans="2:3" x14ac:dyDescent="0.25">
      <c r="B75" s="55">
        <v>0.95</v>
      </c>
      <c r="C75" s="59">
        <v>1044.8323</v>
      </c>
    </row>
    <row r="76" spans="2:3" x14ac:dyDescent="0.25">
      <c r="B76" s="56">
        <v>0.97499999999999998</v>
      </c>
      <c r="C76" s="59">
        <v>1229.5531000000001</v>
      </c>
    </row>
    <row r="77" spans="2:3" x14ac:dyDescent="0.25">
      <c r="B77" s="55">
        <v>0.99</v>
      </c>
      <c r="C77" s="59">
        <v>1498.0225</v>
      </c>
    </row>
    <row r="78" spans="2:3" x14ac:dyDescent="0.25">
      <c r="B78" s="49" t="s">
        <v>46</v>
      </c>
      <c r="C78" s="50"/>
    </row>
    <row r="79" spans="2:3" x14ac:dyDescent="0.25">
      <c r="B79" s="47" t="s">
        <v>22</v>
      </c>
      <c r="C79" s="59">
        <v>7453.2493000000004</v>
      </c>
    </row>
    <row r="80" spans="2:3" x14ac:dyDescent="0.25">
      <c r="B80" s="47" t="s">
        <v>24</v>
      </c>
      <c r="C80" s="59">
        <v>7466.2061999999996</v>
      </c>
    </row>
    <row r="81" spans="2:3" x14ac:dyDescent="0.25">
      <c r="B81" s="47" t="s">
        <v>25</v>
      </c>
      <c r="C81" s="54">
        <v>-6.6139000000000001</v>
      </c>
    </row>
    <row r="82" spans="2:3" x14ac:dyDescent="0.25">
      <c r="B82" s="49" t="s">
        <v>47</v>
      </c>
      <c r="C82" s="50"/>
    </row>
    <row r="83" spans="2:3" x14ac:dyDescent="0.25">
      <c r="B83" s="47" t="s">
        <v>48</v>
      </c>
      <c r="C83" s="54">
        <v>236.3245</v>
      </c>
    </row>
    <row r="84" spans="2:3" x14ac:dyDescent="0.25">
      <c r="B84" s="47" t="s">
        <v>49</v>
      </c>
      <c r="C84" s="54">
        <v>326.64269999999999</v>
      </c>
    </row>
    <row r="85" spans="2:3" x14ac:dyDescent="0.25">
      <c r="B85" s="47" t="s">
        <v>50</v>
      </c>
      <c r="C85" s="54">
        <v>23</v>
      </c>
    </row>
    <row r="86" spans="2:3" x14ac:dyDescent="0.25">
      <c r="B86" s="47" t="s">
        <v>51</v>
      </c>
      <c r="C86" s="54">
        <v>24.478300000000001</v>
      </c>
    </row>
    <row r="87" spans="2:3" x14ac:dyDescent="0.25">
      <c r="B87" s="47" t="s">
        <v>52</v>
      </c>
      <c r="C87" s="54">
        <v>326.64269999999999</v>
      </c>
    </row>
    <row r="88" spans="2:3" x14ac:dyDescent="0.25">
      <c r="B88" s="47" t="s">
        <v>53</v>
      </c>
      <c r="C88" s="54">
        <v>349.9785</v>
      </c>
    </row>
    <row r="89" spans="2:3" x14ac:dyDescent="0.25">
      <c r="B89" s="47" t="s">
        <v>54</v>
      </c>
      <c r="C89" s="54">
        <v>19</v>
      </c>
    </row>
    <row r="90" spans="2:3" x14ac:dyDescent="0.25">
      <c r="B90" s="47" t="s">
        <v>55</v>
      </c>
      <c r="C90" s="54">
        <v>24.478300000000001</v>
      </c>
    </row>
    <row r="91" spans="2:3" x14ac:dyDescent="0.25">
      <c r="B91" s="47" t="s">
        <v>56</v>
      </c>
      <c r="C91" s="54">
        <v>349.9785</v>
      </c>
    </row>
    <row r="92" spans="2:3" x14ac:dyDescent="0.25">
      <c r="B92" s="47" t="s">
        <v>57</v>
      </c>
      <c r="C92" s="54">
        <v>368.86349999999999</v>
      </c>
    </row>
    <row r="93" spans="2:3" x14ac:dyDescent="0.25">
      <c r="B93" s="47" t="s">
        <v>58</v>
      </c>
      <c r="C93" s="54">
        <v>24</v>
      </c>
    </row>
    <row r="94" spans="2:3" x14ac:dyDescent="0.25">
      <c r="B94" s="47" t="s">
        <v>59</v>
      </c>
      <c r="C94" s="54">
        <v>24.478300000000001</v>
      </c>
    </row>
    <row r="95" spans="2:3" x14ac:dyDescent="0.25">
      <c r="B95" s="47" t="s">
        <v>60</v>
      </c>
      <c r="C95" s="54">
        <v>368.86349999999999</v>
      </c>
    </row>
    <row r="96" spans="2:3" x14ac:dyDescent="0.25">
      <c r="B96" s="47" t="s">
        <v>61</v>
      </c>
      <c r="C96" s="54">
        <v>385.93360000000001</v>
      </c>
    </row>
    <row r="97" spans="2:3" x14ac:dyDescent="0.25">
      <c r="B97" s="47" t="s">
        <v>62</v>
      </c>
      <c r="C97" s="54">
        <v>19</v>
      </c>
    </row>
    <row r="98" spans="2:3" x14ac:dyDescent="0.25">
      <c r="B98" s="47" t="s">
        <v>63</v>
      </c>
      <c r="C98" s="54">
        <v>24.478300000000001</v>
      </c>
    </row>
    <row r="99" spans="2:3" x14ac:dyDescent="0.25">
      <c r="B99" s="47" t="s">
        <v>64</v>
      </c>
      <c r="C99" s="54">
        <v>385.93360000000001</v>
      </c>
    </row>
    <row r="100" spans="2:3" x14ac:dyDescent="0.25">
      <c r="B100" s="47" t="s">
        <v>65</v>
      </c>
      <c r="C100" s="54">
        <v>402.1703</v>
      </c>
    </row>
    <row r="101" spans="2:3" x14ac:dyDescent="0.25">
      <c r="B101" s="47" t="s">
        <v>66</v>
      </c>
      <c r="C101" s="54">
        <v>30</v>
      </c>
    </row>
    <row r="102" spans="2:3" x14ac:dyDescent="0.25">
      <c r="B102" s="47" t="s">
        <v>67</v>
      </c>
      <c r="C102" s="54">
        <v>24.478300000000001</v>
      </c>
    </row>
    <row r="103" spans="2:3" x14ac:dyDescent="0.25">
      <c r="B103" s="47" t="s">
        <v>68</v>
      </c>
      <c r="C103" s="54">
        <v>402.1703</v>
      </c>
    </row>
    <row r="104" spans="2:3" x14ac:dyDescent="0.25">
      <c r="B104" s="47" t="s">
        <v>69</v>
      </c>
      <c r="C104" s="54">
        <v>418.09039999999999</v>
      </c>
    </row>
    <row r="105" spans="2:3" x14ac:dyDescent="0.25">
      <c r="B105" s="47" t="s">
        <v>70</v>
      </c>
      <c r="C105" s="54">
        <v>27</v>
      </c>
    </row>
    <row r="106" spans="2:3" x14ac:dyDescent="0.25">
      <c r="B106" s="47" t="s">
        <v>71</v>
      </c>
      <c r="C106" s="54">
        <v>24.478300000000001</v>
      </c>
    </row>
    <row r="107" spans="2:3" x14ac:dyDescent="0.25">
      <c r="B107" s="47" t="s">
        <v>72</v>
      </c>
      <c r="C107" s="54">
        <v>418.09039999999999</v>
      </c>
    </row>
    <row r="108" spans="2:3" x14ac:dyDescent="0.25">
      <c r="B108" s="47" t="s">
        <v>73</v>
      </c>
      <c r="C108" s="54">
        <v>434.03070000000002</v>
      </c>
    </row>
    <row r="109" spans="2:3" x14ac:dyDescent="0.25">
      <c r="B109" s="47" t="s">
        <v>74</v>
      </c>
      <c r="C109" s="54">
        <v>30</v>
      </c>
    </row>
    <row r="110" spans="2:3" x14ac:dyDescent="0.25">
      <c r="B110" s="47" t="s">
        <v>75</v>
      </c>
      <c r="C110" s="54">
        <v>24.478300000000001</v>
      </c>
    </row>
    <row r="111" spans="2:3" x14ac:dyDescent="0.25">
      <c r="B111" s="47" t="s">
        <v>76</v>
      </c>
      <c r="C111" s="54">
        <v>434.03070000000002</v>
      </c>
    </row>
    <row r="112" spans="2:3" x14ac:dyDescent="0.25">
      <c r="B112" s="47" t="s">
        <v>77</v>
      </c>
      <c r="C112" s="54">
        <v>450.24979999999999</v>
      </c>
    </row>
    <row r="113" spans="2:3" x14ac:dyDescent="0.25">
      <c r="B113" s="47" t="s">
        <v>78</v>
      </c>
      <c r="C113" s="54">
        <v>18</v>
      </c>
    </row>
    <row r="114" spans="2:3" x14ac:dyDescent="0.25">
      <c r="B114" s="47" t="s">
        <v>79</v>
      </c>
      <c r="C114" s="54">
        <v>24.478300000000001</v>
      </c>
    </row>
    <row r="115" spans="2:3" x14ac:dyDescent="0.25">
      <c r="B115" s="47" t="s">
        <v>80</v>
      </c>
      <c r="C115" s="54">
        <v>450.24979999999999</v>
      </c>
    </row>
    <row r="116" spans="2:3" x14ac:dyDescent="0.25">
      <c r="B116" s="47" t="s">
        <v>81</v>
      </c>
      <c r="C116" s="54">
        <v>466.97480000000002</v>
      </c>
    </row>
    <row r="117" spans="2:3" x14ac:dyDescent="0.25">
      <c r="B117" s="47" t="s">
        <v>82</v>
      </c>
      <c r="C117" s="54">
        <v>37</v>
      </c>
    </row>
    <row r="118" spans="2:3" x14ac:dyDescent="0.25">
      <c r="B118" s="47" t="s">
        <v>83</v>
      </c>
      <c r="C118" s="54">
        <v>24.478300000000001</v>
      </c>
    </row>
    <row r="119" spans="2:3" x14ac:dyDescent="0.25">
      <c r="B119" s="47" t="s">
        <v>84</v>
      </c>
      <c r="C119" s="54">
        <v>466.97480000000002</v>
      </c>
    </row>
    <row r="120" spans="2:3" x14ac:dyDescent="0.25">
      <c r="B120" s="47" t="s">
        <v>85</v>
      </c>
      <c r="C120" s="54">
        <v>484.42919999999998</v>
      </c>
    </row>
    <row r="121" spans="2:3" x14ac:dyDescent="0.25">
      <c r="B121" s="47" t="s">
        <v>86</v>
      </c>
      <c r="C121" s="54">
        <v>32</v>
      </c>
    </row>
    <row r="122" spans="2:3" x14ac:dyDescent="0.25">
      <c r="B122" s="47" t="s">
        <v>87</v>
      </c>
      <c r="C122" s="54">
        <v>24.478300000000001</v>
      </c>
    </row>
    <row r="123" spans="2:3" x14ac:dyDescent="0.25">
      <c r="B123" s="47" t="s">
        <v>88</v>
      </c>
      <c r="C123" s="54">
        <v>484.42919999999998</v>
      </c>
    </row>
    <row r="124" spans="2:3" x14ac:dyDescent="0.25">
      <c r="B124" s="47" t="s">
        <v>89</v>
      </c>
      <c r="C124" s="54">
        <v>502.85289999999998</v>
      </c>
    </row>
    <row r="125" spans="2:3" x14ac:dyDescent="0.25">
      <c r="B125" s="47" t="s">
        <v>90</v>
      </c>
      <c r="C125" s="54">
        <v>24</v>
      </c>
    </row>
    <row r="126" spans="2:3" x14ac:dyDescent="0.25">
      <c r="B126" s="47" t="s">
        <v>91</v>
      </c>
      <c r="C126" s="54">
        <v>24.478300000000001</v>
      </c>
    </row>
    <row r="127" spans="2:3" x14ac:dyDescent="0.25">
      <c r="B127" s="47" t="s">
        <v>92</v>
      </c>
      <c r="C127" s="54">
        <v>502.85289999999998</v>
      </c>
    </row>
    <row r="128" spans="2:3" x14ac:dyDescent="0.25">
      <c r="B128" s="47" t="s">
        <v>93</v>
      </c>
      <c r="C128" s="54">
        <v>522.52250000000004</v>
      </c>
    </row>
    <row r="129" spans="2:3" x14ac:dyDescent="0.25">
      <c r="B129" s="47" t="s">
        <v>94</v>
      </c>
      <c r="C129" s="54">
        <v>24</v>
      </c>
    </row>
    <row r="130" spans="2:3" x14ac:dyDescent="0.25">
      <c r="B130" s="47" t="s">
        <v>95</v>
      </c>
      <c r="C130" s="54">
        <v>24.478300000000001</v>
      </c>
    </row>
    <row r="131" spans="2:3" x14ac:dyDescent="0.25">
      <c r="B131" s="47" t="s">
        <v>96</v>
      </c>
      <c r="C131" s="54">
        <v>522.52250000000004</v>
      </c>
    </row>
    <row r="132" spans="2:3" x14ac:dyDescent="0.25">
      <c r="B132" s="47" t="s">
        <v>97</v>
      </c>
      <c r="C132" s="54">
        <v>543.7749</v>
      </c>
    </row>
    <row r="133" spans="2:3" x14ac:dyDescent="0.25">
      <c r="B133" s="47" t="s">
        <v>98</v>
      </c>
      <c r="C133" s="54">
        <v>35</v>
      </c>
    </row>
    <row r="134" spans="2:3" x14ac:dyDescent="0.25">
      <c r="B134" s="47" t="s">
        <v>99</v>
      </c>
      <c r="C134" s="54">
        <v>24.478300000000001</v>
      </c>
    </row>
    <row r="135" spans="2:3" x14ac:dyDescent="0.25">
      <c r="B135" s="47" t="s">
        <v>100</v>
      </c>
      <c r="C135" s="54">
        <v>543.7749</v>
      </c>
    </row>
    <row r="136" spans="2:3" x14ac:dyDescent="0.25">
      <c r="B136" s="47" t="s">
        <v>101</v>
      </c>
      <c r="C136" s="54">
        <v>567.04110000000003</v>
      </c>
    </row>
    <row r="137" spans="2:3" x14ac:dyDescent="0.25">
      <c r="B137" s="47" t="s">
        <v>102</v>
      </c>
      <c r="C137" s="54">
        <v>32</v>
      </c>
    </row>
    <row r="138" spans="2:3" x14ac:dyDescent="0.25">
      <c r="B138" s="47" t="s">
        <v>103</v>
      </c>
      <c r="C138" s="54">
        <v>24.478300000000001</v>
      </c>
    </row>
    <row r="139" spans="2:3" x14ac:dyDescent="0.25">
      <c r="B139" s="47" t="s">
        <v>104</v>
      </c>
      <c r="C139" s="54">
        <v>567.04110000000003</v>
      </c>
    </row>
    <row r="140" spans="2:3" x14ac:dyDescent="0.25">
      <c r="B140" s="47" t="s">
        <v>105</v>
      </c>
      <c r="C140" s="54">
        <v>592.89710000000002</v>
      </c>
    </row>
    <row r="141" spans="2:3" x14ac:dyDescent="0.25">
      <c r="B141" s="47" t="s">
        <v>106</v>
      </c>
      <c r="C141" s="54">
        <v>18</v>
      </c>
    </row>
    <row r="142" spans="2:3" x14ac:dyDescent="0.25">
      <c r="B142" s="47" t="s">
        <v>107</v>
      </c>
      <c r="C142" s="54">
        <v>24.478300000000001</v>
      </c>
    </row>
    <row r="143" spans="2:3" x14ac:dyDescent="0.25">
      <c r="B143" s="47" t="s">
        <v>108</v>
      </c>
      <c r="C143" s="54">
        <v>592.89710000000002</v>
      </c>
    </row>
    <row r="144" spans="2:3" x14ac:dyDescent="0.25">
      <c r="B144" s="47" t="s">
        <v>109</v>
      </c>
      <c r="C144" s="54">
        <v>622.14890000000003</v>
      </c>
    </row>
    <row r="145" spans="2:3" x14ac:dyDescent="0.25">
      <c r="B145" s="47" t="s">
        <v>110</v>
      </c>
      <c r="C145" s="54">
        <v>12</v>
      </c>
    </row>
    <row r="146" spans="2:3" x14ac:dyDescent="0.25">
      <c r="B146" s="47" t="s">
        <v>111</v>
      </c>
      <c r="C146" s="54">
        <v>24.478300000000001</v>
      </c>
    </row>
    <row r="147" spans="2:3" x14ac:dyDescent="0.25">
      <c r="B147" s="47" t="s">
        <v>130</v>
      </c>
      <c r="C147" s="54">
        <v>622.14890000000003</v>
      </c>
    </row>
    <row r="148" spans="2:3" x14ac:dyDescent="0.25">
      <c r="B148" s="47" t="s">
        <v>131</v>
      </c>
      <c r="C148" s="54">
        <v>655.9846</v>
      </c>
    </row>
    <row r="149" spans="2:3" x14ac:dyDescent="0.25">
      <c r="B149" s="47" t="s">
        <v>132</v>
      </c>
      <c r="C149" s="54">
        <v>12</v>
      </c>
    </row>
    <row r="150" spans="2:3" x14ac:dyDescent="0.25">
      <c r="B150" s="47" t="s">
        <v>133</v>
      </c>
      <c r="C150" s="54">
        <v>24.478300000000001</v>
      </c>
    </row>
    <row r="151" spans="2:3" x14ac:dyDescent="0.25">
      <c r="B151" s="47" t="s">
        <v>134</v>
      </c>
      <c r="C151" s="54">
        <v>655.9846</v>
      </c>
    </row>
    <row r="152" spans="2:3" x14ac:dyDescent="0.25">
      <c r="B152" s="47" t="s">
        <v>135</v>
      </c>
      <c r="C152" s="54">
        <v>696.26919999999996</v>
      </c>
    </row>
    <row r="153" spans="2:3" x14ac:dyDescent="0.25">
      <c r="B153" s="47" t="s">
        <v>136</v>
      </c>
      <c r="C153" s="54">
        <v>21</v>
      </c>
    </row>
    <row r="154" spans="2:3" x14ac:dyDescent="0.25">
      <c r="B154" s="47" t="s">
        <v>137</v>
      </c>
      <c r="C154" s="54">
        <v>24.478300000000001</v>
      </c>
    </row>
    <row r="155" spans="2:3" x14ac:dyDescent="0.25">
      <c r="B155" s="47" t="s">
        <v>141</v>
      </c>
      <c r="C155" s="54">
        <v>696.26919999999996</v>
      </c>
    </row>
    <row r="156" spans="2:3" x14ac:dyDescent="0.25">
      <c r="B156" s="47" t="s">
        <v>142</v>
      </c>
      <c r="C156" s="54">
        <v>746.18579999999997</v>
      </c>
    </row>
    <row r="157" spans="2:3" x14ac:dyDescent="0.25">
      <c r="B157" s="47" t="s">
        <v>143</v>
      </c>
      <c r="C157" s="54">
        <v>23</v>
      </c>
    </row>
    <row r="158" spans="2:3" x14ac:dyDescent="0.25">
      <c r="B158" s="47" t="s">
        <v>144</v>
      </c>
      <c r="C158" s="54">
        <v>24.478300000000001</v>
      </c>
    </row>
    <row r="159" spans="2:3" x14ac:dyDescent="0.25">
      <c r="B159" s="47" t="s">
        <v>145</v>
      </c>
      <c r="C159" s="54">
        <v>746.18579999999997</v>
      </c>
    </row>
    <row r="160" spans="2:3" x14ac:dyDescent="0.25">
      <c r="B160" s="47" t="s">
        <v>146</v>
      </c>
      <c r="C160" s="54">
        <v>811.85249999999996</v>
      </c>
    </row>
    <row r="161" spans="2:3" x14ac:dyDescent="0.25">
      <c r="B161" s="47" t="s">
        <v>147</v>
      </c>
      <c r="C161" s="54">
        <v>15</v>
      </c>
    </row>
    <row r="162" spans="2:3" x14ac:dyDescent="0.25">
      <c r="B162" s="47" t="s">
        <v>148</v>
      </c>
      <c r="C162" s="54">
        <v>24.478300000000001</v>
      </c>
    </row>
    <row r="163" spans="2:3" x14ac:dyDescent="0.25">
      <c r="B163" s="47" t="s">
        <v>149</v>
      </c>
      <c r="C163" s="54">
        <v>811.85249999999996</v>
      </c>
    </row>
    <row r="164" spans="2:3" x14ac:dyDescent="0.25">
      <c r="B164" s="47" t="s">
        <v>150</v>
      </c>
      <c r="C164" s="54">
        <v>907.48360000000002</v>
      </c>
    </row>
    <row r="165" spans="2:3" x14ac:dyDescent="0.25">
      <c r="B165" s="47" t="s">
        <v>151</v>
      </c>
      <c r="C165" s="54">
        <v>19</v>
      </c>
    </row>
    <row r="166" spans="2:3" x14ac:dyDescent="0.25">
      <c r="B166" s="47" t="s">
        <v>152</v>
      </c>
      <c r="C166" s="54">
        <v>24.478300000000001</v>
      </c>
    </row>
    <row r="167" spans="2:3" x14ac:dyDescent="0.25">
      <c r="B167" s="47" t="s">
        <v>153</v>
      </c>
      <c r="C167" s="54">
        <v>907.48360000000002</v>
      </c>
    </row>
    <row r="168" spans="2:3" x14ac:dyDescent="0.25">
      <c r="B168" s="47" t="s">
        <v>154</v>
      </c>
      <c r="C168" s="59">
        <v>1080.8928000000001</v>
      </c>
    </row>
    <row r="169" spans="2:3" x14ac:dyDescent="0.25">
      <c r="B169" s="47" t="s">
        <v>155</v>
      </c>
      <c r="C169" s="54">
        <v>39</v>
      </c>
    </row>
    <row r="170" spans="2:3" x14ac:dyDescent="0.25">
      <c r="B170" s="47" t="s">
        <v>156</v>
      </c>
      <c r="C170" s="54">
        <v>24.478300000000001</v>
      </c>
    </row>
    <row r="171" spans="2:3" x14ac:dyDescent="0.25">
      <c r="B171" s="47" t="s">
        <v>169</v>
      </c>
      <c r="C171" s="59">
        <v>1080.8928000000001</v>
      </c>
    </row>
    <row r="172" spans="2:3" x14ac:dyDescent="0.25">
      <c r="B172" s="47" t="s">
        <v>170</v>
      </c>
      <c r="C172" s="48" t="s">
        <v>17</v>
      </c>
    </row>
    <row r="173" spans="2:3" x14ac:dyDescent="0.25">
      <c r="B173" s="47" t="s">
        <v>171</v>
      </c>
      <c r="C173" s="54">
        <v>30</v>
      </c>
    </row>
    <row r="174" spans="2:3" x14ac:dyDescent="0.25">
      <c r="B174" s="47" t="s">
        <v>172</v>
      </c>
      <c r="C174" s="54">
        <v>24.478300000000001</v>
      </c>
    </row>
    <row r="175" spans="2:3" x14ac:dyDescent="0.25">
      <c r="B175" s="49" t="s">
        <v>112</v>
      </c>
      <c r="C175" s="50"/>
    </row>
    <row r="176" spans="2:3" x14ac:dyDescent="0.25">
      <c r="B176" s="47" t="s">
        <v>113</v>
      </c>
      <c r="C176" s="54">
        <v>52.362299999999998</v>
      </c>
    </row>
    <row r="177" spans="2:3" x14ac:dyDescent="0.25">
      <c r="B177" s="47" t="s">
        <v>114</v>
      </c>
      <c r="C177" s="48" t="s">
        <v>35</v>
      </c>
    </row>
    <row r="178" spans="2:3" x14ac:dyDescent="0.25">
      <c r="B178" s="47" t="s">
        <v>115</v>
      </c>
      <c r="C178" s="48" t="s">
        <v>35</v>
      </c>
    </row>
    <row r="179" spans="2:3" x14ac:dyDescent="0.25">
      <c r="B179" s="47" t="s">
        <v>116</v>
      </c>
      <c r="C179" s="48" t="s">
        <v>35</v>
      </c>
    </row>
    <row r="180" spans="2:3" x14ac:dyDescent="0.25">
      <c r="B180" s="47" t="s">
        <v>117</v>
      </c>
      <c r="C180" s="48" t="s">
        <v>35</v>
      </c>
    </row>
    <row r="181" spans="2:3" x14ac:dyDescent="0.25">
      <c r="B181" s="47" t="s">
        <v>118</v>
      </c>
      <c r="C181" s="48" t="s">
        <v>35</v>
      </c>
    </row>
    <row r="182" spans="2:3" x14ac:dyDescent="0.25">
      <c r="B182" s="47" t="s">
        <v>119</v>
      </c>
      <c r="C182" s="48" t="s">
        <v>35</v>
      </c>
    </row>
    <row r="183" spans="2:3" x14ac:dyDescent="0.25">
      <c r="B183" s="47" t="s">
        <v>120</v>
      </c>
      <c r="C183" s="48" t="s">
        <v>35</v>
      </c>
    </row>
    <row r="184" spans="2:3" x14ac:dyDescent="0.25">
      <c r="B184" s="47" t="s">
        <v>121</v>
      </c>
      <c r="C184" s="48" t="s">
        <v>35</v>
      </c>
    </row>
    <row r="185" spans="2:3" x14ac:dyDescent="0.25">
      <c r="B185" s="47" t="s">
        <v>122</v>
      </c>
      <c r="C185" s="48" t="s">
        <v>35</v>
      </c>
    </row>
    <row r="186" spans="2:3" x14ac:dyDescent="0.25">
      <c r="B186" s="47" t="s">
        <v>123</v>
      </c>
      <c r="C186" s="48" t="s">
        <v>35</v>
      </c>
    </row>
    <row r="187" spans="2:3" x14ac:dyDescent="0.25">
      <c r="B187" s="47" t="s">
        <v>124</v>
      </c>
      <c r="C187" s="48" t="s">
        <v>35</v>
      </c>
    </row>
    <row r="188" spans="2:3" x14ac:dyDescent="0.25">
      <c r="B188" s="49" t="s">
        <v>125</v>
      </c>
      <c r="C188" s="50"/>
    </row>
    <row r="189" spans="2:3" x14ac:dyDescent="0.25">
      <c r="B189" s="47" t="s">
        <v>113</v>
      </c>
      <c r="C189" s="54">
        <v>1.875</v>
      </c>
    </row>
    <row r="190" spans="2:3" x14ac:dyDescent="0.25">
      <c r="B190" s="47" t="s">
        <v>114</v>
      </c>
      <c r="C190" s="48" t="s">
        <v>35</v>
      </c>
    </row>
    <row r="191" spans="2:3" x14ac:dyDescent="0.25">
      <c r="B191" s="47" t="s">
        <v>115</v>
      </c>
      <c r="C191" s="48" t="s">
        <v>35</v>
      </c>
    </row>
    <row r="192" spans="2:3" x14ac:dyDescent="0.25">
      <c r="B192" s="47" t="s">
        <v>116</v>
      </c>
      <c r="C192" s="48" t="s">
        <v>35</v>
      </c>
    </row>
    <row r="193" spans="2:3" x14ac:dyDescent="0.25">
      <c r="B193" s="47" t="s">
        <v>117</v>
      </c>
      <c r="C193" s="48" t="s">
        <v>35</v>
      </c>
    </row>
    <row r="194" spans="2:3" x14ac:dyDescent="0.25">
      <c r="B194" s="47" t="s">
        <v>118</v>
      </c>
      <c r="C194" s="48" t="s">
        <v>35</v>
      </c>
    </row>
    <row r="195" spans="2:3" x14ac:dyDescent="0.25">
      <c r="B195" s="47" t="s">
        <v>119</v>
      </c>
      <c r="C195" s="48" t="s">
        <v>35</v>
      </c>
    </row>
    <row r="196" spans="2:3" x14ac:dyDescent="0.25">
      <c r="B196" s="47" t="s">
        <v>120</v>
      </c>
      <c r="C196" s="48" t="s">
        <v>35</v>
      </c>
    </row>
    <row r="197" spans="2:3" x14ac:dyDescent="0.25">
      <c r="B197" s="47" t="s">
        <v>121</v>
      </c>
      <c r="C197" s="48" t="s">
        <v>35</v>
      </c>
    </row>
    <row r="198" spans="2:3" x14ac:dyDescent="0.25">
      <c r="B198" s="47" t="s">
        <v>122</v>
      </c>
      <c r="C198" s="48" t="s">
        <v>35</v>
      </c>
    </row>
    <row r="199" spans="2:3" x14ac:dyDescent="0.25">
      <c r="B199" s="47" t="s">
        <v>123</v>
      </c>
      <c r="C199" s="48" t="s">
        <v>35</v>
      </c>
    </row>
    <row r="200" spans="2:3" x14ac:dyDescent="0.25">
      <c r="B200" s="47" t="s">
        <v>124</v>
      </c>
      <c r="C200" s="48" t="s">
        <v>35</v>
      </c>
    </row>
    <row r="201" spans="2:3" x14ac:dyDescent="0.25">
      <c r="B201" s="49" t="s">
        <v>126</v>
      </c>
      <c r="C201" s="50"/>
    </row>
    <row r="202" spans="2:3" x14ac:dyDescent="0.25">
      <c r="B202" s="47" t="s">
        <v>113</v>
      </c>
      <c r="C202" s="54">
        <v>5.57E-2</v>
      </c>
    </row>
    <row r="203" spans="2:3" x14ac:dyDescent="0.25">
      <c r="B203" s="47" t="s">
        <v>114</v>
      </c>
      <c r="C203" s="48" t="s">
        <v>35</v>
      </c>
    </row>
    <row r="204" spans="2:3" x14ac:dyDescent="0.25">
      <c r="B204" s="47" t="s">
        <v>115</v>
      </c>
      <c r="C204" s="48" t="s">
        <v>35</v>
      </c>
    </row>
    <row r="205" spans="2:3" x14ac:dyDescent="0.25">
      <c r="B205" s="47" t="s">
        <v>116</v>
      </c>
      <c r="C205" s="48" t="s">
        <v>35</v>
      </c>
    </row>
    <row r="206" spans="2:3" x14ac:dyDescent="0.25">
      <c r="B206" s="47" t="s">
        <v>117</v>
      </c>
      <c r="C206" s="48" t="s">
        <v>35</v>
      </c>
    </row>
    <row r="207" spans="2:3" x14ac:dyDescent="0.25">
      <c r="B207" s="47" t="s">
        <v>118</v>
      </c>
      <c r="C207" s="48" t="s">
        <v>35</v>
      </c>
    </row>
    <row r="208" spans="2:3" x14ac:dyDescent="0.25">
      <c r="B208" s="47" t="s">
        <v>119</v>
      </c>
      <c r="C208" s="48" t="s">
        <v>35</v>
      </c>
    </row>
    <row r="209" spans="2:3" x14ac:dyDescent="0.25">
      <c r="B209" s="47" t="s">
        <v>120</v>
      </c>
      <c r="C209" s="48" t="s">
        <v>35</v>
      </c>
    </row>
    <row r="210" spans="2:3" x14ac:dyDescent="0.25">
      <c r="B210" s="47" t="s">
        <v>121</v>
      </c>
      <c r="C210" s="48" t="s">
        <v>35</v>
      </c>
    </row>
    <row r="211" spans="2:3" x14ac:dyDescent="0.25">
      <c r="B211" s="47" t="s">
        <v>122</v>
      </c>
      <c r="C211" s="48" t="s">
        <v>35</v>
      </c>
    </row>
    <row r="212" spans="2:3" x14ac:dyDescent="0.25">
      <c r="B212" s="47" t="s">
        <v>123</v>
      </c>
      <c r="C212" s="48" t="s">
        <v>35</v>
      </c>
    </row>
    <row r="213" spans="2:3" ht="15.75" thickBot="1" x14ac:dyDescent="0.3">
      <c r="B213" s="57" t="s">
        <v>124</v>
      </c>
      <c r="C213" s="58" t="s">
        <v>35</v>
      </c>
    </row>
  </sheetData>
  <mergeCells count="9">
    <mergeCell ref="B175:C175"/>
    <mergeCell ref="B188:C188"/>
    <mergeCell ref="B201:C201"/>
    <mergeCell ref="B23:C23"/>
    <mergeCell ref="B30:C30"/>
    <mergeCell ref="B47:C47"/>
    <mergeCell ref="B56:C56"/>
    <mergeCell ref="B78:C78"/>
    <mergeCell ref="B82:C8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4F25-36C0-4FF6-AD6E-536B187C8787}">
  <dimension ref="B1:C153"/>
  <sheetViews>
    <sheetView showGridLines="0" workbookViewId="0"/>
  </sheetViews>
  <sheetFormatPr defaultRowHeight="15" x14ac:dyDescent="0.25"/>
  <cols>
    <col min="1" max="1" width="0.28515625" customWidth="1"/>
    <col min="2" max="5" width="20.7109375" customWidth="1"/>
  </cols>
  <sheetData>
    <row r="1" s="1" customFormat="1" ht="65.650000000000006" customHeight="1" x14ac:dyDescent="0.3"/>
    <row r="19" spans="2:3" ht="15.75" thickBot="1" x14ac:dyDescent="0.3"/>
    <row r="20" spans="2:3" x14ac:dyDescent="0.25">
      <c r="B20" s="45" t="s">
        <v>0</v>
      </c>
      <c r="C20" s="46" t="s">
        <v>18</v>
      </c>
    </row>
    <row r="21" spans="2:3" x14ac:dyDescent="0.25">
      <c r="B21" s="47" t="s">
        <v>3</v>
      </c>
      <c r="C21" s="48" t="s">
        <v>210</v>
      </c>
    </row>
    <row r="22" spans="2:3" x14ac:dyDescent="0.25">
      <c r="B22" s="47" t="s">
        <v>19</v>
      </c>
      <c r="C22" s="48" t="s">
        <v>20</v>
      </c>
    </row>
    <row r="23" spans="2:3" x14ac:dyDescent="0.25">
      <c r="B23" s="49" t="s">
        <v>21</v>
      </c>
      <c r="C23" s="50"/>
    </row>
    <row r="24" spans="2:3" x14ac:dyDescent="0.25">
      <c r="B24" s="47" t="s">
        <v>22</v>
      </c>
      <c r="C24" s="48" t="s">
        <v>23</v>
      </c>
    </row>
    <row r="25" spans="2:3" x14ac:dyDescent="0.25">
      <c r="B25" s="47" t="s">
        <v>24</v>
      </c>
      <c r="C25" s="48" t="s">
        <v>23</v>
      </c>
    </row>
    <row r="26" spans="2:3" x14ac:dyDescent="0.25">
      <c r="B26" s="47" t="s">
        <v>25</v>
      </c>
      <c r="C26" s="48" t="s">
        <v>23</v>
      </c>
    </row>
    <row r="27" spans="2:3" x14ac:dyDescent="0.25">
      <c r="B27" s="47" t="s">
        <v>26</v>
      </c>
      <c r="C27" s="48" t="s">
        <v>23</v>
      </c>
    </row>
    <row r="28" spans="2:3" x14ac:dyDescent="0.25">
      <c r="B28" s="47" t="s">
        <v>27</v>
      </c>
      <c r="C28" s="48" t="s">
        <v>23</v>
      </c>
    </row>
    <row r="29" spans="2:3" x14ac:dyDescent="0.25">
      <c r="B29" s="47" t="s">
        <v>28</v>
      </c>
      <c r="C29" s="48" t="s">
        <v>23</v>
      </c>
    </row>
    <row r="30" spans="2:3" x14ac:dyDescent="0.25">
      <c r="B30" s="49" t="s">
        <v>29</v>
      </c>
      <c r="C30" s="50"/>
    </row>
    <row r="31" spans="2:3" x14ac:dyDescent="0.25">
      <c r="B31" s="47" t="s">
        <v>30</v>
      </c>
      <c r="C31" s="51">
        <v>3</v>
      </c>
    </row>
    <row r="32" spans="2:3" x14ac:dyDescent="0.25">
      <c r="B32" s="47" t="s">
        <v>31</v>
      </c>
      <c r="C32" s="48" t="s">
        <v>32</v>
      </c>
    </row>
    <row r="33" spans="2:3" x14ac:dyDescent="0.25">
      <c r="B33" s="47" t="s">
        <v>33</v>
      </c>
      <c r="C33" s="52">
        <v>1379.0319999999999</v>
      </c>
    </row>
    <row r="34" spans="2:3" x14ac:dyDescent="0.25">
      <c r="B34" s="47" t="s">
        <v>34</v>
      </c>
      <c r="C34" s="48" t="s">
        <v>35</v>
      </c>
    </row>
    <row r="35" spans="2:3" x14ac:dyDescent="0.25">
      <c r="B35" s="47" t="s">
        <v>36</v>
      </c>
      <c r="C35" s="48" t="s">
        <v>35</v>
      </c>
    </row>
    <row r="36" spans="2:3" x14ac:dyDescent="0.25">
      <c r="B36" s="47" t="s">
        <v>37</v>
      </c>
      <c r="C36" s="48" t="s">
        <v>35</v>
      </c>
    </row>
    <row r="37" spans="2:3" x14ac:dyDescent="0.25">
      <c r="B37" s="47" t="s">
        <v>38</v>
      </c>
      <c r="C37" s="48" t="s">
        <v>39</v>
      </c>
    </row>
    <row r="38" spans="2:3" x14ac:dyDescent="0.25">
      <c r="B38" s="47" t="s">
        <v>33</v>
      </c>
      <c r="C38" s="53">
        <v>461.077</v>
      </c>
    </row>
    <row r="39" spans="2:3" x14ac:dyDescent="0.25">
      <c r="B39" s="47" t="s">
        <v>34</v>
      </c>
      <c r="C39" s="48" t="s">
        <v>35</v>
      </c>
    </row>
    <row r="40" spans="2:3" x14ac:dyDescent="0.25">
      <c r="B40" s="47" t="s">
        <v>36</v>
      </c>
      <c r="C40" s="48" t="s">
        <v>35</v>
      </c>
    </row>
    <row r="41" spans="2:3" x14ac:dyDescent="0.25">
      <c r="B41" s="47" t="s">
        <v>37</v>
      </c>
      <c r="C41" s="48" t="s">
        <v>35</v>
      </c>
    </row>
    <row r="42" spans="2:3" x14ac:dyDescent="0.25">
      <c r="B42" s="47" t="s">
        <v>40</v>
      </c>
      <c r="C42" s="48" t="s">
        <v>41</v>
      </c>
    </row>
    <row r="43" spans="2:3" x14ac:dyDescent="0.25">
      <c r="B43" s="47" t="s">
        <v>33</v>
      </c>
      <c r="C43" s="53">
        <v>465.49400000000003</v>
      </c>
    </row>
    <row r="44" spans="2:3" x14ac:dyDescent="0.25">
      <c r="B44" s="47" t="s">
        <v>34</v>
      </c>
      <c r="C44" s="48" t="s">
        <v>35</v>
      </c>
    </row>
    <row r="45" spans="2:3" x14ac:dyDescent="0.25">
      <c r="B45" s="47" t="s">
        <v>36</v>
      </c>
      <c r="C45" s="48" t="s">
        <v>35</v>
      </c>
    </row>
    <row r="46" spans="2:3" x14ac:dyDescent="0.25">
      <c r="B46" s="47" t="s">
        <v>37</v>
      </c>
      <c r="C46" s="48" t="s">
        <v>35</v>
      </c>
    </row>
    <row r="47" spans="2:3" x14ac:dyDescent="0.25">
      <c r="B47" s="49" t="s">
        <v>42</v>
      </c>
      <c r="C47" s="50"/>
    </row>
    <row r="48" spans="2:3" x14ac:dyDescent="0.25">
      <c r="B48" s="47" t="s">
        <v>5</v>
      </c>
      <c r="C48" s="53">
        <v>465.49400000000003</v>
      </c>
    </row>
    <row r="49" spans="2:3" x14ac:dyDescent="0.25">
      <c r="B49" s="47" t="s">
        <v>6</v>
      </c>
      <c r="C49" s="48" t="s">
        <v>17</v>
      </c>
    </row>
    <row r="50" spans="2:3" x14ac:dyDescent="0.25">
      <c r="B50" s="47" t="s">
        <v>7</v>
      </c>
      <c r="C50" s="52">
        <v>1844.5260000000001</v>
      </c>
    </row>
    <row r="51" spans="2:3" x14ac:dyDescent="0.25">
      <c r="B51" s="47" t="s">
        <v>8</v>
      </c>
      <c r="C51" s="52">
        <v>1641.856</v>
      </c>
    </row>
    <row r="52" spans="2:3" x14ac:dyDescent="0.25">
      <c r="B52" s="47" t="s">
        <v>9</v>
      </c>
      <c r="C52" s="52">
        <v>1773.36</v>
      </c>
    </row>
    <row r="53" spans="2:3" x14ac:dyDescent="0.25">
      <c r="B53" s="47" t="s">
        <v>10</v>
      </c>
      <c r="C53" s="53">
        <v>461.077</v>
      </c>
    </row>
    <row r="54" spans="2:3" x14ac:dyDescent="0.25">
      <c r="B54" s="47" t="s">
        <v>43</v>
      </c>
      <c r="C54" s="54">
        <v>1.0404</v>
      </c>
    </row>
    <row r="55" spans="2:3" x14ac:dyDescent="0.25">
      <c r="B55" s="47" t="s">
        <v>44</v>
      </c>
      <c r="C55" s="54">
        <v>4.9846000000000004</v>
      </c>
    </row>
    <row r="56" spans="2:3" x14ac:dyDescent="0.25">
      <c r="B56" s="49" t="s">
        <v>45</v>
      </c>
      <c r="C56" s="50"/>
    </row>
    <row r="57" spans="2:3" x14ac:dyDescent="0.25">
      <c r="B57" s="55">
        <v>0.01</v>
      </c>
      <c r="C57" s="52">
        <v>1078.7940000000001</v>
      </c>
    </row>
    <row r="58" spans="2:3" x14ac:dyDescent="0.25">
      <c r="B58" s="56">
        <v>2.5000000000000001E-2</v>
      </c>
      <c r="C58" s="52">
        <v>1156.4829999999999</v>
      </c>
    </row>
    <row r="59" spans="2:3" x14ac:dyDescent="0.25">
      <c r="B59" s="55">
        <v>0.05</v>
      </c>
      <c r="C59" s="52">
        <v>1231.126</v>
      </c>
    </row>
    <row r="60" spans="2:3" x14ac:dyDescent="0.25">
      <c r="B60" s="55">
        <v>0.1</v>
      </c>
      <c r="C60" s="52">
        <v>1327.2460000000001</v>
      </c>
    </row>
    <row r="61" spans="2:3" x14ac:dyDescent="0.25">
      <c r="B61" s="55">
        <v>0.2</v>
      </c>
      <c r="C61" s="52">
        <v>1459.933</v>
      </c>
    </row>
    <row r="62" spans="2:3" x14ac:dyDescent="0.25">
      <c r="B62" s="55">
        <v>0.25</v>
      </c>
      <c r="C62" s="52">
        <v>1515.5360000000001</v>
      </c>
    </row>
    <row r="63" spans="2:3" x14ac:dyDescent="0.25">
      <c r="B63" s="55">
        <v>0.3</v>
      </c>
      <c r="C63" s="52">
        <v>1568.1130000000001</v>
      </c>
    </row>
    <row r="64" spans="2:3" x14ac:dyDescent="0.25">
      <c r="B64" s="55">
        <v>0.35</v>
      </c>
      <c r="C64" s="52">
        <v>1619.181</v>
      </c>
    </row>
    <row r="65" spans="2:3" x14ac:dyDescent="0.25">
      <c r="B65" s="55">
        <v>0.4</v>
      </c>
      <c r="C65" s="52">
        <v>1669.825</v>
      </c>
    </row>
    <row r="66" spans="2:3" x14ac:dyDescent="0.25">
      <c r="B66" s="55">
        <v>0.45</v>
      </c>
      <c r="C66" s="52">
        <v>1720.9390000000001</v>
      </c>
    </row>
    <row r="67" spans="2:3" x14ac:dyDescent="0.25">
      <c r="B67" s="55">
        <v>0.5</v>
      </c>
      <c r="C67" s="52">
        <v>1773.36</v>
      </c>
    </row>
    <row r="68" spans="2:3" x14ac:dyDescent="0.25">
      <c r="B68" s="55">
        <v>0.55000000000000004</v>
      </c>
      <c r="C68" s="52">
        <v>1827.9690000000001</v>
      </c>
    </row>
    <row r="69" spans="2:3" x14ac:dyDescent="0.25">
      <c r="B69" s="55">
        <v>0.6</v>
      </c>
      <c r="C69" s="52">
        <v>1885.7950000000001</v>
      </c>
    </row>
    <row r="70" spans="2:3" x14ac:dyDescent="0.25">
      <c r="B70" s="55">
        <v>0.65</v>
      </c>
      <c r="C70" s="52">
        <v>1948.143</v>
      </c>
    </row>
    <row r="71" spans="2:3" x14ac:dyDescent="0.25">
      <c r="B71" s="55">
        <v>0.7</v>
      </c>
      <c r="C71" s="52">
        <v>2016.8119999999999</v>
      </c>
    </row>
    <row r="72" spans="2:3" x14ac:dyDescent="0.25">
      <c r="B72" s="55">
        <v>0.75</v>
      </c>
      <c r="C72" s="52">
        <v>2094.4899999999998</v>
      </c>
    </row>
    <row r="73" spans="2:3" x14ac:dyDescent="0.25">
      <c r="B73" s="55">
        <v>0.8</v>
      </c>
      <c r="C73" s="52">
        <v>2185.5729999999999</v>
      </c>
    </row>
    <row r="74" spans="2:3" x14ac:dyDescent="0.25">
      <c r="B74" s="55">
        <v>0.9</v>
      </c>
      <c r="C74" s="52">
        <v>2450.4180000000001</v>
      </c>
    </row>
    <row r="75" spans="2:3" x14ac:dyDescent="0.25">
      <c r="B75" s="55">
        <v>0.95</v>
      </c>
      <c r="C75" s="52">
        <v>2699.6120000000001</v>
      </c>
    </row>
    <row r="76" spans="2:3" x14ac:dyDescent="0.25">
      <c r="B76" s="56">
        <v>0.97499999999999998</v>
      </c>
      <c r="C76" s="52">
        <v>2940.95</v>
      </c>
    </row>
    <row r="77" spans="2:3" x14ac:dyDescent="0.25">
      <c r="B77" s="55">
        <v>0.99</v>
      </c>
      <c r="C77" s="52">
        <v>3254.5230000000001</v>
      </c>
    </row>
    <row r="78" spans="2:3" x14ac:dyDescent="0.25">
      <c r="B78" s="49" t="s">
        <v>46</v>
      </c>
      <c r="C78" s="50"/>
    </row>
    <row r="79" spans="2:3" x14ac:dyDescent="0.25">
      <c r="B79" s="47" t="s">
        <v>22</v>
      </c>
      <c r="C79" s="53">
        <v>723.93299999999999</v>
      </c>
    </row>
    <row r="80" spans="2:3" x14ac:dyDescent="0.25">
      <c r="B80" s="47" t="s">
        <v>24</v>
      </c>
      <c r="C80" s="53">
        <v>729.00199999999995</v>
      </c>
    </row>
    <row r="81" spans="2:3" x14ac:dyDescent="0.25">
      <c r="B81" s="47" t="s">
        <v>25</v>
      </c>
      <c r="C81" s="53">
        <v>-7.4729999999999999</v>
      </c>
    </row>
    <row r="82" spans="2:3" x14ac:dyDescent="0.25">
      <c r="B82" s="49" t="s">
        <v>47</v>
      </c>
      <c r="C82" s="50"/>
    </row>
    <row r="83" spans="2:3" x14ac:dyDescent="0.25">
      <c r="B83" s="47" t="s">
        <v>48</v>
      </c>
      <c r="C83" s="53">
        <v>465.49400000000003</v>
      </c>
    </row>
    <row r="84" spans="2:3" x14ac:dyDescent="0.25">
      <c r="B84" s="47" t="s">
        <v>49</v>
      </c>
      <c r="C84" s="52">
        <v>1364.8489999999999</v>
      </c>
    </row>
    <row r="85" spans="2:3" x14ac:dyDescent="0.25">
      <c r="B85" s="47" t="s">
        <v>50</v>
      </c>
      <c r="C85" s="53">
        <v>6</v>
      </c>
    </row>
    <row r="86" spans="2:3" x14ac:dyDescent="0.25">
      <c r="B86" s="47" t="s">
        <v>51</v>
      </c>
      <c r="C86" s="53">
        <v>6</v>
      </c>
    </row>
    <row r="87" spans="2:3" x14ac:dyDescent="0.25">
      <c r="B87" s="47" t="s">
        <v>52</v>
      </c>
      <c r="C87" s="52">
        <v>1364.8489999999999</v>
      </c>
    </row>
    <row r="88" spans="2:3" x14ac:dyDescent="0.25">
      <c r="B88" s="47" t="s">
        <v>53</v>
      </c>
      <c r="C88" s="52">
        <v>1515.5360000000001</v>
      </c>
    </row>
    <row r="89" spans="2:3" x14ac:dyDescent="0.25">
      <c r="B89" s="47" t="s">
        <v>54</v>
      </c>
      <c r="C89" s="53">
        <v>3</v>
      </c>
    </row>
    <row r="90" spans="2:3" x14ac:dyDescent="0.25">
      <c r="B90" s="47" t="s">
        <v>55</v>
      </c>
      <c r="C90" s="53">
        <v>6</v>
      </c>
    </row>
    <row r="91" spans="2:3" x14ac:dyDescent="0.25">
      <c r="B91" s="47" t="s">
        <v>56</v>
      </c>
      <c r="C91" s="52">
        <v>1515.5360000000001</v>
      </c>
    </row>
    <row r="92" spans="2:3" x14ac:dyDescent="0.25">
      <c r="B92" s="47" t="s">
        <v>57</v>
      </c>
      <c r="C92" s="52">
        <v>1644.498</v>
      </c>
    </row>
    <row r="93" spans="2:3" x14ac:dyDescent="0.25">
      <c r="B93" s="47" t="s">
        <v>58</v>
      </c>
      <c r="C93" s="53">
        <v>7</v>
      </c>
    </row>
    <row r="94" spans="2:3" x14ac:dyDescent="0.25">
      <c r="B94" s="47" t="s">
        <v>59</v>
      </c>
      <c r="C94" s="53">
        <v>6</v>
      </c>
    </row>
    <row r="95" spans="2:3" x14ac:dyDescent="0.25">
      <c r="B95" s="47" t="s">
        <v>60</v>
      </c>
      <c r="C95" s="52">
        <v>1644.498</v>
      </c>
    </row>
    <row r="96" spans="2:3" x14ac:dyDescent="0.25">
      <c r="B96" s="47" t="s">
        <v>61</v>
      </c>
      <c r="C96" s="52">
        <v>1773.36</v>
      </c>
    </row>
    <row r="97" spans="2:3" x14ac:dyDescent="0.25">
      <c r="B97" s="47" t="s">
        <v>62</v>
      </c>
      <c r="C97" s="53">
        <v>7</v>
      </c>
    </row>
    <row r="98" spans="2:3" x14ac:dyDescent="0.25">
      <c r="B98" s="47" t="s">
        <v>63</v>
      </c>
      <c r="C98" s="53">
        <v>6</v>
      </c>
    </row>
    <row r="99" spans="2:3" x14ac:dyDescent="0.25">
      <c r="B99" s="47" t="s">
        <v>64</v>
      </c>
      <c r="C99" s="52">
        <v>1773.36</v>
      </c>
    </row>
    <row r="100" spans="2:3" x14ac:dyDescent="0.25">
      <c r="B100" s="47" t="s">
        <v>65</v>
      </c>
      <c r="C100" s="52">
        <v>1916.306</v>
      </c>
    </row>
    <row r="101" spans="2:3" x14ac:dyDescent="0.25">
      <c r="B101" s="47" t="s">
        <v>66</v>
      </c>
      <c r="C101" s="53">
        <v>6</v>
      </c>
    </row>
    <row r="102" spans="2:3" x14ac:dyDescent="0.25">
      <c r="B102" s="47" t="s">
        <v>67</v>
      </c>
      <c r="C102" s="53">
        <v>6</v>
      </c>
    </row>
    <row r="103" spans="2:3" x14ac:dyDescent="0.25">
      <c r="B103" s="47" t="s">
        <v>68</v>
      </c>
      <c r="C103" s="52">
        <v>1916.306</v>
      </c>
    </row>
    <row r="104" spans="2:3" x14ac:dyDescent="0.25">
      <c r="B104" s="47" t="s">
        <v>69</v>
      </c>
      <c r="C104" s="52">
        <v>2094.4899999999998</v>
      </c>
    </row>
    <row r="105" spans="2:3" x14ac:dyDescent="0.25">
      <c r="B105" s="47" t="s">
        <v>70</v>
      </c>
      <c r="C105" s="53">
        <v>12</v>
      </c>
    </row>
    <row r="106" spans="2:3" x14ac:dyDescent="0.25">
      <c r="B106" s="47" t="s">
        <v>71</v>
      </c>
      <c r="C106" s="53">
        <v>6</v>
      </c>
    </row>
    <row r="107" spans="2:3" x14ac:dyDescent="0.25">
      <c r="B107" s="47" t="s">
        <v>72</v>
      </c>
      <c r="C107" s="52">
        <v>2094.4899999999998</v>
      </c>
    </row>
    <row r="108" spans="2:3" x14ac:dyDescent="0.25">
      <c r="B108" s="47" t="s">
        <v>73</v>
      </c>
      <c r="C108" s="52">
        <v>2367.4259999999999</v>
      </c>
    </row>
    <row r="109" spans="2:3" x14ac:dyDescent="0.25">
      <c r="B109" s="47" t="s">
        <v>74</v>
      </c>
      <c r="C109" s="53">
        <v>2</v>
      </c>
    </row>
    <row r="110" spans="2:3" x14ac:dyDescent="0.25">
      <c r="B110" s="47" t="s">
        <v>75</v>
      </c>
      <c r="C110" s="53">
        <v>6</v>
      </c>
    </row>
    <row r="111" spans="2:3" x14ac:dyDescent="0.25">
      <c r="B111" s="47" t="s">
        <v>76</v>
      </c>
      <c r="C111" s="52">
        <v>2367.4259999999999</v>
      </c>
    </row>
    <row r="112" spans="2:3" x14ac:dyDescent="0.25">
      <c r="B112" s="47" t="s">
        <v>77</v>
      </c>
      <c r="C112" s="48" t="s">
        <v>17</v>
      </c>
    </row>
    <row r="113" spans="2:3" x14ac:dyDescent="0.25">
      <c r="B113" s="47" t="s">
        <v>78</v>
      </c>
      <c r="C113" s="53">
        <v>5</v>
      </c>
    </row>
    <row r="114" spans="2:3" x14ac:dyDescent="0.25">
      <c r="B114" s="47" t="s">
        <v>79</v>
      </c>
      <c r="C114" s="53">
        <v>6</v>
      </c>
    </row>
    <row r="115" spans="2:3" x14ac:dyDescent="0.25">
      <c r="B115" s="49" t="s">
        <v>112</v>
      </c>
      <c r="C115" s="50"/>
    </row>
    <row r="116" spans="2:3" x14ac:dyDescent="0.25">
      <c r="B116" s="47" t="s">
        <v>113</v>
      </c>
      <c r="C116" s="53">
        <v>10.667</v>
      </c>
    </row>
    <row r="117" spans="2:3" x14ac:dyDescent="0.25">
      <c r="B117" s="47" t="s">
        <v>114</v>
      </c>
      <c r="C117" s="48" t="s">
        <v>35</v>
      </c>
    </row>
    <row r="118" spans="2:3" x14ac:dyDescent="0.25">
      <c r="B118" s="47" t="s">
        <v>115</v>
      </c>
      <c r="C118" s="48" t="s">
        <v>35</v>
      </c>
    </row>
    <row r="119" spans="2:3" x14ac:dyDescent="0.25">
      <c r="B119" s="47" t="s">
        <v>116</v>
      </c>
      <c r="C119" s="48" t="s">
        <v>35</v>
      </c>
    </row>
    <row r="120" spans="2:3" x14ac:dyDescent="0.25">
      <c r="B120" s="47" t="s">
        <v>117</v>
      </c>
      <c r="C120" s="48" t="s">
        <v>35</v>
      </c>
    </row>
    <row r="121" spans="2:3" x14ac:dyDescent="0.25">
      <c r="B121" s="47" t="s">
        <v>118</v>
      </c>
      <c r="C121" s="48" t="s">
        <v>35</v>
      </c>
    </row>
    <row r="122" spans="2:3" x14ac:dyDescent="0.25">
      <c r="B122" s="47" t="s">
        <v>119</v>
      </c>
      <c r="C122" s="48" t="s">
        <v>35</v>
      </c>
    </row>
    <row r="123" spans="2:3" x14ac:dyDescent="0.25">
      <c r="B123" s="47" t="s">
        <v>120</v>
      </c>
      <c r="C123" s="48" t="s">
        <v>35</v>
      </c>
    </row>
    <row r="124" spans="2:3" x14ac:dyDescent="0.25">
      <c r="B124" s="47" t="s">
        <v>121</v>
      </c>
      <c r="C124" s="48" t="s">
        <v>35</v>
      </c>
    </row>
    <row r="125" spans="2:3" x14ac:dyDescent="0.25">
      <c r="B125" s="47" t="s">
        <v>122</v>
      </c>
      <c r="C125" s="48" t="s">
        <v>35</v>
      </c>
    </row>
    <row r="126" spans="2:3" x14ac:dyDescent="0.25">
      <c r="B126" s="47" t="s">
        <v>123</v>
      </c>
      <c r="C126" s="48" t="s">
        <v>35</v>
      </c>
    </row>
    <row r="127" spans="2:3" x14ac:dyDescent="0.25">
      <c r="B127" s="47" t="s">
        <v>124</v>
      </c>
      <c r="C127" s="48" t="s">
        <v>35</v>
      </c>
    </row>
    <row r="128" spans="2:3" x14ac:dyDescent="0.25">
      <c r="B128" s="49" t="s">
        <v>125</v>
      </c>
      <c r="C128" s="50"/>
    </row>
    <row r="129" spans="2:3" x14ac:dyDescent="0.25">
      <c r="B129" s="47" t="s">
        <v>113</v>
      </c>
      <c r="C129" s="53">
        <v>0.76300000000000001</v>
      </c>
    </row>
    <row r="130" spans="2:3" x14ac:dyDescent="0.25">
      <c r="B130" s="47" t="s">
        <v>114</v>
      </c>
      <c r="C130" s="48" t="s">
        <v>35</v>
      </c>
    </row>
    <row r="131" spans="2:3" x14ac:dyDescent="0.25">
      <c r="B131" s="47" t="s">
        <v>115</v>
      </c>
      <c r="C131" s="48" t="s">
        <v>35</v>
      </c>
    </row>
    <row r="132" spans="2:3" x14ac:dyDescent="0.25">
      <c r="B132" s="47" t="s">
        <v>116</v>
      </c>
      <c r="C132" s="48" t="s">
        <v>35</v>
      </c>
    </row>
    <row r="133" spans="2:3" x14ac:dyDescent="0.25">
      <c r="B133" s="47" t="s">
        <v>117</v>
      </c>
      <c r="C133" s="48" t="s">
        <v>35</v>
      </c>
    </row>
    <row r="134" spans="2:3" x14ac:dyDescent="0.25">
      <c r="B134" s="47" t="s">
        <v>118</v>
      </c>
      <c r="C134" s="48" t="s">
        <v>35</v>
      </c>
    </row>
    <row r="135" spans="2:3" x14ac:dyDescent="0.25">
      <c r="B135" s="47" t="s">
        <v>119</v>
      </c>
      <c r="C135" s="48" t="s">
        <v>35</v>
      </c>
    </row>
    <row r="136" spans="2:3" x14ac:dyDescent="0.25">
      <c r="B136" s="47" t="s">
        <v>120</v>
      </c>
      <c r="C136" s="48" t="s">
        <v>35</v>
      </c>
    </row>
    <row r="137" spans="2:3" x14ac:dyDescent="0.25">
      <c r="B137" s="47" t="s">
        <v>121</v>
      </c>
      <c r="C137" s="48" t="s">
        <v>35</v>
      </c>
    </row>
    <row r="138" spans="2:3" x14ac:dyDescent="0.25">
      <c r="B138" s="47" t="s">
        <v>122</v>
      </c>
      <c r="C138" s="48" t="s">
        <v>35</v>
      </c>
    </row>
    <row r="139" spans="2:3" x14ac:dyDescent="0.25">
      <c r="B139" s="47" t="s">
        <v>123</v>
      </c>
      <c r="C139" s="48" t="s">
        <v>35</v>
      </c>
    </row>
    <row r="140" spans="2:3" x14ac:dyDescent="0.25">
      <c r="B140" s="47" t="s">
        <v>124</v>
      </c>
      <c r="C140" s="48" t="s">
        <v>35</v>
      </c>
    </row>
    <row r="141" spans="2:3" x14ac:dyDescent="0.25">
      <c r="B141" s="49" t="s">
        <v>126</v>
      </c>
      <c r="C141" s="50"/>
    </row>
    <row r="142" spans="2:3" x14ac:dyDescent="0.25">
      <c r="B142" s="47" t="s">
        <v>113</v>
      </c>
      <c r="C142" s="53">
        <v>0.14299999999999999</v>
      </c>
    </row>
    <row r="143" spans="2:3" x14ac:dyDescent="0.25">
      <c r="B143" s="47" t="s">
        <v>114</v>
      </c>
      <c r="C143" s="48" t="s">
        <v>35</v>
      </c>
    </row>
    <row r="144" spans="2:3" x14ac:dyDescent="0.25">
      <c r="B144" s="47" t="s">
        <v>115</v>
      </c>
      <c r="C144" s="48" t="s">
        <v>35</v>
      </c>
    </row>
    <row r="145" spans="2:3" x14ac:dyDescent="0.25">
      <c r="B145" s="47" t="s">
        <v>116</v>
      </c>
      <c r="C145" s="48" t="s">
        <v>35</v>
      </c>
    </row>
    <row r="146" spans="2:3" x14ac:dyDescent="0.25">
      <c r="B146" s="47" t="s">
        <v>117</v>
      </c>
      <c r="C146" s="48" t="s">
        <v>35</v>
      </c>
    </row>
    <row r="147" spans="2:3" x14ac:dyDescent="0.25">
      <c r="B147" s="47" t="s">
        <v>118</v>
      </c>
      <c r="C147" s="48" t="s">
        <v>35</v>
      </c>
    </row>
    <row r="148" spans="2:3" x14ac:dyDescent="0.25">
      <c r="B148" s="47" t="s">
        <v>119</v>
      </c>
      <c r="C148" s="48" t="s">
        <v>35</v>
      </c>
    </row>
    <row r="149" spans="2:3" x14ac:dyDescent="0.25">
      <c r="B149" s="47" t="s">
        <v>120</v>
      </c>
      <c r="C149" s="48" t="s">
        <v>35</v>
      </c>
    </row>
    <row r="150" spans="2:3" x14ac:dyDescent="0.25">
      <c r="B150" s="47" t="s">
        <v>121</v>
      </c>
      <c r="C150" s="48" t="s">
        <v>35</v>
      </c>
    </row>
    <row r="151" spans="2:3" x14ac:dyDescent="0.25">
      <c r="B151" s="47" t="s">
        <v>122</v>
      </c>
      <c r="C151" s="48" t="s">
        <v>35</v>
      </c>
    </row>
    <row r="152" spans="2:3" x14ac:dyDescent="0.25">
      <c r="B152" s="47" t="s">
        <v>123</v>
      </c>
      <c r="C152" s="48" t="s">
        <v>35</v>
      </c>
    </row>
    <row r="153" spans="2:3" ht="15.75" thickBot="1" x14ac:dyDescent="0.3">
      <c r="B153" s="57" t="s">
        <v>124</v>
      </c>
      <c r="C153" s="58" t="s">
        <v>35</v>
      </c>
    </row>
  </sheetData>
  <mergeCells count="9">
    <mergeCell ref="B115:C115"/>
    <mergeCell ref="B128:C128"/>
    <mergeCell ref="B141:C141"/>
    <mergeCell ref="B23:C23"/>
    <mergeCell ref="B30:C30"/>
    <mergeCell ref="B47:C47"/>
    <mergeCell ref="B56:C56"/>
    <mergeCell ref="B78:C78"/>
    <mergeCell ref="B82:C82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3C08E-E9EA-467A-905B-59AD8FC6D18D}">
  <dimension ref="B1:C157"/>
  <sheetViews>
    <sheetView showGridLines="0" workbookViewId="0"/>
  </sheetViews>
  <sheetFormatPr defaultRowHeight="15" x14ac:dyDescent="0.25"/>
  <cols>
    <col min="1" max="1" width="0.28515625" customWidth="1"/>
    <col min="2" max="5" width="20.7109375" customWidth="1"/>
  </cols>
  <sheetData>
    <row r="1" s="1" customFormat="1" ht="65.650000000000006" customHeight="1" x14ac:dyDescent="0.3"/>
    <row r="19" spans="2:3" ht="15.75" thickBot="1" x14ac:dyDescent="0.3"/>
    <row r="20" spans="2:3" x14ac:dyDescent="0.25">
      <c r="B20" s="45" t="s">
        <v>0</v>
      </c>
      <c r="C20" s="46" t="s">
        <v>18</v>
      </c>
    </row>
    <row r="21" spans="2:3" x14ac:dyDescent="0.25">
      <c r="B21" s="47" t="s">
        <v>3</v>
      </c>
      <c r="C21" s="48" t="s">
        <v>213</v>
      </c>
    </row>
    <row r="22" spans="2:3" x14ac:dyDescent="0.25">
      <c r="B22" s="47" t="s">
        <v>19</v>
      </c>
      <c r="C22" s="48" t="s">
        <v>20</v>
      </c>
    </row>
    <row r="23" spans="2:3" x14ac:dyDescent="0.25">
      <c r="B23" s="49" t="s">
        <v>21</v>
      </c>
      <c r="C23" s="50"/>
    </row>
    <row r="24" spans="2:3" x14ac:dyDescent="0.25">
      <c r="B24" s="47" t="s">
        <v>22</v>
      </c>
      <c r="C24" s="48" t="s">
        <v>23</v>
      </c>
    </row>
    <row r="25" spans="2:3" x14ac:dyDescent="0.25">
      <c r="B25" s="47" t="s">
        <v>24</v>
      </c>
      <c r="C25" s="48" t="s">
        <v>23</v>
      </c>
    </row>
    <row r="26" spans="2:3" x14ac:dyDescent="0.25">
      <c r="B26" s="47" t="s">
        <v>25</v>
      </c>
      <c r="C26" s="48" t="s">
        <v>23</v>
      </c>
    </row>
    <row r="27" spans="2:3" x14ac:dyDescent="0.25">
      <c r="B27" s="47" t="s">
        <v>26</v>
      </c>
      <c r="C27" s="48" t="s">
        <v>23</v>
      </c>
    </row>
    <row r="28" spans="2:3" x14ac:dyDescent="0.25">
      <c r="B28" s="47" t="s">
        <v>27</v>
      </c>
      <c r="C28" s="48" t="s">
        <v>23</v>
      </c>
    </row>
    <row r="29" spans="2:3" x14ac:dyDescent="0.25">
      <c r="B29" s="47" t="s">
        <v>28</v>
      </c>
      <c r="C29" s="48" t="s">
        <v>23</v>
      </c>
    </row>
    <row r="30" spans="2:3" x14ac:dyDescent="0.25">
      <c r="B30" s="49" t="s">
        <v>29</v>
      </c>
      <c r="C30" s="50"/>
    </row>
    <row r="31" spans="2:3" x14ac:dyDescent="0.25">
      <c r="B31" s="47" t="s">
        <v>30</v>
      </c>
      <c r="C31" s="51">
        <v>3</v>
      </c>
    </row>
    <row r="32" spans="2:3" x14ac:dyDescent="0.25">
      <c r="B32" s="47" t="s">
        <v>31</v>
      </c>
      <c r="C32" s="48" t="s">
        <v>32</v>
      </c>
    </row>
    <row r="33" spans="2:3" x14ac:dyDescent="0.25">
      <c r="B33" s="47" t="s">
        <v>33</v>
      </c>
      <c r="C33" s="54">
        <v>577.23710000000005</v>
      </c>
    </row>
    <row r="34" spans="2:3" x14ac:dyDescent="0.25">
      <c r="B34" s="47" t="s">
        <v>34</v>
      </c>
      <c r="C34" s="48" t="s">
        <v>35</v>
      </c>
    </row>
    <row r="35" spans="2:3" x14ac:dyDescent="0.25">
      <c r="B35" s="47" t="s">
        <v>36</v>
      </c>
      <c r="C35" s="48" t="s">
        <v>35</v>
      </c>
    </row>
    <row r="36" spans="2:3" x14ac:dyDescent="0.25">
      <c r="B36" s="47" t="s">
        <v>37</v>
      </c>
      <c r="C36" s="48" t="s">
        <v>35</v>
      </c>
    </row>
    <row r="37" spans="2:3" x14ac:dyDescent="0.25">
      <c r="B37" s="47" t="s">
        <v>38</v>
      </c>
      <c r="C37" s="48" t="s">
        <v>39</v>
      </c>
    </row>
    <row r="38" spans="2:3" x14ac:dyDescent="0.25">
      <c r="B38" s="47" t="s">
        <v>33</v>
      </c>
      <c r="C38" s="54">
        <v>284.83049999999997</v>
      </c>
    </row>
    <row r="39" spans="2:3" x14ac:dyDescent="0.25">
      <c r="B39" s="47" t="s">
        <v>34</v>
      </c>
      <c r="C39" s="48" t="s">
        <v>35</v>
      </c>
    </row>
    <row r="40" spans="2:3" x14ac:dyDescent="0.25">
      <c r="B40" s="47" t="s">
        <v>36</v>
      </c>
      <c r="C40" s="48" t="s">
        <v>35</v>
      </c>
    </row>
    <row r="41" spans="2:3" x14ac:dyDescent="0.25">
      <c r="B41" s="47" t="s">
        <v>37</v>
      </c>
      <c r="C41" s="48" t="s">
        <v>35</v>
      </c>
    </row>
    <row r="42" spans="2:3" x14ac:dyDescent="0.25">
      <c r="B42" s="47" t="s">
        <v>40</v>
      </c>
      <c r="C42" s="48" t="s">
        <v>41</v>
      </c>
    </row>
    <row r="43" spans="2:3" x14ac:dyDescent="0.25">
      <c r="B43" s="47" t="s">
        <v>33</v>
      </c>
      <c r="C43" s="54">
        <v>493.27699999999999</v>
      </c>
    </row>
    <row r="44" spans="2:3" x14ac:dyDescent="0.25">
      <c r="B44" s="47" t="s">
        <v>34</v>
      </c>
      <c r="C44" s="48" t="s">
        <v>35</v>
      </c>
    </row>
    <row r="45" spans="2:3" x14ac:dyDescent="0.25">
      <c r="B45" s="47" t="s">
        <v>36</v>
      </c>
      <c r="C45" s="48" t="s">
        <v>35</v>
      </c>
    </row>
    <row r="46" spans="2:3" x14ac:dyDescent="0.25">
      <c r="B46" s="47" t="s">
        <v>37</v>
      </c>
      <c r="C46" s="48" t="s">
        <v>35</v>
      </c>
    </row>
    <row r="47" spans="2:3" x14ac:dyDescent="0.25">
      <c r="B47" s="49" t="s">
        <v>42</v>
      </c>
      <c r="C47" s="50"/>
    </row>
    <row r="48" spans="2:3" x14ac:dyDescent="0.25">
      <c r="B48" s="47" t="s">
        <v>5</v>
      </c>
      <c r="C48" s="54">
        <v>493.27699999999999</v>
      </c>
    </row>
    <row r="49" spans="2:3" x14ac:dyDescent="0.25">
      <c r="B49" s="47" t="s">
        <v>6</v>
      </c>
      <c r="C49" s="48" t="s">
        <v>17</v>
      </c>
    </row>
    <row r="50" spans="2:3" x14ac:dyDescent="0.25">
      <c r="B50" s="47" t="s">
        <v>7</v>
      </c>
      <c r="C50" s="59">
        <v>1070.5141000000001</v>
      </c>
    </row>
    <row r="51" spans="2:3" x14ac:dyDescent="0.25">
      <c r="B51" s="47" t="s">
        <v>8</v>
      </c>
      <c r="C51" s="54">
        <v>909.56669999999997</v>
      </c>
    </row>
    <row r="52" spans="2:3" x14ac:dyDescent="0.25">
      <c r="B52" s="47" t="s">
        <v>9</v>
      </c>
      <c r="C52" s="59">
        <v>1010.9252</v>
      </c>
    </row>
    <row r="53" spans="2:3" x14ac:dyDescent="0.25">
      <c r="B53" s="47" t="s">
        <v>10</v>
      </c>
      <c r="C53" s="54">
        <v>284.83049999999997</v>
      </c>
    </row>
    <row r="54" spans="2:3" x14ac:dyDescent="0.25">
      <c r="B54" s="47" t="s">
        <v>43</v>
      </c>
      <c r="C54" s="54">
        <v>1.6005</v>
      </c>
    </row>
    <row r="55" spans="2:3" x14ac:dyDescent="0.25">
      <c r="B55" s="47" t="s">
        <v>44</v>
      </c>
      <c r="C55" s="54">
        <v>7.8750999999999998</v>
      </c>
    </row>
    <row r="56" spans="2:3" x14ac:dyDescent="0.25">
      <c r="B56" s="49" t="s">
        <v>45</v>
      </c>
      <c r="C56" s="50"/>
    </row>
    <row r="57" spans="2:3" x14ac:dyDescent="0.25">
      <c r="B57" s="55">
        <v>0.01</v>
      </c>
      <c r="C57" s="54">
        <v>668.02179999999998</v>
      </c>
    </row>
    <row r="58" spans="2:3" x14ac:dyDescent="0.25">
      <c r="B58" s="56">
        <v>2.5000000000000001E-2</v>
      </c>
      <c r="C58" s="54">
        <v>700.61680000000001</v>
      </c>
    </row>
    <row r="59" spans="2:3" x14ac:dyDescent="0.25">
      <c r="B59" s="55">
        <v>0.05</v>
      </c>
      <c r="C59" s="54">
        <v>733.47339999999997</v>
      </c>
    </row>
    <row r="60" spans="2:3" x14ac:dyDescent="0.25">
      <c r="B60" s="55">
        <v>0.1</v>
      </c>
      <c r="C60" s="54">
        <v>777.86739999999998</v>
      </c>
    </row>
    <row r="61" spans="2:3" x14ac:dyDescent="0.25">
      <c r="B61" s="55">
        <v>0.2</v>
      </c>
      <c r="C61" s="54">
        <v>842.74649999999997</v>
      </c>
    </row>
    <row r="62" spans="2:3" x14ac:dyDescent="0.25">
      <c r="B62" s="55">
        <v>0.25</v>
      </c>
      <c r="C62" s="54">
        <v>871.10360000000003</v>
      </c>
    </row>
    <row r="63" spans="2:3" x14ac:dyDescent="0.25">
      <c r="B63" s="55">
        <v>0.3</v>
      </c>
      <c r="C63" s="54">
        <v>898.5249</v>
      </c>
    </row>
    <row r="64" spans="2:3" x14ac:dyDescent="0.25">
      <c r="B64" s="55">
        <v>0.35</v>
      </c>
      <c r="C64" s="54">
        <v>925.70820000000003</v>
      </c>
    </row>
    <row r="65" spans="2:3" x14ac:dyDescent="0.25">
      <c r="B65" s="55">
        <v>0.4</v>
      </c>
      <c r="C65" s="54">
        <v>953.18669999999997</v>
      </c>
    </row>
    <row r="66" spans="2:3" x14ac:dyDescent="0.25">
      <c r="B66" s="55">
        <v>0.45</v>
      </c>
      <c r="C66" s="54">
        <v>981.43330000000003</v>
      </c>
    </row>
    <row r="67" spans="2:3" x14ac:dyDescent="0.25">
      <c r="B67" s="55">
        <v>0.5</v>
      </c>
      <c r="C67" s="59">
        <v>1010.9252</v>
      </c>
    </row>
    <row r="68" spans="2:3" x14ac:dyDescent="0.25">
      <c r="B68" s="55">
        <v>0.55000000000000004</v>
      </c>
      <c r="C68" s="59">
        <v>1042.1990000000001</v>
      </c>
    </row>
    <row r="69" spans="2:3" x14ac:dyDescent="0.25">
      <c r="B69" s="55">
        <v>0.6</v>
      </c>
      <c r="C69" s="59">
        <v>1075.9123999999999</v>
      </c>
    </row>
    <row r="70" spans="2:3" x14ac:dyDescent="0.25">
      <c r="B70" s="55">
        <v>0.65</v>
      </c>
      <c r="C70" s="59">
        <v>1112.9355</v>
      </c>
    </row>
    <row r="71" spans="2:3" x14ac:dyDescent="0.25">
      <c r="B71" s="55">
        <v>0.7</v>
      </c>
      <c r="C71" s="59">
        <v>1154.5011999999999</v>
      </c>
    </row>
    <row r="72" spans="2:3" x14ac:dyDescent="0.25">
      <c r="B72" s="55">
        <v>0.75</v>
      </c>
      <c r="C72" s="59">
        <v>1202.4903999999999</v>
      </c>
    </row>
    <row r="73" spans="2:3" x14ac:dyDescent="0.25">
      <c r="B73" s="55">
        <v>0.8</v>
      </c>
      <c r="C73" s="59">
        <v>1260.0383999999999</v>
      </c>
    </row>
    <row r="74" spans="2:3" x14ac:dyDescent="0.25">
      <c r="B74" s="55">
        <v>0.9</v>
      </c>
      <c r="C74" s="59">
        <v>1434.8397</v>
      </c>
    </row>
    <row r="75" spans="2:3" x14ac:dyDescent="0.25">
      <c r="B75" s="55">
        <v>0.95</v>
      </c>
      <c r="C75" s="59">
        <v>1608.8629000000001</v>
      </c>
    </row>
    <row r="76" spans="2:3" x14ac:dyDescent="0.25">
      <c r="B76" s="56">
        <v>0.97499999999999998</v>
      </c>
      <c r="C76" s="59">
        <v>1785.6465000000001</v>
      </c>
    </row>
    <row r="77" spans="2:3" x14ac:dyDescent="0.25">
      <c r="B77" s="55">
        <v>0.99</v>
      </c>
      <c r="C77" s="59">
        <v>2026.7117000000001</v>
      </c>
    </row>
    <row r="78" spans="2:3" x14ac:dyDescent="0.25">
      <c r="B78" s="49" t="s">
        <v>46</v>
      </c>
      <c r="C78" s="50"/>
    </row>
    <row r="79" spans="2:3" x14ac:dyDescent="0.25">
      <c r="B79" s="47" t="s">
        <v>22</v>
      </c>
      <c r="C79" s="54">
        <v>724.76639999999998</v>
      </c>
    </row>
    <row r="80" spans="2:3" x14ac:dyDescent="0.25">
      <c r="B80" s="47" t="s">
        <v>24</v>
      </c>
      <c r="C80" s="54">
        <v>730.12019999999995</v>
      </c>
    </row>
    <row r="81" spans="2:3" x14ac:dyDescent="0.25">
      <c r="B81" s="47" t="s">
        <v>25</v>
      </c>
      <c r="C81" s="54">
        <v>-6.9063999999999997</v>
      </c>
    </row>
    <row r="82" spans="2:3" x14ac:dyDescent="0.25">
      <c r="B82" s="49" t="s">
        <v>47</v>
      </c>
      <c r="C82" s="50"/>
    </row>
    <row r="83" spans="2:3" x14ac:dyDescent="0.25">
      <c r="B83" s="47" t="s">
        <v>48</v>
      </c>
      <c r="C83" s="54">
        <v>493.27699999999999</v>
      </c>
    </row>
    <row r="84" spans="2:3" x14ac:dyDescent="0.25">
      <c r="B84" s="47" t="s">
        <v>49</v>
      </c>
      <c r="C84" s="54">
        <v>786.07560000000001</v>
      </c>
    </row>
    <row r="85" spans="2:3" x14ac:dyDescent="0.25">
      <c r="B85" s="47" t="s">
        <v>50</v>
      </c>
      <c r="C85" s="54">
        <v>7</v>
      </c>
    </row>
    <row r="86" spans="2:3" x14ac:dyDescent="0.25">
      <c r="B86" s="47" t="s">
        <v>51</v>
      </c>
      <c r="C86" s="54">
        <v>5.7778</v>
      </c>
    </row>
    <row r="87" spans="2:3" x14ac:dyDescent="0.25">
      <c r="B87" s="47" t="s">
        <v>52</v>
      </c>
      <c r="C87" s="54">
        <v>786.07560000000001</v>
      </c>
    </row>
    <row r="88" spans="2:3" x14ac:dyDescent="0.25">
      <c r="B88" s="47" t="s">
        <v>53</v>
      </c>
      <c r="C88" s="54">
        <v>855.52149999999995</v>
      </c>
    </row>
    <row r="89" spans="2:3" x14ac:dyDescent="0.25">
      <c r="B89" s="47" t="s">
        <v>54</v>
      </c>
      <c r="C89" s="54">
        <v>3</v>
      </c>
    </row>
    <row r="90" spans="2:3" x14ac:dyDescent="0.25">
      <c r="B90" s="47" t="s">
        <v>55</v>
      </c>
      <c r="C90" s="54">
        <v>5.7778</v>
      </c>
    </row>
    <row r="91" spans="2:3" x14ac:dyDescent="0.25">
      <c r="B91" s="47" t="s">
        <v>56</v>
      </c>
      <c r="C91" s="54">
        <v>855.52149999999995</v>
      </c>
    </row>
    <row r="92" spans="2:3" x14ac:dyDescent="0.25">
      <c r="B92" s="47" t="s">
        <v>57</v>
      </c>
      <c r="C92" s="54">
        <v>916.63869999999997</v>
      </c>
    </row>
    <row r="93" spans="2:3" x14ac:dyDescent="0.25">
      <c r="B93" s="47" t="s">
        <v>58</v>
      </c>
      <c r="C93" s="54">
        <v>6</v>
      </c>
    </row>
    <row r="94" spans="2:3" x14ac:dyDescent="0.25">
      <c r="B94" s="47" t="s">
        <v>59</v>
      </c>
      <c r="C94" s="54">
        <v>5.7778</v>
      </c>
    </row>
    <row r="95" spans="2:3" x14ac:dyDescent="0.25">
      <c r="B95" s="47" t="s">
        <v>60</v>
      </c>
      <c r="C95" s="54">
        <v>916.63869999999997</v>
      </c>
    </row>
    <row r="96" spans="2:3" x14ac:dyDescent="0.25">
      <c r="B96" s="47" t="s">
        <v>61</v>
      </c>
      <c r="C96" s="54">
        <v>978.2423</v>
      </c>
    </row>
    <row r="97" spans="2:3" x14ac:dyDescent="0.25">
      <c r="B97" s="47" t="s">
        <v>62</v>
      </c>
      <c r="C97" s="54">
        <v>7</v>
      </c>
    </row>
    <row r="98" spans="2:3" x14ac:dyDescent="0.25">
      <c r="B98" s="47" t="s">
        <v>63</v>
      </c>
      <c r="C98" s="54">
        <v>5.7778</v>
      </c>
    </row>
    <row r="99" spans="2:3" x14ac:dyDescent="0.25">
      <c r="B99" s="47" t="s">
        <v>64</v>
      </c>
      <c r="C99" s="54">
        <v>978.2423</v>
      </c>
    </row>
    <row r="100" spans="2:3" x14ac:dyDescent="0.25">
      <c r="B100" s="47" t="s">
        <v>65</v>
      </c>
      <c r="C100" s="59">
        <v>1045.8107</v>
      </c>
    </row>
    <row r="101" spans="2:3" x14ac:dyDescent="0.25">
      <c r="B101" s="47" t="s">
        <v>66</v>
      </c>
      <c r="C101" s="54">
        <v>7</v>
      </c>
    </row>
    <row r="102" spans="2:3" x14ac:dyDescent="0.25">
      <c r="B102" s="47" t="s">
        <v>67</v>
      </c>
      <c r="C102" s="54">
        <v>5.7778</v>
      </c>
    </row>
    <row r="103" spans="2:3" x14ac:dyDescent="0.25">
      <c r="B103" s="47" t="s">
        <v>68</v>
      </c>
      <c r="C103" s="59">
        <v>1045.8107</v>
      </c>
    </row>
    <row r="104" spans="2:3" x14ac:dyDescent="0.25">
      <c r="B104" s="47" t="s">
        <v>69</v>
      </c>
      <c r="C104" s="59">
        <v>1126.2103</v>
      </c>
    </row>
    <row r="105" spans="2:3" x14ac:dyDescent="0.25">
      <c r="B105" s="47" t="s">
        <v>70</v>
      </c>
      <c r="C105" s="54">
        <v>8</v>
      </c>
    </row>
    <row r="106" spans="2:3" x14ac:dyDescent="0.25">
      <c r="B106" s="47" t="s">
        <v>71</v>
      </c>
      <c r="C106" s="54">
        <v>5.7778</v>
      </c>
    </row>
    <row r="107" spans="2:3" x14ac:dyDescent="0.25">
      <c r="B107" s="47" t="s">
        <v>72</v>
      </c>
      <c r="C107" s="59">
        <v>1126.2103</v>
      </c>
    </row>
    <row r="108" spans="2:3" x14ac:dyDescent="0.25">
      <c r="B108" s="47" t="s">
        <v>73</v>
      </c>
      <c r="C108" s="59">
        <v>1232.9974999999999</v>
      </c>
    </row>
    <row r="109" spans="2:3" x14ac:dyDescent="0.25">
      <c r="B109" s="47" t="s">
        <v>74</v>
      </c>
      <c r="C109" s="54">
        <v>4</v>
      </c>
    </row>
    <row r="110" spans="2:3" x14ac:dyDescent="0.25">
      <c r="B110" s="47" t="s">
        <v>75</v>
      </c>
      <c r="C110" s="54">
        <v>5.7778</v>
      </c>
    </row>
    <row r="111" spans="2:3" x14ac:dyDescent="0.25">
      <c r="B111" s="47" t="s">
        <v>76</v>
      </c>
      <c r="C111" s="59">
        <v>1232.9974999999999</v>
      </c>
    </row>
    <row r="112" spans="2:3" x14ac:dyDescent="0.25">
      <c r="B112" s="47" t="s">
        <v>77</v>
      </c>
      <c r="C112" s="59">
        <v>1408.4441999999999</v>
      </c>
    </row>
    <row r="113" spans="2:3" x14ac:dyDescent="0.25">
      <c r="B113" s="47" t="s">
        <v>78</v>
      </c>
      <c r="C113" s="54">
        <v>4</v>
      </c>
    </row>
    <row r="114" spans="2:3" x14ac:dyDescent="0.25">
      <c r="B114" s="47" t="s">
        <v>79</v>
      </c>
      <c r="C114" s="54">
        <v>5.7778</v>
      </c>
    </row>
    <row r="115" spans="2:3" x14ac:dyDescent="0.25">
      <c r="B115" s="47" t="s">
        <v>80</v>
      </c>
      <c r="C115" s="59">
        <v>1408.4441999999999</v>
      </c>
    </row>
    <row r="116" spans="2:3" x14ac:dyDescent="0.25">
      <c r="B116" s="47" t="s">
        <v>81</v>
      </c>
      <c r="C116" s="48" t="s">
        <v>17</v>
      </c>
    </row>
    <row r="117" spans="2:3" x14ac:dyDescent="0.25">
      <c r="B117" s="47" t="s">
        <v>82</v>
      </c>
      <c r="C117" s="54">
        <v>6</v>
      </c>
    </row>
    <row r="118" spans="2:3" x14ac:dyDescent="0.25">
      <c r="B118" s="47" t="s">
        <v>83</v>
      </c>
      <c r="C118" s="54">
        <v>5.7778</v>
      </c>
    </row>
    <row r="119" spans="2:3" x14ac:dyDescent="0.25">
      <c r="B119" s="49" t="s">
        <v>112</v>
      </c>
      <c r="C119" s="50"/>
    </row>
    <row r="120" spans="2:3" x14ac:dyDescent="0.25">
      <c r="B120" s="47" t="s">
        <v>113</v>
      </c>
      <c r="C120" s="54">
        <v>4.0769000000000002</v>
      </c>
    </row>
    <row r="121" spans="2:3" x14ac:dyDescent="0.25">
      <c r="B121" s="47" t="s">
        <v>114</v>
      </c>
      <c r="C121" s="48" t="s">
        <v>35</v>
      </c>
    </row>
    <row r="122" spans="2:3" x14ac:dyDescent="0.25">
      <c r="B122" s="47" t="s">
        <v>115</v>
      </c>
      <c r="C122" s="48" t="s">
        <v>35</v>
      </c>
    </row>
    <row r="123" spans="2:3" x14ac:dyDescent="0.25">
      <c r="B123" s="47" t="s">
        <v>116</v>
      </c>
      <c r="C123" s="48" t="s">
        <v>35</v>
      </c>
    </row>
    <row r="124" spans="2:3" x14ac:dyDescent="0.25">
      <c r="B124" s="47" t="s">
        <v>117</v>
      </c>
      <c r="C124" s="48" t="s">
        <v>35</v>
      </c>
    </row>
    <row r="125" spans="2:3" x14ac:dyDescent="0.25">
      <c r="B125" s="47" t="s">
        <v>118</v>
      </c>
      <c r="C125" s="48" t="s">
        <v>35</v>
      </c>
    </row>
    <row r="126" spans="2:3" x14ac:dyDescent="0.25">
      <c r="B126" s="47" t="s">
        <v>119</v>
      </c>
      <c r="C126" s="48" t="s">
        <v>35</v>
      </c>
    </row>
    <row r="127" spans="2:3" x14ac:dyDescent="0.25">
      <c r="B127" s="47" t="s">
        <v>120</v>
      </c>
      <c r="C127" s="48" t="s">
        <v>35</v>
      </c>
    </row>
    <row r="128" spans="2:3" x14ac:dyDescent="0.25">
      <c r="B128" s="47" t="s">
        <v>121</v>
      </c>
      <c r="C128" s="48" t="s">
        <v>35</v>
      </c>
    </row>
    <row r="129" spans="2:3" x14ac:dyDescent="0.25">
      <c r="B129" s="47" t="s">
        <v>122</v>
      </c>
      <c r="C129" s="48" t="s">
        <v>35</v>
      </c>
    </row>
    <row r="130" spans="2:3" x14ac:dyDescent="0.25">
      <c r="B130" s="47" t="s">
        <v>123</v>
      </c>
      <c r="C130" s="48" t="s">
        <v>35</v>
      </c>
    </row>
    <row r="131" spans="2:3" x14ac:dyDescent="0.25">
      <c r="B131" s="47" t="s">
        <v>124</v>
      </c>
      <c r="C131" s="48" t="s">
        <v>35</v>
      </c>
    </row>
    <row r="132" spans="2:3" x14ac:dyDescent="0.25">
      <c r="B132" s="49" t="s">
        <v>125</v>
      </c>
      <c r="C132" s="50"/>
    </row>
    <row r="133" spans="2:3" x14ac:dyDescent="0.25">
      <c r="B133" s="47" t="s">
        <v>113</v>
      </c>
      <c r="C133" s="54">
        <v>0.29659999999999997</v>
      </c>
    </row>
    <row r="134" spans="2:3" x14ac:dyDescent="0.25">
      <c r="B134" s="47" t="s">
        <v>114</v>
      </c>
      <c r="C134" s="48" t="s">
        <v>35</v>
      </c>
    </row>
    <row r="135" spans="2:3" x14ac:dyDescent="0.25">
      <c r="B135" s="47" t="s">
        <v>115</v>
      </c>
      <c r="C135" s="48" t="s">
        <v>35</v>
      </c>
    </row>
    <row r="136" spans="2:3" x14ac:dyDescent="0.25">
      <c r="B136" s="47" t="s">
        <v>116</v>
      </c>
      <c r="C136" s="48" t="s">
        <v>35</v>
      </c>
    </row>
    <row r="137" spans="2:3" x14ac:dyDescent="0.25">
      <c r="B137" s="47" t="s">
        <v>117</v>
      </c>
      <c r="C137" s="48" t="s">
        <v>35</v>
      </c>
    </row>
    <row r="138" spans="2:3" x14ac:dyDescent="0.25">
      <c r="B138" s="47" t="s">
        <v>118</v>
      </c>
      <c r="C138" s="48" t="s">
        <v>35</v>
      </c>
    </row>
    <row r="139" spans="2:3" x14ac:dyDescent="0.25">
      <c r="B139" s="47" t="s">
        <v>119</v>
      </c>
      <c r="C139" s="48" t="s">
        <v>35</v>
      </c>
    </row>
    <row r="140" spans="2:3" x14ac:dyDescent="0.25">
      <c r="B140" s="47" t="s">
        <v>120</v>
      </c>
      <c r="C140" s="48" t="s">
        <v>35</v>
      </c>
    </row>
    <row r="141" spans="2:3" x14ac:dyDescent="0.25">
      <c r="B141" s="47" t="s">
        <v>121</v>
      </c>
      <c r="C141" s="48" t="s">
        <v>35</v>
      </c>
    </row>
    <row r="142" spans="2:3" x14ac:dyDescent="0.25">
      <c r="B142" s="47" t="s">
        <v>122</v>
      </c>
      <c r="C142" s="48" t="s">
        <v>35</v>
      </c>
    </row>
    <row r="143" spans="2:3" x14ac:dyDescent="0.25">
      <c r="B143" s="47" t="s">
        <v>123</v>
      </c>
      <c r="C143" s="48" t="s">
        <v>35</v>
      </c>
    </row>
    <row r="144" spans="2:3" x14ac:dyDescent="0.25">
      <c r="B144" s="47" t="s">
        <v>124</v>
      </c>
      <c r="C144" s="48" t="s">
        <v>35</v>
      </c>
    </row>
    <row r="145" spans="2:3" x14ac:dyDescent="0.25">
      <c r="B145" s="49" t="s">
        <v>126</v>
      </c>
      <c r="C145" s="50"/>
    </row>
    <row r="146" spans="2:3" x14ac:dyDescent="0.25">
      <c r="B146" s="47" t="s">
        <v>113</v>
      </c>
      <c r="C146" s="54">
        <v>7.6300000000000007E-2</v>
      </c>
    </row>
    <row r="147" spans="2:3" x14ac:dyDescent="0.25">
      <c r="B147" s="47" t="s">
        <v>114</v>
      </c>
      <c r="C147" s="48" t="s">
        <v>35</v>
      </c>
    </row>
    <row r="148" spans="2:3" x14ac:dyDescent="0.25">
      <c r="B148" s="47" t="s">
        <v>115</v>
      </c>
      <c r="C148" s="48" t="s">
        <v>35</v>
      </c>
    </row>
    <row r="149" spans="2:3" x14ac:dyDescent="0.25">
      <c r="B149" s="47" t="s">
        <v>116</v>
      </c>
      <c r="C149" s="48" t="s">
        <v>35</v>
      </c>
    </row>
    <row r="150" spans="2:3" x14ac:dyDescent="0.25">
      <c r="B150" s="47" t="s">
        <v>117</v>
      </c>
      <c r="C150" s="48" t="s">
        <v>35</v>
      </c>
    </row>
    <row r="151" spans="2:3" x14ac:dyDescent="0.25">
      <c r="B151" s="47" t="s">
        <v>118</v>
      </c>
      <c r="C151" s="48" t="s">
        <v>35</v>
      </c>
    </row>
    <row r="152" spans="2:3" x14ac:dyDescent="0.25">
      <c r="B152" s="47" t="s">
        <v>119</v>
      </c>
      <c r="C152" s="48" t="s">
        <v>35</v>
      </c>
    </row>
    <row r="153" spans="2:3" x14ac:dyDescent="0.25">
      <c r="B153" s="47" t="s">
        <v>120</v>
      </c>
      <c r="C153" s="48" t="s">
        <v>35</v>
      </c>
    </row>
    <row r="154" spans="2:3" x14ac:dyDescent="0.25">
      <c r="B154" s="47" t="s">
        <v>121</v>
      </c>
      <c r="C154" s="48" t="s">
        <v>35</v>
      </c>
    </row>
    <row r="155" spans="2:3" x14ac:dyDescent="0.25">
      <c r="B155" s="47" t="s">
        <v>122</v>
      </c>
      <c r="C155" s="48" t="s">
        <v>35</v>
      </c>
    </row>
    <row r="156" spans="2:3" x14ac:dyDescent="0.25">
      <c r="B156" s="47" t="s">
        <v>123</v>
      </c>
      <c r="C156" s="48" t="s">
        <v>35</v>
      </c>
    </row>
    <row r="157" spans="2:3" ht="15.75" thickBot="1" x14ac:dyDescent="0.3">
      <c r="B157" s="57" t="s">
        <v>124</v>
      </c>
      <c r="C157" s="58" t="s">
        <v>35</v>
      </c>
    </row>
  </sheetData>
  <mergeCells count="9">
    <mergeCell ref="B119:C119"/>
    <mergeCell ref="B132:C132"/>
    <mergeCell ref="B145:C145"/>
    <mergeCell ref="B23:C23"/>
    <mergeCell ref="B30:C30"/>
    <mergeCell ref="B47:C47"/>
    <mergeCell ref="B56:C56"/>
    <mergeCell ref="B78:C78"/>
    <mergeCell ref="B82:C82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67893-37EA-4F99-AF1A-B2B194D91FEF}">
  <dimension ref="B1:C217"/>
  <sheetViews>
    <sheetView showGridLines="0" workbookViewId="0"/>
  </sheetViews>
  <sheetFormatPr defaultRowHeight="15" x14ac:dyDescent="0.25"/>
  <cols>
    <col min="1" max="1" width="0.28515625" customWidth="1"/>
    <col min="2" max="5" width="20.7109375" customWidth="1"/>
  </cols>
  <sheetData>
    <row r="1" s="1" customFormat="1" ht="65.650000000000006" customHeight="1" x14ac:dyDescent="0.3"/>
    <row r="19" spans="2:3" ht="15.75" thickBot="1" x14ac:dyDescent="0.3"/>
    <row r="20" spans="2:3" x14ac:dyDescent="0.25">
      <c r="B20" s="45" t="s">
        <v>0</v>
      </c>
      <c r="C20" s="46" t="s">
        <v>18</v>
      </c>
    </row>
    <row r="21" spans="2:3" x14ac:dyDescent="0.25">
      <c r="B21" s="47" t="s">
        <v>3</v>
      </c>
      <c r="C21" s="48" t="s">
        <v>216</v>
      </c>
    </row>
    <row r="22" spans="2:3" x14ac:dyDescent="0.25">
      <c r="B22" s="47" t="s">
        <v>19</v>
      </c>
      <c r="C22" s="48" t="s">
        <v>20</v>
      </c>
    </row>
    <row r="23" spans="2:3" x14ac:dyDescent="0.25">
      <c r="B23" s="49" t="s">
        <v>21</v>
      </c>
      <c r="C23" s="50"/>
    </row>
    <row r="24" spans="2:3" x14ac:dyDescent="0.25">
      <c r="B24" s="47" t="s">
        <v>22</v>
      </c>
      <c r="C24" s="48" t="s">
        <v>23</v>
      </c>
    </row>
    <row r="25" spans="2:3" x14ac:dyDescent="0.25">
      <c r="B25" s="47" t="s">
        <v>24</v>
      </c>
      <c r="C25" s="48" t="s">
        <v>23</v>
      </c>
    </row>
    <row r="26" spans="2:3" x14ac:dyDescent="0.25">
      <c r="B26" s="47" t="s">
        <v>25</v>
      </c>
      <c r="C26" s="48" t="s">
        <v>23</v>
      </c>
    </row>
    <row r="27" spans="2:3" x14ac:dyDescent="0.25">
      <c r="B27" s="47" t="s">
        <v>26</v>
      </c>
      <c r="C27" s="48" t="s">
        <v>23</v>
      </c>
    </row>
    <row r="28" spans="2:3" x14ac:dyDescent="0.25">
      <c r="B28" s="47" t="s">
        <v>27</v>
      </c>
      <c r="C28" s="48" t="s">
        <v>23</v>
      </c>
    </row>
    <row r="29" spans="2:3" x14ac:dyDescent="0.25">
      <c r="B29" s="47" t="s">
        <v>28</v>
      </c>
      <c r="C29" s="48" t="s">
        <v>23</v>
      </c>
    </row>
    <row r="30" spans="2:3" x14ac:dyDescent="0.25">
      <c r="B30" s="49" t="s">
        <v>29</v>
      </c>
      <c r="C30" s="50"/>
    </row>
    <row r="31" spans="2:3" x14ac:dyDescent="0.25">
      <c r="B31" s="47" t="s">
        <v>30</v>
      </c>
      <c r="C31" s="51">
        <v>3</v>
      </c>
    </row>
    <row r="32" spans="2:3" x14ac:dyDescent="0.25">
      <c r="B32" s="47" t="s">
        <v>31</v>
      </c>
      <c r="C32" s="48" t="s">
        <v>32</v>
      </c>
    </row>
    <row r="33" spans="2:3" x14ac:dyDescent="0.25">
      <c r="B33" s="47" t="s">
        <v>33</v>
      </c>
      <c r="C33" s="54">
        <v>344.7002</v>
      </c>
    </row>
    <row r="34" spans="2:3" x14ac:dyDescent="0.25">
      <c r="B34" s="47" t="s">
        <v>34</v>
      </c>
      <c r="C34" s="48" t="s">
        <v>35</v>
      </c>
    </row>
    <row r="35" spans="2:3" x14ac:dyDescent="0.25">
      <c r="B35" s="47" t="s">
        <v>36</v>
      </c>
      <c r="C35" s="48" t="s">
        <v>35</v>
      </c>
    </row>
    <row r="36" spans="2:3" x14ac:dyDescent="0.25">
      <c r="B36" s="47" t="s">
        <v>37</v>
      </c>
      <c r="C36" s="48" t="s">
        <v>35</v>
      </c>
    </row>
    <row r="37" spans="2:3" x14ac:dyDescent="0.25">
      <c r="B37" s="47" t="s">
        <v>38</v>
      </c>
      <c r="C37" s="48" t="s">
        <v>39</v>
      </c>
    </row>
    <row r="38" spans="2:3" x14ac:dyDescent="0.25">
      <c r="B38" s="47" t="s">
        <v>33</v>
      </c>
      <c r="C38" s="54">
        <v>275.36759999999998</v>
      </c>
    </row>
    <row r="39" spans="2:3" x14ac:dyDescent="0.25">
      <c r="B39" s="47" t="s">
        <v>34</v>
      </c>
      <c r="C39" s="48" t="s">
        <v>35</v>
      </c>
    </row>
    <row r="40" spans="2:3" x14ac:dyDescent="0.25">
      <c r="B40" s="47" t="s">
        <v>36</v>
      </c>
      <c r="C40" s="48" t="s">
        <v>35</v>
      </c>
    </row>
    <row r="41" spans="2:3" x14ac:dyDescent="0.25">
      <c r="B41" s="47" t="s">
        <v>37</v>
      </c>
      <c r="C41" s="48" t="s">
        <v>35</v>
      </c>
    </row>
    <row r="42" spans="2:3" x14ac:dyDescent="0.25">
      <c r="B42" s="47" t="s">
        <v>40</v>
      </c>
      <c r="C42" s="48" t="s">
        <v>41</v>
      </c>
    </row>
    <row r="43" spans="2:3" x14ac:dyDescent="0.25">
      <c r="B43" s="47" t="s">
        <v>33</v>
      </c>
      <c r="C43" s="54">
        <v>256.22859999999997</v>
      </c>
    </row>
    <row r="44" spans="2:3" x14ac:dyDescent="0.25">
      <c r="B44" s="47" t="s">
        <v>34</v>
      </c>
      <c r="C44" s="48" t="s">
        <v>35</v>
      </c>
    </row>
    <row r="45" spans="2:3" x14ac:dyDescent="0.25">
      <c r="B45" s="47" t="s">
        <v>36</v>
      </c>
      <c r="C45" s="48" t="s">
        <v>35</v>
      </c>
    </row>
    <row r="46" spans="2:3" x14ac:dyDescent="0.25">
      <c r="B46" s="47" t="s">
        <v>37</v>
      </c>
      <c r="C46" s="48" t="s">
        <v>35</v>
      </c>
    </row>
    <row r="47" spans="2:3" x14ac:dyDescent="0.25">
      <c r="B47" s="49" t="s">
        <v>42</v>
      </c>
      <c r="C47" s="50"/>
    </row>
    <row r="48" spans="2:3" x14ac:dyDescent="0.25">
      <c r="B48" s="47" t="s">
        <v>5</v>
      </c>
      <c r="C48" s="54">
        <v>256.22859999999997</v>
      </c>
    </row>
    <row r="49" spans="2:3" x14ac:dyDescent="0.25">
      <c r="B49" s="47" t="s">
        <v>6</v>
      </c>
      <c r="C49" s="48" t="s">
        <v>17</v>
      </c>
    </row>
    <row r="50" spans="2:3" x14ac:dyDescent="0.25">
      <c r="B50" s="47" t="s">
        <v>7</v>
      </c>
      <c r="C50" s="54">
        <v>600.92880000000002</v>
      </c>
    </row>
    <row r="51" spans="2:3" x14ac:dyDescent="0.25">
      <c r="B51" s="47" t="s">
        <v>8</v>
      </c>
      <c r="C51" s="54">
        <v>420.6277</v>
      </c>
    </row>
    <row r="52" spans="2:3" x14ac:dyDescent="0.25">
      <c r="B52" s="47" t="s">
        <v>9</v>
      </c>
      <c r="C52" s="54">
        <v>525.54380000000003</v>
      </c>
    </row>
    <row r="53" spans="2:3" x14ac:dyDescent="0.25">
      <c r="B53" s="47" t="s">
        <v>10</v>
      </c>
      <c r="C53" s="54">
        <v>275.36759999999998</v>
      </c>
    </row>
    <row r="54" spans="2:3" x14ac:dyDescent="0.25">
      <c r="B54" s="47" t="s">
        <v>43</v>
      </c>
      <c r="C54" s="54">
        <v>2.9064000000000001</v>
      </c>
    </row>
    <row r="55" spans="2:3" x14ac:dyDescent="0.25">
      <c r="B55" s="47" t="s">
        <v>44</v>
      </c>
      <c r="C55" s="54">
        <v>21.045300000000001</v>
      </c>
    </row>
    <row r="56" spans="2:3" x14ac:dyDescent="0.25">
      <c r="B56" s="49" t="s">
        <v>45</v>
      </c>
      <c r="C56" s="50"/>
    </row>
    <row r="57" spans="2:3" x14ac:dyDescent="0.25">
      <c r="B57" s="55">
        <v>0.01</v>
      </c>
      <c r="C57" s="54">
        <v>308.76429999999999</v>
      </c>
    </row>
    <row r="58" spans="2:3" x14ac:dyDescent="0.25">
      <c r="B58" s="56">
        <v>2.5000000000000001E-2</v>
      </c>
      <c r="C58" s="54">
        <v>324.18709999999999</v>
      </c>
    </row>
    <row r="59" spans="2:3" x14ac:dyDescent="0.25">
      <c r="B59" s="55">
        <v>0.05</v>
      </c>
      <c r="C59" s="54">
        <v>341.02730000000003</v>
      </c>
    </row>
    <row r="60" spans="2:3" x14ac:dyDescent="0.25">
      <c r="B60" s="55">
        <v>0.1</v>
      </c>
      <c r="C60" s="54">
        <v>365.68439999999998</v>
      </c>
    </row>
    <row r="61" spans="2:3" x14ac:dyDescent="0.25">
      <c r="B61" s="55">
        <v>0.2</v>
      </c>
      <c r="C61" s="54">
        <v>405.32549999999998</v>
      </c>
    </row>
    <row r="62" spans="2:3" x14ac:dyDescent="0.25">
      <c r="B62" s="55">
        <v>0.25</v>
      </c>
      <c r="C62" s="54">
        <v>423.90159999999997</v>
      </c>
    </row>
    <row r="63" spans="2:3" x14ac:dyDescent="0.25">
      <c r="B63" s="55">
        <v>0.3</v>
      </c>
      <c r="C63" s="54">
        <v>442.5478</v>
      </c>
    </row>
    <row r="64" spans="2:3" x14ac:dyDescent="0.25">
      <c r="B64" s="55">
        <v>0.35</v>
      </c>
      <c r="C64" s="54">
        <v>461.67250000000001</v>
      </c>
    </row>
    <row r="65" spans="2:3" x14ac:dyDescent="0.25">
      <c r="B65" s="55">
        <v>0.4</v>
      </c>
      <c r="C65" s="54">
        <v>481.63200000000001</v>
      </c>
    </row>
    <row r="66" spans="2:3" x14ac:dyDescent="0.25">
      <c r="B66" s="55">
        <v>0.45</v>
      </c>
      <c r="C66" s="54">
        <v>502.78680000000003</v>
      </c>
    </row>
    <row r="67" spans="2:3" x14ac:dyDescent="0.25">
      <c r="B67" s="55">
        <v>0.5</v>
      </c>
      <c r="C67" s="54">
        <v>525.54380000000003</v>
      </c>
    </row>
    <row r="68" spans="2:3" x14ac:dyDescent="0.25">
      <c r="B68" s="55">
        <v>0.55000000000000004</v>
      </c>
      <c r="C68" s="54">
        <v>550.40120000000002</v>
      </c>
    </row>
    <row r="69" spans="2:3" x14ac:dyDescent="0.25">
      <c r="B69" s="55">
        <v>0.6</v>
      </c>
      <c r="C69" s="54">
        <v>578.01020000000005</v>
      </c>
    </row>
    <row r="70" spans="2:3" x14ac:dyDescent="0.25">
      <c r="B70" s="55">
        <v>0.65</v>
      </c>
      <c r="C70" s="54">
        <v>609.27229999999997</v>
      </c>
    </row>
    <row r="71" spans="2:3" x14ac:dyDescent="0.25">
      <c r="B71" s="55">
        <v>0.7</v>
      </c>
      <c r="C71" s="54">
        <v>645.51030000000003</v>
      </c>
    </row>
    <row r="72" spans="2:3" x14ac:dyDescent="0.25">
      <c r="B72" s="55">
        <v>0.75</v>
      </c>
      <c r="C72" s="54">
        <v>688.80089999999996</v>
      </c>
    </row>
    <row r="73" spans="2:3" x14ac:dyDescent="0.25">
      <c r="B73" s="55">
        <v>0.8</v>
      </c>
      <c r="C73" s="54">
        <v>742.69539999999995</v>
      </c>
    </row>
    <row r="74" spans="2:3" x14ac:dyDescent="0.25">
      <c r="B74" s="55">
        <v>0.9</v>
      </c>
      <c r="C74" s="54">
        <v>918.87699999999995</v>
      </c>
    </row>
    <row r="75" spans="2:3" x14ac:dyDescent="0.25">
      <c r="B75" s="55">
        <v>0.95</v>
      </c>
      <c r="C75" s="59">
        <v>1111.5563999999999</v>
      </c>
    </row>
    <row r="76" spans="2:3" x14ac:dyDescent="0.25">
      <c r="B76" s="56">
        <v>0.97499999999999998</v>
      </c>
      <c r="C76" s="59">
        <v>1323.5074</v>
      </c>
    </row>
    <row r="77" spans="2:3" x14ac:dyDescent="0.25">
      <c r="B77" s="55">
        <v>0.99</v>
      </c>
      <c r="C77" s="59">
        <v>1636.8278</v>
      </c>
    </row>
    <row r="78" spans="2:3" x14ac:dyDescent="0.25">
      <c r="B78" s="49" t="s">
        <v>46</v>
      </c>
      <c r="C78" s="50"/>
    </row>
    <row r="79" spans="2:3" x14ac:dyDescent="0.25">
      <c r="B79" s="47" t="s">
        <v>22</v>
      </c>
      <c r="C79" s="59">
        <v>8240.0130000000008</v>
      </c>
    </row>
    <row r="80" spans="2:3" x14ac:dyDescent="0.25">
      <c r="B80" s="47" t="s">
        <v>24</v>
      </c>
      <c r="C80" s="59">
        <v>8253.2533999999996</v>
      </c>
    </row>
    <row r="81" spans="2:3" x14ac:dyDescent="0.25">
      <c r="B81" s="47" t="s">
        <v>25</v>
      </c>
      <c r="C81" s="54">
        <v>-6.6618000000000004</v>
      </c>
    </row>
    <row r="82" spans="2:3" x14ac:dyDescent="0.25">
      <c r="B82" s="49" t="s">
        <v>47</v>
      </c>
      <c r="C82" s="50"/>
    </row>
    <row r="83" spans="2:3" x14ac:dyDescent="0.25">
      <c r="B83" s="47" t="s">
        <v>48</v>
      </c>
      <c r="C83" s="54">
        <v>256.22859999999997</v>
      </c>
    </row>
    <row r="84" spans="2:3" x14ac:dyDescent="0.25">
      <c r="B84" s="47" t="s">
        <v>49</v>
      </c>
      <c r="C84" s="54">
        <v>336.01</v>
      </c>
    </row>
    <row r="85" spans="2:3" x14ac:dyDescent="0.25">
      <c r="B85" s="47" t="s">
        <v>50</v>
      </c>
      <c r="C85" s="54">
        <v>23</v>
      </c>
    </row>
    <row r="86" spans="2:3" x14ac:dyDescent="0.25">
      <c r="B86" s="47" t="s">
        <v>51</v>
      </c>
      <c r="C86" s="54">
        <v>25.75</v>
      </c>
    </row>
    <row r="87" spans="2:3" x14ac:dyDescent="0.25">
      <c r="B87" s="47" t="s">
        <v>52</v>
      </c>
      <c r="C87" s="54">
        <v>336.01</v>
      </c>
    </row>
    <row r="88" spans="2:3" x14ac:dyDescent="0.25">
      <c r="B88" s="47" t="s">
        <v>53</v>
      </c>
      <c r="C88" s="54">
        <v>358.15499999999997</v>
      </c>
    </row>
    <row r="89" spans="2:3" x14ac:dyDescent="0.25">
      <c r="B89" s="47" t="s">
        <v>54</v>
      </c>
      <c r="C89" s="54">
        <v>21</v>
      </c>
    </row>
    <row r="90" spans="2:3" x14ac:dyDescent="0.25">
      <c r="B90" s="47" t="s">
        <v>55</v>
      </c>
      <c r="C90" s="54">
        <v>25.75</v>
      </c>
    </row>
    <row r="91" spans="2:3" x14ac:dyDescent="0.25">
      <c r="B91" s="47" t="s">
        <v>56</v>
      </c>
      <c r="C91" s="54">
        <v>358.15499999999997</v>
      </c>
    </row>
    <row r="92" spans="2:3" x14ac:dyDescent="0.25">
      <c r="B92" s="47" t="s">
        <v>57</v>
      </c>
      <c r="C92" s="54">
        <v>376.25330000000002</v>
      </c>
    </row>
    <row r="93" spans="2:3" x14ac:dyDescent="0.25">
      <c r="B93" s="47" t="s">
        <v>58</v>
      </c>
      <c r="C93" s="54">
        <v>23</v>
      </c>
    </row>
    <row r="94" spans="2:3" x14ac:dyDescent="0.25">
      <c r="B94" s="47" t="s">
        <v>59</v>
      </c>
      <c r="C94" s="54">
        <v>25.75</v>
      </c>
    </row>
    <row r="95" spans="2:3" x14ac:dyDescent="0.25">
      <c r="B95" s="47" t="s">
        <v>60</v>
      </c>
      <c r="C95" s="54">
        <v>376.25330000000002</v>
      </c>
    </row>
    <row r="96" spans="2:3" x14ac:dyDescent="0.25">
      <c r="B96" s="47" t="s">
        <v>61</v>
      </c>
      <c r="C96" s="54">
        <v>392.71350000000001</v>
      </c>
    </row>
    <row r="97" spans="2:3" x14ac:dyDescent="0.25">
      <c r="B97" s="47" t="s">
        <v>62</v>
      </c>
      <c r="C97" s="54">
        <v>23</v>
      </c>
    </row>
    <row r="98" spans="2:3" x14ac:dyDescent="0.25">
      <c r="B98" s="47" t="s">
        <v>63</v>
      </c>
      <c r="C98" s="54">
        <v>25.75</v>
      </c>
    </row>
    <row r="99" spans="2:3" x14ac:dyDescent="0.25">
      <c r="B99" s="47" t="s">
        <v>64</v>
      </c>
      <c r="C99" s="54">
        <v>392.71350000000001</v>
      </c>
    </row>
    <row r="100" spans="2:3" x14ac:dyDescent="0.25">
      <c r="B100" s="47" t="s">
        <v>65</v>
      </c>
      <c r="C100" s="54">
        <v>408.4375</v>
      </c>
    </row>
    <row r="101" spans="2:3" x14ac:dyDescent="0.25">
      <c r="B101" s="47" t="s">
        <v>66</v>
      </c>
      <c r="C101" s="54">
        <v>17</v>
      </c>
    </row>
    <row r="102" spans="2:3" x14ac:dyDescent="0.25">
      <c r="B102" s="47" t="s">
        <v>67</v>
      </c>
      <c r="C102" s="54">
        <v>25.75</v>
      </c>
    </row>
    <row r="103" spans="2:3" x14ac:dyDescent="0.25">
      <c r="B103" s="47" t="s">
        <v>68</v>
      </c>
      <c r="C103" s="54">
        <v>408.4375</v>
      </c>
    </row>
    <row r="104" spans="2:3" x14ac:dyDescent="0.25">
      <c r="B104" s="47" t="s">
        <v>69</v>
      </c>
      <c r="C104" s="54">
        <v>423.90159999999997</v>
      </c>
    </row>
    <row r="105" spans="2:3" x14ac:dyDescent="0.25">
      <c r="B105" s="47" t="s">
        <v>70</v>
      </c>
      <c r="C105" s="54">
        <v>35</v>
      </c>
    </row>
    <row r="106" spans="2:3" x14ac:dyDescent="0.25">
      <c r="B106" s="47" t="s">
        <v>71</v>
      </c>
      <c r="C106" s="54">
        <v>25.75</v>
      </c>
    </row>
    <row r="107" spans="2:3" x14ac:dyDescent="0.25">
      <c r="B107" s="47" t="s">
        <v>72</v>
      </c>
      <c r="C107" s="54">
        <v>423.90159999999997</v>
      </c>
    </row>
    <row r="108" spans="2:3" x14ac:dyDescent="0.25">
      <c r="B108" s="47" t="s">
        <v>73</v>
      </c>
      <c r="C108" s="54">
        <v>439.4169</v>
      </c>
    </row>
    <row r="109" spans="2:3" x14ac:dyDescent="0.25">
      <c r="B109" s="47" t="s">
        <v>74</v>
      </c>
      <c r="C109" s="54">
        <v>25</v>
      </c>
    </row>
    <row r="110" spans="2:3" x14ac:dyDescent="0.25">
      <c r="B110" s="47" t="s">
        <v>75</v>
      </c>
      <c r="C110" s="54">
        <v>25.75</v>
      </c>
    </row>
    <row r="111" spans="2:3" x14ac:dyDescent="0.25">
      <c r="B111" s="47" t="s">
        <v>76</v>
      </c>
      <c r="C111" s="54">
        <v>439.4169</v>
      </c>
    </row>
    <row r="112" spans="2:3" x14ac:dyDescent="0.25">
      <c r="B112" s="47" t="s">
        <v>77</v>
      </c>
      <c r="C112" s="54">
        <v>455.22210000000001</v>
      </c>
    </row>
    <row r="113" spans="2:3" x14ac:dyDescent="0.25">
      <c r="B113" s="47" t="s">
        <v>78</v>
      </c>
      <c r="C113" s="54">
        <v>27</v>
      </c>
    </row>
    <row r="114" spans="2:3" x14ac:dyDescent="0.25">
      <c r="B114" s="47" t="s">
        <v>79</v>
      </c>
      <c r="C114" s="54">
        <v>25.75</v>
      </c>
    </row>
    <row r="115" spans="2:3" x14ac:dyDescent="0.25">
      <c r="B115" s="47" t="s">
        <v>80</v>
      </c>
      <c r="C115" s="54">
        <v>455.22210000000001</v>
      </c>
    </row>
    <row r="116" spans="2:3" x14ac:dyDescent="0.25">
      <c r="B116" s="47" t="s">
        <v>81</v>
      </c>
      <c r="C116" s="54">
        <v>471.52600000000001</v>
      </c>
    </row>
    <row r="117" spans="2:3" x14ac:dyDescent="0.25">
      <c r="B117" s="47" t="s">
        <v>82</v>
      </c>
      <c r="C117" s="54">
        <v>38</v>
      </c>
    </row>
    <row r="118" spans="2:3" x14ac:dyDescent="0.25">
      <c r="B118" s="47" t="s">
        <v>83</v>
      </c>
      <c r="C118" s="54">
        <v>25.75</v>
      </c>
    </row>
    <row r="119" spans="2:3" x14ac:dyDescent="0.25">
      <c r="B119" s="47" t="s">
        <v>84</v>
      </c>
      <c r="C119" s="54">
        <v>471.52600000000001</v>
      </c>
    </row>
    <row r="120" spans="2:3" x14ac:dyDescent="0.25">
      <c r="B120" s="47" t="s">
        <v>85</v>
      </c>
      <c r="C120" s="54">
        <v>488.53210000000001</v>
      </c>
    </row>
    <row r="121" spans="2:3" x14ac:dyDescent="0.25">
      <c r="B121" s="47" t="s">
        <v>86</v>
      </c>
      <c r="C121" s="54">
        <v>31</v>
      </c>
    </row>
    <row r="122" spans="2:3" x14ac:dyDescent="0.25">
      <c r="B122" s="47" t="s">
        <v>87</v>
      </c>
      <c r="C122" s="54">
        <v>25.75</v>
      </c>
    </row>
    <row r="123" spans="2:3" x14ac:dyDescent="0.25">
      <c r="B123" s="47" t="s">
        <v>88</v>
      </c>
      <c r="C123" s="54">
        <v>488.53210000000001</v>
      </c>
    </row>
    <row r="124" spans="2:3" x14ac:dyDescent="0.25">
      <c r="B124" s="47" t="s">
        <v>89</v>
      </c>
      <c r="C124" s="54">
        <v>506.45639999999997</v>
      </c>
    </row>
    <row r="125" spans="2:3" x14ac:dyDescent="0.25">
      <c r="B125" s="47" t="s">
        <v>90</v>
      </c>
      <c r="C125" s="54">
        <v>35</v>
      </c>
    </row>
    <row r="126" spans="2:3" x14ac:dyDescent="0.25">
      <c r="B126" s="47" t="s">
        <v>91</v>
      </c>
      <c r="C126" s="54">
        <v>25.75</v>
      </c>
    </row>
    <row r="127" spans="2:3" x14ac:dyDescent="0.25">
      <c r="B127" s="47" t="s">
        <v>92</v>
      </c>
      <c r="C127" s="54">
        <v>506.45639999999997</v>
      </c>
    </row>
    <row r="128" spans="2:3" x14ac:dyDescent="0.25">
      <c r="B128" s="47" t="s">
        <v>93</v>
      </c>
      <c r="C128" s="54">
        <v>525.54380000000003</v>
      </c>
    </row>
    <row r="129" spans="2:3" x14ac:dyDescent="0.25">
      <c r="B129" s="47" t="s">
        <v>94</v>
      </c>
      <c r="C129" s="54">
        <v>32</v>
      </c>
    </row>
    <row r="130" spans="2:3" x14ac:dyDescent="0.25">
      <c r="B130" s="47" t="s">
        <v>95</v>
      </c>
      <c r="C130" s="54">
        <v>25.75</v>
      </c>
    </row>
    <row r="131" spans="2:3" x14ac:dyDescent="0.25">
      <c r="B131" s="47" t="s">
        <v>96</v>
      </c>
      <c r="C131" s="54">
        <v>525.54380000000003</v>
      </c>
    </row>
    <row r="132" spans="2:3" x14ac:dyDescent="0.25">
      <c r="B132" s="47" t="s">
        <v>97</v>
      </c>
      <c r="C132" s="54">
        <v>546.08720000000005</v>
      </c>
    </row>
    <row r="133" spans="2:3" x14ac:dyDescent="0.25">
      <c r="B133" s="47" t="s">
        <v>98</v>
      </c>
      <c r="C133" s="54">
        <v>36</v>
      </c>
    </row>
    <row r="134" spans="2:3" x14ac:dyDescent="0.25">
      <c r="B134" s="47" t="s">
        <v>99</v>
      </c>
      <c r="C134" s="54">
        <v>25.75</v>
      </c>
    </row>
    <row r="135" spans="2:3" x14ac:dyDescent="0.25">
      <c r="B135" s="47" t="s">
        <v>100</v>
      </c>
      <c r="C135" s="54">
        <v>546.08720000000005</v>
      </c>
    </row>
    <row r="136" spans="2:3" x14ac:dyDescent="0.25">
      <c r="B136" s="47" t="s">
        <v>101</v>
      </c>
      <c r="C136" s="54">
        <v>568.45240000000001</v>
      </c>
    </row>
    <row r="137" spans="2:3" x14ac:dyDescent="0.25">
      <c r="B137" s="47" t="s">
        <v>102</v>
      </c>
      <c r="C137" s="54">
        <v>32</v>
      </c>
    </row>
    <row r="138" spans="2:3" x14ac:dyDescent="0.25">
      <c r="B138" s="47" t="s">
        <v>103</v>
      </c>
      <c r="C138" s="54">
        <v>25.75</v>
      </c>
    </row>
    <row r="139" spans="2:3" x14ac:dyDescent="0.25">
      <c r="B139" s="47" t="s">
        <v>104</v>
      </c>
      <c r="C139" s="54">
        <v>568.45240000000001</v>
      </c>
    </row>
    <row r="140" spans="2:3" x14ac:dyDescent="0.25">
      <c r="B140" s="47" t="s">
        <v>105</v>
      </c>
      <c r="C140" s="54">
        <v>593.1146</v>
      </c>
    </row>
    <row r="141" spans="2:3" x14ac:dyDescent="0.25">
      <c r="B141" s="47" t="s">
        <v>106</v>
      </c>
      <c r="C141" s="54">
        <v>21</v>
      </c>
    </row>
    <row r="142" spans="2:3" x14ac:dyDescent="0.25">
      <c r="B142" s="47" t="s">
        <v>107</v>
      </c>
      <c r="C142" s="54">
        <v>25.75</v>
      </c>
    </row>
    <row r="143" spans="2:3" x14ac:dyDescent="0.25">
      <c r="B143" s="47" t="s">
        <v>108</v>
      </c>
      <c r="C143" s="54">
        <v>593.1146</v>
      </c>
    </row>
    <row r="144" spans="2:3" x14ac:dyDescent="0.25">
      <c r="B144" s="47" t="s">
        <v>109</v>
      </c>
      <c r="C144" s="54">
        <v>620.71619999999996</v>
      </c>
    </row>
    <row r="145" spans="2:3" x14ac:dyDescent="0.25">
      <c r="B145" s="47" t="s">
        <v>110</v>
      </c>
      <c r="C145" s="54">
        <v>19</v>
      </c>
    </row>
    <row r="146" spans="2:3" x14ac:dyDescent="0.25">
      <c r="B146" s="47" t="s">
        <v>111</v>
      </c>
      <c r="C146" s="54">
        <v>25.75</v>
      </c>
    </row>
    <row r="147" spans="2:3" x14ac:dyDescent="0.25">
      <c r="B147" s="47" t="s">
        <v>130</v>
      </c>
      <c r="C147" s="54">
        <v>620.71619999999996</v>
      </c>
    </row>
    <row r="148" spans="2:3" x14ac:dyDescent="0.25">
      <c r="B148" s="47" t="s">
        <v>131</v>
      </c>
      <c r="C148" s="54">
        <v>652.16369999999995</v>
      </c>
    </row>
    <row r="149" spans="2:3" x14ac:dyDescent="0.25">
      <c r="B149" s="47" t="s">
        <v>132</v>
      </c>
      <c r="C149" s="54">
        <v>20</v>
      </c>
    </row>
    <row r="150" spans="2:3" x14ac:dyDescent="0.25">
      <c r="B150" s="47" t="s">
        <v>133</v>
      </c>
      <c r="C150" s="54">
        <v>25.75</v>
      </c>
    </row>
    <row r="151" spans="2:3" x14ac:dyDescent="0.25">
      <c r="B151" s="47" t="s">
        <v>134</v>
      </c>
      <c r="C151" s="54">
        <v>652.16369999999995</v>
      </c>
    </row>
    <row r="152" spans="2:3" x14ac:dyDescent="0.25">
      <c r="B152" s="47" t="s">
        <v>135</v>
      </c>
      <c r="C152" s="54">
        <v>688.80089999999996</v>
      </c>
    </row>
    <row r="153" spans="2:3" x14ac:dyDescent="0.25">
      <c r="B153" s="47" t="s">
        <v>136</v>
      </c>
      <c r="C153" s="54">
        <v>16</v>
      </c>
    </row>
    <row r="154" spans="2:3" x14ac:dyDescent="0.25">
      <c r="B154" s="47" t="s">
        <v>137</v>
      </c>
      <c r="C154" s="54">
        <v>25.75</v>
      </c>
    </row>
    <row r="155" spans="2:3" x14ac:dyDescent="0.25">
      <c r="B155" s="47" t="s">
        <v>141</v>
      </c>
      <c r="C155" s="54">
        <v>688.80089999999996</v>
      </c>
    </row>
    <row r="156" spans="2:3" x14ac:dyDescent="0.25">
      <c r="B156" s="47" t="s">
        <v>142</v>
      </c>
      <c r="C156" s="54">
        <v>732.74929999999995</v>
      </c>
    </row>
    <row r="157" spans="2:3" x14ac:dyDescent="0.25">
      <c r="B157" s="47" t="s">
        <v>143</v>
      </c>
      <c r="C157" s="54">
        <v>19</v>
      </c>
    </row>
    <row r="158" spans="2:3" x14ac:dyDescent="0.25">
      <c r="B158" s="47" t="s">
        <v>144</v>
      </c>
      <c r="C158" s="54">
        <v>25.75</v>
      </c>
    </row>
    <row r="159" spans="2:3" x14ac:dyDescent="0.25">
      <c r="B159" s="47" t="s">
        <v>145</v>
      </c>
      <c r="C159" s="54">
        <v>732.74929999999995</v>
      </c>
    </row>
    <row r="160" spans="2:3" x14ac:dyDescent="0.25">
      <c r="B160" s="47" t="s">
        <v>146</v>
      </c>
      <c r="C160" s="54">
        <v>787.64750000000004</v>
      </c>
    </row>
    <row r="161" spans="2:3" x14ac:dyDescent="0.25">
      <c r="B161" s="47" t="s">
        <v>147</v>
      </c>
      <c r="C161" s="54">
        <v>20</v>
      </c>
    </row>
    <row r="162" spans="2:3" x14ac:dyDescent="0.25">
      <c r="B162" s="47" t="s">
        <v>148</v>
      </c>
      <c r="C162" s="54">
        <v>25.75</v>
      </c>
    </row>
    <row r="163" spans="2:3" x14ac:dyDescent="0.25">
      <c r="B163" s="47" t="s">
        <v>149</v>
      </c>
      <c r="C163" s="54">
        <v>787.64750000000004</v>
      </c>
    </row>
    <row r="164" spans="2:3" x14ac:dyDescent="0.25">
      <c r="B164" s="47" t="s">
        <v>150</v>
      </c>
      <c r="C164" s="54">
        <v>860.52670000000001</v>
      </c>
    </row>
    <row r="165" spans="2:3" x14ac:dyDescent="0.25">
      <c r="B165" s="47" t="s">
        <v>151</v>
      </c>
      <c r="C165" s="54">
        <v>20</v>
      </c>
    </row>
    <row r="166" spans="2:3" x14ac:dyDescent="0.25">
      <c r="B166" s="47" t="s">
        <v>152</v>
      </c>
      <c r="C166" s="54">
        <v>25.75</v>
      </c>
    </row>
    <row r="167" spans="2:3" x14ac:dyDescent="0.25">
      <c r="B167" s="47" t="s">
        <v>153</v>
      </c>
      <c r="C167" s="54">
        <v>860.52670000000001</v>
      </c>
    </row>
    <row r="168" spans="2:3" x14ac:dyDescent="0.25">
      <c r="B168" s="47" t="s">
        <v>154</v>
      </c>
      <c r="C168" s="54">
        <v>967.827</v>
      </c>
    </row>
    <row r="169" spans="2:3" x14ac:dyDescent="0.25">
      <c r="B169" s="47" t="s">
        <v>155</v>
      </c>
      <c r="C169" s="54">
        <v>17</v>
      </c>
    </row>
    <row r="170" spans="2:3" x14ac:dyDescent="0.25">
      <c r="B170" s="47" t="s">
        <v>156</v>
      </c>
      <c r="C170" s="54">
        <v>25.75</v>
      </c>
    </row>
    <row r="171" spans="2:3" x14ac:dyDescent="0.25">
      <c r="B171" s="47" t="s">
        <v>169</v>
      </c>
      <c r="C171" s="54">
        <v>967.827</v>
      </c>
    </row>
    <row r="172" spans="2:3" x14ac:dyDescent="0.25">
      <c r="B172" s="47" t="s">
        <v>170</v>
      </c>
      <c r="C172" s="59">
        <v>1165.346</v>
      </c>
    </row>
    <row r="173" spans="2:3" x14ac:dyDescent="0.25">
      <c r="B173" s="47" t="s">
        <v>171</v>
      </c>
      <c r="C173" s="54">
        <v>39</v>
      </c>
    </row>
    <row r="174" spans="2:3" x14ac:dyDescent="0.25">
      <c r="B174" s="47" t="s">
        <v>172</v>
      </c>
      <c r="C174" s="54">
        <v>25.75</v>
      </c>
    </row>
    <row r="175" spans="2:3" x14ac:dyDescent="0.25">
      <c r="B175" s="47" t="s">
        <v>185</v>
      </c>
      <c r="C175" s="59">
        <v>1165.346</v>
      </c>
    </row>
    <row r="176" spans="2:3" x14ac:dyDescent="0.25">
      <c r="B176" s="47" t="s">
        <v>186</v>
      </c>
      <c r="C176" s="48" t="s">
        <v>17</v>
      </c>
    </row>
    <row r="177" spans="2:3" x14ac:dyDescent="0.25">
      <c r="B177" s="47" t="s">
        <v>187</v>
      </c>
      <c r="C177" s="54">
        <v>29</v>
      </c>
    </row>
    <row r="178" spans="2:3" x14ac:dyDescent="0.25">
      <c r="B178" s="47" t="s">
        <v>188</v>
      </c>
      <c r="C178" s="54">
        <v>25.75</v>
      </c>
    </row>
    <row r="179" spans="2:3" x14ac:dyDescent="0.25">
      <c r="B179" s="49" t="s">
        <v>112</v>
      </c>
      <c r="C179" s="50"/>
    </row>
    <row r="180" spans="2:3" x14ac:dyDescent="0.25">
      <c r="B180" s="47" t="s">
        <v>113</v>
      </c>
      <c r="C180" s="54">
        <v>47.631100000000004</v>
      </c>
    </row>
    <row r="181" spans="2:3" x14ac:dyDescent="0.25">
      <c r="B181" s="47" t="s">
        <v>114</v>
      </c>
      <c r="C181" s="48" t="s">
        <v>35</v>
      </c>
    </row>
    <row r="182" spans="2:3" x14ac:dyDescent="0.25">
      <c r="B182" s="47" t="s">
        <v>115</v>
      </c>
      <c r="C182" s="48" t="s">
        <v>35</v>
      </c>
    </row>
    <row r="183" spans="2:3" x14ac:dyDescent="0.25">
      <c r="B183" s="47" t="s">
        <v>116</v>
      </c>
      <c r="C183" s="48" t="s">
        <v>35</v>
      </c>
    </row>
    <row r="184" spans="2:3" x14ac:dyDescent="0.25">
      <c r="B184" s="47" t="s">
        <v>117</v>
      </c>
      <c r="C184" s="48" t="s">
        <v>35</v>
      </c>
    </row>
    <row r="185" spans="2:3" x14ac:dyDescent="0.25">
      <c r="B185" s="47" t="s">
        <v>118</v>
      </c>
      <c r="C185" s="48" t="s">
        <v>35</v>
      </c>
    </row>
    <row r="186" spans="2:3" x14ac:dyDescent="0.25">
      <c r="B186" s="47" t="s">
        <v>119</v>
      </c>
      <c r="C186" s="48" t="s">
        <v>35</v>
      </c>
    </row>
    <row r="187" spans="2:3" x14ac:dyDescent="0.25">
      <c r="B187" s="47" t="s">
        <v>120</v>
      </c>
      <c r="C187" s="48" t="s">
        <v>35</v>
      </c>
    </row>
    <row r="188" spans="2:3" x14ac:dyDescent="0.25">
      <c r="B188" s="47" t="s">
        <v>121</v>
      </c>
      <c r="C188" s="48" t="s">
        <v>35</v>
      </c>
    </row>
    <row r="189" spans="2:3" x14ac:dyDescent="0.25">
      <c r="B189" s="47" t="s">
        <v>122</v>
      </c>
      <c r="C189" s="48" t="s">
        <v>35</v>
      </c>
    </row>
    <row r="190" spans="2:3" x14ac:dyDescent="0.25">
      <c r="B190" s="47" t="s">
        <v>123</v>
      </c>
      <c r="C190" s="48" t="s">
        <v>35</v>
      </c>
    </row>
    <row r="191" spans="2:3" x14ac:dyDescent="0.25">
      <c r="B191" s="47" t="s">
        <v>124</v>
      </c>
      <c r="C191" s="48" t="s">
        <v>35</v>
      </c>
    </row>
    <row r="192" spans="2:3" x14ac:dyDescent="0.25">
      <c r="B192" s="49" t="s">
        <v>125</v>
      </c>
      <c r="C192" s="50"/>
    </row>
    <row r="193" spans="2:3" x14ac:dyDescent="0.25">
      <c r="B193" s="47" t="s">
        <v>113</v>
      </c>
      <c r="C193" s="54">
        <v>2.4512999999999998</v>
      </c>
    </row>
    <row r="194" spans="2:3" x14ac:dyDescent="0.25">
      <c r="B194" s="47" t="s">
        <v>114</v>
      </c>
      <c r="C194" s="48" t="s">
        <v>35</v>
      </c>
    </row>
    <row r="195" spans="2:3" x14ac:dyDescent="0.25">
      <c r="B195" s="47" t="s">
        <v>115</v>
      </c>
      <c r="C195" s="48" t="s">
        <v>35</v>
      </c>
    </row>
    <row r="196" spans="2:3" x14ac:dyDescent="0.25">
      <c r="B196" s="47" t="s">
        <v>116</v>
      </c>
      <c r="C196" s="48" t="s">
        <v>35</v>
      </c>
    </row>
    <row r="197" spans="2:3" x14ac:dyDescent="0.25">
      <c r="B197" s="47" t="s">
        <v>117</v>
      </c>
      <c r="C197" s="48" t="s">
        <v>35</v>
      </c>
    </row>
    <row r="198" spans="2:3" x14ac:dyDescent="0.25">
      <c r="B198" s="47" t="s">
        <v>118</v>
      </c>
      <c r="C198" s="48" t="s">
        <v>35</v>
      </c>
    </row>
    <row r="199" spans="2:3" x14ac:dyDescent="0.25">
      <c r="B199" s="47" t="s">
        <v>119</v>
      </c>
      <c r="C199" s="48" t="s">
        <v>35</v>
      </c>
    </row>
    <row r="200" spans="2:3" x14ac:dyDescent="0.25">
      <c r="B200" s="47" t="s">
        <v>120</v>
      </c>
      <c r="C200" s="48" t="s">
        <v>35</v>
      </c>
    </row>
    <row r="201" spans="2:3" x14ac:dyDescent="0.25">
      <c r="B201" s="47" t="s">
        <v>121</v>
      </c>
      <c r="C201" s="48" t="s">
        <v>35</v>
      </c>
    </row>
    <row r="202" spans="2:3" x14ac:dyDescent="0.25">
      <c r="B202" s="47" t="s">
        <v>122</v>
      </c>
      <c r="C202" s="48" t="s">
        <v>35</v>
      </c>
    </row>
    <row r="203" spans="2:3" x14ac:dyDescent="0.25">
      <c r="B203" s="47" t="s">
        <v>123</v>
      </c>
      <c r="C203" s="48" t="s">
        <v>35</v>
      </c>
    </row>
    <row r="204" spans="2:3" x14ac:dyDescent="0.25">
      <c r="B204" s="47" t="s">
        <v>124</v>
      </c>
      <c r="C204" s="48" t="s">
        <v>35</v>
      </c>
    </row>
    <row r="205" spans="2:3" x14ac:dyDescent="0.25">
      <c r="B205" s="49" t="s">
        <v>126</v>
      </c>
      <c r="C205" s="50"/>
    </row>
    <row r="206" spans="2:3" x14ac:dyDescent="0.25">
      <c r="B206" s="47" t="s">
        <v>113</v>
      </c>
      <c r="C206" s="54">
        <v>6.4000000000000001E-2</v>
      </c>
    </row>
    <row r="207" spans="2:3" x14ac:dyDescent="0.25">
      <c r="B207" s="47" t="s">
        <v>114</v>
      </c>
      <c r="C207" s="48" t="s">
        <v>35</v>
      </c>
    </row>
    <row r="208" spans="2:3" x14ac:dyDescent="0.25">
      <c r="B208" s="47" t="s">
        <v>115</v>
      </c>
      <c r="C208" s="48" t="s">
        <v>35</v>
      </c>
    </row>
    <row r="209" spans="2:3" x14ac:dyDescent="0.25">
      <c r="B209" s="47" t="s">
        <v>116</v>
      </c>
      <c r="C209" s="48" t="s">
        <v>35</v>
      </c>
    </row>
    <row r="210" spans="2:3" x14ac:dyDescent="0.25">
      <c r="B210" s="47" t="s">
        <v>117</v>
      </c>
      <c r="C210" s="48" t="s">
        <v>35</v>
      </c>
    </row>
    <row r="211" spans="2:3" x14ac:dyDescent="0.25">
      <c r="B211" s="47" t="s">
        <v>118</v>
      </c>
      <c r="C211" s="48" t="s">
        <v>35</v>
      </c>
    </row>
    <row r="212" spans="2:3" x14ac:dyDescent="0.25">
      <c r="B212" s="47" t="s">
        <v>119</v>
      </c>
      <c r="C212" s="48" t="s">
        <v>35</v>
      </c>
    </row>
    <row r="213" spans="2:3" x14ac:dyDescent="0.25">
      <c r="B213" s="47" t="s">
        <v>120</v>
      </c>
      <c r="C213" s="48" t="s">
        <v>35</v>
      </c>
    </row>
    <row r="214" spans="2:3" x14ac:dyDescent="0.25">
      <c r="B214" s="47" t="s">
        <v>121</v>
      </c>
      <c r="C214" s="48" t="s">
        <v>35</v>
      </c>
    </row>
    <row r="215" spans="2:3" x14ac:dyDescent="0.25">
      <c r="B215" s="47" t="s">
        <v>122</v>
      </c>
      <c r="C215" s="48" t="s">
        <v>35</v>
      </c>
    </row>
    <row r="216" spans="2:3" x14ac:dyDescent="0.25">
      <c r="B216" s="47" t="s">
        <v>123</v>
      </c>
      <c r="C216" s="48" t="s">
        <v>35</v>
      </c>
    </row>
    <row r="217" spans="2:3" ht="15.75" thickBot="1" x14ac:dyDescent="0.3">
      <c r="B217" s="57" t="s">
        <v>124</v>
      </c>
      <c r="C217" s="58" t="s">
        <v>35</v>
      </c>
    </row>
  </sheetData>
  <mergeCells count="9">
    <mergeCell ref="B179:C179"/>
    <mergeCell ref="B192:C192"/>
    <mergeCell ref="B205:C205"/>
    <mergeCell ref="B23:C23"/>
    <mergeCell ref="B30:C30"/>
    <mergeCell ref="B47:C47"/>
    <mergeCell ref="B56:C56"/>
    <mergeCell ref="B78:C78"/>
    <mergeCell ref="B82:C82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4345-B1D6-4A53-871F-AF0171AFDCBA}">
  <dimension ref="B1:C157"/>
  <sheetViews>
    <sheetView showGridLines="0" workbookViewId="0"/>
  </sheetViews>
  <sheetFormatPr defaultRowHeight="15" x14ac:dyDescent="0.25"/>
  <cols>
    <col min="1" max="1" width="0.28515625" customWidth="1"/>
    <col min="2" max="5" width="20.7109375" customWidth="1"/>
  </cols>
  <sheetData>
    <row r="1" s="1" customFormat="1" ht="65.650000000000006" customHeight="1" x14ac:dyDescent="0.3"/>
    <row r="19" spans="2:3" ht="15.75" thickBot="1" x14ac:dyDescent="0.3"/>
    <row r="20" spans="2:3" x14ac:dyDescent="0.25">
      <c r="B20" s="45" t="s">
        <v>0</v>
      </c>
      <c r="C20" s="46" t="s">
        <v>18</v>
      </c>
    </row>
    <row r="21" spans="2:3" x14ac:dyDescent="0.25">
      <c r="B21" s="47" t="s">
        <v>3</v>
      </c>
      <c r="C21" s="48" t="s">
        <v>219</v>
      </c>
    </row>
    <row r="22" spans="2:3" x14ac:dyDescent="0.25">
      <c r="B22" s="47" t="s">
        <v>19</v>
      </c>
      <c r="C22" s="48" t="s">
        <v>20</v>
      </c>
    </row>
    <row r="23" spans="2:3" x14ac:dyDescent="0.25">
      <c r="B23" s="49" t="s">
        <v>21</v>
      </c>
      <c r="C23" s="50"/>
    </row>
    <row r="24" spans="2:3" x14ac:dyDescent="0.25">
      <c r="B24" s="47" t="s">
        <v>22</v>
      </c>
      <c r="C24" s="48" t="s">
        <v>23</v>
      </c>
    </row>
    <row r="25" spans="2:3" x14ac:dyDescent="0.25">
      <c r="B25" s="47" t="s">
        <v>24</v>
      </c>
      <c r="C25" s="48" t="s">
        <v>23</v>
      </c>
    </row>
    <row r="26" spans="2:3" x14ac:dyDescent="0.25">
      <c r="B26" s="47" t="s">
        <v>25</v>
      </c>
      <c r="C26" s="48" t="s">
        <v>23</v>
      </c>
    </row>
    <row r="27" spans="2:3" x14ac:dyDescent="0.25">
      <c r="B27" s="47" t="s">
        <v>26</v>
      </c>
      <c r="C27" s="48" t="s">
        <v>23</v>
      </c>
    </row>
    <row r="28" spans="2:3" x14ac:dyDescent="0.25">
      <c r="B28" s="47" t="s">
        <v>27</v>
      </c>
      <c r="C28" s="48" t="s">
        <v>23</v>
      </c>
    </row>
    <row r="29" spans="2:3" x14ac:dyDescent="0.25">
      <c r="B29" s="47" t="s">
        <v>28</v>
      </c>
      <c r="C29" s="48" t="s">
        <v>23</v>
      </c>
    </row>
    <row r="30" spans="2:3" x14ac:dyDescent="0.25">
      <c r="B30" s="49" t="s">
        <v>29</v>
      </c>
      <c r="C30" s="50"/>
    </row>
    <row r="31" spans="2:3" x14ac:dyDescent="0.25">
      <c r="B31" s="47" t="s">
        <v>30</v>
      </c>
      <c r="C31" s="51">
        <v>3</v>
      </c>
    </row>
    <row r="32" spans="2:3" x14ac:dyDescent="0.25">
      <c r="B32" s="47" t="s">
        <v>31</v>
      </c>
      <c r="C32" s="48" t="s">
        <v>32</v>
      </c>
    </row>
    <row r="33" spans="2:3" x14ac:dyDescent="0.25">
      <c r="B33" s="47" t="s">
        <v>33</v>
      </c>
      <c r="C33" s="52">
        <v>1987.692</v>
      </c>
    </row>
    <row r="34" spans="2:3" x14ac:dyDescent="0.25">
      <c r="B34" s="47" t="s">
        <v>34</v>
      </c>
      <c r="C34" s="48" t="s">
        <v>35</v>
      </c>
    </row>
    <row r="35" spans="2:3" x14ac:dyDescent="0.25">
      <c r="B35" s="47" t="s">
        <v>36</v>
      </c>
      <c r="C35" s="48" t="s">
        <v>35</v>
      </c>
    </row>
    <row r="36" spans="2:3" x14ac:dyDescent="0.25">
      <c r="B36" s="47" t="s">
        <v>37</v>
      </c>
      <c r="C36" s="48" t="s">
        <v>35</v>
      </c>
    </row>
    <row r="37" spans="2:3" x14ac:dyDescent="0.25">
      <c r="B37" s="47" t="s">
        <v>38</v>
      </c>
      <c r="C37" s="48" t="s">
        <v>39</v>
      </c>
    </row>
    <row r="38" spans="2:3" x14ac:dyDescent="0.25">
      <c r="B38" s="47" t="s">
        <v>33</v>
      </c>
      <c r="C38" s="52">
        <v>19205.134999999998</v>
      </c>
    </row>
    <row r="39" spans="2:3" x14ac:dyDescent="0.25">
      <c r="B39" s="47" t="s">
        <v>34</v>
      </c>
      <c r="C39" s="48" t="s">
        <v>35</v>
      </c>
    </row>
    <row r="40" spans="2:3" x14ac:dyDescent="0.25">
      <c r="B40" s="47" t="s">
        <v>36</v>
      </c>
      <c r="C40" s="48" t="s">
        <v>35</v>
      </c>
    </row>
    <row r="41" spans="2:3" x14ac:dyDescent="0.25">
      <c r="B41" s="47" t="s">
        <v>37</v>
      </c>
      <c r="C41" s="48" t="s">
        <v>35</v>
      </c>
    </row>
    <row r="42" spans="2:3" x14ac:dyDescent="0.25">
      <c r="B42" s="47" t="s">
        <v>40</v>
      </c>
      <c r="C42" s="48" t="s">
        <v>41</v>
      </c>
    </row>
    <row r="43" spans="2:3" x14ac:dyDescent="0.25">
      <c r="B43" s="47" t="s">
        <v>33</v>
      </c>
      <c r="C43" s="53">
        <v>61.445</v>
      </c>
    </row>
    <row r="44" spans="2:3" x14ac:dyDescent="0.25">
      <c r="B44" s="47" t="s">
        <v>34</v>
      </c>
      <c r="C44" s="48" t="s">
        <v>35</v>
      </c>
    </row>
    <row r="45" spans="2:3" x14ac:dyDescent="0.25">
      <c r="B45" s="47" t="s">
        <v>36</v>
      </c>
      <c r="C45" s="48" t="s">
        <v>35</v>
      </c>
    </row>
    <row r="46" spans="2:3" x14ac:dyDescent="0.25">
      <c r="B46" s="47" t="s">
        <v>37</v>
      </c>
      <c r="C46" s="48" t="s">
        <v>35</v>
      </c>
    </row>
    <row r="47" spans="2:3" x14ac:dyDescent="0.25">
      <c r="B47" s="49" t="s">
        <v>42</v>
      </c>
      <c r="C47" s="50"/>
    </row>
    <row r="48" spans="2:3" x14ac:dyDescent="0.25">
      <c r="B48" s="47" t="s">
        <v>5</v>
      </c>
      <c r="C48" s="53">
        <v>61.445</v>
      </c>
    </row>
    <row r="49" spans="2:3" x14ac:dyDescent="0.25">
      <c r="B49" s="47" t="s">
        <v>6</v>
      </c>
      <c r="C49" s="48" t="s">
        <v>17</v>
      </c>
    </row>
    <row r="50" spans="2:3" x14ac:dyDescent="0.25">
      <c r="B50" s="47" t="s">
        <v>7</v>
      </c>
      <c r="C50" s="52">
        <v>2049.1370000000002</v>
      </c>
    </row>
    <row r="51" spans="2:3" x14ac:dyDescent="0.25">
      <c r="B51" s="47" t="s">
        <v>8</v>
      </c>
      <c r="C51" s="53">
        <v>63.613</v>
      </c>
    </row>
    <row r="52" spans="2:3" x14ac:dyDescent="0.25">
      <c r="B52" s="47" t="s">
        <v>9</v>
      </c>
      <c r="C52" s="53">
        <v>266.07400000000001</v>
      </c>
    </row>
    <row r="53" spans="2:3" x14ac:dyDescent="0.25">
      <c r="B53" s="47" t="s">
        <v>10</v>
      </c>
      <c r="C53" s="52">
        <v>19205.134999999998</v>
      </c>
    </row>
    <row r="54" spans="2:3" x14ac:dyDescent="0.25">
      <c r="B54" s="47" t="s">
        <v>43</v>
      </c>
      <c r="C54" s="54">
        <v>930.98180000000002</v>
      </c>
    </row>
    <row r="55" spans="2:3" x14ac:dyDescent="0.25">
      <c r="B55" s="47" t="s">
        <v>44</v>
      </c>
      <c r="C55" s="59">
        <v>80966871.788599998</v>
      </c>
    </row>
    <row r="56" spans="2:3" x14ac:dyDescent="0.25">
      <c r="B56" s="49" t="s">
        <v>45</v>
      </c>
      <c r="C56" s="50"/>
    </row>
    <row r="57" spans="2:3" x14ac:dyDescent="0.25">
      <c r="B57" s="55">
        <v>0.01</v>
      </c>
      <c r="C57" s="53">
        <v>62.878999999999998</v>
      </c>
    </row>
    <row r="58" spans="2:3" x14ac:dyDescent="0.25">
      <c r="B58" s="56">
        <v>2.5000000000000001E-2</v>
      </c>
      <c r="C58" s="53">
        <v>64.576999999999998</v>
      </c>
    </row>
    <row r="59" spans="2:3" x14ac:dyDescent="0.25">
      <c r="B59" s="55">
        <v>0.05</v>
      </c>
      <c r="C59" s="53">
        <v>67.578000000000003</v>
      </c>
    </row>
    <row r="60" spans="2:3" x14ac:dyDescent="0.25">
      <c r="B60" s="55">
        <v>0.1</v>
      </c>
      <c r="C60" s="53">
        <v>74.754000000000005</v>
      </c>
    </row>
    <row r="61" spans="2:3" x14ac:dyDescent="0.25">
      <c r="B61" s="55">
        <v>0.2</v>
      </c>
      <c r="C61" s="53">
        <v>95.450999999999993</v>
      </c>
    </row>
    <row r="62" spans="2:3" x14ac:dyDescent="0.25">
      <c r="B62" s="55">
        <v>0.25</v>
      </c>
      <c r="C62" s="53">
        <v>110.011</v>
      </c>
    </row>
    <row r="63" spans="2:3" x14ac:dyDescent="0.25">
      <c r="B63" s="55">
        <v>0.3</v>
      </c>
      <c r="C63" s="53">
        <v>128.33000000000001</v>
      </c>
    </row>
    <row r="64" spans="2:3" x14ac:dyDescent="0.25">
      <c r="B64" s="55">
        <v>0.35</v>
      </c>
      <c r="C64" s="53">
        <v>151.42099999999999</v>
      </c>
    </row>
    <row r="65" spans="2:3" x14ac:dyDescent="0.25">
      <c r="B65" s="55">
        <v>0.4</v>
      </c>
      <c r="C65" s="53">
        <v>180.66399999999999</v>
      </c>
    </row>
    <row r="66" spans="2:3" x14ac:dyDescent="0.25">
      <c r="B66" s="55">
        <v>0.45</v>
      </c>
      <c r="C66" s="53">
        <v>217.97399999999999</v>
      </c>
    </row>
    <row r="67" spans="2:3" x14ac:dyDescent="0.25">
      <c r="B67" s="55">
        <v>0.5</v>
      </c>
      <c r="C67" s="53">
        <v>266.07400000000001</v>
      </c>
    </row>
    <row r="68" spans="2:3" x14ac:dyDescent="0.25">
      <c r="B68" s="55">
        <v>0.55000000000000004</v>
      </c>
      <c r="C68" s="53">
        <v>328.95499999999998</v>
      </c>
    </row>
    <row r="69" spans="2:3" x14ac:dyDescent="0.25">
      <c r="B69" s="55">
        <v>0.6</v>
      </c>
      <c r="C69" s="53">
        <v>412.67099999999999</v>
      </c>
    </row>
    <row r="70" spans="2:3" x14ac:dyDescent="0.25">
      <c r="B70" s="55">
        <v>0.65</v>
      </c>
      <c r="C70" s="53">
        <v>526.82299999999998</v>
      </c>
    </row>
    <row r="71" spans="2:3" x14ac:dyDescent="0.25">
      <c r="B71" s="55">
        <v>0.7</v>
      </c>
      <c r="C71" s="53">
        <v>687.49</v>
      </c>
    </row>
    <row r="72" spans="2:3" x14ac:dyDescent="0.25">
      <c r="B72" s="55">
        <v>0.75</v>
      </c>
      <c r="C72" s="53">
        <v>923.63</v>
      </c>
    </row>
    <row r="73" spans="2:3" x14ac:dyDescent="0.25">
      <c r="B73" s="55">
        <v>0.8</v>
      </c>
      <c r="C73" s="52">
        <v>1292.7850000000001</v>
      </c>
    </row>
    <row r="74" spans="2:3" x14ac:dyDescent="0.25">
      <c r="B74" s="55">
        <v>0.9</v>
      </c>
      <c r="C74" s="52">
        <v>3207.6709999999998</v>
      </c>
    </row>
    <row r="75" spans="2:3" x14ac:dyDescent="0.25">
      <c r="B75" s="55">
        <v>0.95</v>
      </c>
      <c r="C75" s="52">
        <v>6888.567</v>
      </c>
    </row>
    <row r="76" spans="2:3" x14ac:dyDescent="0.25">
      <c r="B76" s="56">
        <v>0.97499999999999998</v>
      </c>
      <c r="C76" s="52">
        <v>13429.12</v>
      </c>
    </row>
    <row r="77" spans="2:3" x14ac:dyDescent="0.25">
      <c r="B77" s="55">
        <v>0.99</v>
      </c>
      <c r="C77" s="52">
        <v>29259.749</v>
      </c>
    </row>
    <row r="78" spans="2:3" x14ac:dyDescent="0.25">
      <c r="B78" s="49" t="s">
        <v>46</v>
      </c>
      <c r="C78" s="50"/>
    </row>
    <row r="79" spans="2:3" x14ac:dyDescent="0.25">
      <c r="B79" s="47" t="s">
        <v>22</v>
      </c>
      <c r="C79" s="53">
        <v>921.101</v>
      </c>
    </row>
    <row r="80" spans="2:3" x14ac:dyDescent="0.25">
      <c r="B80" s="47" t="s">
        <v>24</v>
      </c>
      <c r="C80" s="53">
        <v>927.01300000000003</v>
      </c>
    </row>
    <row r="81" spans="2:3" x14ac:dyDescent="0.25">
      <c r="B81" s="47" t="s">
        <v>25</v>
      </c>
      <c r="C81" s="53">
        <v>-7.4969999999999999</v>
      </c>
    </row>
    <row r="82" spans="2:3" x14ac:dyDescent="0.25">
      <c r="B82" s="49" t="s">
        <v>47</v>
      </c>
      <c r="C82" s="50"/>
    </row>
    <row r="83" spans="2:3" x14ac:dyDescent="0.25">
      <c r="B83" s="47" t="s">
        <v>48</v>
      </c>
      <c r="C83" s="53">
        <v>61.445</v>
      </c>
    </row>
    <row r="84" spans="2:3" x14ac:dyDescent="0.25">
      <c r="B84" s="47" t="s">
        <v>49</v>
      </c>
      <c r="C84" s="53">
        <v>76.599999999999994</v>
      </c>
    </row>
    <row r="85" spans="2:3" x14ac:dyDescent="0.25">
      <c r="B85" s="47" t="s">
        <v>50</v>
      </c>
      <c r="C85" s="53">
        <v>8</v>
      </c>
    </row>
    <row r="86" spans="2:3" x14ac:dyDescent="0.25">
      <c r="B86" s="47" t="s">
        <v>51</v>
      </c>
      <c r="C86" s="53">
        <v>6.7779999999999996</v>
      </c>
    </row>
    <row r="87" spans="2:3" x14ac:dyDescent="0.25">
      <c r="B87" s="47" t="s">
        <v>52</v>
      </c>
      <c r="C87" s="53">
        <v>76.599999999999994</v>
      </c>
    </row>
    <row r="88" spans="2:3" x14ac:dyDescent="0.25">
      <c r="B88" s="47" t="s">
        <v>53</v>
      </c>
      <c r="C88" s="53">
        <v>101.511</v>
      </c>
    </row>
    <row r="89" spans="2:3" x14ac:dyDescent="0.25">
      <c r="B89" s="47" t="s">
        <v>54</v>
      </c>
      <c r="C89" s="53">
        <v>9</v>
      </c>
    </row>
    <row r="90" spans="2:3" x14ac:dyDescent="0.25">
      <c r="B90" s="47" t="s">
        <v>55</v>
      </c>
      <c r="C90" s="53">
        <v>6.7779999999999996</v>
      </c>
    </row>
    <row r="91" spans="2:3" x14ac:dyDescent="0.25">
      <c r="B91" s="47" t="s">
        <v>56</v>
      </c>
      <c r="C91" s="53">
        <v>101.511</v>
      </c>
    </row>
    <row r="92" spans="2:3" x14ac:dyDescent="0.25">
      <c r="B92" s="47" t="s">
        <v>57</v>
      </c>
      <c r="C92" s="53">
        <v>143.11799999999999</v>
      </c>
    </row>
    <row r="93" spans="2:3" x14ac:dyDescent="0.25">
      <c r="B93" s="47" t="s">
        <v>58</v>
      </c>
      <c r="C93" s="53">
        <v>5</v>
      </c>
    </row>
    <row r="94" spans="2:3" x14ac:dyDescent="0.25">
      <c r="B94" s="47" t="s">
        <v>59</v>
      </c>
      <c r="C94" s="53">
        <v>6.7779999999999996</v>
      </c>
    </row>
    <row r="95" spans="2:3" x14ac:dyDescent="0.25">
      <c r="B95" s="47" t="s">
        <v>60</v>
      </c>
      <c r="C95" s="53">
        <v>143.11799999999999</v>
      </c>
    </row>
    <row r="96" spans="2:3" x14ac:dyDescent="0.25">
      <c r="B96" s="47" t="s">
        <v>61</v>
      </c>
      <c r="C96" s="53">
        <v>213.35400000000001</v>
      </c>
    </row>
    <row r="97" spans="2:3" x14ac:dyDescent="0.25">
      <c r="B97" s="47" t="s">
        <v>62</v>
      </c>
      <c r="C97" s="53">
        <v>3</v>
      </c>
    </row>
    <row r="98" spans="2:3" x14ac:dyDescent="0.25">
      <c r="B98" s="47" t="s">
        <v>63</v>
      </c>
      <c r="C98" s="53">
        <v>6.7779999999999996</v>
      </c>
    </row>
    <row r="99" spans="2:3" x14ac:dyDescent="0.25">
      <c r="B99" s="47" t="s">
        <v>64</v>
      </c>
      <c r="C99" s="53">
        <v>213.35400000000001</v>
      </c>
    </row>
    <row r="100" spans="2:3" x14ac:dyDescent="0.25">
      <c r="B100" s="47" t="s">
        <v>65</v>
      </c>
      <c r="C100" s="53">
        <v>337.09</v>
      </c>
    </row>
    <row r="101" spans="2:3" x14ac:dyDescent="0.25">
      <c r="B101" s="47" t="s">
        <v>66</v>
      </c>
      <c r="C101" s="53">
        <v>2</v>
      </c>
    </row>
    <row r="102" spans="2:3" x14ac:dyDescent="0.25">
      <c r="B102" s="47" t="s">
        <v>67</v>
      </c>
      <c r="C102" s="53">
        <v>6.7779999999999996</v>
      </c>
    </row>
    <row r="103" spans="2:3" x14ac:dyDescent="0.25">
      <c r="B103" s="47" t="s">
        <v>68</v>
      </c>
      <c r="C103" s="53">
        <v>337.09</v>
      </c>
    </row>
    <row r="104" spans="2:3" x14ac:dyDescent="0.25">
      <c r="B104" s="47" t="s">
        <v>69</v>
      </c>
      <c r="C104" s="53">
        <v>574.13599999999997</v>
      </c>
    </row>
    <row r="105" spans="2:3" x14ac:dyDescent="0.25">
      <c r="B105" s="47" t="s">
        <v>70</v>
      </c>
      <c r="C105" s="53">
        <v>5</v>
      </c>
    </row>
    <row r="106" spans="2:3" x14ac:dyDescent="0.25">
      <c r="B106" s="47" t="s">
        <v>71</v>
      </c>
      <c r="C106" s="53">
        <v>6.7779999999999996</v>
      </c>
    </row>
    <row r="107" spans="2:3" x14ac:dyDescent="0.25">
      <c r="B107" s="47" t="s">
        <v>72</v>
      </c>
      <c r="C107" s="53">
        <v>574.13599999999997</v>
      </c>
    </row>
    <row r="108" spans="2:3" x14ac:dyDescent="0.25">
      <c r="B108" s="47" t="s">
        <v>73</v>
      </c>
      <c r="C108" s="52">
        <v>1106.53</v>
      </c>
    </row>
    <row r="109" spans="2:3" x14ac:dyDescent="0.25">
      <c r="B109" s="47" t="s">
        <v>74</v>
      </c>
      <c r="C109" s="53">
        <v>6</v>
      </c>
    </row>
    <row r="110" spans="2:3" x14ac:dyDescent="0.25">
      <c r="B110" s="47" t="s">
        <v>75</v>
      </c>
      <c r="C110" s="53">
        <v>6.7779999999999996</v>
      </c>
    </row>
    <row r="111" spans="2:3" x14ac:dyDescent="0.25">
      <c r="B111" s="47" t="s">
        <v>76</v>
      </c>
      <c r="C111" s="52">
        <v>1106.53</v>
      </c>
    </row>
    <row r="112" spans="2:3" x14ac:dyDescent="0.25">
      <c r="B112" s="47" t="s">
        <v>77</v>
      </c>
      <c r="C112" s="52">
        <v>2824.4459999999999</v>
      </c>
    </row>
    <row r="113" spans="2:3" x14ac:dyDescent="0.25">
      <c r="B113" s="47" t="s">
        <v>78</v>
      </c>
      <c r="C113" s="53">
        <v>22</v>
      </c>
    </row>
    <row r="114" spans="2:3" x14ac:dyDescent="0.25">
      <c r="B114" s="47" t="s">
        <v>79</v>
      </c>
      <c r="C114" s="53">
        <v>6.7779999999999996</v>
      </c>
    </row>
    <row r="115" spans="2:3" x14ac:dyDescent="0.25">
      <c r="B115" s="47" t="s">
        <v>80</v>
      </c>
      <c r="C115" s="52">
        <v>2824.4459999999999</v>
      </c>
    </row>
    <row r="116" spans="2:3" x14ac:dyDescent="0.25">
      <c r="B116" s="47" t="s">
        <v>81</v>
      </c>
      <c r="C116" s="48" t="s">
        <v>17</v>
      </c>
    </row>
    <row r="117" spans="2:3" x14ac:dyDescent="0.25">
      <c r="B117" s="47" t="s">
        <v>82</v>
      </c>
      <c r="C117" s="53">
        <v>1</v>
      </c>
    </row>
    <row r="118" spans="2:3" x14ac:dyDescent="0.25">
      <c r="B118" s="47" t="s">
        <v>83</v>
      </c>
      <c r="C118" s="53">
        <v>6.7779999999999996</v>
      </c>
    </row>
    <row r="119" spans="2:3" x14ac:dyDescent="0.25">
      <c r="B119" s="49" t="s">
        <v>112</v>
      </c>
      <c r="C119" s="50"/>
    </row>
    <row r="120" spans="2:3" x14ac:dyDescent="0.25">
      <c r="B120" s="47" t="s">
        <v>113</v>
      </c>
      <c r="C120" s="53">
        <v>46.557000000000002</v>
      </c>
    </row>
    <row r="121" spans="2:3" x14ac:dyDescent="0.25">
      <c r="B121" s="47" t="s">
        <v>114</v>
      </c>
      <c r="C121" s="48" t="s">
        <v>35</v>
      </c>
    </row>
    <row r="122" spans="2:3" x14ac:dyDescent="0.25">
      <c r="B122" s="47" t="s">
        <v>115</v>
      </c>
      <c r="C122" s="48" t="s">
        <v>35</v>
      </c>
    </row>
    <row r="123" spans="2:3" x14ac:dyDescent="0.25">
      <c r="B123" s="47" t="s">
        <v>116</v>
      </c>
      <c r="C123" s="48" t="s">
        <v>35</v>
      </c>
    </row>
    <row r="124" spans="2:3" x14ac:dyDescent="0.25">
      <c r="B124" s="47" t="s">
        <v>117</v>
      </c>
      <c r="C124" s="48" t="s">
        <v>35</v>
      </c>
    </row>
    <row r="125" spans="2:3" x14ac:dyDescent="0.25">
      <c r="B125" s="47" t="s">
        <v>118</v>
      </c>
      <c r="C125" s="48" t="s">
        <v>35</v>
      </c>
    </row>
    <row r="126" spans="2:3" x14ac:dyDescent="0.25">
      <c r="B126" s="47" t="s">
        <v>119</v>
      </c>
      <c r="C126" s="48" t="s">
        <v>35</v>
      </c>
    </row>
    <row r="127" spans="2:3" x14ac:dyDescent="0.25">
      <c r="B127" s="47" t="s">
        <v>120</v>
      </c>
      <c r="C127" s="48" t="s">
        <v>35</v>
      </c>
    </row>
    <row r="128" spans="2:3" x14ac:dyDescent="0.25">
      <c r="B128" s="47" t="s">
        <v>121</v>
      </c>
      <c r="C128" s="48" t="s">
        <v>35</v>
      </c>
    </row>
    <row r="129" spans="2:3" x14ac:dyDescent="0.25">
      <c r="B129" s="47" t="s">
        <v>122</v>
      </c>
      <c r="C129" s="48" t="s">
        <v>35</v>
      </c>
    </row>
    <row r="130" spans="2:3" x14ac:dyDescent="0.25">
      <c r="B130" s="47" t="s">
        <v>123</v>
      </c>
      <c r="C130" s="48" t="s">
        <v>35</v>
      </c>
    </row>
    <row r="131" spans="2:3" x14ac:dyDescent="0.25">
      <c r="B131" s="47" t="s">
        <v>124</v>
      </c>
      <c r="C131" s="48" t="s">
        <v>35</v>
      </c>
    </row>
    <row r="132" spans="2:3" x14ac:dyDescent="0.25">
      <c r="B132" s="49" t="s">
        <v>125</v>
      </c>
      <c r="C132" s="50"/>
    </row>
    <row r="133" spans="2:3" x14ac:dyDescent="0.25">
      <c r="B133" s="47" t="s">
        <v>113</v>
      </c>
      <c r="C133" s="53">
        <v>2.8319999999999999</v>
      </c>
    </row>
    <row r="134" spans="2:3" x14ac:dyDescent="0.25">
      <c r="B134" s="47" t="s">
        <v>114</v>
      </c>
      <c r="C134" s="48" t="s">
        <v>35</v>
      </c>
    </row>
    <row r="135" spans="2:3" x14ac:dyDescent="0.25">
      <c r="B135" s="47" t="s">
        <v>115</v>
      </c>
      <c r="C135" s="48" t="s">
        <v>35</v>
      </c>
    </row>
    <row r="136" spans="2:3" x14ac:dyDescent="0.25">
      <c r="B136" s="47" t="s">
        <v>116</v>
      </c>
      <c r="C136" s="48" t="s">
        <v>35</v>
      </c>
    </row>
    <row r="137" spans="2:3" x14ac:dyDescent="0.25">
      <c r="B137" s="47" t="s">
        <v>117</v>
      </c>
      <c r="C137" s="48" t="s">
        <v>35</v>
      </c>
    </row>
    <row r="138" spans="2:3" x14ac:dyDescent="0.25">
      <c r="B138" s="47" t="s">
        <v>118</v>
      </c>
      <c r="C138" s="48" t="s">
        <v>35</v>
      </c>
    </row>
    <row r="139" spans="2:3" x14ac:dyDescent="0.25">
      <c r="B139" s="47" t="s">
        <v>119</v>
      </c>
      <c r="C139" s="48" t="s">
        <v>35</v>
      </c>
    </row>
    <row r="140" spans="2:3" x14ac:dyDescent="0.25">
      <c r="B140" s="47" t="s">
        <v>120</v>
      </c>
      <c r="C140" s="48" t="s">
        <v>35</v>
      </c>
    </row>
    <row r="141" spans="2:3" x14ac:dyDescent="0.25">
      <c r="B141" s="47" t="s">
        <v>121</v>
      </c>
      <c r="C141" s="48" t="s">
        <v>35</v>
      </c>
    </row>
    <row r="142" spans="2:3" x14ac:dyDescent="0.25">
      <c r="B142" s="47" t="s">
        <v>122</v>
      </c>
      <c r="C142" s="48" t="s">
        <v>35</v>
      </c>
    </row>
    <row r="143" spans="2:3" x14ac:dyDescent="0.25">
      <c r="B143" s="47" t="s">
        <v>123</v>
      </c>
      <c r="C143" s="48" t="s">
        <v>35</v>
      </c>
    </row>
    <row r="144" spans="2:3" x14ac:dyDescent="0.25">
      <c r="B144" s="47" t="s">
        <v>124</v>
      </c>
      <c r="C144" s="48" t="s">
        <v>35</v>
      </c>
    </row>
    <row r="145" spans="2:3" x14ac:dyDescent="0.25">
      <c r="B145" s="49" t="s">
        <v>126</v>
      </c>
      <c r="C145" s="50"/>
    </row>
    <row r="146" spans="2:3" x14ac:dyDescent="0.25">
      <c r="B146" s="47" t="s">
        <v>113</v>
      </c>
      <c r="C146" s="53">
        <v>0.20799999999999999</v>
      </c>
    </row>
    <row r="147" spans="2:3" x14ac:dyDescent="0.25">
      <c r="B147" s="47" t="s">
        <v>114</v>
      </c>
      <c r="C147" s="48" t="s">
        <v>35</v>
      </c>
    </row>
    <row r="148" spans="2:3" x14ac:dyDescent="0.25">
      <c r="B148" s="47" t="s">
        <v>115</v>
      </c>
      <c r="C148" s="48" t="s">
        <v>35</v>
      </c>
    </row>
    <row r="149" spans="2:3" x14ac:dyDescent="0.25">
      <c r="B149" s="47" t="s">
        <v>116</v>
      </c>
      <c r="C149" s="48" t="s">
        <v>35</v>
      </c>
    </row>
    <row r="150" spans="2:3" x14ac:dyDescent="0.25">
      <c r="B150" s="47" t="s">
        <v>117</v>
      </c>
      <c r="C150" s="48" t="s">
        <v>35</v>
      </c>
    </row>
    <row r="151" spans="2:3" x14ac:dyDescent="0.25">
      <c r="B151" s="47" t="s">
        <v>118</v>
      </c>
      <c r="C151" s="48" t="s">
        <v>35</v>
      </c>
    </row>
    <row r="152" spans="2:3" x14ac:dyDescent="0.25">
      <c r="B152" s="47" t="s">
        <v>119</v>
      </c>
      <c r="C152" s="48" t="s">
        <v>35</v>
      </c>
    </row>
    <row r="153" spans="2:3" x14ac:dyDescent="0.25">
      <c r="B153" s="47" t="s">
        <v>120</v>
      </c>
      <c r="C153" s="48" t="s">
        <v>35</v>
      </c>
    </row>
    <row r="154" spans="2:3" x14ac:dyDescent="0.25">
      <c r="B154" s="47" t="s">
        <v>121</v>
      </c>
      <c r="C154" s="48" t="s">
        <v>35</v>
      </c>
    </row>
    <row r="155" spans="2:3" x14ac:dyDescent="0.25">
      <c r="B155" s="47" t="s">
        <v>122</v>
      </c>
      <c r="C155" s="48" t="s">
        <v>35</v>
      </c>
    </row>
    <row r="156" spans="2:3" x14ac:dyDescent="0.25">
      <c r="B156" s="47" t="s">
        <v>123</v>
      </c>
      <c r="C156" s="48" t="s">
        <v>35</v>
      </c>
    </row>
    <row r="157" spans="2:3" ht="15.75" thickBot="1" x14ac:dyDescent="0.3">
      <c r="B157" s="57" t="s">
        <v>124</v>
      </c>
      <c r="C157" s="58" t="s">
        <v>35</v>
      </c>
    </row>
  </sheetData>
  <mergeCells count="9">
    <mergeCell ref="B119:C119"/>
    <mergeCell ref="B132:C132"/>
    <mergeCell ref="B145:C145"/>
    <mergeCell ref="B23:C23"/>
    <mergeCell ref="B30:C30"/>
    <mergeCell ref="B47:C47"/>
    <mergeCell ref="B56:C56"/>
    <mergeCell ref="B78:C78"/>
    <mergeCell ref="B82:C8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3A1C-C3D7-49E0-95EB-232F8C9B8CAB}">
  <dimension ref="B1:C185"/>
  <sheetViews>
    <sheetView showGridLines="0" workbookViewId="0"/>
  </sheetViews>
  <sheetFormatPr defaultRowHeight="15" x14ac:dyDescent="0.25"/>
  <cols>
    <col min="1" max="1" width="0.28515625" customWidth="1"/>
    <col min="2" max="5" width="20.7109375" customWidth="1"/>
  </cols>
  <sheetData>
    <row r="1" s="1" customFormat="1" ht="65.650000000000006" customHeight="1" x14ac:dyDescent="0.3"/>
    <row r="19" spans="2:3" ht="15.75" thickBot="1" x14ac:dyDescent="0.3"/>
    <row r="20" spans="2:3" x14ac:dyDescent="0.25">
      <c r="B20" s="45" t="s">
        <v>0</v>
      </c>
      <c r="C20" s="46" t="s">
        <v>18</v>
      </c>
    </row>
    <row r="21" spans="2:3" x14ac:dyDescent="0.25">
      <c r="B21" s="47" t="s">
        <v>3</v>
      </c>
      <c r="C21" s="48" t="s">
        <v>16</v>
      </c>
    </row>
    <row r="22" spans="2:3" x14ac:dyDescent="0.25">
      <c r="B22" s="47" t="s">
        <v>19</v>
      </c>
      <c r="C22" s="48" t="s">
        <v>20</v>
      </c>
    </row>
    <row r="23" spans="2:3" x14ac:dyDescent="0.25">
      <c r="B23" s="49" t="s">
        <v>21</v>
      </c>
      <c r="C23" s="50"/>
    </row>
    <row r="24" spans="2:3" x14ac:dyDescent="0.25">
      <c r="B24" s="47" t="s">
        <v>22</v>
      </c>
      <c r="C24" s="48" t="s">
        <v>23</v>
      </c>
    </row>
    <row r="25" spans="2:3" x14ac:dyDescent="0.25">
      <c r="B25" s="47" t="s">
        <v>24</v>
      </c>
      <c r="C25" s="48" t="s">
        <v>23</v>
      </c>
    </row>
    <row r="26" spans="2:3" x14ac:dyDescent="0.25">
      <c r="B26" s="47" t="s">
        <v>25</v>
      </c>
      <c r="C26" s="48" t="s">
        <v>23</v>
      </c>
    </row>
    <row r="27" spans="2:3" x14ac:dyDescent="0.25">
      <c r="B27" s="47" t="s">
        <v>26</v>
      </c>
      <c r="C27" s="48" t="s">
        <v>23</v>
      </c>
    </row>
    <row r="28" spans="2:3" x14ac:dyDescent="0.25">
      <c r="B28" s="47" t="s">
        <v>27</v>
      </c>
      <c r="C28" s="48" t="s">
        <v>23</v>
      </c>
    </row>
    <row r="29" spans="2:3" x14ac:dyDescent="0.25">
      <c r="B29" s="47" t="s">
        <v>28</v>
      </c>
      <c r="C29" s="48" t="s">
        <v>23</v>
      </c>
    </row>
    <row r="30" spans="2:3" x14ac:dyDescent="0.25">
      <c r="B30" s="49" t="s">
        <v>29</v>
      </c>
      <c r="C30" s="50"/>
    </row>
    <row r="31" spans="2:3" x14ac:dyDescent="0.25">
      <c r="B31" s="47" t="s">
        <v>30</v>
      </c>
      <c r="C31" s="51">
        <v>3</v>
      </c>
    </row>
    <row r="32" spans="2:3" x14ac:dyDescent="0.25">
      <c r="B32" s="47" t="s">
        <v>31</v>
      </c>
      <c r="C32" s="48" t="s">
        <v>32</v>
      </c>
    </row>
    <row r="33" spans="2:3" x14ac:dyDescent="0.25">
      <c r="B33" s="47" t="s">
        <v>33</v>
      </c>
      <c r="C33" s="52">
        <v>2350.6170000000002</v>
      </c>
    </row>
    <row r="34" spans="2:3" x14ac:dyDescent="0.25">
      <c r="B34" s="47" t="s">
        <v>34</v>
      </c>
      <c r="C34" s="48" t="s">
        <v>35</v>
      </c>
    </row>
    <row r="35" spans="2:3" x14ac:dyDescent="0.25">
      <c r="B35" s="47" t="s">
        <v>36</v>
      </c>
      <c r="C35" s="48" t="s">
        <v>35</v>
      </c>
    </row>
    <row r="36" spans="2:3" x14ac:dyDescent="0.25">
      <c r="B36" s="47" t="s">
        <v>37</v>
      </c>
      <c r="C36" s="48" t="s">
        <v>35</v>
      </c>
    </row>
    <row r="37" spans="2:3" x14ac:dyDescent="0.25">
      <c r="B37" s="47" t="s">
        <v>38</v>
      </c>
      <c r="C37" s="48" t="s">
        <v>39</v>
      </c>
    </row>
    <row r="38" spans="2:3" x14ac:dyDescent="0.25">
      <c r="B38" s="47" t="s">
        <v>33</v>
      </c>
      <c r="C38" s="53">
        <v>881.33900000000006</v>
      </c>
    </row>
    <row r="39" spans="2:3" x14ac:dyDescent="0.25">
      <c r="B39" s="47" t="s">
        <v>34</v>
      </c>
      <c r="C39" s="48" t="s">
        <v>35</v>
      </c>
    </row>
    <row r="40" spans="2:3" x14ac:dyDescent="0.25">
      <c r="B40" s="47" t="s">
        <v>36</v>
      </c>
      <c r="C40" s="48" t="s">
        <v>35</v>
      </c>
    </row>
    <row r="41" spans="2:3" x14ac:dyDescent="0.25">
      <c r="B41" s="47" t="s">
        <v>37</v>
      </c>
      <c r="C41" s="48" t="s">
        <v>35</v>
      </c>
    </row>
    <row r="42" spans="2:3" x14ac:dyDescent="0.25">
      <c r="B42" s="47" t="s">
        <v>40</v>
      </c>
      <c r="C42" s="48" t="s">
        <v>41</v>
      </c>
    </row>
    <row r="43" spans="2:3" x14ac:dyDescent="0.25">
      <c r="B43" s="47" t="s">
        <v>33</v>
      </c>
      <c r="C43" s="52">
        <v>-1186.2429999999999</v>
      </c>
    </row>
    <row r="44" spans="2:3" x14ac:dyDescent="0.25">
      <c r="B44" s="47" t="s">
        <v>34</v>
      </c>
      <c r="C44" s="48" t="s">
        <v>35</v>
      </c>
    </row>
    <row r="45" spans="2:3" x14ac:dyDescent="0.25">
      <c r="B45" s="47" t="s">
        <v>36</v>
      </c>
      <c r="C45" s="48" t="s">
        <v>35</v>
      </c>
    </row>
    <row r="46" spans="2:3" x14ac:dyDescent="0.25">
      <c r="B46" s="47" t="s">
        <v>37</v>
      </c>
      <c r="C46" s="48" t="s">
        <v>35</v>
      </c>
    </row>
    <row r="47" spans="2:3" x14ac:dyDescent="0.25">
      <c r="B47" s="49" t="s">
        <v>42</v>
      </c>
      <c r="C47" s="50"/>
    </row>
    <row r="48" spans="2:3" x14ac:dyDescent="0.25">
      <c r="B48" s="47" t="s">
        <v>5</v>
      </c>
      <c r="C48" s="52">
        <v>-1186.2429999999999</v>
      </c>
    </row>
    <row r="49" spans="2:3" x14ac:dyDescent="0.25">
      <c r="B49" s="47" t="s">
        <v>6</v>
      </c>
      <c r="C49" s="48" t="s">
        <v>17</v>
      </c>
    </row>
    <row r="50" spans="2:3" x14ac:dyDescent="0.25">
      <c r="B50" s="47" t="s">
        <v>7</v>
      </c>
      <c r="C50" s="52">
        <v>1164.373</v>
      </c>
    </row>
    <row r="51" spans="2:3" x14ac:dyDescent="0.25">
      <c r="B51" s="47" t="s">
        <v>8</v>
      </c>
      <c r="C51" s="53">
        <v>743.47299999999996</v>
      </c>
    </row>
    <row r="52" spans="2:3" x14ac:dyDescent="0.25">
      <c r="B52" s="47" t="s">
        <v>9</v>
      </c>
      <c r="C52" s="52">
        <v>1014.752</v>
      </c>
    </row>
    <row r="53" spans="2:3" x14ac:dyDescent="0.25">
      <c r="B53" s="47" t="s">
        <v>10</v>
      </c>
      <c r="C53" s="53">
        <v>881.33900000000006</v>
      </c>
    </row>
    <row r="54" spans="2:3" x14ac:dyDescent="0.25">
      <c r="B54" s="47" t="s">
        <v>43</v>
      </c>
      <c r="C54" s="54">
        <v>1.1775</v>
      </c>
    </row>
    <row r="55" spans="2:3" x14ac:dyDescent="0.25">
      <c r="B55" s="47" t="s">
        <v>44</v>
      </c>
      <c r="C55" s="54">
        <v>5.5628000000000002</v>
      </c>
    </row>
    <row r="56" spans="2:3" x14ac:dyDescent="0.25">
      <c r="B56" s="49" t="s">
        <v>45</v>
      </c>
      <c r="C56" s="50"/>
    </row>
    <row r="57" spans="2:3" x14ac:dyDescent="0.25">
      <c r="B57" s="55">
        <v>0.01</v>
      </c>
      <c r="C57" s="53">
        <v>-239.578</v>
      </c>
    </row>
    <row r="58" spans="2:3" x14ac:dyDescent="0.25">
      <c r="B58" s="56">
        <v>2.5000000000000001E-2</v>
      </c>
      <c r="C58" s="53">
        <v>-105.044</v>
      </c>
    </row>
    <row r="59" spans="2:3" x14ac:dyDescent="0.25">
      <c r="B59" s="55">
        <v>0.05</v>
      </c>
      <c r="C59" s="53">
        <v>25.856999999999999</v>
      </c>
    </row>
    <row r="60" spans="2:3" x14ac:dyDescent="0.25">
      <c r="B60" s="55">
        <v>0.1</v>
      </c>
      <c r="C60" s="53">
        <v>196.566</v>
      </c>
    </row>
    <row r="61" spans="2:3" x14ac:dyDescent="0.25">
      <c r="B61" s="55">
        <v>0.2</v>
      </c>
      <c r="C61" s="53">
        <v>435.774</v>
      </c>
    </row>
    <row r="62" spans="2:3" x14ac:dyDescent="0.25">
      <c r="B62" s="55">
        <v>0.25</v>
      </c>
      <c r="C62" s="53">
        <v>537.13400000000001</v>
      </c>
    </row>
    <row r="63" spans="2:3" x14ac:dyDescent="0.25">
      <c r="B63" s="55">
        <v>0.3</v>
      </c>
      <c r="C63" s="53">
        <v>633.54499999999996</v>
      </c>
    </row>
    <row r="64" spans="2:3" x14ac:dyDescent="0.25">
      <c r="B64" s="55">
        <v>0.35</v>
      </c>
      <c r="C64" s="53">
        <v>727.69200000000001</v>
      </c>
    </row>
    <row r="65" spans="2:3" x14ac:dyDescent="0.25">
      <c r="B65" s="55">
        <v>0.4</v>
      </c>
      <c r="C65" s="53">
        <v>821.529</v>
      </c>
    </row>
    <row r="66" spans="2:3" x14ac:dyDescent="0.25">
      <c r="B66" s="55">
        <v>0.45</v>
      </c>
      <c r="C66" s="53">
        <v>916.69299999999998</v>
      </c>
    </row>
    <row r="67" spans="2:3" x14ac:dyDescent="0.25">
      <c r="B67" s="55">
        <v>0.5</v>
      </c>
      <c r="C67" s="52">
        <v>1014.752</v>
      </c>
    </row>
    <row r="68" spans="2:3" x14ac:dyDescent="0.25">
      <c r="B68" s="55">
        <v>0.55000000000000004</v>
      </c>
      <c r="C68" s="52">
        <v>1117.3820000000001</v>
      </c>
    </row>
    <row r="69" spans="2:3" x14ac:dyDescent="0.25">
      <c r="B69" s="55">
        <v>0.6</v>
      </c>
      <c r="C69" s="52">
        <v>1226.57</v>
      </c>
    </row>
    <row r="70" spans="2:3" x14ac:dyDescent="0.25">
      <c r="B70" s="55">
        <v>0.65</v>
      </c>
      <c r="C70" s="52">
        <v>1344.865</v>
      </c>
    </row>
    <row r="71" spans="2:3" x14ac:dyDescent="0.25">
      <c r="B71" s="55">
        <v>0.7</v>
      </c>
      <c r="C71" s="52">
        <v>1475.8130000000001</v>
      </c>
    </row>
    <row r="72" spans="2:3" x14ac:dyDescent="0.25">
      <c r="B72" s="55">
        <v>0.75</v>
      </c>
      <c r="C72" s="52">
        <v>1624.7370000000001</v>
      </c>
    </row>
    <row r="73" spans="2:3" x14ac:dyDescent="0.25">
      <c r="B73" s="55">
        <v>0.8</v>
      </c>
      <c r="C73" s="52">
        <v>1800.395</v>
      </c>
    </row>
    <row r="74" spans="2:3" x14ac:dyDescent="0.25">
      <c r="B74" s="55">
        <v>0.9</v>
      </c>
      <c r="C74" s="52">
        <v>2317.0450000000001</v>
      </c>
    </row>
    <row r="75" spans="2:3" x14ac:dyDescent="0.25">
      <c r="B75" s="55">
        <v>0.95</v>
      </c>
      <c r="C75" s="52">
        <v>2810.4380000000001</v>
      </c>
    </row>
    <row r="76" spans="2:3" x14ac:dyDescent="0.25">
      <c r="B76" s="56">
        <v>0.97499999999999998</v>
      </c>
      <c r="C76" s="52">
        <v>3294.319</v>
      </c>
    </row>
    <row r="77" spans="2:3" x14ac:dyDescent="0.25">
      <c r="B77" s="55">
        <v>0.99</v>
      </c>
      <c r="C77" s="52">
        <v>3931.0650000000001</v>
      </c>
    </row>
    <row r="78" spans="2:3" x14ac:dyDescent="0.25">
      <c r="B78" s="49" t="s">
        <v>46</v>
      </c>
      <c r="C78" s="50"/>
    </row>
    <row r="79" spans="2:3" x14ac:dyDescent="0.25">
      <c r="B79" s="47" t="s">
        <v>22</v>
      </c>
      <c r="C79" s="52">
        <v>3943.3649999999998</v>
      </c>
    </row>
    <row r="80" spans="2:3" x14ac:dyDescent="0.25">
      <c r="B80" s="47" t="s">
        <v>24</v>
      </c>
      <c r="C80" s="52">
        <v>3953.7440000000001</v>
      </c>
    </row>
    <row r="81" spans="2:3" x14ac:dyDescent="0.25">
      <c r="B81" s="47" t="s">
        <v>25</v>
      </c>
      <c r="C81" s="53">
        <v>-8.1010000000000009</v>
      </c>
    </row>
    <row r="82" spans="2:3" x14ac:dyDescent="0.25">
      <c r="B82" s="49" t="s">
        <v>47</v>
      </c>
      <c r="C82" s="50"/>
    </row>
    <row r="83" spans="2:3" x14ac:dyDescent="0.25">
      <c r="B83" s="47" t="s">
        <v>48</v>
      </c>
      <c r="C83" s="52">
        <v>-1186.2429999999999</v>
      </c>
    </row>
    <row r="84" spans="2:3" x14ac:dyDescent="0.25">
      <c r="B84" s="47" t="s">
        <v>49</v>
      </c>
      <c r="C84" s="53">
        <v>75.525999999999996</v>
      </c>
    </row>
    <row r="85" spans="2:3" x14ac:dyDescent="0.25">
      <c r="B85" s="47" t="s">
        <v>50</v>
      </c>
      <c r="C85" s="53">
        <v>9</v>
      </c>
    </row>
    <row r="86" spans="2:3" x14ac:dyDescent="0.25">
      <c r="B86" s="47" t="s">
        <v>51</v>
      </c>
      <c r="C86" s="53">
        <v>15.188000000000001</v>
      </c>
    </row>
    <row r="87" spans="2:3" x14ac:dyDescent="0.25">
      <c r="B87" s="47" t="s">
        <v>52</v>
      </c>
      <c r="C87" s="53">
        <v>75.525999999999996</v>
      </c>
    </row>
    <row r="88" spans="2:3" x14ac:dyDescent="0.25">
      <c r="B88" s="47" t="s">
        <v>53</v>
      </c>
      <c r="C88" s="53">
        <v>263.95600000000002</v>
      </c>
    </row>
    <row r="89" spans="2:3" x14ac:dyDescent="0.25">
      <c r="B89" s="47" t="s">
        <v>54</v>
      </c>
      <c r="C89" s="53">
        <v>46</v>
      </c>
    </row>
    <row r="90" spans="2:3" x14ac:dyDescent="0.25">
      <c r="B90" s="47" t="s">
        <v>55</v>
      </c>
      <c r="C90" s="53">
        <v>15.188000000000001</v>
      </c>
    </row>
    <row r="91" spans="2:3" x14ac:dyDescent="0.25">
      <c r="B91" s="47" t="s">
        <v>56</v>
      </c>
      <c r="C91" s="53">
        <v>263.95600000000002</v>
      </c>
    </row>
    <row r="92" spans="2:3" x14ac:dyDescent="0.25">
      <c r="B92" s="47" t="s">
        <v>57</v>
      </c>
      <c r="C92" s="53">
        <v>409.21199999999999</v>
      </c>
    </row>
    <row r="93" spans="2:3" x14ac:dyDescent="0.25">
      <c r="B93" s="47" t="s">
        <v>58</v>
      </c>
      <c r="C93" s="53">
        <v>12</v>
      </c>
    </row>
    <row r="94" spans="2:3" x14ac:dyDescent="0.25">
      <c r="B94" s="47" t="s">
        <v>59</v>
      </c>
      <c r="C94" s="53">
        <v>15.188000000000001</v>
      </c>
    </row>
    <row r="95" spans="2:3" x14ac:dyDescent="0.25">
      <c r="B95" s="47" t="s">
        <v>60</v>
      </c>
      <c r="C95" s="53">
        <v>409.21199999999999</v>
      </c>
    </row>
    <row r="96" spans="2:3" x14ac:dyDescent="0.25">
      <c r="B96" s="47" t="s">
        <v>61</v>
      </c>
      <c r="C96" s="53">
        <v>537.13400000000001</v>
      </c>
    </row>
    <row r="97" spans="2:3" x14ac:dyDescent="0.25">
      <c r="B97" s="47" t="s">
        <v>62</v>
      </c>
      <c r="C97" s="53">
        <v>5</v>
      </c>
    </row>
    <row r="98" spans="2:3" x14ac:dyDescent="0.25">
      <c r="B98" s="47" t="s">
        <v>63</v>
      </c>
      <c r="C98" s="53">
        <v>15.188000000000001</v>
      </c>
    </row>
    <row r="99" spans="2:3" x14ac:dyDescent="0.25">
      <c r="B99" s="47" t="s">
        <v>64</v>
      </c>
      <c r="C99" s="53">
        <v>537.13400000000001</v>
      </c>
    </row>
    <row r="100" spans="2:3" x14ac:dyDescent="0.25">
      <c r="B100" s="47" t="s">
        <v>65</v>
      </c>
      <c r="C100" s="53">
        <v>657.20899999999995</v>
      </c>
    </row>
    <row r="101" spans="2:3" x14ac:dyDescent="0.25">
      <c r="B101" s="47" t="s">
        <v>66</v>
      </c>
      <c r="C101" s="53">
        <v>11</v>
      </c>
    </row>
    <row r="102" spans="2:3" x14ac:dyDescent="0.25">
      <c r="B102" s="47" t="s">
        <v>67</v>
      </c>
      <c r="C102" s="53">
        <v>15.188000000000001</v>
      </c>
    </row>
    <row r="103" spans="2:3" x14ac:dyDescent="0.25">
      <c r="B103" s="47" t="s">
        <v>68</v>
      </c>
      <c r="C103" s="53">
        <v>657.20899999999995</v>
      </c>
    </row>
    <row r="104" spans="2:3" x14ac:dyDescent="0.25">
      <c r="B104" s="47" t="s">
        <v>69</v>
      </c>
      <c r="C104" s="53">
        <v>774.54300000000001</v>
      </c>
    </row>
    <row r="105" spans="2:3" x14ac:dyDescent="0.25">
      <c r="B105" s="47" t="s">
        <v>70</v>
      </c>
      <c r="C105" s="53">
        <v>5</v>
      </c>
    </row>
    <row r="106" spans="2:3" x14ac:dyDescent="0.25">
      <c r="B106" s="47" t="s">
        <v>71</v>
      </c>
      <c r="C106" s="53">
        <v>15.188000000000001</v>
      </c>
    </row>
    <row r="107" spans="2:3" x14ac:dyDescent="0.25">
      <c r="B107" s="47" t="s">
        <v>72</v>
      </c>
      <c r="C107" s="53">
        <v>774.54300000000001</v>
      </c>
    </row>
    <row r="108" spans="2:3" x14ac:dyDescent="0.25">
      <c r="B108" s="47" t="s">
        <v>73</v>
      </c>
      <c r="C108" s="53">
        <v>892.69200000000001</v>
      </c>
    </row>
    <row r="109" spans="2:3" x14ac:dyDescent="0.25">
      <c r="B109" s="47" t="s">
        <v>74</v>
      </c>
      <c r="C109" s="53">
        <v>8</v>
      </c>
    </row>
    <row r="110" spans="2:3" x14ac:dyDescent="0.25">
      <c r="B110" s="47" t="s">
        <v>75</v>
      </c>
      <c r="C110" s="53">
        <v>15.188000000000001</v>
      </c>
    </row>
    <row r="111" spans="2:3" x14ac:dyDescent="0.25">
      <c r="B111" s="47" t="s">
        <v>76</v>
      </c>
      <c r="C111" s="53">
        <v>892.69200000000001</v>
      </c>
    </row>
    <row r="112" spans="2:3" x14ac:dyDescent="0.25">
      <c r="B112" s="47" t="s">
        <v>77</v>
      </c>
      <c r="C112" s="52">
        <v>1014.752</v>
      </c>
    </row>
    <row r="113" spans="2:3" x14ac:dyDescent="0.25">
      <c r="B113" s="47" t="s">
        <v>78</v>
      </c>
      <c r="C113" s="53">
        <v>16</v>
      </c>
    </row>
    <row r="114" spans="2:3" x14ac:dyDescent="0.25">
      <c r="B114" s="47" t="s">
        <v>79</v>
      </c>
      <c r="C114" s="53">
        <v>15.188000000000001</v>
      </c>
    </row>
    <row r="115" spans="2:3" x14ac:dyDescent="0.25">
      <c r="B115" s="47" t="s">
        <v>80</v>
      </c>
      <c r="C115" s="52">
        <v>1014.752</v>
      </c>
    </row>
    <row r="116" spans="2:3" x14ac:dyDescent="0.25">
      <c r="B116" s="47" t="s">
        <v>81</v>
      </c>
      <c r="C116" s="52">
        <v>1143.9770000000001</v>
      </c>
    </row>
    <row r="117" spans="2:3" x14ac:dyDescent="0.25">
      <c r="B117" s="47" t="s">
        <v>82</v>
      </c>
      <c r="C117" s="53">
        <v>7</v>
      </c>
    </row>
    <row r="118" spans="2:3" x14ac:dyDescent="0.25">
      <c r="B118" s="47" t="s">
        <v>83</v>
      </c>
      <c r="C118" s="53">
        <v>15.188000000000001</v>
      </c>
    </row>
    <row r="119" spans="2:3" x14ac:dyDescent="0.25">
      <c r="B119" s="47" t="s">
        <v>84</v>
      </c>
      <c r="C119" s="52">
        <v>1143.9770000000001</v>
      </c>
    </row>
    <row r="120" spans="2:3" x14ac:dyDescent="0.25">
      <c r="B120" s="47" t="s">
        <v>85</v>
      </c>
      <c r="C120" s="52">
        <v>1284.3869999999999</v>
      </c>
    </row>
    <row r="121" spans="2:3" x14ac:dyDescent="0.25">
      <c r="B121" s="47" t="s">
        <v>86</v>
      </c>
      <c r="C121" s="53">
        <v>15</v>
      </c>
    </row>
    <row r="122" spans="2:3" x14ac:dyDescent="0.25">
      <c r="B122" s="47" t="s">
        <v>87</v>
      </c>
      <c r="C122" s="53">
        <v>15.188000000000001</v>
      </c>
    </row>
    <row r="123" spans="2:3" x14ac:dyDescent="0.25">
      <c r="B123" s="47" t="s">
        <v>88</v>
      </c>
      <c r="C123" s="52">
        <v>1284.3869999999999</v>
      </c>
    </row>
    <row r="124" spans="2:3" x14ac:dyDescent="0.25">
      <c r="B124" s="47" t="s">
        <v>89</v>
      </c>
      <c r="C124" s="52">
        <v>1441.64</v>
      </c>
    </row>
    <row r="125" spans="2:3" x14ac:dyDescent="0.25">
      <c r="B125" s="47" t="s">
        <v>90</v>
      </c>
      <c r="C125" s="53">
        <v>13</v>
      </c>
    </row>
    <row r="126" spans="2:3" x14ac:dyDescent="0.25">
      <c r="B126" s="47" t="s">
        <v>91</v>
      </c>
      <c r="C126" s="53">
        <v>15.188000000000001</v>
      </c>
    </row>
    <row r="127" spans="2:3" x14ac:dyDescent="0.25">
      <c r="B127" s="47" t="s">
        <v>92</v>
      </c>
      <c r="C127" s="52">
        <v>1441.64</v>
      </c>
    </row>
    <row r="128" spans="2:3" x14ac:dyDescent="0.25">
      <c r="B128" s="47" t="s">
        <v>93</v>
      </c>
      <c r="C128" s="52">
        <v>1624.7370000000001</v>
      </c>
    </row>
    <row r="129" spans="2:3" x14ac:dyDescent="0.25">
      <c r="B129" s="47" t="s">
        <v>94</v>
      </c>
      <c r="C129" s="53">
        <v>16</v>
      </c>
    </row>
    <row r="130" spans="2:3" x14ac:dyDescent="0.25">
      <c r="B130" s="47" t="s">
        <v>95</v>
      </c>
      <c r="C130" s="53">
        <v>15.188000000000001</v>
      </c>
    </row>
    <row r="131" spans="2:3" x14ac:dyDescent="0.25">
      <c r="B131" s="47" t="s">
        <v>96</v>
      </c>
      <c r="C131" s="52">
        <v>1624.7370000000001</v>
      </c>
    </row>
    <row r="132" spans="2:3" x14ac:dyDescent="0.25">
      <c r="B132" s="47" t="s">
        <v>97</v>
      </c>
      <c r="C132" s="52">
        <v>1850.117</v>
      </c>
    </row>
    <row r="133" spans="2:3" x14ac:dyDescent="0.25">
      <c r="B133" s="47" t="s">
        <v>98</v>
      </c>
      <c r="C133" s="53">
        <v>23</v>
      </c>
    </row>
    <row r="134" spans="2:3" x14ac:dyDescent="0.25">
      <c r="B134" s="47" t="s">
        <v>99</v>
      </c>
      <c r="C134" s="53">
        <v>15.188000000000001</v>
      </c>
    </row>
    <row r="135" spans="2:3" x14ac:dyDescent="0.25">
      <c r="B135" s="47" t="s">
        <v>100</v>
      </c>
      <c r="C135" s="52">
        <v>1850.117</v>
      </c>
    </row>
    <row r="136" spans="2:3" x14ac:dyDescent="0.25">
      <c r="B136" s="47" t="s">
        <v>101</v>
      </c>
      <c r="C136" s="52">
        <v>2154.248</v>
      </c>
    </row>
    <row r="137" spans="2:3" x14ac:dyDescent="0.25">
      <c r="B137" s="47" t="s">
        <v>102</v>
      </c>
      <c r="C137" s="53">
        <v>34</v>
      </c>
    </row>
    <row r="138" spans="2:3" x14ac:dyDescent="0.25">
      <c r="B138" s="47" t="s">
        <v>103</v>
      </c>
      <c r="C138" s="53">
        <v>15.188000000000001</v>
      </c>
    </row>
    <row r="139" spans="2:3" x14ac:dyDescent="0.25">
      <c r="B139" s="47" t="s">
        <v>104</v>
      </c>
      <c r="C139" s="52">
        <v>2154.248</v>
      </c>
    </row>
    <row r="140" spans="2:3" x14ac:dyDescent="0.25">
      <c r="B140" s="47" t="s">
        <v>105</v>
      </c>
      <c r="C140" s="52">
        <v>2653.1089999999999</v>
      </c>
    </row>
    <row r="141" spans="2:3" x14ac:dyDescent="0.25">
      <c r="B141" s="47" t="s">
        <v>106</v>
      </c>
      <c r="C141" s="53">
        <v>15</v>
      </c>
    </row>
    <row r="142" spans="2:3" x14ac:dyDescent="0.25">
      <c r="B142" s="47" t="s">
        <v>107</v>
      </c>
      <c r="C142" s="53">
        <v>15.188000000000001</v>
      </c>
    </row>
    <row r="143" spans="2:3" x14ac:dyDescent="0.25">
      <c r="B143" s="47" t="s">
        <v>108</v>
      </c>
      <c r="C143" s="52">
        <v>2653.1089999999999</v>
      </c>
    </row>
    <row r="144" spans="2:3" x14ac:dyDescent="0.25">
      <c r="B144" s="47" t="s">
        <v>109</v>
      </c>
      <c r="C144" s="48" t="s">
        <v>17</v>
      </c>
    </row>
    <row r="145" spans="2:3" x14ac:dyDescent="0.25">
      <c r="B145" s="47" t="s">
        <v>110</v>
      </c>
      <c r="C145" s="53">
        <v>8</v>
      </c>
    </row>
    <row r="146" spans="2:3" x14ac:dyDescent="0.25">
      <c r="B146" s="47" t="s">
        <v>111</v>
      </c>
      <c r="C146" s="53">
        <v>15.188000000000001</v>
      </c>
    </row>
    <row r="147" spans="2:3" x14ac:dyDescent="0.25">
      <c r="B147" s="49" t="s">
        <v>112</v>
      </c>
      <c r="C147" s="50"/>
    </row>
    <row r="148" spans="2:3" x14ac:dyDescent="0.25">
      <c r="B148" s="47" t="s">
        <v>113</v>
      </c>
      <c r="C148" s="53">
        <v>119.46899999999999</v>
      </c>
    </row>
    <row r="149" spans="2:3" x14ac:dyDescent="0.25">
      <c r="B149" s="47" t="s">
        <v>114</v>
      </c>
      <c r="C149" s="48" t="s">
        <v>35</v>
      </c>
    </row>
    <row r="150" spans="2:3" x14ac:dyDescent="0.25">
      <c r="B150" s="47" t="s">
        <v>115</v>
      </c>
      <c r="C150" s="48" t="s">
        <v>35</v>
      </c>
    </row>
    <row r="151" spans="2:3" x14ac:dyDescent="0.25">
      <c r="B151" s="47" t="s">
        <v>116</v>
      </c>
      <c r="C151" s="48" t="s">
        <v>35</v>
      </c>
    </row>
    <row r="152" spans="2:3" x14ac:dyDescent="0.25">
      <c r="B152" s="47" t="s">
        <v>117</v>
      </c>
      <c r="C152" s="48" t="s">
        <v>35</v>
      </c>
    </row>
    <row r="153" spans="2:3" x14ac:dyDescent="0.25">
      <c r="B153" s="47" t="s">
        <v>118</v>
      </c>
      <c r="C153" s="48" t="s">
        <v>35</v>
      </c>
    </row>
    <row r="154" spans="2:3" x14ac:dyDescent="0.25">
      <c r="B154" s="47" t="s">
        <v>119</v>
      </c>
      <c r="C154" s="48" t="s">
        <v>35</v>
      </c>
    </row>
    <row r="155" spans="2:3" x14ac:dyDescent="0.25">
      <c r="B155" s="47" t="s">
        <v>120</v>
      </c>
      <c r="C155" s="48" t="s">
        <v>35</v>
      </c>
    </row>
    <row r="156" spans="2:3" x14ac:dyDescent="0.25">
      <c r="B156" s="47" t="s">
        <v>121</v>
      </c>
      <c r="C156" s="48" t="s">
        <v>35</v>
      </c>
    </row>
    <row r="157" spans="2:3" x14ac:dyDescent="0.25">
      <c r="B157" s="47" t="s">
        <v>122</v>
      </c>
      <c r="C157" s="48" t="s">
        <v>35</v>
      </c>
    </row>
    <row r="158" spans="2:3" x14ac:dyDescent="0.25">
      <c r="B158" s="47" t="s">
        <v>123</v>
      </c>
      <c r="C158" s="48" t="s">
        <v>35</v>
      </c>
    </row>
    <row r="159" spans="2:3" x14ac:dyDescent="0.25">
      <c r="B159" s="47" t="s">
        <v>124</v>
      </c>
      <c r="C159" s="48" t="s">
        <v>35</v>
      </c>
    </row>
    <row r="160" spans="2:3" x14ac:dyDescent="0.25">
      <c r="B160" s="49" t="s">
        <v>125</v>
      </c>
      <c r="C160" s="50"/>
    </row>
    <row r="161" spans="2:3" x14ac:dyDescent="0.25">
      <c r="B161" s="47" t="s">
        <v>113</v>
      </c>
      <c r="C161" s="53">
        <v>5.6369999999999996</v>
      </c>
    </row>
    <row r="162" spans="2:3" x14ac:dyDescent="0.25">
      <c r="B162" s="47" t="s">
        <v>114</v>
      </c>
      <c r="C162" s="48" t="s">
        <v>35</v>
      </c>
    </row>
    <row r="163" spans="2:3" x14ac:dyDescent="0.25">
      <c r="B163" s="47" t="s">
        <v>115</v>
      </c>
      <c r="C163" s="48" t="s">
        <v>35</v>
      </c>
    </row>
    <row r="164" spans="2:3" x14ac:dyDescent="0.25">
      <c r="B164" s="47" t="s">
        <v>116</v>
      </c>
      <c r="C164" s="48" t="s">
        <v>35</v>
      </c>
    </row>
    <row r="165" spans="2:3" x14ac:dyDescent="0.25">
      <c r="B165" s="47" t="s">
        <v>117</v>
      </c>
      <c r="C165" s="48" t="s">
        <v>35</v>
      </c>
    </row>
    <row r="166" spans="2:3" x14ac:dyDescent="0.25">
      <c r="B166" s="47" t="s">
        <v>118</v>
      </c>
      <c r="C166" s="48" t="s">
        <v>35</v>
      </c>
    </row>
    <row r="167" spans="2:3" x14ac:dyDescent="0.25">
      <c r="B167" s="47" t="s">
        <v>119</v>
      </c>
      <c r="C167" s="48" t="s">
        <v>35</v>
      </c>
    </row>
    <row r="168" spans="2:3" x14ac:dyDescent="0.25">
      <c r="B168" s="47" t="s">
        <v>120</v>
      </c>
      <c r="C168" s="48" t="s">
        <v>35</v>
      </c>
    </row>
    <row r="169" spans="2:3" x14ac:dyDescent="0.25">
      <c r="B169" s="47" t="s">
        <v>121</v>
      </c>
      <c r="C169" s="48" t="s">
        <v>35</v>
      </c>
    </row>
    <row r="170" spans="2:3" x14ac:dyDescent="0.25">
      <c r="B170" s="47" t="s">
        <v>122</v>
      </c>
      <c r="C170" s="48" t="s">
        <v>35</v>
      </c>
    </row>
    <row r="171" spans="2:3" x14ac:dyDescent="0.25">
      <c r="B171" s="47" t="s">
        <v>123</v>
      </c>
      <c r="C171" s="48" t="s">
        <v>35</v>
      </c>
    </row>
    <row r="172" spans="2:3" x14ac:dyDescent="0.25">
      <c r="B172" s="47" t="s">
        <v>124</v>
      </c>
      <c r="C172" s="48" t="s">
        <v>35</v>
      </c>
    </row>
    <row r="173" spans="2:3" x14ac:dyDescent="0.25">
      <c r="B173" s="49" t="s">
        <v>126</v>
      </c>
      <c r="C173" s="50"/>
    </row>
    <row r="174" spans="2:3" x14ac:dyDescent="0.25">
      <c r="B174" s="47" t="s">
        <v>113</v>
      </c>
      <c r="C174" s="53">
        <v>0.104</v>
      </c>
    </row>
    <row r="175" spans="2:3" x14ac:dyDescent="0.25">
      <c r="B175" s="47" t="s">
        <v>114</v>
      </c>
      <c r="C175" s="48" t="s">
        <v>35</v>
      </c>
    </row>
    <row r="176" spans="2:3" x14ac:dyDescent="0.25">
      <c r="B176" s="47" t="s">
        <v>115</v>
      </c>
      <c r="C176" s="48" t="s">
        <v>35</v>
      </c>
    </row>
    <row r="177" spans="2:3" x14ac:dyDescent="0.25">
      <c r="B177" s="47" t="s">
        <v>116</v>
      </c>
      <c r="C177" s="48" t="s">
        <v>35</v>
      </c>
    </row>
    <row r="178" spans="2:3" x14ac:dyDescent="0.25">
      <c r="B178" s="47" t="s">
        <v>117</v>
      </c>
      <c r="C178" s="48" t="s">
        <v>35</v>
      </c>
    </row>
    <row r="179" spans="2:3" x14ac:dyDescent="0.25">
      <c r="B179" s="47" t="s">
        <v>118</v>
      </c>
      <c r="C179" s="48" t="s">
        <v>35</v>
      </c>
    </row>
    <row r="180" spans="2:3" x14ac:dyDescent="0.25">
      <c r="B180" s="47" t="s">
        <v>119</v>
      </c>
      <c r="C180" s="48" t="s">
        <v>35</v>
      </c>
    </row>
    <row r="181" spans="2:3" x14ac:dyDescent="0.25">
      <c r="B181" s="47" t="s">
        <v>120</v>
      </c>
      <c r="C181" s="48" t="s">
        <v>35</v>
      </c>
    </row>
    <row r="182" spans="2:3" x14ac:dyDescent="0.25">
      <c r="B182" s="47" t="s">
        <v>121</v>
      </c>
      <c r="C182" s="48" t="s">
        <v>35</v>
      </c>
    </row>
    <row r="183" spans="2:3" x14ac:dyDescent="0.25">
      <c r="B183" s="47" t="s">
        <v>122</v>
      </c>
      <c r="C183" s="48" t="s">
        <v>35</v>
      </c>
    </row>
    <row r="184" spans="2:3" x14ac:dyDescent="0.25">
      <c r="B184" s="47" t="s">
        <v>123</v>
      </c>
      <c r="C184" s="48" t="s">
        <v>35</v>
      </c>
    </row>
    <row r="185" spans="2:3" ht="15.75" thickBot="1" x14ac:dyDescent="0.3">
      <c r="B185" s="57" t="s">
        <v>124</v>
      </c>
      <c r="C185" s="58" t="s">
        <v>35</v>
      </c>
    </row>
  </sheetData>
  <mergeCells count="9">
    <mergeCell ref="B147:C147"/>
    <mergeCell ref="B160:C160"/>
    <mergeCell ref="B173:C173"/>
    <mergeCell ref="B23:C23"/>
    <mergeCell ref="B30:C30"/>
    <mergeCell ref="B47:C47"/>
    <mergeCell ref="B56:C56"/>
    <mergeCell ref="B78:C78"/>
    <mergeCell ref="B82:C8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5049-FB30-4494-A5EF-32C2D9FC9008}">
  <dimension ref="B1:C193"/>
  <sheetViews>
    <sheetView showGridLines="0" workbookViewId="0"/>
  </sheetViews>
  <sheetFormatPr defaultRowHeight="15" x14ac:dyDescent="0.25"/>
  <cols>
    <col min="1" max="1" width="0.28515625" customWidth="1"/>
    <col min="2" max="5" width="20.7109375" customWidth="1"/>
  </cols>
  <sheetData>
    <row r="1" s="1" customFormat="1" ht="65.650000000000006" customHeight="1" x14ac:dyDescent="0.3"/>
    <row r="19" spans="2:3" ht="15.75" thickBot="1" x14ac:dyDescent="0.3"/>
    <row r="20" spans="2:3" x14ac:dyDescent="0.25">
      <c r="B20" s="45" t="s">
        <v>0</v>
      </c>
      <c r="C20" s="46" t="s">
        <v>18</v>
      </c>
    </row>
    <row r="21" spans="2:3" x14ac:dyDescent="0.25">
      <c r="B21" s="47" t="s">
        <v>3</v>
      </c>
      <c r="C21" s="48" t="s">
        <v>129</v>
      </c>
    </row>
    <row r="22" spans="2:3" x14ac:dyDescent="0.25">
      <c r="B22" s="47" t="s">
        <v>19</v>
      </c>
      <c r="C22" s="48" t="s">
        <v>20</v>
      </c>
    </row>
    <row r="23" spans="2:3" x14ac:dyDescent="0.25">
      <c r="B23" s="49" t="s">
        <v>21</v>
      </c>
      <c r="C23" s="50"/>
    </row>
    <row r="24" spans="2:3" x14ac:dyDescent="0.25">
      <c r="B24" s="47" t="s">
        <v>22</v>
      </c>
      <c r="C24" s="48" t="s">
        <v>23</v>
      </c>
    </row>
    <row r="25" spans="2:3" x14ac:dyDescent="0.25">
      <c r="B25" s="47" t="s">
        <v>24</v>
      </c>
      <c r="C25" s="48" t="s">
        <v>23</v>
      </c>
    </row>
    <row r="26" spans="2:3" x14ac:dyDescent="0.25">
      <c r="B26" s="47" t="s">
        <v>25</v>
      </c>
      <c r="C26" s="48" t="s">
        <v>23</v>
      </c>
    </row>
    <row r="27" spans="2:3" x14ac:dyDescent="0.25">
      <c r="B27" s="47" t="s">
        <v>26</v>
      </c>
      <c r="C27" s="48" t="s">
        <v>23</v>
      </c>
    </row>
    <row r="28" spans="2:3" x14ac:dyDescent="0.25">
      <c r="B28" s="47" t="s">
        <v>27</v>
      </c>
      <c r="C28" s="48" t="s">
        <v>23</v>
      </c>
    </row>
    <row r="29" spans="2:3" x14ac:dyDescent="0.25">
      <c r="B29" s="47" t="s">
        <v>28</v>
      </c>
      <c r="C29" s="48" t="s">
        <v>23</v>
      </c>
    </row>
    <row r="30" spans="2:3" x14ac:dyDescent="0.25">
      <c r="B30" s="49" t="s">
        <v>29</v>
      </c>
      <c r="C30" s="50"/>
    </row>
    <row r="31" spans="2:3" x14ac:dyDescent="0.25">
      <c r="B31" s="47" t="s">
        <v>30</v>
      </c>
      <c r="C31" s="51">
        <v>3</v>
      </c>
    </row>
    <row r="32" spans="2:3" x14ac:dyDescent="0.25">
      <c r="B32" s="47" t="s">
        <v>31</v>
      </c>
      <c r="C32" s="48" t="s">
        <v>32</v>
      </c>
    </row>
    <row r="33" spans="2:3" x14ac:dyDescent="0.25">
      <c r="B33" s="47" t="s">
        <v>33</v>
      </c>
      <c r="C33" s="54">
        <v>556.11030000000005</v>
      </c>
    </row>
    <row r="34" spans="2:3" x14ac:dyDescent="0.25">
      <c r="B34" s="47" t="s">
        <v>34</v>
      </c>
      <c r="C34" s="48" t="s">
        <v>35</v>
      </c>
    </row>
    <row r="35" spans="2:3" x14ac:dyDescent="0.25">
      <c r="B35" s="47" t="s">
        <v>36</v>
      </c>
      <c r="C35" s="48" t="s">
        <v>35</v>
      </c>
    </row>
    <row r="36" spans="2:3" x14ac:dyDescent="0.25">
      <c r="B36" s="47" t="s">
        <v>37</v>
      </c>
      <c r="C36" s="48" t="s">
        <v>35</v>
      </c>
    </row>
    <row r="37" spans="2:3" x14ac:dyDescent="0.25">
      <c r="B37" s="47" t="s">
        <v>38</v>
      </c>
      <c r="C37" s="48" t="s">
        <v>39</v>
      </c>
    </row>
    <row r="38" spans="2:3" x14ac:dyDescent="0.25">
      <c r="B38" s="47" t="s">
        <v>33</v>
      </c>
      <c r="C38" s="54">
        <v>310.22660000000002</v>
      </c>
    </row>
    <row r="39" spans="2:3" x14ac:dyDescent="0.25">
      <c r="B39" s="47" t="s">
        <v>34</v>
      </c>
      <c r="C39" s="48" t="s">
        <v>35</v>
      </c>
    </row>
    <row r="40" spans="2:3" x14ac:dyDescent="0.25">
      <c r="B40" s="47" t="s">
        <v>36</v>
      </c>
      <c r="C40" s="48" t="s">
        <v>35</v>
      </c>
    </row>
    <row r="41" spans="2:3" x14ac:dyDescent="0.25">
      <c r="B41" s="47" t="s">
        <v>37</v>
      </c>
      <c r="C41" s="48" t="s">
        <v>35</v>
      </c>
    </row>
    <row r="42" spans="2:3" x14ac:dyDescent="0.25">
      <c r="B42" s="47" t="s">
        <v>40</v>
      </c>
      <c r="C42" s="48" t="s">
        <v>41</v>
      </c>
    </row>
    <row r="43" spans="2:3" x14ac:dyDescent="0.25">
      <c r="B43" s="47" t="s">
        <v>33</v>
      </c>
      <c r="C43" s="54">
        <v>382.45710000000003</v>
      </c>
    </row>
    <row r="44" spans="2:3" x14ac:dyDescent="0.25">
      <c r="B44" s="47" t="s">
        <v>34</v>
      </c>
      <c r="C44" s="48" t="s">
        <v>35</v>
      </c>
    </row>
    <row r="45" spans="2:3" x14ac:dyDescent="0.25">
      <c r="B45" s="47" t="s">
        <v>36</v>
      </c>
      <c r="C45" s="48" t="s">
        <v>35</v>
      </c>
    </row>
    <row r="46" spans="2:3" x14ac:dyDescent="0.25">
      <c r="B46" s="47" t="s">
        <v>37</v>
      </c>
      <c r="C46" s="48" t="s">
        <v>35</v>
      </c>
    </row>
    <row r="47" spans="2:3" x14ac:dyDescent="0.25">
      <c r="B47" s="49" t="s">
        <v>42</v>
      </c>
      <c r="C47" s="50"/>
    </row>
    <row r="48" spans="2:3" x14ac:dyDescent="0.25">
      <c r="B48" s="47" t="s">
        <v>5</v>
      </c>
      <c r="C48" s="54">
        <v>382.45710000000003</v>
      </c>
    </row>
    <row r="49" spans="2:3" x14ac:dyDescent="0.25">
      <c r="B49" s="47" t="s">
        <v>6</v>
      </c>
      <c r="C49" s="48" t="s">
        <v>17</v>
      </c>
    </row>
    <row r="50" spans="2:3" x14ac:dyDescent="0.25">
      <c r="B50" s="47" t="s">
        <v>7</v>
      </c>
      <c r="C50" s="54">
        <v>938.56730000000005</v>
      </c>
    </row>
    <row r="51" spans="2:3" x14ac:dyDescent="0.25">
      <c r="B51" s="47" t="s">
        <v>8</v>
      </c>
      <c r="C51" s="54">
        <v>752.84659999999997</v>
      </c>
    </row>
    <row r="52" spans="2:3" x14ac:dyDescent="0.25">
      <c r="B52" s="47" t="s">
        <v>9</v>
      </c>
      <c r="C52" s="54">
        <v>868.11090000000002</v>
      </c>
    </row>
    <row r="53" spans="2:3" x14ac:dyDescent="0.25">
      <c r="B53" s="47" t="s">
        <v>10</v>
      </c>
      <c r="C53" s="54">
        <v>310.22660000000002</v>
      </c>
    </row>
    <row r="54" spans="2:3" x14ac:dyDescent="0.25">
      <c r="B54" s="47" t="s">
        <v>43</v>
      </c>
      <c r="C54" s="54">
        <v>1.8472</v>
      </c>
    </row>
    <row r="55" spans="2:3" x14ac:dyDescent="0.25">
      <c r="B55" s="47" t="s">
        <v>44</v>
      </c>
      <c r="C55" s="54">
        <v>9.6219999999999999</v>
      </c>
    </row>
    <row r="56" spans="2:3" x14ac:dyDescent="0.25">
      <c r="B56" s="49" t="s">
        <v>45</v>
      </c>
      <c r="C56" s="50"/>
    </row>
    <row r="57" spans="2:3" x14ac:dyDescent="0.25">
      <c r="B57" s="55">
        <v>0.01</v>
      </c>
      <c r="C57" s="54">
        <v>527.14599999999996</v>
      </c>
    </row>
    <row r="58" spans="2:3" x14ac:dyDescent="0.25">
      <c r="B58" s="56">
        <v>2.5000000000000001E-2</v>
      </c>
      <c r="C58" s="54">
        <v>557.54629999999997</v>
      </c>
    </row>
    <row r="59" spans="2:3" x14ac:dyDescent="0.25">
      <c r="B59" s="55">
        <v>0.05</v>
      </c>
      <c r="C59" s="54">
        <v>588.75409999999999</v>
      </c>
    </row>
    <row r="60" spans="2:3" x14ac:dyDescent="0.25">
      <c r="B60" s="55">
        <v>0.1</v>
      </c>
      <c r="C60" s="54">
        <v>631.69880000000001</v>
      </c>
    </row>
    <row r="61" spans="2:3" x14ac:dyDescent="0.25">
      <c r="B61" s="55">
        <v>0.2</v>
      </c>
      <c r="C61" s="54">
        <v>695.83680000000004</v>
      </c>
    </row>
    <row r="62" spans="2:3" x14ac:dyDescent="0.25">
      <c r="B62" s="55">
        <v>0.25</v>
      </c>
      <c r="C62" s="54">
        <v>724.32029999999997</v>
      </c>
    </row>
    <row r="63" spans="2:3" x14ac:dyDescent="0.25">
      <c r="B63" s="55">
        <v>0.3</v>
      </c>
      <c r="C63" s="54">
        <v>752.0992</v>
      </c>
    </row>
    <row r="64" spans="2:3" x14ac:dyDescent="0.25">
      <c r="B64" s="55">
        <v>0.35</v>
      </c>
      <c r="C64" s="54">
        <v>779.85140000000001</v>
      </c>
    </row>
    <row r="65" spans="2:3" x14ac:dyDescent="0.25">
      <c r="B65" s="55">
        <v>0.4</v>
      </c>
      <c r="C65" s="54">
        <v>808.10979999999995</v>
      </c>
    </row>
    <row r="66" spans="2:3" x14ac:dyDescent="0.25">
      <c r="B66" s="55">
        <v>0.45</v>
      </c>
      <c r="C66" s="54">
        <v>837.36130000000003</v>
      </c>
    </row>
    <row r="67" spans="2:3" x14ac:dyDescent="0.25">
      <c r="B67" s="55">
        <v>0.5</v>
      </c>
      <c r="C67" s="54">
        <v>868.11090000000002</v>
      </c>
    </row>
    <row r="68" spans="2:3" x14ac:dyDescent="0.25">
      <c r="B68" s="55">
        <v>0.55000000000000004</v>
      </c>
      <c r="C68" s="54">
        <v>900.93910000000005</v>
      </c>
    </row>
    <row r="69" spans="2:3" x14ac:dyDescent="0.25">
      <c r="B69" s="55">
        <v>0.6</v>
      </c>
      <c r="C69" s="54">
        <v>936.56989999999996</v>
      </c>
    </row>
    <row r="70" spans="2:3" x14ac:dyDescent="0.25">
      <c r="B70" s="55">
        <v>0.65</v>
      </c>
      <c r="C70" s="54">
        <v>975.97239999999999</v>
      </c>
    </row>
    <row r="71" spans="2:3" x14ac:dyDescent="0.25">
      <c r="B71" s="55">
        <v>0.7</v>
      </c>
      <c r="C71" s="59">
        <v>1020.5328</v>
      </c>
    </row>
    <row r="72" spans="2:3" x14ac:dyDescent="0.25">
      <c r="B72" s="55">
        <v>0.75</v>
      </c>
      <c r="C72" s="59">
        <v>1072.3810000000001</v>
      </c>
    </row>
    <row r="73" spans="2:3" x14ac:dyDescent="0.25">
      <c r="B73" s="55">
        <v>0.8</v>
      </c>
      <c r="C73" s="59">
        <v>1135.0893000000001</v>
      </c>
    </row>
    <row r="74" spans="2:3" x14ac:dyDescent="0.25">
      <c r="B74" s="55">
        <v>0.9</v>
      </c>
      <c r="C74" s="59">
        <v>1328.7660000000001</v>
      </c>
    </row>
    <row r="75" spans="2:3" x14ac:dyDescent="0.25">
      <c r="B75" s="55">
        <v>0.95</v>
      </c>
      <c r="C75" s="59">
        <v>1525.7582</v>
      </c>
    </row>
    <row r="76" spans="2:3" x14ac:dyDescent="0.25">
      <c r="B76" s="56">
        <v>0.97499999999999998</v>
      </c>
      <c r="C76" s="59">
        <v>1729.5392999999999</v>
      </c>
    </row>
    <row r="77" spans="2:3" x14ac:dyDescent="0.25">
      <c r="B77" s="55">
        <v>0.99</v>
      </c>
      <c r="C77" s="59">
        <v>2012.5727999999999</v>
      </c>
    </row>
    <row r="78" spans="2:3" x14ac:dyDescent="0.25">
      <c r="B78" s="49" t="s">
        <v>46</v>
      </c>
      <c r="C78" s="50"/>
    </row>
    <row r="79" spans="2:3" x14ac:dyDescent="0.25">
      <c r="B79" s="47" t="s">
        <v>22</v>
      </c>
      <c r="C79" s="59">
        <v>4496.7489999999998</v>
      </c>
    </row>
    <row r="80" spans="2:3" x14ac:dyDescent="0.25">
      <c r="B80" s="47" t="s">
        <v>24</v>
      </c>
      <c r="C80" s="59">
        <v>4508.0066999999999</v>
      </c>
    </row>
    <row r="81" spans="2:3" x14ac:dyDescent="0.25">
      <c r="B81" s="47" t="s">
        <v>25</v>
      </c>
      <c r="C81" s="54">
        <v>-6.9515000000000002</v>
      </c>
    </row>
    <row r="82" spans="2:3" x14ac:dyDescent="0.25">
      <c r="B82" s="49" t="s">
        <v>47</v>
      </c>
      <c r="C82" s="50"/>
    </row>
    <row r="83" spans="2:3" x14ac:dyDescent="0.25">
      <c r="B83" s="47" t="s">
        <v>48</v>
      </c>
      <c r="C83" s="54">
        <v>382.45710000000003</v>
      </c>
    </row>
    <row r="84" spans="2:3" x14ac:dyDescent="0.25">
      <c r="B84" s="47" t="s">
        <v>49</v>
      </c>
      <c r="C84" s="54">
        <v>594.37390000000005</v>
      </c>
    </row>
    <row r="85" spans="2:3" x14ac:dyDescent="0.25">
      <c r="B85" s="47" t="s">
        <v>50</v>
      </c>
      <c r="C85" s="54">
        <v>12</v>
      </c>
    </row>
    <row r="86" spans="2:3" x14ac:dyDescent="0.25">
      <c r="B86" s="47" t="s">
        <v>51</v>
      </c>
      <c r="C86" s="54">
        <v>17.944400000000002</v>
      </c>
    </row>
    <row r="87" spans="2:3" x14ac:dyDescent="0.25">
      <c r="B87" s="47" t="s">
        <v>52</v>
      </c>
      <c r="C87" s="54">
        <v>594.37390000000005</v>
      </c>
    </row>
    <row r="88" spans="2:3" x14ac:dyDescent="0.25">
      <c r="B88" s="47" t="s">
        <v>53</v>
      </c>
      <c r="C88" s="54">
        <v>639.72770000000003</v>
      </c>
    </row>
    <row r="89" spans="2:3" x14ac:dyDescent="0.25">
      <c r="B89" s="47" t="s">
        <v>54</v>
      </c>
      <c r="C89" s="54">
        <v>13</v>
      </c>
    </row>
    <row r="90" spans="2:3" x14ac:dyDescent="0.25">
      <c r="B90" s="47" t="s">
        <v>55</v>
      </c>
      <c r="C90" s="54">
        <v>17.944400000000002</v>
      </c>
    </row>
    <row r="91" spans="2:3" x14ac:dyDescent="0.25">
      <c r="B91" s="47" t="s">
        <v>56</v>
      </c>
      <c r="C91" s="54">
        <v>639.72770000000003</v>
      </c>
    </row>
    <row r="92" spans="2:3" x14ac:dyDescent="0.25">
      <c r="B92" s="47" t="s">
        <v>57</v>
      </c>
      <c r="C92" s="54">
        <v>675.97360000000003</v>
      </c>
    </row>
    <row r="93" spans="2:3" x14ac:dyDescent="0.25">
      <c r="B93" s="47" t="s">
        <v>58</v>
      </c>
      <c r="C93" s="54">
        <v>15</v>
      </c>
    </row>
    <row r="94" spans="2:3" x14ac:dyDescent="0.25">
      <c r="B94" s="47" t="s">
        <v>59</v>
      </c>
      <c r="C94" s="54">
        <v>17.944400000000002</v>
      </c>
    </row>
    <row r="95" spans="2:3" x14ac:dyDescent="0.25">
      <c r="B95" s="47" t="s">
        <v>60</v>
      </c>
      <c r="C95" s="54">
        <v>675.97360000000003</v>
      </c>
    </row>
    <row r="96" spans="2:3" x14ac:dyDescent="0.25">
      <c r="B96" s="47" t="s">
        <v>61</v>
      </c>
      <c r="C96" s="54">
        <v>708.63710000000003</v>
      </c>
    </row>
    <row r="97" spans="2:3" x14ac:dyDescent="0.25">
      <c r="B97" s="47" t="s">
        <v>62</v>
      </c>
      <c r="C97" s="54">
        <v>25</v>
      </c>
    </row>
    <row r="98" spans="2:3" x14ac:dyDescent="0.25">
      <c r="B98" s="47" t="s">
        <v>63</v>
      </c>
      <c r="C98" s="54">
        <v>17.944400000000002</v>
      </c>
    </row>
    <row r="99" spans="2:3" x14ac:dyDescent="0.25">
      <c r="B99" s="47" t="s">
        <v>64</v>
      </c>
      <c r="C99" s="54">
        <v>708.63710000000003</v>
      </c>
    </row>
    <row r="100" spans="2:3" x14ac:dyDescent="0.25">
      <c r="B100" s="47" t="s">
        <v>65</v>
      </c>
      <c r="C100" s="54">
        <v>739.79169999999999</v>
      </c>
    </row>
    <row r="101" spans="2:3" x14ac:dyDescent="0.25">
      <c r="B101" s="47" t="s">
        <v>66</v>
      </c>
      <c r="C101" s="54">
        <v>23</v>
      </c>
    </row>
    <row r="102" spans="2:3" x14ac:dyDescent="0.25">
      <c r="B102" s="47" t="s">
        <v>67</v>
      </c>
      <c r="C102" s="54">
        <v>17.944400000000002</v>
      </c>
    </row>
    <row r="103" spans="2:3" x14ac:dyDescent="0.25">
      <c r="B103" s="47" t="s">
        <v>68</v>
      </c>
      <c r="C103" s="54">
        <v>739.79169999999999</v>
      </c>
    </row>
    <row r="104" spans="2:3" x14ac:dyDescent="0.25">
      <c r="B104" s="47" t="s">
        <v>69</v>
      </c>
      <c r="C104" s="54">
        <v>770.56910000000005</v>
      </c>
    </row>
    <row r="105" spans="2:3" x14ac:dyDescent="0.25">
      <c r="B105" s="47" t="s">
        <v>70</v>
      </c>
      <c r="C105" s="54">
        <v>21</v>
      </c>
    </row>
    <row r="106" spans="2:3" x14ac:dyDescent="0.25">
      <c r="B106" s="47" t="s">
        <v>71</v>
      </c>
      <c r="C106" s="54">
        <v>17.944400000000002</v>
      </c>
    </row>
    <row r="107" spans="2:3" x14ac:dyDescent="0.25">
      <c r="B107" s="47" t="s">
        <v>72</v>
      </c>
      <c r="C107" s="54">
        <v>770.56910000000005</v>
      </c>
    </row>
    <row r="108" spans="2:3" x14ac:dyDescent="0.25">
      <c r="B108" s="47" t="s">
        <v>73</v>
      </c>
      <c r="C108" s="54">
        <v>801.76139999999998</v>
      </c>
    </row>
    <row r="109" spans="2:3" x14ac:dyDescent="0.25">
      <c r="B109" s="47" t="s">
        <v>74</v>
      </c>
      <c r="C109" s="54">
        <v>33</v>
      </c>
    </row>
    <row r="110" spans="2:3" x14ac:dyDescent="0.25">
      <c r="B110" s="47" t="s">
        <v>75</v>
      </c>
      <c r="C110" s="54">
        <v>17.944400000000002</v>
      </c>
    </row>
    <row r="111" spans="2:3" x14ac:dyDescent="0.25">
      <c r="B111" s="47" t="s">
        <v>76</v>
      </c>
      <c r="C111" s="54">
        <v>801.76139999999998</v>
      </c>
    </row>
    <row r="112" spans="2:3" x14ac:dyDescent="0.25">
      <c r="B112" s="47" t="s">
        <v>77</v>
      </c>
      <c r="C112" s="54">
        <v>834.04679999999996</v>
      </c>
    </row>
    <row r="113" spans="2:3" x14ac:dyDescent="0.25">
      <c r="B113" s="47" t="s">
        <v>78</v>
      </c>
      <c r="C113" s="54">
        <v>23</v>
      </c>
    </row>
    <row r="114" spans="2:3" x14ac:dyDescent="0.25">
      <c r="B114" s="47" t="s">
        <v>79</v>
      </c>
      <c r="C114" s="54">
        <v>17.944400000000002</v>
      </c>
    </row>
    <row r="115" spans="2:3" x14ac:dyDescent="0.25">
      <c r="B115" s="47" t="s">
        <v>80</v>
      </c>
      <c r="C115" s="54">
        <v>834.04679999999996</v>
      </c>
    </row>
    <row r="116" spans="2:3" x14ac:dyDescent="0.25">
      <c r="B116" s="47" t="s">
        <v>81</v>
      </c>
      <c r="C116" s="54">
        <v>868.11090000000002</v>
      </c>
    </row>
    <row r="117" spans="2:3" x14ac:dyDescent="0.25">
      <c r="B117" s="47" t="s">
        <v>82</v>
      </c>
      <c r="C117" s="54">
        <v>15</v>
      </c>
    </row>
    <row r="118" spans="2:3" x14ac:dyDescent="0.25">
      <c r="B118" s="47" t="s">
        <v>83</v>
      </c>
      <c r="C118" s="54">
        <v>17.944400000000002</v>
      </c>
    </row>
    <row r="119" spans="2:3" x14ac:dyDescent="0.25">
      <c r="B119" s="47" t="s">
        <v>84</v>
      </c>
      <c r="C119" s="54">
        <v>868.11090000000002</v>
      </c>
    </row>
    <row r="120" spans="2:3" x14ac:dyDescent="0.25">
      <c r="B120" s="47" t="s">
        <v>85</v>
      </c>
      <c r="C120" s="54">
        <v>904.74450000000002</v>
      </c>
    </row>
    <row r="121" spans="2:3" x14ac:dyDescent="0.25">
      <c r="B121" s="47" t="s">
        <v>86</v>
      </c>
      <c r="C121" s="54">
        <v>16</v>
      </c>
    </row>
    <row r="122" spans="2:3" x14ac:dyDescent="0.25">
      <c r="B122" s="47" t="s">
        <v>87</v>
      </c>
      <c r="C122" s="54">
        <v>17.944400000000002</v>
      </c>
    </row>
    <row r="123" spans="2:3" x14ac:dyDescent="0.25">
      <c r="B123" s="47" t="s">
        <v>88</v>
      </c>
      <c r="C123" s="54">
        <v>904.74450000000002</v>
      </c>
    </row>
    <row r="124" spans="2:3" x14ac:dyDescent="0.25">
      <c r="B124" s="47" t="s">
        <v>89</v>
      </c>
      <c r="C124" s="54">
        <v>944.95939999999996</v>
      </c>
    </row>
    <row r="125" spans="2:3" x14ac:dyDescent="0.25">
      <c r="B125" s="47" t="s">
        <v>90</v>
      </c>
      <c r="C125" s="54">
        <v>15</v>
      </c>
    </row>
    <row r="126" spans="2:3" x14ac:dyDescent="0.25">
      <c r="B126" s="47" t="s">
        <v>91</v>
      </c>
      <c r="C126" s="54">
        <v>17.944400000000002</v>
      </c>
    </row>
    <row r="127" spans="2:3" x14ac:dyDescent="0.25">
      <c r="B127" s="47" t="s">
        <v>92</v>
      </c>
      <c r="C127" s="54">
        <v>944.95939999999996</v>
      </c>
    </row>
    <row r="128" spans="2:3" x14ac:dyDescent="0.25">
      <c r="B128" s="47" t="s">
        <v>93</v>
      </c>
      <c r="C128" s="54">
        <v>990.16729999999995</v>
      </c>
    </row>
    <row r="129" spans="2:3" x14ac:dyDescent="0.25">
      <c r="B129" s="47" t="s">
        <v>94</v>
      </c>
      <c r="C129" s="54">
        <v>18</v>
      </c>
    </row>
    <row r="130" spans="2:3" x14ac:dyDescent="0.25">
      <c r="B130" s="47" t="s">
        <v>95</v>
      </c>
      <c r="C130" s="54">
        <v>17.944400000000002</v>
      </c>
    </row>
    <row r="131" spans="2:3" x14ac:dyDescent="0.25">
      <c r="B131" s="47" t="s">
        <v>96</v>
      </c>
      <c r="C131" s="54">
        <v>990.16729999999995</v>
      </c>
    </row>
    <row r="132" spans="2:3" x14ac:dyDescent="0.25">
      <c r="B132" s="47" t="s">
        <v>97</v>
      </c>
      <c r="C132" s="59">
        <v>1042.5097000000001</v>
      </c>
    </row>
    <row r="133" spans="2:3" x14ac:dyDescent="0.25">
      <c r="B133" s="47" t="s">
        <v>98</v>
      </c>
      <c r="C133" s="54">
        <v>18</v>
      </c>
    </row>
    <row r="134" spans="2:3" x14ac:dyDescent="0.25">
      <c r="B134" s="47" t="s">
        <v>99</v>
      </c>
      <c r="C134" s="54">
        <v>17.944400000000002</v>
      </c>
    </row>
    <row r="135" spans="2:3" x14ac:dyDescent="0.25">
      <c r="B135" s="47" t="s">
        <v>100</v>
      </c>
      <c r="C135" s="59">
        <v>1042.5097000000001</v>
      </c>
    </row>
    <row r="136" spans="2:3" x14ac:dyDescent="0.25">
      <c r="B136" s="47" t="s">
        <v>101</v>
      </c>
      <c r="C136" s="59">
        <v>1105.5536</v>
      </c>
    </row>
    <row r="137" spans="2:3" x14ac:dyDescent="0.25">
      <c r="B137" s="47" t="s">
        <v>102</v>
      </c>
      <c r="C137" s="54">
        <v>4</v>
      </c>
    </row>
    <row r="138" spans="2:3" x14ac:dyDescent="0.25">
      <c r="B138" s="47" t="s">
        <v>103</v>
      </c>
      <c r="C138" s="54">
        <v>17.944400000000002</v>
      </c>
    </row>
    <row r="139" spans="2:3" x14ac:dyDescent="0.25">
      <c r="B139" s="47" t="s">
        <v>104</v>
      </c>
      <c r="C139" s="59">
        <v>1105.5536</v>
      </c>
    </row>
    <row r="140" spans="2:3" x14ac:dyDescent="0.25">
      <c r="B140" s="47" t="s">
        <v>105</v>
      </c>
      <c r="C140" s="59">
        <v>1186.0222000000001</v>
      </c>
    </row>
    <row r="141" spans="2:3" x14ac:dyDescent="0.25">
      <c r="B141" s="47" t="s">
        <v>106</v>
      </c>
      <c r="C141" s="54">
        <v>12</v>
      </c>
    </row>
    <row r="142" spans="2:3" x14ac:dyDescent="0.25">
      <c r="B142" s="47" t="s">
        <v>107</v>
      </c>
      <c r="C142" s="54">
        <v>17.944400000000002</v>
      </c>
    </row>
    <row r="143" spans="2:3" x14ac:dyDescent="0.25">
      <c r="B143" s="47" t="s">
        <v>108</v>
      </c>
      <c r="C143" s="59">
        <v>1186.0222000000001</v>
      </c>
    </row>
    <row r="144" spans="2:3" x14ac:dyDescent="0.25">
      <c r="B144" s="47" t="s">
        <v>109</v>
      </c>
      <c r="C144" s="59">
        <v>1299.2335</v>
      </c>
    </row>
    <row r="145" spans="2:3" x14ac:dyDescent="0.25">
      <c r="B145" s="47" t="s">
        <v>110</v>
      </c>
      <c r="C145" s="54">
        <v>19</v>
      </c>
    </row>
    <row r="146" spans="2:3" x14ac:dyDescent="0.25">
      <c r="B146" s="47" t="s">
        <v>111</v>
      </c>
      <c r="C146" s="54">
        <v>17.944400000000002</v>
      </c>
    </row>
    <row r="147" spans="2:3" x14ac:dyDescent="0.25">
      <c r="B147" s="47" t="s">
        <v>130</v>
      </c>
      <c r="C147" s="59">
        <v>1299.2335</v>
      </c>
    </row>
    <row r="148" spans="2:3" x14ac:dyDescent="0.25">
      <c r="B148" s="47" t="s">
        <v>131</v>
      </c>
      <c r="C148" s="59">
        <v>1495.4390000000001</v>
      </c>
    </row>
    <row r="149" spans="2:3" x14ac:dyDescent="0.25">
      <c r="B149" s="47" t="s">
        <v>132</v>
      </c>
      <c r="C149" s="54">
        <v>20</v>
      </c>
    </row>
    <row r="150" spans="2:3" x14ac:dyDescent="0.25">
      <c r="B150" s="47" t="s">
        <v>133</v>
      </c>
      <c r="C150" s="54">
        <v>17.944400000000002</v>
      </c>
    </row>
    <row r="151" spans="2:3" x14ac:dyDescent="0.25">
      <c r="B151" s="47" t="s">
        <v>134</v>
      </c>
      <c r="C151" s="59">
        <v>1495.4390000000001</v>
      </c>
    </row>
    <row r="152" spans="2:3" x14ac:dyDescent="0.25">
      <c r="B152" s="47" t="s">
        <v>135</v>
      </c>
      <c r="C152" s="48" t="s">
        <v>17</v>
      </c>
    </row>
    <row r="153" spans="2:3" x14ac:dyDescent="0.25">
      <c r="B153" s="47" t="s">
        <v>136</v>
      </c>
      <c r="C153" s="54">
        <v>21</v>
      </c>
    </row>
    <row r="154" spans="2:3" x14ac:dyDescent="0.25">
      <c r="B154" s="47" t="s">
        <v>137</v>
      </c>
      <c r="C154" s="54">
        <v>17.944400000000002</v>
      </c>
    </row>
    <row r="155" spans="2:3" x14ac:dyDescent="0.25">
      <c r="B155" s="49" t="s">
        <v>112</v>
      </c>
      <c r="C155" s="50"/>
    </row>
    <row r="156" spans="2:3" x14ac:dyDescent="0.25">
      <c r="B156" s="47" t="s">
        <v>113</v>
      </c>
      <c r="C156" s="54">
        <v>37.390099999999997</v>
      </c>
    </row>
    <row r="157" spans="2:3" x14ac:dyDescent="0.25">
      <c r="B157" s="47" t="s">
        <v>114</v>
      </c>
      <c r="C157" s="48" t="s">
        <v>35</v>
      </c>
    </row>
    <row r="158" spans="2:3" x14ac:dyDescent="0.25">
      <c r="B158" s="47" t="s">
        <v>115</v>
      </c>
      <c r="C158" s="48" t="s">
        <v>35</v>
      </c>
    </row>
    <row r="159" spans="2:3" x14ac:dyDescent="0.25">
      <c r="B159" s="47" t="s">
        <v>116</v>
      </c>
      <c r="C159" s="48" t="s">
        <v>35</v>
      </c>
    </row>
    <row r="160" spans="2:3" x14ac:dyDescent="0.25">
      <c r="B160" s="47" t="s">
        <v>117</v>
      </c>
      <c r="C160" s="48" t="s">
        <v>35</v>
      </c>
    </row>
    <row r="161" spans="2:3" x14ac:dyDescent="0.25">
      <c r="B161" s="47" t="s">
        <v>118</v>
      </c>
      <c r="C161" s="48" t="s">
        <v>35</v>
      </c>
    </row>
    <row r="162" spans="2:3" x14ac:dyDescent="0.25">
      <c r="B162" s="47" t="s">
        <v>119</v>
      </c>
      <c r="C162" s="48" t="s">
        <v>35</v>
      </c>
    </row>
    <row r="163" spans="2:3" x14ac:dyDescent="0.25">
      <c r="B163" s="47" t="s">
        <v>120</v>
      </c>
      <c r="C163" s="48" t="s">
        <v>35</v>
      </c>
    </row>
    <row r="164" spans="2:3" x14ac:dyDescent="0.25">
      <c r="B164" s="47" t="s">
        <v>121</v>
      </c>
      <c r="C164" s="48" t="s">
        <v>35</v>
      </c>
    </row>
    <row r="165" spans="2:3" x14ac:dyDescent="0.25">
      <c r="B165" s="47" t="s">
        <v>122</v>
      </c>
      <c r="C165" s="48" t="s">
        <v>35</v>
      </c>
    </row>
    <row r="166" spans="2:3" x14ac:dyDescent="0.25">
      <c r="B166" s="47" t="s">
        <v>123</v>
      </c>
      <c r="C166" s="48" t="s">
        <v>35</v>
      </c>
    </row>
    <row r="167" spans="2:3" x14ac:dyDescent="0.25">
      <c r="B167" s="47" t="s">
        <v>124</v>
      </c>
      <c r="C167" s="48" t="s">
        <v>35</v>
      </c>
    </row>
    <row r="168" spans="2:3" x14ac:dyDescent="0.25">
      <c r="B168" s="49" t="s">
        <v>125</v>
      </c>
      <c r="C168" s="50"/>
    </row>
    <row r="169" spans="2:3" x14ac:dyDescent="0.25">
      <c r="B169" s="47" t="s">
        <v>113</v>
      </c>
      <c r="C169" s="54">
        <v>2.3904000000000001</v>
      </c>
    </row>
    <row r="170" spans="2:3" x14ac:dyDescent="0.25">
      <c r="B170" s="47" t="s">
        <v>114</v>
      </c>
      <c r="C170" s="48" t="s">
        <v>35</v>
      </c>
    </row>
    <row r="171" spans="2:3" x14ac:dyDescent="0.25">
      <c r="B171" s="47" t="s">
        <v>115</v>
      </c>
      <c r="C171" s="48" t="s">
        <v>35</v>
      </c>
    </row>
    <row r="172" spans="2:3" x14ac:dyDescent="0.25">
      <c r="B172" s="47" t="s">
        <v>116</v>
      </c>
      <c r="C172" s="48" t="s">
        <v>35</v>
      </c>
    </row>
    <row r="173" spans="2:3" x14ac:dyDescent="0.25">
      <c r="B173" s="47" t="s">
        <v>117</v>
      </c>
      <c r="C173" s="48" t="s">
        <v>35</v>
      </c>
    </row>
    <row r="174" spans="2:3" x14ac:dyDescent="0.25">
      <c r="B174" s="47" t="s">
        <v>118</v>
      </c>
      <c r="C174" s="48" t="s">
        <v>35</v>
      </c>
    </row>
    <row r="175" spans="2:3" x14ac:dyDescent="0.25">
      <c r="B175" s="47" t="s">
        <v>119</v>
      </c>
      <c r="C175" s="48" t="s">
        <v>35</v>
      </c>
    </row>
    <row r="176" spans="2:3" x14ac:dyDescent="0.25">
      <c r="B176" s="47" t="s">
        <v>120</v>
      </c>
      <c r="C176" s="48" t="s">
        <v>35</v>
      </c>
    </row>
    <row r="177" spans="2:3" x14ac:dyDescent="0.25">
      <c r="B177" s="47" t="s">
        <v>121</v>
      </c>
      <c r="C177" s="48" t="s">
        <v>35</v>
      </c>
    </row>
    <row r="178" spans="2:3" x14ac:dyDescent="0.25">
      <c r="B178" s="47" t="s">
        <v>122</v>
      </c>
      <c r="C178" s="48" t="s">
        <v>35</v>
      </c>
    </row>
    <row r="179" spans="2:3" x14ac:dyDescent="0.25">
      <c r="B179" s="47" t="s">
        <v>123</v>
      </c>
      <c r="C179" s="48" t="s">
        <v>35</v>
      </c>
    </row>
    <row r="180" spans="2:3" x14ac:dyDescent="0.25">
      <c r="B180" s="47" t="s">
        <v>124</v>
      </c>
      <c r="C180" s="48" t="s">
        <v>35</v>
      </c>
    </row>
    <row r="181" spans="2:3" x14ac:dyDescent="0.25">
      <c r="B181" s="49" t="s">
        <v>126</v>
      </c>
      <c r="C181" s="50"/>
    </row>
    <row r="182" spans="2:3" x14ac:dyDescent="0.25">
      <c r="B182" s="47" t="s">
        <v>113</v>
      </c>
      <c r="C182" s="54">
        <v>7.2900000000000006E-2</v>
      </c>
    </row>
    <row r="183" spans="2:3" x14ac:dyDescent="0.25">
      <c r="B183" s="47" t="s">
        <v>114</v>
      </c>
      <c r="C183" s="48" t="s">
        <v>35</v>
      </c>
    </row>
    <row r="184" spans="2:3" x14ac:dyDescent="0.25">
      <c r="B184" s="47" t="s">
        <v>115</v>
      </c>
      <c r="C184" s="48" t="s">
        <v>35</v>
      </c>
    </row>
    <row r="185" spans="2:3" x14ac:dyDescent="0.25">
      <c r="B185" s="47" t="s">
        <v>116</v>
      </c>
      <c r="C185" s="48" t="s">
        <v>35</v>
      </c>
    </row>
    <row r="186" spans="2:3" x14ac:dyDescent="0.25">
      <c r="B186" s="47" t="s">
        <v>117</v>
      </c>
      <c r="C186" s="48" t="s">
        <v>35</v>
      </c>
    </row>
    <row r="187" spans="2:3" x14ac:dyDescent="0.25">
      <c r="B187" s="47" t="s">
        <v>118</v>
      </c>
      <c r="C187" s="48" t="s">
        <v>35</v>
      </c>
    </row>
    <row r="188" spans="2:3" x14ac:dyDescent="0.25">
      <c r="B188" s="47" t="s">
        <v>119</v>
      </c>
      <c r="C188" s="48" t="s">
        <v>35</v>
      </c>
    </row>
    <row r="189" spans="2:3" x14ac:dyDescent="0.25">
      <c r="B189" s="47" t="s">
        <v>120</v>
      </c>
      <c r="C189" s="48" t="s">
        <v>35</v>
      </c>
    </row>
    <row r="190" spans="2:3" x14ac:dyDescent="0.25">
      <c r="B190" s="47" t="s">
        <v>121</v>
      </c>
      <c r="C190" s="48" t="s">
        <v>35</v>
      </c>
    </row>
    <row r="191" spans="2:3" x14ac:dyDescent="0.25">
      <c r="B191" s="47" t="s">
        <v>122</v>
      </c>
      <c r="C191" s="48" t="s">
        <v>35</v>
      </c>
    </row>
    <row r="192" spans="2:3" x14ac:dyDescent="0.25">
      <c r="B192" s="47" t="s">
        <v>123</v>
      </c>
      <c r="C192" s="48" t="s">
        <v>35</v>
      </c>
    </row>
    <row r="193" spans="2:3" ht="15.75" thickBot="1" x14ac:dyDescent="0.3">
      <c r="B193" s="57" t="s">
        <v>124</v>
      </c>
      <c r="C193" s="58" t="s">
        <v>35</v>
      </c>
    </row>
  </sheetData>
  <mergeCells count="9">
    <mergeCell ref="B155:C155"/>
    <mergeCell ref="B168:C168"/>
    <mergeCell ref="B181:C181"/>
    <mergeCell ref="B23:C23"/>
    <mergeCell ref="B30:C30"/>
    <mergeCell ref="B47:C47"/>
    <mergeCell ref="B56:C56"/>
    <mergeCell ref="B78:C78"/>
    <mergeCell ref="B82:C8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2E2A-22E4-4AD5-9074-0A8A5C4A825E}">
  <dimension ref="B1:C209"/>
  <sheetViews>
    <sheetView showGridLines="0" workbookViewId="0"/>
  </sheetViews>
  <sheetFormatPr defaultRowHeight="15" x14ac:dyDescent="0.25"/>
  <cols>
    <col min="1" max="1" width="0.28515625" customWidth="1"/>
    <col min="2" max="5" width="20.7109375" customWidth="1"/>
  </cols>
  <sheetData>
    <row r="1" s="1" customFormat="1" ht="65.650000000000006" customHeight="1" x14ac:dyDescent="0.3"/>
    <row r="19" spans="2:3" ht="15.75" thickBot="1" x14ac:dyDescent="0.3"/>
    <row r="20" spans="2:3" x14ac:dyDescent="0.25">
      <c r="B20" s="45" t="s">
        <v>0</v>
      </c>
      <c r="C20" s="46" t="s">
        <v>18</v>
      </c>
    </row>
    <row r="21" spans="2:3" x14ac:dyDescent="0.25">
      <c r="B21" s="47" t="s">
        <v>3</v>
      </c>
      <c r="C21" s="48" t="s">
        <v>140</v>
      </c>
    </row>
    <row r="22" spans="2:3" x14ac:dyDescent="0.25">
      <c r="B22" s="47" t="s">
        <v>19</v>
      </c>
      <c r="C22" s="48" t="s">
        <v>20</v>
      </c>
    </row>
    <row r="23" spans="2:3" x14ac:dyDescent="0.25">
      <c r="B23" s="49" t="s">
        <v>21</v>
      </c>
      <c r="C23" s="50"/>
    </row>
    <row r="24" spans="2:3" x14ac:dyDescent="0.25">
      <c r="B24" s="47" t="s">
        <v>22</v>
      </c>
      <c r="C24" s="48" t="s">
        <v>23</v>
      </c>
    </row>
    <row r="25" spans="2:3" x14ac:dyDescent="0.25">
      <c r="B25" s="47" t="s">
        <v>24</v>
      </c>
      <c r="C25" s="48" t="s">
        <v>23</v>
      </c>
    </row>
    <row r="26" spans="2:3" x14ac:dyDescent="0.25">
      <c r="B26" s="47" t="s">
        <v>25</v>
      </c>
      <c r="C26" s="48" t="s">
        <v>23</v>
      </c>
    </row>
    <row r="27" spans="2:3" x14ac:dyDescent="0.25">
      <c r="B27" s="47" t="s">
        <v>26</v>
      </c>
      <c r="C27" s="48" t="s">
        <v>23</v>
      </c>
    </row>
    <row r="28" spans="2:3" x14ac:dyDescent="0.25">
      <c r="B28" s="47" t="s">
        <v>27</v>
      </c>
      <c r="C28" s="48" t="s">
        <v>23</v>
      </c>
    </row>
    <row r="29" spans="2:3" x14ac:dyDescent="0.25">
      <c r="B29" s="47" t="s">
        <v>28</v>
      </c>
      <c r="C29" s="48" t="s">
        <v>23</v>
      </c>
    </row>
    <row r="30" spans="2:3" x14ac:dyDescent="0.25">
      <c r="B30" s="49" t="s">
        <v>29</v>
      </c>
      <c r="C30" s="50"/>
    </row>
    <row r="31" spans="2:3" x14ac:dyDescent="0.25">
      <c r="B31" s="47" t="s">
        <v>30</v>
      </c>
      <c r="C31" s="51">
        <v>3</v>
      </c>
    </row>
    <row r="32" spans="2:3" x14ac:dyDescent="0.25">
      <c r="B32" s="47" t="s">
        <v>31</v>
      </c>
      <c r="C32" s="48" t="s">
        <v>32</v>
      </c>
    </row>
    <row r="33" spans="2:3" x14ac:dyDescent="0.25">
      <c r="B33" s="47" t="s">
        <v>33</v>
      </c>
      <c r="C33" s="54">
        <v>361.10730000000001</v>
      </c>
    </row>
    <row r="34" spans="2:3" x14ac:dyDescent="0.25">
      <c r="B34" s="47" t="s">
        <v>34</v>
      </c>
      <c r="C34" s="48" t="s">
        <v>35</v>
      </c>
    </row>
    <row r="35" spans="2:3" x14ac:dyDescent="0.25">
      <c r="B35" s="47" t="s">
        <v>36</v>
      </c>
      <c r="C35" s="48" t="s">
        <v>35</v>
      </c>
    </row>
    <row r="36" spans="2:3" x14ac:dyDescent="0.25">
      <c r="B36" s="47" t="s">
        <v>37</v>
      </c>
      <c r="C36" s="48" t="s">
        <v>35</v>
      </c>
    </row>
    <row r="37" spans="2:3" x14ac:dyDescent="0.25">
      <c r="B37" s="47" t="s">
        <v>38</v>
      </c>
      <c r="C37" s="48" t="s">
        <v>39</v>
      </c>
    </row>
    <row r="38" spans="2:3" x14ac:dyDescent="0.25">
      <c r="B38" s="47" t="s">
        <v>33</v>
      </c>
      <c r="C38" s="54">
        <v>307.54419999999999</v>
      </c>
    </row>
    <row r="39" spans="2:3" x14ac:dyDescent="0.25">
      <c r="B39" s="47" t="s">
        <v>34</v>
      </c>
      <c r="C39" s="48" t="s">
        <v>35</v>
      </c>
    </row>
    <row r="40" spans="2:3" x14ac:dyDescent="0.25">
      <c r="B40" s="47" t="s">
        <v>36</v>
      </c>
      <c r="C40" s="48" t="s">
        <v>35</v>
      </c>
    </row>
    <row r="41" spans="2:3" x14ac:dyDescent="0.25">
      <c r="B41" s="47" t="s">
        <v>37</v>
      </c>
      <c r="C41" s="48" t="s">
        <v>35</v>
      </c>
    </row>
    <row r="42" spans="2:3" x14ac:dyDescent="0.25">
      <c r="B42" s="47" t="s">
        <v>40</v>
      </c>
      <c r="C42" s="48" t="s">
        <v>41</v>
      </c>
    </row>
    <row r="43" spans="2:3" x14ac:dyDescent="0.25">
      <c r="B43" s="47" t="s">
        <v>33</v>
      </c>
      <c r="C43" s="54">
        <v>315.08870000000002</v>
      </c>
    </row>
    <row r="44" spans="2:3" x14ac:dyDescent="0.25">
      <c r="B44" s="47" t="s">
        <v>34</v>
      </c>
      <c r="C44" s="48" t="s">
        <v>35</v>
      </c>
    </row>
    <row r="45" spans="2:3" x14ac:dyDescent="0.25">
      <c r="B45" s="47" t="s">
        <v>36</v>
      </c>
      <c r="C45" s="48" t="s">
        <v>35</v>
      </c>
    </row>
    <row r="46" spans="2:3" x14ac:dyDescent="0.25">
      <c r="B46" s="47" t="s">
        <v>37</v>
      </c>
      <c r="C46" s="48" t="s">
        <v>35</v>
      </c>
    </row>
    <row r="47" spans="2:3" x14ac:dyDescent="0.25">
      <c r="B47" s="49" t="s">
        <v>42</v>
      </c>
      <c r="C47" s="50"/>
    </row>
    <row r="48" spans="2:3" x14ac:dyDescent="0.25">
      <c r="B48" s="47" t="s">
        <v>5</v>
      </c>
      <c r="C48" s="54">
        <v>315.08870000000002</v>
      </c>
    </row>
    <row r="49" spans="2:3" x14ac:dyDescent="0.25">
      <c r="B49" s="47" t="s">
        <v>6</v>
      </c>
      <c r="C49" s="48" t="s">
        <v>17</v>
      </c>
    </row>
    <row r="50" spans="2:3" x14ac:dyDescent="0.25">
      <c r="B50" s="47" t="s">
        <v>7</v>
      </c>
      <c r="C50" s="54">
        <v>676.19600000000003</v>
      </c>
    </row>
    <row r="51" spans="2:3" x14ac:dyDescent="0.25">
      <c r="B51" s="47" t="s">
        <v>8</v>
      </c>
      <c r="C51" s="54">
        <v>474.42829999999998</v>
      </c>
    </row>
    <row r="52" spans="2:3" x14ac:dyDescent="0.25">
      <c r="B52" s="47" t="s">
        <v>9</v>
      </c>
      <c r="C52" s="54">
        <v>590.00390000000004</v>
      </c>
    </row>
    <row r="53" spans="2:3" x14ac:dyDescent="0.25">
      <c r="B53" s="47" t="s">
        <v>10</v>
      </c>
      <c r="C53" s="54">
        <v>307.54419999999999</v>
      </c>
    </row>
    <row r="54" spans="2:3" x14ac:dyDescent="0.25">
      <c r="B54" s="47" t="s">
        <v>43</v>
      </c>
      <c r="C54" s="54">
        <v>3.1728000000000001</v>
      </c>
    </row>
    <row r="55" spans="2:3" x14ac:dyDescent="0.25">
      <c r="B55" s="47" t="s">
        <v>44</v>
      </c>
      <c r="C55" s="54">
        <v>25.063800000000001</v>
      </c>
    </row>
    <row r="56" spans="2:3" x14ac:dyDescent="0.25">
      <c r="B56" s="49" t="s">
        <v>45</v>
      </c>
      <c r="C56" s="50"/>
    </row>
    <row r="57" spans="2:3" x14ac:dyDescent="0.25">
      <c r="B57" s="55">
        <v>0.01</v>
      </c>
      <c r="C57" s="54">
        <v>364.41149999999999</v>
      </c>
    </row>
    <row r="58" spans="2:3" x14ac:dyDescent="0.25">
      <c r="B58" s="56">
        <v>2.5000000000000001E-2</v>
      </c>
      <c r="C58" s="54">
        <v>379.73770000000002</v>
      </c>
    </row>
    <row r="59" spans="2:3" x14ac:dyDescent="0.25">
      <c r="B59" s="55">
        <v>0.05</v>
      </c>
      <c r="C59" s="54">
        <v>396.67739999999998</v>
      </c>
    </row>
    <row r="60" spans="2:3" x14ac:dyDescent="0.25">
      <c r="B60" s="55">
        <v>0.1</v>
      </c>
      <c r="C60" s="54">
        <v>421.78640000000001</v>
      </c>
    </row>
    <row r="61" spans="2:3" x14ac:dyDescent="0.25">
      <c r="B61" s="55">
        <v>0.2</v>
      </c>
      <c r="C61" s="54">
        <v>462.74700000000001</v>
      </c>
    </row>
    <row r="62" spans="2:3" x14ac:dyDescent="0.25">
      <c r="B62" s="55">
        <v>0.25</v>
      </c>
      <c r="C62" s="54">
        <v>482.14519999999999</v>
      </c>
    </row>
    <row r="63" spans="2:3" x14ac:dyDescent="0.25">
      <c r="B63" s="55">
        <v>0.3</v>
      </c>
      <c r="C63" s="54">
        <v>501.72800000000001</v>
      </c>
    </row>
    <row r="64" spans="2:3" x14ac:dyDescent="0.25">
      <c r="B64" s="55">
        <v>0.35</v>
      </c>
      <c r="C64" s="54">
        <v>521.91769999999997</v>
      </c>
    </row>
    <row r="65" spans="2:3" x14ac:dyDescent="0.25">
      <c r="B65" s="55">
        <v>0.4</v>
      </c>
      <c r="C65" s="54">
        <v>543.09159999999997</v>
      </c>
    </row>
    <row r="66" spans="2:3" x14ac:dyDescent="0.25">
      <c r="B66" s="55">
        <v>0.45</v>
      </c>
      <c r="C66" s="54">
        <v>565.6386</v>
      </c>
    </row>
    <row r="67" spans="2:3" x14ac:dyDescent="0.25">
      <c r="B67" s="55">
        <v>0.5</v>
      </c>
      <c r="C67" s="54">
        <v>590.00390000000004</v>
      </c>
    </row>
    <row r="68" spans="2:3" x14ac:dyDescent="0.25">
      <c r="B68" s="55">
        <v>0.55000000000000004</v>
      </c>
      <c r="C68" s="54">
        <v>616.73860000000002</v>
      </c>
    </row>
    <row r="69" spans="2:3" x14ac:dyDescent="0.25">
      <c r="B69" s="55">
        <v>0.6</v>
      </c>
      <c r="C69" s="54">
        <v>646.56849999999997</v>
      </c>
    </row>
    <row r="70" spans="2:3" x14ac:dyDescent="0.25">
      <c r="B70" s="55">
        <v>0.65</v>
      </c>
      <c r="C70" s="54">
        <v>680.50340000000006</v>
      </c>
    </row>
    <row r="71" spans="2:3" x14ac:dyDescent="0.25">
      <c r="B71" s="55">
        <v>0.7</v>
      </c>
      <c r="C71" s="54">
        <v>720.03219999999999</v>
      </c>
    </row>
    <row r="72" spans="2:3" x14ac:dyDescent="0.25">
      <c r="B72" s="55">
        <v>0.75</v>
      </c>
      <c r="C72" s="54">
        <v>767.50049999999999</v>
      </c>
    </row>
    <row r="73" spans="2:3" x14ac:dyDescent="0.25">
      <c r="B73" s="55">
        <v>0.8</v>
      </c>
      <c r="C73" s="54">
        <v>826.93489999999997</v>
      </c>
    </row>
    <row r="74" spans="2:3" x14ac:dyDescent="0.25">
      <c r="B74" s="55">
        <v>0.9</v>
      </c>
      <c r="C74" s="59">
        <v>1023.4297</v>
      </c>
    </row>
    <row r="75" spans="2:3" x14ac:dyDescent="0.25">
      <c r="B75" s="55">
        <v>0.95</v>
      </c>
      <c r="C75" s="59">
        <v>1241.4226000000001</v>
      </c>
    </row>
    <row r="76" spans="2:3" x14ac:dyDescent="0.25">
      <c r="B76" s="56">
        <v>0.97499999999999998</v>
      </c>
      <c r="C76" s="59">
        <v>1484.1459</v>
      </c>
    </row>
    <row r="77" spans="2:3" x14ac:dyDescent="0.25">
      <c r="B77" s="55">
        <v>0.99</v>
      </c>
      <c r="C77" s="59">
        <v>1847.4084</v>
      </c>
    </row>
    <row r="78" spans="2:3" x14ac:dyDescent="0.25">
      <c r="B78" s="49" t="s">
        <v>46</v>
      </c>
      <c r="C78" s="50"/>
    </row>
    <row r="79" spans="2:3" x14ac:dyDescent="0.25">
      <c r="B79" s="47" t="s">
        <v>22</v>
      </c>
      <c r="C79" s="59">
        <v>6549.8513999999996</v>
      </c>
    </row>
    <row r="80" spans="2:3" x14ac:dyDescent="0.25">
      <c r="B80" s="47" t="s">
        <v>24</v>
      </c>
      <c r="C80" s="59">
        <v>6562.3603000000003</v>
      </c>
    </row>
    <row r="81" spans="2:3" x14ac:dyDescent="0.25">
      <c r="B81" s="47" t="s">
        <v>25</v>
      </c>
      <c r="C81" s="54">
        <v>-6.7323000000000004</v>
      </c>
    </row>
    <row r="82" spans="2:3" x14ac:dyDescent="0.25">
      <c r="B82" s="49" t="s">
        <v>47</v>
      </c>
      <c r="C82" s="50"/>
    </row>
    <row r="83" spans="2:3" x14ac:dyDescent="0.25">
      <c r="B83" s="47" t="s">
        <v>48</v>
      </c>
      <c r="C83" s="54">
        <v>315.08870000000002</v>
      </c>
    </row>
    <row r="84" spans="2:3" x14ac:dyDescent="0.25">
      <c r="B84" s="47" t="s">
        <v>49</v>
      </c>
      <c r="C84" s="54">
        <v>393.96570000000003</v>
      </c>
    </row>
    <row r="85" spans="2:3" x14ac:dyDescent="0.25">
      <c r="B85" s="47" t="s">
        <v>50</v>
      </c>
      <c r="C85" s="54">
        <v>11</v>
      </c>
    </row>
    <row r="86" spans="2:3" x14ac:dyDescent="0.25">
      <c r="B86" s="47" t="s">
        <v>51</v>
      </c>
      <c r="C86" s="54">
        <v>22.090900000000001</v>
      </c>
    </row>
    <row r="87" spans="2:3" x14ac:dyDescent="0.25">
      <c r="B87" s="47" t="s">
        <v>52</v>
      </c>
      <c r="C87" s="54">
        <v>393.96570000000003</v>
      </c>
    </row>
    <row r="88" spans="2:3" x14ac:dyDescent="0.25">
      <c r="B88" s="47" t="s">
        <v>53</v>
      </c>
      <c r="C88" s="54">
        <v>417.64330000000001</v>
      </c>
    </row>
    <row r="89" spans="2:3" x14ac:dyDescent="0.25">
      <c r="B89" s="47" t="s">
        <v>54</v>
      </c>
      <c r="C89" s="54">
        <v>20</v>
      </c>
    </row>
    <row r="90" spans="2:3" x14ac:dyDescent="0.25">
      <c r="B90" s="47" t="s">
        <v>55</v>
      </c>
      <c r="C90" s="54">
        <v>22.090900000000001</v>
      </c>
    </row>
    <row r="91" spans="2:3" x14ac:dyDescent="0.25">
      <c r="B91" s="47" t="s">
        <v>56</v>
      </c>
      <c r="C91" s="54">
        <v>417.64330000000001</v>
      </c>
    </row>
    <row r="92" spans="2:3" x14ac:dyDescent="0.25">
      <c r="B92" s="47" t="s">
        <v>57</v>
      </c>
      <c r="C92" s="54">
        <v>437.3843</v>
      </c>
    </row>
    <row r="93" spans="2:3" x14ac:dyDescent="0.25">
      <c r="B93" s="47" t="s">
        <v>58</v>
      </c>
      <c r="C93" s="54">
        <v>17</v>
      </c>
    </row>
    <row r="94" spans="2:3" x14ac:dyDescent="0.25">
      <c r="B94" s="47" t="s">
        <v>59</v>
      </c>
      <c r="C94" s="54">
        <v>22.090900000000001</v>
      </c>
    </row>
    <row r="95" spans="2:3" x14ac:dyDescent="0.25">
      <c r="B95" s="47" t="s">
        <v>60</v>
      </c>
      <c r="C95" s="54">
        <v>437.3843</v>
      </c>
    </row>
    <row r="96" spans="2:3" x14ac:dyDescent="0.25">
      <c r="B96" s="47" t="s">
        <v>61</v>
      </c>
      <c r="C96" s="54">
        <v>455.6354</v>
      </c>
    </row>
    <row r="97" spans="2:3" x14ac:dyDescent="0.25">
      <c r="B97" s="47" t="s">
        <v>62</v>
      </c>
      <c r="C97" s="54">
        <v>15</v>
      </c>
    </row>
    <row r="98" spans="2:3" x14ac:dyDescent="0.25">
      <c r="B98" s="47" t="s">
        <v>63</v>
      </c>
      <c r="C98" s="54">
        <v>22.090900000000001</v>
      </c>
    </row>
    <row r="99" spans="2:3" x14ac:dyDescent="0.25">
      <c r="B99" s="47" t="s">
        <v>64</v>
      </c>
      <c r="C99" s="54">
        <v>455.6354</v>
      </c>
    </row>
    <row r="100" spans="2:3" x14ac:dyDescent="0.25">
      <c r="B100" s="47" t="s">
        <v>65</v>
      </c>
      <c r="C100" s="54">
        <v>473.33420000000001</v>
      </c>
    </row>
    <row r="101" spans="2:3" x14ac:dyDescent="0.25">
      <c r="B101" s="47" t="s">
        <v>66</v>
      </c>
      <c r="C101" s="54">
        <v>27</v>
      </c>
    </row>
    <row r="102" spans="2:3" x14ac:dyDescent="0.25">
      <c r="B102" s="47" t="s">
        <v>67</v>
      </c>
      <c r="C102" s="54">
        <v>22.090900000000001</v>
      </c>
    </row>
    <row r="103" spans="2:3" x14ac:dyDescent="0.25">
      <c r="B103" s="47" t="s">
        <v>68</v>
      </c>
      <c r="C103" s="54">
        <v>473.33420000000001</v>
      </c>
    </row>
    <row r="104" spans="2:3" x14ac:dyDescent="0.25">
      <c r="B104" s="47" t="s">
        <v>69</v>
      </c>
      <c r="C104" s="54">
        <v>490.99630000000002</v>
      </c>
    </row>
    <row r="105" spans="2:3" x14ac:dyDescent="0.25">
      <c r="B105" s="47" t="s">
        <v>70</v>
      </c>
      <c r="C105" s="54">
        <v>33</v>
      </c>
    </row>
    <row r="106" spans="2:3" x14ac:dyDescent="0.25">
      <c r="B106" s="47" t="s">
        <v>71</v>
      </c>
      <c r="C106" s="54">
        <v>22.090900000000001</v>
      </c>
    </row>
    <row r="107" spans="2:3" x14ac:dyDescent="0.25">
      <c r="B107" s="47" t="s">
        <v>72</v>
      </c>
      <c r="C107" s="54">
        <v>490.99630000000002</v>
      </c>
    </row>
    <row r="108" spans="2:3" x14ac:dyDescent="0.25">
      <c r="B108" s="47" t="s">
        <v>73</v>
      </c>
      <c r="C108" s="54">
        <v>508.97930000000002</v>
      </c>
    </row>
    <row r="109" spans="2:3" x14ac:dyDescent="0.25">
      <c r="B109" s="47" t="s">
        <v>74</v>
      </c>
      <c r="C109" s="54">
        <v>28</v>
      </c>
    </row>
    <row r="110" spans="2:3" x14ac:dyDescent="0.25">
      <c r="B110" s="47" t="s">
        <v>75</v>
      </c>
      <c r="C110" s="54">
        <v>22.090900000000001</v>
      </c>
    </row>
    <row r="111" spans="2:3" x14ac:dyDescent="0.25">
      <c r="B111" s="47" t="s">
        <v>76</v>
      </c>
      <c r="C111" s="54">
        <v>508.97930000000002</v>
      </c>
    </row>
    <row r="112" spans="2:3" x14ac:dyDescent="0.25">
      <c r="B112" s="47" t="s">
        <v>77</v>
      </c>
      <c r="C112" s="54">
        <v>527.57899999999995</v>
      </c>
    </row>
    <row r="113" spans="2:3" x14ac:dyDescent="0.25">
      <c r="B113" s="47" t="s">
        <v>78</v>
      </c>
      <c r="C113" s="54">
        <v>36</v>
      </c>
    </row>
    <row r="114" spans="2:3" x14ac:dyDescent="0.25">
      <c r="B114" s="47" t="s">
        <v>79</v>
      </c>
      <c r="C114" s="54">
        <v>22.090900000000001</v>
      </c>
    </row>
    <row r="115" spans="2:3" x14ac:dyDescent="0.25">
      <c r="B115" s="47" t="s">
        <v>80</v>
      </c>
      <c r="C115" s="54">
        <v>527.57899999999995</v>
      </c>
    </row>
    <row r="116" spans="2:3" x14ac:dyDescent="0.25">
      <c r="B116" s="47" t="s">
        <v>81</v>
      </c>
      <c r="C116" s="54">
        <v>547.07690000000002</v>
      </c>
    </row>
    <row r="117" spans="2:3" x14ac:dyDescent="0.25">
      <c r="B117" s="47" t="s">
        <v>82</v>
      </c>
      <c r="C117" s="54">
        <v>24</v>
      </c>
    </row>
    <row r="118" spans="2:3" x14ac:dyDescent="0.25">
      <c r="B118" s="47" t="s">
        <v>83</v>
      </c>
      <c r="C118" s="54">
        <v>22.090900000000001</v>
      </c>
    </row>
    <row r="119" spans="2:3" x14ac:dyDescent="0.25">
      <c r="B119" s="47" t="s">
        <v>84</v>
      </c>
      <c r="C119" s="54">
        <v>547.07690000000002</v>
      </c>
    </row>
    <row r="120" spans="2:3" x14ac:dyDescent="0.25">
      <c r="B120" s="47" t="s">
        <v>85</v>
      </c>
      <c r="C120" s="54">
        <v>567.77110000000005</v>
      </c>
    </row>
    <row r="121" spans="2:3" x14ac:dyDescent="0.25">
      <c r="B121" s="47" t="s">
        <v>86</v>
      </c>
      <c r="C121" s="54">
        <v>31</v>
      </c>
    </row>
    <row r="122" spans="2:3" x14ac:dyDescent="0.25">
      <c r="B122" s="47" t="s">
        <v>87</v>
      </c>
      <c r="C122" s="54">
        <v>22.090900000000001</v>
      </c>
    </row>
    <row r="123" spans="2:3" x14ac:dyDescent="0.25">
      <c r="B123" s="47" t="s">
        <v>88</v>
      </c>
      <c r="C123" s="54">
        <v>567.77110000000005</v>
      </c>
    </row>
    <row r="124" spans="2:3" x14ac:dyDescent="0.25">
      <c r="B124" s="47" t="s">
        <v>89</v>
      </c>
      <c r="C124" s="54">
        <v>590.00390000000004</v>
      </c>
    </row>
    <row r="125" spans="2:3" x14ac:dyDescent="0.25">
      <c r="B125" s="47" t="s">
        <v>90</v>
      </c>
      <c r="C125" s="54">
        <v>25</v>
      </c>
    </row>
    <row r="126" spans="2:3" x14ac:dyDescent="0.25">
      <c r="B126" s="47" t="s">
        <v>91</v>
      </c>
      <c r="C126" s="54">
        <v>22.090900000000001</v>
      </c>
    </row>
    <row r="127" spans="2:3" x14ac:dyDescent="0.25">
      <c r="B127" s="47" t="s">
        <v>92</v>
      </c>
      <c r="C127" s="54">
        <v>590.00390000000004</v>
      </c>
    </row>
    <row r="128" spans="2:3" x14ac:dyDescent="0.25">
      <c r="B128" s="47" t="s">
        <v>93</v>
      </c>
      <c r="C128" s="54">
        <v>614.19280000000003</v>
      </c>
    </row>
    <row r="129" spans="2:3" x14ac:dyDescent="0.25">
      <c r="B129" s="47" t="s">
        <v>94</v>
      </c>
      <c r="C129" s="54">
        <v>33</v>
      </c>
    </row>
    <row r="130" spans="2:3" x14ac:dyDescent="0.25">
      <c r="B130" s="47" t="s">
        <v>95</v>
      </c>
      <c r="C130" s="54">
        <v>22.090900000000001</v>
      </c>
    </row>
    <row r="131" spans="2:3" x14ac:dyDescent="0.25">
      <c r="B131" s="47" t="s">
        <v>96</v>
      </c>
      <c r="C131" s="54">
        <v>614.19280000000003</v>
      </c>
    </row>
    <row r="132" spans="2:3" x14ac:dyDescent="0.25">
      <c r="B132" s="47" t="s">
        <v>97</v>
      </c>
      <c r="C132" s="54">
        <v>640.87400000000002</v>
      </c>
    </row>
    <row r="133" spans="2:3" x14ac:dyDescent="0.25">
      <c r="B133" s="47" t="s">
        <v>98</v>
      </c>
      <c r="C133" s="54">
        <v>22</v>
      </c>
    </row>
    <row r="134" spans="2:3" x14ac:dyDescent="0.25">
      <c r="B134" s="47" t="s">
        <v>99</v>
      </c>
      <c r="C134" s="54">
        <v>22.090900000000001</v>
      </c>
    </row>
    <row r="135" spans="2:3" x14ac:dyDescent="0.25">
      <c r="B135" s="47" t="s">
        <v>100</v>
      </c>
      <c r="C135" s="54">
        <v>640.87400000000002</v>
      </c>
    </row>
    <row r="136" spans="2:3" x14ac:dyDescent="0.25">
      <c r="B136" s="47" t="s">
        <v>101</v>
      </c>
      <c r="C136" s="54">
        <v>670.76779999999997</v>
      </c>
    </row>
    <row r="137" spans="2:3" x14ac:dyDescent="0.25">
      <c r="B137" s="47" t="s">
        <v>102</v>
      </c>
      <c r="C137" s="54">
        <v>18</v>
      </c>
    </row>
    <row r="138" spans="2:3" x14ac:dyDescent="0.25">
      <c r="B138" s="47" t="s">
        <v>103</v>
      </c>
      <c r="C138" s="54">
        <v>22.090900000000001</v>
      </c>
    </row>
    <row r="139" spans="2:3" x14ac:dyDescent="0.25">
      <c r="B139" s="47" t="s">
        <v>104</v>
      </c>
      <c r="C139" s="54">
        <v>670.76779999999997</v>
      </c>
    </row>
    <row r="140" spans="2:3" x14ac:dyDescent="0.25">
      <c r="B140" s="47" t="s">
        <v>105</v>
      </c>
      <c r="C140" s="54">
        <v>704.88760000000002</v>
      </c>
    </row>
    <row r="141" spans="2:3" x14ac:dyDescent="0.25">
      <c r="B141" s="47" t="s">
        <v>106</v>
      </c>
      <c r="C141" s="54">
        <v>18</v>
      </c>
    </row>
    <row r="142" spans="2:3" x14ac:dyDescent="0.25">
      <c r="B142" s="47" t="s">
        <v>107</v>
      </c>
      <c r="C142" s="54">
        <v>22.090900000000001</v>
      </c>
    </row>
    <row r="143" spans="2:3" x14ac:dyDescent="0.25">
      <c r="B143" s="47" t="s">
        <v>108</v>
      </c>
      <c r="C143" s="54">
        <v>704.88760000000002</v>
      </c>
    </row>
    <row r="144" spans="2:3" x14ac:dyDescent="0.25">
      <c r="B144" s="47" t="s">
        <v>109</v>
      </c>
      <c r="C144" s="54">
        <v>744.73680000000002</v>
      </c>
    </row>
    <row r="145" spans="2:3" x14ac:dyDescent="0.25">
      <c r="B145" s="47" t="s">
        <v>110</v>
      </c>
      <c r="C145" s="54">
        <v>18</v>
      </c>
    </row>
    <row r="146" spans="2:3" x14ac:dyDescent="0.25">
      <c r="B146" s="47" t="s">
        <v>111</v>
      </c>
      <c r="C146" s="54">
        <v>22.090900000000001</v>
      </c>
    </row>
    <row r="147" spans="2:3" x14ac:dyDescent="0.25">
      <c r="B147" s="47" t="s">
        <v>130</v>
      </c>
      <c r="C147" s="54">
        <v>744.73680000000002</v>
      </c>
    </row>
    <row r="148" spans="2:3" x14ac:dyDescent="0.25">
      <c r="B148" s="47" t="s">
        <v>131</v>
      </c>
      <c r="C148" s="54">
        <v>792.69069999999999</v>
      </c>
    </row>
    <row r="149" spans="2:3" x14ac:dyDescent="0.25">
      <c r="B149" s="47" t="s">
        <v>132</v>
      </c>
      <c r="C149" s="54">
        <v>25</v>
      </c>
    </row>
    <row r="150" spans="2:3" x14ac:dyDescent="0.25">
      <c r="B150" s="47" t="s">
        <v>133</v>
      </c>
      <c r="C150" s="54">
        <v>22.090900000000001</v>
      </c>
    </row>
    <row r="151" spans="2:3" x14ac:dyDescent="0.25">
      <c r="B151" s="47" t="s">
        <v>134</v>
      </c>
      <c r="C151" s="54">
        <v>792.69069999999999</v>
      </c>
    </row>
    <row r="152" spans="2:3" x14ac:dyDescent="0.25">
      <c r="B152" s="47" t="s">
        <v>135</v>
      </c>
      <c r="C152" s="54">
        <v>852.83399999999995</v>
      </c>
    </row>
    <row r="153" spans="2:3" x14ac:dyDescent="0.25">
      <c r="B153" s="47" t="s">
        <v>136</v>
      </c>
      <c r="C153" s="54">
        <v>14</v>
      </c>
    </row>
    <row r="154" spans="2:3" x14ac:dyDescent="0.25">
      <c r="B154" s="47" t="s">
        <v>137</v>
      </c>
      <c r="C154" s="54">
        <v>22.090900000000001</v>
      </c>
    </row>
    <row r="155" spans="2:3" x14ac:dyDescent="0.25">
      <c r="B155" s="47" t="s">
        <v>141</v>
      </c>
      <c r="C155" s="54">
        <v>852.83399999999995</v>
      </c>
    </row>
    <row r="156" spans="2:3" x14ac:dyDescent="0.25">
      <c r="B156" s="47" t="s">
        <v>142</v>
      </c>
      <c r="C156" s="54">
        <v>933.08579999999995</v>
      </c>
    </row>
    <row r="157" spans="2:3" x14ac:dyDescent="0.25">
      <c r="B157" s="47" t="s">
        <v>143</v>
      </c>
      <c r="C157" s="54">
        <v>8</v>
      </c>
    </row>
    <row r="158" spans="2:3" x14ac:dyDescent="0.25">
      <c r="B158" s="47" t="s">
        <v>144</v>
      </c>
      <c r="C158" s="54">
        <v>22.090900000000001</v>
      </c>
    </row>
    <row r="159" spans="2:3" x14ac:dyDescent="0.25">
      <c r="B159" s="47" t="s">
        <v>145</v>
      </c>
      <c r="C159" s="54">
        <v>933.08579999999995</v>
      </c>
    </row>
    <row r="160" spans="2:3" x14ac:dyDescent="0.25">
      <c r="B160" s="47" t="s">
        <v>146</v>
      </c>
      <c r="C160" s="59">
        <v>1052.0461</v>
      </c>
    </row>
    <row r="161" spans="2:3" x14ac:dyDescent="0.25">
      <c r="B161" s="47" t="s">
        <v>147</v>
      </c>
      <c r="C161" s="54">
        <v>11</v>
      </c>
    </row>
    <row r="162" spans="2:3" x14ac:dyDescent="0.25">
      <c r="B162" s="47" t="s">
        <v>148</v>
      </c>
      <c r="C162" s="54">
        <v>22.090900000000001</v>
      </c>
    </row>
    <row r="163" spans="2:3" x14ac:dyDescent="0.25">
      <c r="B163" s="47" t="s">
        <v>149</v>
      </c>
      <c r="C163" s="59">
        <v>1052.0461</v>
      </c>
    </row>
    <row r="164" spans="2:3" x14ac:dyDescent="0.25">
      <c r="B164" s="47" t="s">
        <v>150</v>
      </c>
      <c r="C164" s="59">
        <v>1273.2688000000001</v>
      </c>
    </row>
    <row r="165" spans="2:3" x14ac:dyDescent="0.25">
      <c r="B165" s="47" t="s">
        <v>151</v>
      </c>
      <c r="C165" s="54">
        <v>22</v>
      </c>
    </row>
    <row r="166" spans="2:3" x14ac:dyDescent="0.25">
      <c r="B166" s="47" t="s">
        <v>152</v>
      </c>
      <c r="C166" s="54">
        <v>22.090900000000001</v>
      </c>
    </row>
    <row r="167" spans="2:3" x14ac:dyDescent="0.25">
      <c r="B167" s="47" t="s">
        <v>153</v>
      </c>
      <c r="C167" s="59">
        <v>1273.2688000000001</v>
      </c>
    </row>
    <row r="168" spans="2:3" x14ac:dyDescent="0.25">
      <c r="B168" s="47" t="s">
        <v>154</v>
      </c>
      <c r="C168" s="48" t="s">
        <v>17</v>
      </c>
    </row>
    <row r="169" spans="2:3" x14ac:dyDescent="0.25">
      <c r="B169" s="47" t="s">
        <v>155</v>
      </c>
      <c r="C169" s="54">
        <v>30</v>
      </c>
    </row>
    <row r="170" spans="2:3" x14ac:dyDescent="0.25">
      <c r="B170" s="47" t="s">
        <v>156</v>
      </c>
      <c r="C170" s="54">
        <v>22.090900000000001</v>
      </c>
    </row>
    <row r="171" spans="2:3" x14ac:dyDescent="0.25">
      <c r="B171" s="49" t="s">
        <v>112</v>
      </c>
      <c r="C171" s="50"/>
    </row>
    <row r="172" spans="2:3" x14ac:dyDescent="0.25">
      <c r="B172" s="47" t="s">
        <v>113</v>
      </c>
      <c r="C172" s="54">
        <v>58.567900000000002</v>
      </c>
    </row>
    <row r="173" spans="2:3" x14ac:dyDescent="0.25">
      <c r="B173" s="47" t="s">
        <v>114</v>
      </c>
      <c r="C173" s="48" t="s">
        <v>35</v>
      </c>
    </row>
    <row r="174" spans="2:3" x14ac:dyDescent="0.25">
      <c r="B174" s="47" t="s">
        <v>115</v>
      </c>
      <c r="C174" s="48" t="s">
        <v>35</v>
      </c>
    </row>
    <row r="175" spans="2:3" x14ac:dyDescent="0.25">
      <c r="B175" s="47" t="s">
        <v>116</v>
      </c>
      <c r="C175" s="48" t="s">
        <v>35</v>
      </c>
    </row>
    <row r="176" spans="2:3" x14ac:dyDescent="0.25">
      <c r="B176" s="47" t="s">
        <v>117</v>
      </c>
      <c r="C176" s="48" t="s">
        <v>35</v>
      </c>
    </row>
    <row r="177" spans="2:3" x14ac:dyDescent="0.25">
      <c r="B177" s="47" t="s">
        <v>118</v>
      </c>
      <c r="C177" s="48" t="s">
        <v>35</v>
      </c>
    </row>
    <row r="178" spans="2:3" x14ac:dyDescent="0.25">
      <c r="B178" s="47" t="s">
        <v>119</v>
      </c>
      <c r="C178" s="48" t="s">
        <v>35</v>
      </c>
    </row>
    <row r="179" spans="2:3" x14ac:dyDescent="0.25">
      <c r="B179" s="47" t="s">
        <v>120</v>
      </c>
      <c r="C179" s="48" t="s">
        <v>35</v>
      </c>
    </row>
    <row r="180" spans="2:3" x14ac:dyDescent="0.25">
      <c r="B180" s="47" t="s">
        <v>121</v>
      </c>
      <c r="C180" s="48" t="s">
        <v>35</v>
      </c>
    </row>
    <row r="181" spans="2:3" x14ac:dyDescent="0.25">
      <c r="B181" s="47" t="s">
        <v>122</v>
      </c>
      <c r="C181" s="48" t="s">
        <v>35</v>
      </c>
    </row>
    <row r="182" spans="2:3" x14ac:dyDescent="0.25">
      <c r="B182" s="47" t="s">
        <v>123</v>
      </c>
      <c r="C182" s="48" t="s">
        <v>35</v>
      </c>
    </row>
    <row r="183" spans="2:3" x14ac:dyDescent="0.25">
      <c r="B183" s="47" t="s">
        <v>124</v>
      </c>
      <c r="C183" s="48" t="s">
        <v>35</v>
      </c>
    </row>
    <row r="184" spans="2:3" x14ac:dyDescent="0.25">
      <c r="B184" s="49" t="s">
        <v>125</v>
      </c>
      <c r="C184" s="50"/>
    </row>
    <row r="185" spans="2:3" x14ac:dyDescent="0.25">
      <c r="B185" s="47" t="s">
        <v>113</v>
      </c>
      <c r="C185" s="54">
        <v>4.6473000000000004</v>
      </c>
    </row>
    <row r="186" spans="2:3" x14ac:dyDescent="0.25">
      <c r="B186" s="47" t="s">
        <v>114</v>
      </c>
      <c r="C186" s="48" t="s">
        <v>35</v>
      </c>
    </row>
    <row r="187" spans="2:3" x14ac:dyDescent="0.25">
      <c r="B187" s="47" t="s">
        <v>115</v>
      </c>
      <c r="C187" s="48" t="s">
        <v>35</v>
      </c>
    </row>
    <row r="188" spans="2:3" x14ac:dyDescent="0.25">
      <c r="B188" s="47" t="s">
        <v>116</v>
      </c>
      <c r="C188" s="48" t="s">
        <v>35</v>
      </c>
    </row>
    <row r="189" spans="2:3" x14ac:dyDescent="0.25">
      <c r="B189" s="47" t="s">
        <v>117</v>
      </c>
      <c r="C189" s="48" t="s">
        <v>35</v>
      </c>
    </row>
    <row r="190" spans="2:3" x14ac:dyDescent="0.25">
      <c r="B190" s="47" t="s">
        <v>118</v>
      </c>
      <c r="C190" s="48" t="s">
        <v>35</v>
      </c>
    </row>
    <row r="191" spans="2:3" x14ac:dyDescent="0.25">
      <c r="B191" s="47" t="s">
        <v>119</v>
      </c>
      <c r="C191" s="48" t="s">
        <v>35</v>
      </c>
    </row>
    <row r="192" spans="2:3" x14ac:dyDescent="0.25">
      <c r="B192" s="47" t="s">
        <v>120</v>
      </c>
      <c r="C192" s="48" t="s">
        <v>35</v>
      </c>
    </row>
    <row r="193" spans="2:3" x14ac:dyDescent="0.25">
      <c r="B193" s="47" t="s">
        <v>121</v>
      </c>
      <c r="C193" s="48" t="s">
        <v>35</v>
      </c>
    </row>
    <row r="194" spans="2:3" x14ac:dyDescent="0.25">
      <c r="B194" s="47" t="s">
        <v>122</v>
      </c>
      <c r="C194" s="48" t="s">
        <v>35</v>
      </c>
    </row>
    <row r="195" spans="2:3" x14ac:dyDescent="0.25">
      <c r="B195" s="47" t="s">
        <v>123</v>
      </c>
      <c r="C195" s="48" t="s">
        <v>35</v>
      </c>
    </row>
    <row r="196" spans="2:3" x14ac:dyDescent="0.25">
      <c r="B196" s="47" t="s">
        <v>124</v>
      </c>
      <c r="C196" s="48" t="s">
        <v>35</v>
      </c>
    </row>
    <row r="197" spans="2:3" x14ac:dyDescent="0.25">
      <c r="B197" s="49" t="s">
        <v>126</v>
      </c>
      <c r="C197" s="50"/>
    </row>
    <row r="198" spans="2:3" x14ac:dyDescent="0.25">
      <c r="B198" s="47" t="s">
        <v>113</v>
      </c>
      <c r="C198" s="54">
        <v>8.0399999999999999E-2</v>
      </c>
    </row>
    <row r="199" spans="2:3" x14ac:dyDescent="0.25">
      <c r="B199" s="47" t="s">
        <v>114</v>
      </c>
      <c r="C199" s="48" t="s">
        <v>35</v>
      </c>
    </row>
    <row r="200" spans="2:3" x14ac:dyDescent="0.25">
      <c r="B200" s="47" t="s">
        <v>115</v>
      </c>
      <c r="C200" s="48" t="s">
        <v>35</v>
      </c>
    </row>
    <row r="201" spans="2:3" x14ac:dyDescent="0.25">
      <c r="B201" s="47" t="s">
        <v>116</v>
      </c>
      <c r="C201" s="48" t="s">
        <v>35</v>
      </c>
    </row>
    <row r="202" spans="2:3" x14ac:dyDescent="0.25">
      <c r="B202" s="47" t="s">
        <v>117</v>
      </c>
      <c r="C202" s="48" t="s">
        <v>35</v>
      </c>
    </row>
    <row r="203" spans="2:3" x14ac:dyDescent="0.25">
      <c r="B203" s="47" t="s">
        <v>118</v>
      </c>
      <c r="C203" s="48" t="s">
        <v>35</v>
      </c>
    </row>
    <row r="204" spans="2:3" x14ac:dyDescent="0.25">
      <c r="B204" s="47" t="s">
        <v>119</v>
      </c>
      <c r="C204" s="48" t="s">
        <v>35</v>
      </c>
    </row>
    <row r="205" spans="2:3" x14ac:dyDescent="0.25">
      <c r="B205" s="47" t="s">
        <v>120</v>
      </c>
      <c r="C205" s="48" t="s">
        <v>35</v>
      </c>
    </row>
    <row r="206" spans="2:3" x14ac:dyDescent="0.25">
      <c r="B206" s="47" t="s">
        <v>121</v>
      </c>
      <c r="C206" s="48" t="s">
        <v>35</v>
      </c>
    </row>
    <row r="207" spans="2:3" x14ac:dyDescent="0.25">
      <c r="B207" s="47" t="s">
        <v>122</v>
      </c>
      <c r="C207" s="48" t="s">
        <v>35</v>
      </c>
    </row>
    <row r="208" spans="2:3" x14ac:dyDescent="0.25">
      <c r="B208" s="47" t="s">
        <v>123</v>
      </c>
      <c r="C208" s="48" t="s">
        <v>35</v>
      </c>
    </row>
    <row r="209" spans="2:3" ht="15.75" thickBot="1" x14ac:dyDescent="0.3">
      <c r="B209" s="57" t="s">
        <v>124</v>
      </c>
      <c r="C209" s="58" t="s">
        <v>35</v>
      </c>
    </row>
  </sheetData>
  <mergeCells count="9">
    <mergeCell ref="B171:C171"/>
    <mergeCell ref="B184:C184"/>
    <mergeCell ref="B197:C197"/>
    <mergeCell ref="B23:C23"/>
    <mergeCell ref="B30:C30"/>
    <mergeCell ref="B47:C47"/>
    <mergeCell ref="B56:C56"/>
    <mergeCell ref="B78:C78"/>
    <mergeCell ref="B82:C8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B685-4B88-4E6E-9822-A46B8AA74502}">
  <dimension ref="B1:C157"/>
  <sheetViews>
    <sheetView showGridLines="0" workbookViewId="0"/>
  </sheetViews>
  <sheetFormatPr defaultRowHeight="15" x14ac:dyDescent="0.25"/>
  <cols>
    <col min="1" max="1" width="0.28515625" customWidth="1"/>
    <col min="2" max="5" width="20.7109375" customWidth="1"/>
  </cols>
  <sheetData>
    <row r="1" s="1" customFormat="1" ht="65.650000000000006" customHeight="1" x14ac:dyDescent="0.3"/>
    <row r="19" spans="2:3" ht="15.75" thickBot="1" x14ac:dyDescent="0.3"/>
    <row r="20" spans="2:3" x14ac:dyDescent="0.25">
      <c r="B20" s="45" t="s">
        <v>0</v>
      </c>
      <c r="C20" s="46" t="s">
        <v>18</v>
      </c>
    </row>
    <row r="21" spans="2:3" x14ac:dyDescent="0.25">
      <c r="B21" s="47" t="s">
        <v>3</v>
      </c>
      <c r="C21" s="48" t="s">
        <v>159</v>
      </c>
    </row>
    <row r="22" spans="2:3" x14ac:dyDescent="0.25">
      <c r="B22" s="47" t="s">
        <v>19</v>
      </c>
      <c r="C22" s="48" t="s">
        <v>20</v>
      </c>
    </row>
    <row r="23" spans="2:3" x14ac:dyDescent="0.25">
      <c r="B23" s="49" t="s">
        <v>21</v>
      </c>
      <c r="C23" s="50"/>
    </row>
    <row r="24" spans="2:3" x14ac:dyDescent="0.25">
      <c r="B24" s="47" t="s">
        <v>22</v>
      </c>
      <c r="C24" s="48" t="s">
        <v>23</v>
      </c>
    </row>
    <row r="25" spans="2:3" x14ac:dyDescent="0.25">
      <c r="B25" s="47" t="s">
        <v>24</v>
      </c>
      <c r="C25" s="48" t="s">
        <v>23</v>
      </c>
    </row>
    <row r="26" spans="2:3" x14ac:dyDescent="0.25">
      <c r="B26" s="47" t="s">
        <v>25</v>
      </c>
      <c r="C26" s="48" t="s">
        <v>23</v>
      </c>
    </row>
    <row r="27" spans="2:3" x14ac:dyDescent="0.25">
      <c r="B27" s="47" t="s">
        <v>26</v>
      </c>
      <c r="C27" s="48" t="s">
        <v>23</v>
      </c>
    </row>
    <row r="28" spans="2:3" x14ac:dyDescent="0.25">
      <c r="B28" s="47" t="s">
        <v>27</v>
      </c>
      <c r="C28" s="48" t="s">
        <v>23</v>
      </c>
    </row>
    <row r="29" spans="2:3" x14ac:dyDescent="0.25">
      <c r="B29" s="47" t="s">
        <v>28</v>
      </c>
      <c r="C29" s="48" t="s">
        <v>23</v>
      </c>
    </row>
    <row r="30" spans="2:3" x14ac:dyDescent="0.25">
      <c r="B30" s="49" t="s">
        <v>29</v>
      </c>
      <c r="C30" s="50"/>
    </row>
    <row r="31" spans="2:3" x14ac:dyDescent="0.25">
      <c r="B31" s="47" t="s">
        <v>30</v>
      </c>
      <c r="C31" s="51">
        <v>3</v>
      </c>
    </row>
    <row r="32" spans="2:3" x14ac:dyDescent="0.25">
      <c r="B32" s="47" t="s">
        <v>31</v>
      </c>
      <c r="C32" s="48" t="s">
        <v>32</v>
      </c>
    </row>
    <row r="33" spans="2:3" x14ac:dyDescent="0.25">
      <c r="B33" s="47" t="s">
        <v>33</v>
      </c>
      <c r="C33" s="52">
        <v>1750.5340000000001</v>
      </c>
    </row>
    <row r="34" spans="2:3" x14ac:dyDescent="0.25">
      <c r="B34" s="47" t="s">
        <v>34</v>
      </c>
      <c r="C34" s="48" t="s">
        <v>35</v>
      </c>
    </row>
    <row r="35" spans="2:3" x14ac:dyDescent="0.25">
      <c r="B35" s="47" t="s">
        <v>36</v>
      </c>
      <c r="C35" s="48" t="s">
        <v>35</v>
      </c>
    </row>
    <row r="36" spans="2:3" x14ac:dyDescent="0.25">
      <c r="B36" s="47" t="s">
        <v>37</v>
      </c>
      <c r="C36" s="48" t="s">
        <v>35</v>
      </c>
    </row>
    <row r="37" spans="2:3" x14ac:dyDescent="0.25">
      <c r="B37" s="47" t="s">
        <v>38</v>
      </c>
      <c r="C37" s="48" t="s">
        <v>39</v>
      </c>
    </row>
    <row r="38" spans="2:3" x14ac:dyDescent="0.25">
      <c r="B38" s="47" t="s">
        <v>33</v>
      </c>
      <c r="C38" s="53">
        <v>399.31400000000002</v>
      </c>
    </row>
    <row r="39" spans="2:3" x14ac:dyDescent="0.25">
      <c r="B39" s="47" t="s">
        <v>34</v>
      </c>
      <c r="C39" s="48" t="s">
        <v>35</v>
      </c>
    </row>
    <row r="40" spans="2:3" x14ac:dyDescent="0.25">
      <c r="B40" s="47" t="s">
        <v>36</v>
      </c>
      <c r="C40" s="48" t="s">
        <v>35</v>
      </c>
    </row>
    <row r="41" spans="2:3" x14ac:dyDescent="0.25">
      <c r="B41" s="47" t="s">
        <v>37</v>
      </c>
      <c r="C41" s="48" t="s">
        <v>35</v>
      </c>
    </row>
    <row r="42" spans="2:3" x14ac:dyDescent="0.25">
      <c r="B42" s="47" t="s">
        <v>40</v>
      </c>
      <c r="C42" s="48" t="s">
        <v>41</v>
      </c>
    </row>
    <row r="43" spans="2:3" x14ac:dyDescent="0.25">
      <c r="B43" s="47" t="s">
        <v>33</v>
      </c>
      <c r="C43" s="53">
        <v>-234.417</v>
      </c>
    </row>
    <row r="44" spans="2:3" x14ac:dyDescent="0.25">
      <c r="B44" s="47" t="s">
        <v>34</v>
      </c>
      <c r="C44" s="48" t="s">
        <v>35</v>
      </c>
    </row>
    <row r="45" spans="2:3" x14ac:dyDescent="0.25">
      <c r="B45" s="47" t="s">
        <v>36</v>
      </c>
      <c r="C45" s="48" t="s">
        <v>35</v>
      </c>
    </row>
    <row r="46" spans="2:3" x14ac:dyDescent="0.25">
      <c r="B46" s="47" t="s">
        <v>37</v>
      </c>
      <c r="C46" s="48" t="s">
        <v>35</v>
      </c>
    </row>
    <row r="47" spans="2:3" x14ac:dyDescent="0.25">
      <c r="B47" s="49" t="s">
        <v>42</v>
      </c>
      <c r="C47" s="50"/>
    </row>
    <row r="48" spans="2:3" x14ac:dyDescent="0.25">
      <c r="B48" s="47" t="s">
        <v>5</v>
      </c>
      <c r="C48" s="53">
        <v>-234.417</v>
      </c>
    </row>
    <row r="49" spans="2:3" x14ac:dyDescent="0.25">
      <c r="B49" s="47" t="s">
        <v>6</v>
      </c>
      <c r="C49" s="48" t="s">
        <v>17</v>
      </c>
    </row>
    <row r="50" spans="2:3" x14ac:dyDescent="0.25">
      <c r="B50" s="47" t="s">
        <v>7</v>
      </c>
      <c r="C50" s="52">
        <v>1516.116</v>
      </c>
    </row>
    <row r="51" spans="2:3" x14ac:dyDescent="0.25">
      <c r="B51" s="47" t="s">
        <v>8</v>
      </c>
      <c r="C51" s="52">
        <v>1387.8630000000001</v>
      </c>
    </row>
    <row r="52" spans="2:3" x14ac:dyDescent="0.25">
      <c r="B52" s="47" t="s">
        <v>9</v>
      </c>
      <c r="C52" s="52">
        <v>1472.2760000000001</v>
      </c>
    </row>
    <row r="53" spans="2:3" x14ac:dyDescent="0.25">
      <c r="B53" s="47" t="s">
        <v>10</v>
      </c>
      <c r="C53" s="53">
        <v>399.31400000000002</v>
      </c>
    </row>
    <row r="54" spans="2:3" x14ac:dyDescent="0.25">
      <c r="B54" s="47" t="s">
        <v>43</v>
      </c>
      <c r="C54" s="54">
        <v>0.69620000000000004</v>
      </c>
    </row>
    <row r="55" spans="2:3" x14ac:dyDescent="0.25">
      <c r="B55" s="47" t="s">
        <v>44</v>
      </c>
      <c r="C55" s="54">
        <v>3.8740000000000001</v>
      </c>
    </row>
    <row r="56" spans="2:3" x14ac:dyDescent="0.25">
      <c r="B56" s="49" t="s">
        <v>45</v>
      </c>
      <c r="C56" s="50"/>
    </row>
    <row r="57" spans="2:3" x14ac:dyDescent="0.25">
      <c r="B57" s="55">
        <v>0.01</v>
      </c>
      <c r="C57" s="53">
        <v>776.25</v>
      </c>
    </row>
    <row r="58" spans="2:3" x14ac:dyDescent="0.25">
      <c r="B58" s="56">
        <v>2.5000000000000001E-2</v>
      </c>
      <c r="C58" s="53">
        <v>863.18600000000004</v>
      </c>
    </row>
    <row r="59" spans="2:3" x14ac:dyDescent="0.25">
      <c r="B59" s="55">
        <v>0.05</v>
      </c>
      <c r="C59" s="53">
        <v>943.91300000000001</v>
      </c>
    </row>
    <row r="60" spans="2:3" x14ac:dyDescent="0.25">
      <c r="B60" s="55">
        <v>0.1</v>
      </c>
      <c r="C60" s="52">
        <v>1044.384</v>
      </c>
    </row>
    <row r="61" spans="2:3" x14ac:dyDescent="0.25">
      <c r="B61" s="55">
        <v>0.2</v>
      </c>
      <c r="C61" s="52">
        <v>1177.58</v>
      </c>
    </row>
    <row r="62" spans="2:3" x14ac:dyDescent="0.25">
      <c r="B62" s="55">
        <v>0.25</v>
      </c>
      <c r="C62" s="52">
        <v>1231.7429999999999</v>
      </c>
    </row>
    <row r="63" spans="2:3" x14ac:dyDescent="0.25">
      <c r="B63" s="55">
        <v>0.3</v>
      </c>
      <c r="C63" s="52">
        <v>1282.152</v>
      </c>
    </row>
    <row r="64" spans="2:3" x14ac:dyDescent="0.25">
      <c r="B64" s="55">
        <v>0.35</v>
      </c>
      <c r="C64" s="52">
        <v>1330.4090000000001</v>
      </c>
    </row>
    <row r="65" spans="2:3" x14ac:dyDescent="0.25">
      <c r="B65" s="55">
        <v>0.4</v>
      </c>
      <c r="C65" s="52">
        <v>1377.6189999999999</v>
      </c>
    </row>
    <row r="66" spans="2:3" x14ac:dyDescent="0.25">
      <c r="B66" s="55">
        <v>0.45</v>
      </c>
      <c r="C66" s="52">
        <v>1424.6510000000001</v>
      </c>
    </row>
    <row r="67" spans="2:3" x14ac:dyDescent="0.25">
      <c r="B67" s="55">
        <v>0.5</v>
      </c>
      <c r="C67" s="52">
        <v>1472.2760000000001</v>
      </c>
    </row>
    <row r="68" spans="2:3" x14ac:dyDescent="0.25">
      <c r="B68" s="55">
        <v>0.55000000000000004</v>
      </c>
      <c r="C68" s="52">
        <v>1521.269</v>
      </c>
    </row>
    <row r="69" spans="2:3" x14ac:dyDescent="0.25">
      <c r="B69" s="55">
        <v>0.6</v>
      </c>
      <c r="C69" s="52">
        <v>1572.492</v>
      </c>
    </row>
    <row r="70" spans="2:3" x14ac:dyDescent="0.25">
      <c r="B70" s="55">
        <v>0.65</v>
      </c>
      <c r="C70" s="52">
        <v>1627.0050000000001</v>
      </c>
    </row>
    <row r="71" spans="2:3" x14ac:dyDescent="0.25">
      <c r="B71" s="55">
        <v>0.7</v>
      </c>
      <c r="C71" s="52">
        <v>1686.2349999999999</v>
      </c>
    </row>
    <row r="72" spans="2:3" x14ac:dyDescent="0.25">
      <c r="B72" s="55">
        <v>0.75</v>
      </c>
      <c r="C72" s="52">
        <v>1752.27</v>
      </c>
    </row>
    <row r="73" spans="2:3" x14ac:dyDescent="0.25">
      <c r="B73" s="55">
        <v>0.8</v>
      </c>
      <c r="C73" s="52">
        <v>1828.4780000000001</v>
      </c>
    </row>
    <row r="74" spans="2:3" x14ac:dyDescent="0.25">
      <c r="B74" s="55">
        <v>0.9</v>
      </c>
      <c r="C74" s="52">
        <v>2043.3440000000001</v>
      </c>
    </row>
    <row r="75" spans="2:3" x14ac:dyDescent="0.25">
      <c r="B75" s="55">
        <v>0.95</v>
      </c>
      <c r="C75" s="52">
        <v>2237.5569999999998</v>
      </c>
    </row>
    <row r="76" spans="2:3" x14ac:dyDescent="0.25">
      <c r="B76" s="56">
        <v>0.97499999999999998</v>
      </c>
      <c r="C76" s="52">
        <v>2419.3679999999999</v>
      </c>
    </row>
    <row r="77" spans="2:3" x14ac:dyDescent="0.25">
      <c r="B77" s="55">
        <v>0.99</v>
      </c>
      <c r="C77" s="52">
        <v>2647.643</v>
      </c>
    </row>
    <row r="78" spans="2:3" x14ac:dyDescent="0.25">
      <c r="B78" s="49" t="s">
        <v>46</v>
      </c>
      <c r="C78" s="50"/>
    </row>
    <row r="79" spans="2:3" x14ac:dyDescent="0.25">
      <c r="B79" s="47" t="s">
        <v>22</v>
      </c>
      <c r="C79" s="53">
        <v>758.31100000000004</v>
      </c>
    </row>
    <row r="80" spans="2:3" x14ac:dyDescent="0.25">
      <c r="B80" s="47" t="s">
        <v>24</v>
      </c>
      <c r="C80" s="53">
        <v>763.59500000000003</v>
      </c>
    </row>
    <row r="81" spans="2:3" x14ac:dyDescent="0.25">
      <c r="B81" s="47" t="s">
        <v>25</v>
      </c>
      <c r="C81" s="53">
        <v>-7.3710000000000004</v>
      </c>
    </row>
    <row r="82" spans="2:3" x14ac:dyDescent="0.25">
      <c r="B82" s="49" t="s">
        <v>47</v>
      </c>
      <c r="C82" s="50"/>
    </row>
    <row r="83" spans="2:3" x14ac:dyDescent="0.25">
      <c r="B83" s="47" t="s">
        <v>48</v>
      </c>
      <c r="C83" s="53">
        <v>-234.417</v>
      </c>
    </row>
    <row r="84" spans="2:3" x14ac:dyDescent="0.25">
      <c r="B84" s="47" t="s">
        <v>49</v>
      </c>
      <c r="C84" s="52">
        <v>1062.048</v>
      </c>
    </row>
    <row r="85" spans="2:3" x14ac:dyDescent="0.25">
      <c r="B85" s="47" t="s">
        <v>50</v>
      </c>
      <c r="C85" s="53">
        <v>9</v>
      </c>
    </row>
    <row r="86" spans="2:3" x14ac:dyDescent="0.25">
      <c r="B86" s="47" t="s">
        <v>51</v>
      </c>
      <c r="C86" s="53">
        <v>5.6669999999999998</v>
      </c>
    </row>
    <row r="87" spans="2:3" x14ac:dyDescent="0.25">
      <c r="B87" s="47" t="s">
        <v>52</v>
      </c>
      <c r="C87" s="52">
        <v>1062.048</v>
      </c>
    </row>
    <row r="88" spans="2:3" x14ac:dyDescent="0.25">
      <c r="B88" s="47" t="s">
        <v>53</v>
      </c>
      <c r="C88" s="52">
        <v>1202.252</v>
      </c>
    </row>
    <row r="89" spans="2:3" x14ac:dyDescent="0.25">
      <c r="B89" s="47" t="s">
        <v>54</v>
      </c>
      <c r="C89" s="53">
        <v>8</v>
      </c>
    </row>
    <row r="90" spans="2:3" x14ac:dyDescent="0.25">
      <c r="B90" s="47" t="s">
        <v>55</v>
      </c>
      <c r="C90" s="53">
        <v>5.6669999999999998</v>
      </c>
    </row>
    <row r="91" spans="2:3" x14ac:dyDescent="0.25">
      <c r="B91" s="47" t="s">
        <v>56</v>
      </c>
      <c r="C91" s="52">
        <v>1202.252</v>
      </c>
    </row>
    <row r="92" spans="2:3" x14ac:dyDescent="0.25">
      <c r="B92" s="47" t="s">
        <v>57</v>
      </c>
      <c r="C92" s="52">
        <v>1314.4880000000001</v>
      </c>
    </row>
    <row r="93" spans="2:3" x14ac:dyDescent="0.25">
      <c r="B93" s="47" t="s">
        <v>58</v>
      </c>
      <c r="C93" s="53">
        <v>0</v>
      </c>
    </row>
    <row r="94" spans="2:3" x14ac:dyDescent="0.25">
      <c r="B94" s="47" t="s">
        <v>59</v>
      </c>
      <c r="C94" s="53">
        <v>5.6669999999999998</v>
      </c>
    </row>
    <row r="95" spans="2:3" x14ac:dyDescent="0.25">
      <c r="B95" s="47" t="s">
        <v>60</v>
      </c>
      <c r="C95" s="52">
        <v>1314.4880000000001</v>
      </c>
    </row>
    <row r="96" spans="2:3" x14ac:dyDescent="0.25">
      <c r="B96" s="47" t="s">
        <v>61</v>
      </c>
      <c r="C96" s="52">
        <v>1419.41</v>
      </c>
    </row>
    <row r="97" spans="2:3" x14ac:dyDescent="0.25">
      <c r="B97" s="47" t="s">
        <v>62</v>
      </c>
      <c r="C97" s="53">
        <v>1</v>
      </c>
    </row>
    <row r="98" spans="2:3" x14ac:dyDescent="0.25">
      <c r="B98" s="47" t="s">
        <v>63</v>
      </c>
      <c r="C98" s="53">
        <v>5.6669999999999998</v>
      </c>
    </row>
    <row r="99" spans="2:3" x14ac:dyDescent="0.25">
      <c r="B99" s="47" t="s">
        <v>64</v>
      </c>
      <c r="C99" s="52">
        <v>1419.41</v>
      </c>
    </row>
    <row r="100" spans="2:3" x14ac:dyDescent="0.25">
      <c r="B100" s="47" t="s">
        <v>65</v>
      </c>
      <c r="C100" s="52">
        <v>1526.8330000000001</v>
      </c>
    </row>
    <row r="101" spans="2:3" x14ac:dyDescent="0.25">
      <c r="B101" s="47" t="s">
        <v>66</v>
      </c>
      <c r="C101" s="53">
        <v>5</v>
      </c>
    </row>
    <row r="102" spans="2:3" x14ac:dyDescent="0.25">
      <c r="B102" s="47" t="s">
        <v>67</v>
      </c>
      <c r="C102" s="53">
        <v>5.6669999999999998</v>
      </c>
    </row>
    <row r="103" spans="2:3" x14ac:dyDescent="0.25">
      <c r="B103" s="47" t="s">
        <v>68</v>
      </c>
      <c r="C103" s="52">
        <v>1526.8330000000001</v>
      </c>
    </row>
    <row r="104" spans="2:3" x14ac:dyDescent="0.25">
      <c r="B104" s="47" t="s">
        <v>69</v>
      </c>
      <c r="C104" s="52">
        <v>1646.1389999999999</v>
      </c>
    </row>
    <row r="105" spans="2:3" x14ac:dyDescent="0.25">
      <c r="B105" s="47" t="s">
        <v>70</v>
      </c>
      <c r="C105" s="53">
        <v>5</v>
      </c>
    </row>
    <row r="106" spans="2:3" x14ac:dyDescent="0.25">
      <c r="B106" s="47" t="s">
        <v>71</v>
      </c>
      <c r="C106" s="53">
        <v>5.6669999999999998</v>
      </c>
    </row>
    <row r="107" spans="2:3" x14ac:dyDescent="0.25">
      <c r="B107" s="47" t="s">
        <v>72</v>
      </c>
      <c r="C107" s="52">
        <v>1646.1389999999999</v>
      </c>
    </row>
    <row r="108" spans="2:3" x14ac:dyDescent="0.25">
      <c r="B108" s="47" t="s">
        <v>73</v>
      </c>
      <c r="C108" s="52">
        <v>1793.0519999999999</v>
      </c>
    </row>
    <row r="109" spans="2:3" x14ac:dyDescent="0.25">
      <c r="B109" s="47" t="s">
        <v>74</v>
      </c>
      <c r="C109" s="53">
        <v>13</v>
      </c>
    </row>
    <row r="110" spans="2:3" x14ac:dyDescent="0.25">
      <c r="B110" s="47" t="s">
        <v>75</v>
      </c>
      <c r="C110" s="53">
        <v>5.6669999999999998</v>
      </c>
    </row>
    <row r="111" spans="2:3" x14ac:dyDescent="0.25">
      <c r="B111" s="47" t="s">
        <v>76</v>
      </c>
      <c r="C111" s="52">
        <v>1793.0519999999999</v>
      </c>
    </row>
    <row r="112" spans="2:3" x14ac:dyDescent="0.25">
      <c r="B112" s="47" t="s">
        <v>77</v>
      </c>
      <c r="C112" s="52">
        <v>2012.31</v>
      </c>
    </row>
    <row r="113" spans="2:3" x14ac:dyDescent="0.25">
      <c r="B113" s="47" t="s">
        <v>78</v>
      </c>
      <c r="C113" s="53">
        <v>7</v>
      </c>
    </row>
    <row r="114" spans="2:3" x14ac:dyDescent="0.25">
      <c r="B114" s="47" t="s">
        <v>79</v>
      </c>
      <c r="C114" s="53">
        <v>5.6669999999999998</v>
      </c>
    </row>
    <row r="115" spans="2:3" x14ac:dyDescent="0.25">
      <c r="B115" s="47" t="s">
        <v>80</v>
      </c>
      <c r="C115" s="52">
        <v>2012.31</v>
      </c>
    </row>
    <row r="116" spans="2:3" x14ac:dyDescent="0.25">
      <c r="B116" s="47" t="s">
        <v>81</v>
      </c>
      <c r="C116" s="48" t="s">
        <v>17</v>
      </c>
    </row>
    <row r="117" spans="2:3" x14ac:dyDescent="0.25">
      <c r="B117" s="47" t="s">
        <v>82</v>
      </c>
      <c r="C117" s="53">
        <v>3</v>
      </c>
    </row>
    <row r="118" spans="2:3" x14ac:dyDescent="0.25">
      <c r="B118" s="47" t="s">
        <v>83</v>
      </c>
      <c r="C118" s="53">
        <v>5.6669999999999998</v>
      </c>
    </row>
    <row r="119" spans="2:3" x14ac:dyDescent="0.25">
      <c r="B119" s="49" t="s">
        <v>112</v>
      </c>
      <c r="C119" s="50"/>
    </row>
    <row r="120" spans="2:3" x14ac:dyDescent="0.25">
      <c r="B120" s="47" t="s">
        <v>113</v>
      </c>
      <c r="C120" s="53">
        <v>23.646999999999998</v>
      </c>
    </row>
    <row r="121" spans="2:3" x14ac:dyDescent="0.25">
      <c r="B121" s="47" t="s">
        <v>114</v>
      </c>
      <c r="C121" s="48" t="s">
        <v>35</v>
      </c>
    </row>
    <row r="122" spans="2:3" x14ac:dyDescent="0.25">
      <c r="B122" s="47" t="s">
        <v>115</v>
      </c>
      <c r="C122" s="48" t="s">
        <v>35</v>
      </c>
    </row>
    <row r="123" spans="2:3" x14ac:dyDescent="0.25">
      <c r="B123" s="47" t="s">
        <v>116</v>
      </c>
      <c r="C123" s="48" t="s">
        <v>35</v>
      </c>
    </row>
    <row r="124" spans="2:3" x14ac:dyDescent="0.25">
      <c r="B124" s="47" t="s">
        <v>117</v>
      </c>
      <c r="C124" s="48" t="s">
        <v>35</v>
      </c>
    </row>
    <row r="125" spans="2:3" x14ac:dyDescent="0.25">
      <c r="B125" s="47" t="s">
        <v>118</v>
      </c>
      <c r="C125" s="48" t="s">
        <v>35</v>
      </c>
    </row>
    <row r="126" spans="2:3" x14ac:dyDescent="0.25">
      <c r="B126" s="47" t="s">
        <v>119</v>
      </c>
      <c r="C126" s="48" t="s">
        <v>35</v>
      </c>
    </row>
    <row r="127" spans="2:3" x14ac:dyDescent="0.25">
      <c r="B127" s="47" t="s">
        <v>120</v>
      </c>
      <c r="C127" s="48" t="s">
        <v>35</v>
      </c>
    </row>
    <row r="128" spans="2:3" x14ac:dyDescent="0.25">
      <c r="B128" s="47" t="s">
        <v>121</v>
      </c>
      <c r="C128" s="48" t="s">
        <v>35</v>
      </c>
    </row>
    <row r="129" spans="2:3" x14ac:dyDescent="0.25">
      <c r="B129" s="47" t="s">
        <v>122</v>
      </c>
      <c r="C129" s="48" t="s">
        <v>35</v>
      </c>
    </row>
    <row r="130" spans="2:3" x14ac:dyDescent="0.25">
      <c r="B130" s="47" t="s">
        <v>123</v>
      </c>
      <c r="C130" s="48" t="s">
        <v>35</v>
      </c>
    </row>
    <row r="131" spans="2:3" x14ac:dyDescent="0.25">
      <c r="B131" s="47" t="s">
        <v>124</v>
      </c>
      <c r="C131" s="48" t="s">
        <v>35</v>
      </c>
    </row>
    <row r="132" spans="2:3" x14ac:dyDescent="0.25">
      <c r="B132" s="49" t="s">
        <v>125</v>
      </c>
      <c r="C132" s="50"/>
    </row>
    <row r="133" spans="2:3" x14ac:dyDescent="0.25">
      <c r="B133" s="47" t="s">
        <v>113</v>
      </c>
      <c r="C133" s="53">
        <v>1.93</v>
      </c>
    </row>
    <row r="134" spans="2:3" x14ac:dyDescent="0.25">
      <c r="B134" s="47" t="s">
        <v>114</v>
      </c>
      <c r="C134" s="48" t="s">
        <v>35</v>
      </c>
    </row>
    <row r="135" spans="2:3" x14ac:dyDescent="0.25">
      <c r="B135" s="47" t="s">
        <v>115</v>
      </c>
      <c r="C135" s="48" t="s">
        <v>35</v>
      </c>
    </row>
    <row r="136" spans="2:3" x14ac:dyDescent="0.25">
      <c r="B136" s="47" t="s">
        <v>116</v>
      </c>
      <c r="C136" s="48" t="s">
        <v>35</v>
      </c>
    </row>
    <row r="137" spans="2:3" x14ac:dyDescent="0.25">
      <c r="B137" s="47" t="s">
        <v>117</v>
      </c>
      <c r="C137" s="48" t="s">
        <v>35</v>
      </c>
    </row>
    <row r="138" spans="2:3" x14ac:dyDescent="0.25">
      <c r="B138" s="47" t="s">
        <v>118</v>
      </c>
      <c r="C138" s="48" t="s">
        <v>35</v>
      </c>
    </row>
    <row r="139" spans="2:3" x14ac:dyDescent="0.25">
      <c r="B139" s="47" t="s">
        <v>119</v>
      </c>
      <c r="C139" s="48" t="s">
        <v>35</v>
      </c>
    </row>
    <row r="140" spans="2:3" x14ac:dyDescent="0.25">
      <c r="B140" s="47" t="s">
        <v>120</v>
      </c>
      <c r="C140" s="48" t="s">
        <v>35</v>
      </c>
    </row>
    <row r="141" spans="2:3" x14ac:dyDescent="0.25">
      <c r="B141" s="47" t="s">
        <v>121</v>
      </c>
      <c r="C141" s="48" t="s">
        <v>35</v>
      </c>
    </row>
    <row r="142" spans="2:3" x14ac:dyDescent="0.25">
      <c r="B142" s="47" t="s">
        <v>122</v>
      </c>
      <c r="C142" s="48" t="s">
        <v>35</v>
      </c>
    </row>
    <row r="143" spans="2:3" x14ac:dyDescent="0.25">
      <c r="B143" s="47" t="s">
        <v>123</v>
      </c>
      <c r="C143" s="48" t="s">
        <v>35</v>
      </c>
    </row>
    <row r="144" spans="2:3" x14ac:dyDescent="0.25">
      <c r="B144" s="47" t="s">
        <v>124</v>
      </c>
      <c r="C144" s="48" t="s">
        <v>35</v>
      </c>
    </row>
    <row r="145" spans="2:3" x14ac:dyDescent="0.25">
      <c r="B145" s="49" t="s">
        <v>126</v>
      </c>
      <c r="C145" s="50"/>
    </row>
    <row r="146" spans="2:3" x14ac:dyDescent="0.25">
      <c r="B146" s="47" t="s">
        <v>113</v>
      </c>
      <c r="C146" s="53">
        <v>0.16700000000000001</v>
      </c>
    </row>
    <row r="147" spans="2:3" x14ac:dyDescent="0.25">
      <c r="B147" s="47" t="s">
        <v>114</v>
      </c>
      <c r="C147" s="48" t="s">
        <v>35</v>
      </c>
    </row>
    <row r="148" spans="2:3" x14ac:dyDescent="0.25">
      <c r="B148" s="47" t="s">
        <v>115</v>
      </c>
      <c r="C148" s="48" t="s">
        <v>35</v>
      </c>
    </row>
    <row r="149" spans="2:3" x14ac:dyDescent="0.25">
      <c r="B149" s="47" t="s">
        <v>116</v>
      </c>
      <c r="C149" s="48" t="s">
        <v>35</v>
      </c>
    </row>
    <row r="150" spans="2:3" x14ac:dyDescent="0.25">
      <c r="B150" s="47" t="s">
        <v>117</v>
      </c>
      <c r="C150" s="48" t="s">
        <v>35</v>
      </c>
    </row>
    <row r="151" spans="2:3" x14ac:dyDescent="0.25">
      <c r="B151" s="47" t="s">
        <v>118</v>
      </c>
      <c r="C151" s="48" t="s">
        <v>35</v>
      </c>
    </row>
    <row r="152" spans="2:3" x14ac:dyDescent="0.25">
      <c r="B152" s="47" t="s">
        <v>119</v>
      </c>
      <c r="C152" s="48" t="s">
        <v>35</v>
      </c>
    </row>
    <row r="153" spans="2:3" x14ac:dyDescent="0.25">
      <c r="B153" s="47" t="s">
        <v>120</v>
      </c>
      <c r="C153" s="48" t="s">
        <v>35</v>
      </c>
    </row>
    <row r="154" spans="2:3" x14ac:dyDescent="0.25">
      <c r="B154" s="47" t="s">
        <v>121</v>
      </c>
      <c r="C154" s="48" t="s">
        <v>35</v>
      </c>
    </row>
    <row r="155" spans="2:3" x14ac:dyDescent="0.25">
      <c r="B155" s="47" t="s">
        <v>122</v>
      </c>
      <c r="C155" s="48" t="s">
        <v>35</v>
      </c>
    </row>
    <row r="156" spans="2:3" x14ac:dyDescent="0.25">
      <c r="B156" s="47" t="s">
        <v>123</v>
      </c>
      <c r="C156" s="48" t="s">
        <v>35</v>
      </c>
    </row>
    <row r="157" spans="2:3" ht="15.75" thickBot="1" x14ac:dyDescent="0.3">
      <c r="B157" s="57" t="s">
        <v>124</v>
      </c>
      <c r="C157" s="58" t="s">
        <v>35</v>
      </c>
    </row>
  </sheetData>
  <mergeCells count="9">
    <mergeCell ref="B119:C119"/>
    <mergeCell ref="B132:C132"/>
    <mergeCell ref="B145:C145"/>
    <mergeCell ref="B23:C23"/>
    <mergeCell ref="B30:C30"/>
    <mergeCell ref="B47:C47"/>
    <mergeCell ref="B56:C56"/>
    <mergeCell ref="B78:C78"/>
    <mergeCell ref="B82:C8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8B52-9410-4430-976F-97CB90C27B28}">
  <dimension ref="B1:C201"/>
  <sheetViews>
    <sheetView showGridLines="0" workbookViewId="0"/>
  </sheetViews>
  <sheetFormatPr defaultRowHeight="15" x14ac:dyDescent="0.25"/>
  <cols>
    <col min="1" max="1" width="0.28515625" customWidth="1"/>
    <col min="2" max="5" width="20.7109375" customWidth="1"/>
  </cols>
  <sheetData>
    <row r="1" s="1" customFormat="1" ht="65.650000000000006" customHeight="1" x14ac:dyDescent="0.3"/>
    <row r="19" spans="2:3" ht="15.75" thickBot="1" x14ac:dyDescent="0.3"/>
    <row r="20" spans="2:3" x14ac:dyDescent="0.25">
      <c r="B20" s="45" t="s">
        <v>0</v>
      </c>
      <c r="C20" s="46" t="s">
        <v>18</v>
      </c>
    </row>
    <row r="21" spans="2:3" x14ac:dyDescent="0.25">
      <c r="B21" s="47" t="s">
        <v>3</v>
      </c>
      <c r="C21" s="48" t="s">
        <v>162</v>
      </c>
    </row>
    <row r="22" spans="2:3" x14ac:dyDescent="0.25">
      <c r="B22" s="47" t="s">
        <v>19</v>
      </c>
      <c r="C22" s="48" t="s">
        <v>20</v>
      </c>
    </row>
    <row r="23" spans="2:3" x14ac:dyDescent="0.25">
      <c r="B23" s="49" t="s">
        <v>21</v>
      </c>
      <c r="C23" s="50"/>
    </row>
    <row r="24" spans="2:3" x14ac:dyDescent="0.25">
      <c r="B24" s="47" t="s">
        <v>22</v>
      </c>
      <c r="C24" s="48" t="s">
        <v>23</v>
      </c>
    </row>
    <row r="25" spans="2:3" x14ac:dyDescent="0.25">
      <c r="B25" s="47" t="s">
        <v>24</v>
      </c>
      <c r="C25" s="48" t="s">
        <v>23</v>
      </c>
    </row>
    <row r="26" spans="2:3" x14ac:dyDescent="0.25">
      <c r="B26" s="47" t="s">
        <v>25</v>
      </c>
      <c r="C26" s="48" t="s">
        <v>23</v>
      </c>
    </row>
    <row r="27" spans="2:3" x14ac:dyDescent="0.25">
      <c r="B27" s="47" t="s">
        <v>26</v>
      </c>
      <c r="C27" s="48" t="s">
        <v>23</v>
      </c>
    </row>
    <row r="28" spans="2:3" x14ac:dyDescent="0.25">
      <c r="B28" s="47" t="s">
        <v>27</v>
      </c>
      <c r="C28" s="48" t="s">
        <v>23</v>
      </c>
    </row>
    <row r="29" spans="2:3" x14ac:dyDescent="0.25">
      <c r="B29" s="47" t="s">
        <v>28</v>
      </c>
      <c r="C29" s="48" t="s">
        <v>23</v>
      </c>
    </row>
    <row r="30" spans="2:3" x14ac:dyDescent="0.25">
      <c r="B30" s="49" t="s">
        <v>29</v>
      </c>
      <c r="C30" s="50"/>
    </row>
    <row r="31" spans="2:3" x14ac:dyDescent="0.25">
      <c r="B31" s="47" t="s">
        <v>30</v>
      </c>
      <c r="C31" s="51">
        <v>3</v>
      </c>
    </row>
    <row r="32" spans="2:3" x14ac:dyDescent="0.25">
      <c r="B32" s="47" t="s">
        <v>31</v>
      </c>
      <c r="C32" s="48" t="s">
        <v>32</v>
      </c>
    </row>
    <row r="33" spans="2:3" x14ac:dyDescent="0.25">
      <c r="B33" s="47" t="s">
        <v>33</v>
      </c>
      <c r="C33" s="54">
        <v>475.2901</v>
      </c>
    </row>
    <row r="34" spans="2:3" x14ac:dyDescent="0.25">
      <c r="B34" s="47" t="s">
        <v>34</v>
      </c>
      <c r="C34" s="48" t="s">
        <v>35</v>
      </c>
    </row>
    <row r="35" spans="2:3" x14ac:dyDescent="0.25">
      <c r="B35" s="47" t="s">
        <v>36</v>
      </c>
      <c r="C35" s="48" t="s">
        <v>35</v>
      </c>
    </row>
    <row r="36" spans="2:3" x14ac:dyDescent="0.25">
      <c r="B36" s="47" t="s">
        <v>37</v>
      </c>
      <c r="C36" s="48" t="s">
        <v>35</v>
      </c>
    </row>
    <row r="37" spans="2:3" x14ac:dyDescent="0.25">
      <c r="B37" s="47" t="s">
        <v>38</v>
      </c>
      <c r="C37" s="48" t="s">
        <v>39</v>
      </c>
    </row>
    <row r="38" spans="2:3" x14ac:dyDescent="0.25">
      <c r="B38" s="47" t="s">
        <v>33</v>
      </c>
      <c r="C38" s="54">
        <v>275.15629999999999</v>
      </c>
    </row>
    <row r="39" spans="2:3" x14ac:dyDescent="0.25">
      <c r="B39" s="47" t="s">
        <v>34</v>
      </c>
      <c r="C39" s="48" t="s">
        <v>35</v>
      </c>
    </row>
    <row r="40" spans="2:3" x14ac:dyDescent="0.25">
      <c r="B40" s="47" t="s">
        <v>36</v>
      </c>
      <c r="C40" s="48" t="s">
        <v>35</v>
      </c>
    </row>
    <row r="41" spans="2:3" x14ac:dyDescent="0.25">
      <c r="B41" s="47" t="s">
        <v>37</v>
      </c>
      <c r="C41" s="48" t="s">
        <v>35</v>
      </c>
    </row>
    <row r="42" spans="2:3" x14ac:dyDescent="0.25">
      <c r="B42" s="47" t="s">
        <v>40</v>
      </c>
      <c r="C42" s="48" t="s">
        <v>41</v>
      </c>
    </row>
    <row r="43" spans="2:3" x14ac:dyDescent="0.25">
      <c r="B43" s="47" t="s">
        <v>33</v>
      </c>
      <c r="C43" s="54">
        <v>480.10829999999999</v>
      </c>
    </row>
    <row r="44" spans="2:3" x14ac:dyDescent="0.25">
      <c r="B44" s="47" t="s">
        <v>34</v>
      </c>
      <c r="C44" s="48" t="s">
        <v>35</v>
      </c>
    </row>
    <row r="45" spans="2:3" x14ac:dyDescent="0.25">
      <c r="B45" s="47" t="s">
        <v>36</v>
      </c>
      <c r="C45" s="48" t="s">
        <v>35</v>
      </c>
    </row>
    <row r="46" spans="2:3" x14ac:dyDescent="0.25">
      <c r="B46" s="47" t="s">
        <v>37</v>
      </c>
      <c r="C46" s="48" t="s">
        <v>35</v>
      </c>
    </row>
    <row r="47" spans="2:3" x14ac:dyDescent="0.25">
      <c r="B47" s="49" t="s">
        <v>42</v>
      </c>
      <c r="C47" s="50"/>
    </row>
    <row r="48" spans="2:3" x14ac:dyDescent="0.25">
      <c r="B48" s="47" t="s">
        <v>5</v>
      </c>
      <c r="C48" s="54">
        <v>480.10829999999999</v>
      </c>
    </row>
    <row r="49" spans="2:3" x14ac:dyDescent="0.25">
      <c r="B49" s="47" t="s">
        <v>6</v>
      </c>
      <c r="C49" s="48" t="s">
        <v>17</v>
      </c>
    </row>
    <row r="50" spans="2:3" x14ac:dyDescent="0.25">
      <c r="B50" s="47" t="s">
        <v>7</v>
      </c>
      <c r="C50" s="54">
        <v>955.39840000000004</v>
      </c>
    </row>
    <row r="51" spans="2:3" x14ac:dyDescent="0.25">
      <c r="B51" s="47" t="s">
        <v>8</v>
      </c>
      <c r="C51" s="54">
        <v>788.18780000000004</v>
      </c>
    </row>
    <row r="52" spans="2:3" x14ac:dyDescent="0.25">
      <c r="B52" s="47" t="s">
        <v>9</v>
      </c>
      <c r="C52" s="54">
        <v>891.44119999999998</v>
      </c>
    </row>
    <row r="53" spans="2:3" x14ac:dyDescent="0.25">
      <c r="B53" s="47" t="s">
        <v>10</v>
      </c>
      <c r="C53" s="54">
        <v>275.15629999999999</v>
      </c>
    </row>
    <row r="54" spans="2:3" x14ac:dyDescent="0.25">
      <c r="B54" s="47" t="s">
        <v>43</v>
      </c>
      <c r="C54" s="54">
        <v>1.9308000000000001</v>
      </c>
    </row>
    <row r="55" spans="2:3" x14ac:dyDescent="0.25">
      <c r="B55" s="47" t="s">
        <v>44</v>
      </c>
      <c r="C55" s="54">
        <v>10.2858</v>
      </c>
    </row>
    <row r="56" spans="2:3" x14ac:dyDescent="0.25">
      <c r="B56" s="49" t="s">
        <v>45</v>
      </c>
      <c r="C56" s="50"/>
    </row>
    <row r="57" spans="2:3" x14ac:dyDescent="0.25">
      <c r="B57" s="55">
        <v>0.01</v>
      </c>
      <c r="C57" s="54">
        <v>597.87329999999997</v>
      </c>
    </row>
    <row r="58" spans="2:3" x14ac:dyDescent="0.25">
      <c r="B58" s="56">
        <v>2.5000000000000001E-2</v>
      </c>
      <c r="C58" s="54">
        <v>623.51279999999997</v>
      </c>
    </row>
    <row r="59" spans="2:3" x14ac:dyDescent="0.25">
      <c r="B59" s="55">
        <v>0.05</v>
      </c>
      <c r="C59" s="54">
        <v>649.98649999999998</v>
      </c>
    </row>
    <row r="60" spans="2:3" x14ac:dyDescent="0.25">
      <c r="B60" s="55">
        <v>0.1</v>
      </c>
      <c r="C60" s="54">
        <v>686.62959999999998</v>
      </c>
    </row>
    <row r="61" spans="2:3" x14ac:dyDescent="0.25">
      <c r="B61" s="55">
        <v>0.2</v>
      </c>
      <c r="C61" s="54">
        <v>741.73609999999996</v>
      </c>
    </row>
    <row r="62" spans="2:3" x14ac:dyDescent="0.25">
      <c r="B62" s="55">
        <v>0.25</v>
      </c>
      <c r="C62" s="54">
        <v>766.33309999999994</v>
      </c>
    </row>
    <row r="63" spans="2:3" x14ac:dyDescent="0.25">
      <c r="B63" s="55">
        <v>0.3</v>
      </c>
      <c r="C63" s="54">
        <v>790.38670000000002</v>
      </c>
    </row>
    <row r="64" spans="2:3" x14ac:dyDescent="0.25">
      <c r="B64" s="55">
        <v>0.35</v>
      </c>
      <c r="C64" s="54">
        <v>814.47670000000005</v>
      </c>
    </row>
    <row r="65" spans="2:3" x14ac:dyDescent="0.25">
      <c r="B65" s="55">
        <v>0.4</v>
      </c>
      <c r="C65" s="54">
        <v>839.06299999999999</v>
      </c>
    </row>
    <row r="66" spans="2:3" x14ac:dyDescent="0.25">
      <c r="B66" s="55">
        <v>0.45</v>
      </c>
      <c r="C66" s="54">
        <v>864.56979999999999</v>
      </c>
    </row>
    <row r="67" spans="2:3" x14ac:dyDescent="0.25">
      <c r="B67" s="55">
        <v>0.5</v>
      </c>
      <c r="C67" s="54">
        <v>891.44119999999998</v>
      </c>
    </row>
    <row r="68" spans="2:3" x14ac:dyDescent="0.25">
      <c r="B68" s="55">
        <v>0.55000000000000004</v>
      </c>
      <c r="C68" s="54">
        <v>920.19069999999999</v>
      </c>
    </row>
    <row r="69" spans="2:3" x14ac:dyDescent="0.25">
      <c r="B69" s="55">
        <v>0.6</v>
      </c>
      <c r="C69" s="54">
        <v>951.4624</v>
      </c>
    </row>
    <row r="70" spans="2:3" x14ac:dyDescent="0.25">
      <c r="B70" s="55">
        <v>0.65</v>
      </c>
      <c r="C70" s="54">
        <v>986.12130000000002</v>
      </c>
    </row>
    <row r="71" spans="2:3" x14ac:dyDescent="0.25">
      <c r="B71" s="55">
        <v>0.7</v>
      </c>
      <c r="C71" s="59">
        <v>1025.4081000000001</v>
      </c>
    </row>
    <row r="72" spans="2:3" x14ac:dyDescent="0.25">
      <c r="B72" s="55">
        <v>0.75</v>
      </c>
      <c r="C72" s="59">
        <v>1071.2337</v>
      </c>
    </row>
    <row r="73" spans="2:3" x14ac:dyDescent="0.25">
      <c r="B73" s="55">
        <v>0.8</v>
      </c>
      <c r="C73" s="59">
        <v>1126.8085000000001</v>
      </c>
    </row>
    <row r="74" spans="2:3" x14ac:dyDescent="0.25">
      <c r="B74" s="55">
        <v>0.9</v>
      </c>
      <c r="C74" s="59">
        <v>1299.3688</v>
      </c>
    </row>
    <row r="75" spans="2:3" x14ac:dyDescent="0.25">
      <c r="B75" s="55">
        <v>0.95</v>
      </c>
      <c r="C75" s="59">
        <v>1476.085</v>
      </c>
    </row>
    <row r="76" spans="2:3" x14ac:dyDescent="0.25">
      <c r="B76" s="56">
        <v>0.97499999999999998</v>
      </c>
      <c r="C76" s="59">
        <v>1659.9509</v>
      </c>
    </row>
    <row r="77" spans="2:3" x14ac:dyDescent="0.25">
      <c r="B77" s="55">
        <v>0.99</v>
      </c>
      <c r="C77" s="59">
        <v>1916.8237999999999</v>
      </c>
    </row>
    <row r="78" spans="2:3" x14ac:dyDescent="0.25">
      <c r="B78" s="49" t="s">
        <v>46</v>
      </c>
      <c r="C78" s="50"/>
    </row>
    <row r="79" spans="2:3" x14ac:dyDescent="0.25">
      <c r="B79" s="47" t="s">
        <v>22</v>
      </c>
      <c r="C79" s="59">
        <v>5678.4303</v>
      </c>
    </row>
    <row r="80" spans="2:3" x14ac:dyDescent="0.25">
      <c r="B80" s="47" t="s">
        <v>24</v>
      </c>
      <c r="C80" s="59">
        <v>5690.4641000000001</v>
      </c>
    </row>
    <row r="81" spans="2:3" x14ac:dyDescent="0.25">
      <c r="B81" s="47" t="s">
        <v>25</v>
      </c>
      <c r="C81" s="54">
        <v>-6.8178000000000001</v>
      </c>
    </row>
    <row r="82" spans="2:3" x14ac:dyDescent="0.25">
      <c r="B82" s="49" t="s">
        <v>47</v>
      </c>
      <c r="C82" s="50"/>
    </row>
    <row r="83" spans="2:3" x14ac:dyDescent="0.25">
      <c r="B83" s="47" t="s">
        <v>48</v>
      </c>
      <c r="C83" s="54">
        <v>480.10829999999999</v>
      </c>
    </row>
    <row r="84" spans="2:3" x14ac:dyDescent="0.25">
      <c r="B84" s="47" t="s">
        <v>49</v>
      </c>
      <c r="C84" s="54">
        <v>649.98649999999998</v>
      </c>
    </row>
    <row r="85" spans="2:3" x14ac:dyDescent="0.25">
      <c r="B85" s="47" t="s">
        <v>50</v>
      </c>
      <c r="C85" s="54">
        <v>15</v>
      </c>
    </row>
    <row r="86" spans="2:3" x14ac:dyDescent="0.25">
      <c r="B86" s="47" t="s">
        <v>51</v>
      </c>
      <c r="C86" s="54">
        <v>20.8</v>
      </c>
    </row>
    <row r="87" spans="2:3" x14ac:dyDescent="0.25">
      <c r="B87" s="47" t="s">
        <v>52</v>
      </c>
      <c r="C87" s="54">
        <v>649.98649999999998</v>
      </c>
    </row>
    <row r="88" spans="2:3" x14ac:dyDescent="0.25">
      <c r="B88" s="47" t="s">
        <v>53</v>
      </c>
      <c r="C88" s="54">
        <v>686.62959999999998</v>
      </c>
    </row>
    <row r="89" spans="2:3" x14ac:dyDescent="0.25">
      <c r="B89" s="47" t="s">
        <v>54</v>
      </c>
      <c r="C89" s="54">
        <v>20</v>
      </c>
    </row>
    <row r="90" spans="2:3" x14ac:dyDescent="0.25">
      <c r="B90" s="47" t="s">
        <v>55</v>
      </c>
      <c r="C90" s="54">
        <v>20.8</v>
      </c>
    </row>
    <row r="91" spans="2:3" x14ac:dyDescent="0.25">
      <c r="B91" s="47" t="s">
        <v>56</v>
      </c>
      <c r="C91" s="54">
        <v>686.62959999999998</v>
      </c>
    </row>
    <row r="92" spans="2:3" x14ac:dyDescent="0.25">
      <c r="B92" s="47" t="s">
        <v>57</v>
      </c>
      <c r="C92" s="54">
        <v>715.72029999999995</v>
      </c>
    </row>
    <row r="93" spans="2:3" x14ac:dyDescent="0.25">
      <c r="B93" s="47" t="s">
        <v>58</v>
      </c>
      <c r="C93" s="54">
        <v>24</v>
      </c>
    </row>
    <row r="94" spans="2:3" x14ac:dyDescent="0.25">
      <c r="B94" s="47" t="s">
        <v>59</v>
      </c>
      <c r="C94" s="54">
        <v>20.8</v>
      </c>
    </row>
    <row r="95" spans="2:3" x14ac:dyDescent="0.25">
      <c r="B95" s="47" t="s">
        <v>60</v>
      </c>
      <c r="C95" s="54">
        <v>715.72029999999995</v>
      </c>
    </row>
    <row r="96" spans="2:3" x14ac:dyDescent="0.25">
      <c r="B96" s="47" t="s">
        <v>61</v>
      </c>
      <c r="C96" s="54">
        <v>741.73609999999996</v>
      </c>
    </row>
    <row r="97" spans="2:3" x14ac:dyDescent="0.25">
      <c r="B97" s="47" t="s">
        <v>62</v>
      </c>
      <c r="C97" s="54">
        <v>21</v>
      </c>
    </row>
    <row r="98" spans="2:3" x14ac:dyDescent="0.25">
      <c r="B98" s="47" t="s">
        <v>63</v>
      </c>
      <c r="C98" s="54">
        <v>20.8</v>
      </c>
    </row>
    <row r="99" spans="2:3" x14ac:dyDescent="0.25">
      <c r="B99" s="47" t="s">
        <v>64</v>
      </c>
      <c r="C99" s="54">
        <v>741.73609999999996</v>
      </c>
    </row>
    <row r="100" spans="2:3" x14ac:dyDescent="0.25">
      <c r="B100" s="47" t="s">
        <v>65</v>
      </c>
      <c r="C100" s="54">
        <v>766.33309999999994</v>
      </c>
    </row>
    <row r="101" spans="2:3" x14ac:dyDescent="0.25">
      <c r="B101" s="47" t="s">
        <v>66</v>
      </c>
      <c r="C101" s="54">
        <v>22</v>
      </c>
    </row>
    <row r="102" spans="2:3" x14ac:dyDescent="0.25">
      <c r="B102" s="47" t="s">
        <v>67</v>
      </c>
      <c r="C102" s="54">
        <v>20.8</v>
      </c>
    </row>
    <row r="103" spans="2:3" x14ac:dyDescent="0.25">
      <c r="B103" s="47" t="s">
        <v>68</v>
      </c>
      <c r="C103" s="54">
        <v>766.33309999999994</v>
      </c>
    </row>
    <row r="104" spans="2:3" x14ac:dyDescent="0.25">
      <c r="B104" s="47" t="s">
        <v>69</v>
      </c>
      <c r="C104" s="54">
        <v>790.38670000000002</v>
      </c>
    </row>
    <row r="105" spans="2:3" x14ac:dyDescent="0.25">
      <c r="B105" s="47" t="s">
        <v>70</v>
      </c>
      <c r="C105" s="54">
        <v>25</v>
      </c>
    </row>
    <row r="106" spans="2:3" x14ac:dyDescent="0.25">
      <c r="B106" s="47" t="s">
        <v>71</v>
      </c>
      <c r="C106" s="54">
        <v>20.8</v>
      </c>
    </row>
    <row r="107" spans="2:3" x14ac:dyDescent="0.25">
      <c r="B107" s="47" t="s">
        <v>72</v>
      </c>
      <c r="C107" s="54">
        <v>790.38670000000002</v>
      </c>
    </row>
    <row r="108" spans="2:3" x14ac:dyDescent="0.25">
      <c r="B108" s="47" t="s">
        <v>73</v>
      </c>
      <c r="C108" s="54">
        <v>814.47670000000005</v>
      </c>
    </row>
    <row r="109" spans="2:3" x14ac:dyDescent="0.25">
      <c r="B109" s="47" t="s">
        <v>74</v>
      </c>
      <c r="C109" s="54">
        <v>19</v>
      </c>
    </row>
    <row r="110" spans="2:3" x14ac:dyDescent="0.25">
      <c r="B110" s="47" t="s">
        <v>75</v>
      </c>
      <c r="C110" s="54">
        <v>20.8</v>
      </c>
    </row>
    <row r="111" spans="2:3" x14ac:dyDescent="0.25">
      <c r="B111" s="47" t="s">
        <v>76</v>
      </c>
      <c r="C111" s="54">
        <v>814.47670000000005</v>
      </c>
    </row>
    <row r="112" spans="2:3" x14ac:dyDescent="0.25">
      <c r="B112" s="47" t="s">
        <v>77</v>
      </c>
      <c r="C112" s="54">
        <v>839.06299999999999</v>
      </c>
    </row>
    <row r="113" spans="2:3" x14ac:dyDescent="0.25">
      <c r="B113" s="47" t="s">
        <v>78</v>
      </c>
      <c r="C113" s="54">
        <v>19</v>
      </c>
    </row>
    <row r="114" spans="2:3" x14ac:dyDescent="0.25">
      <c r="B114" s="47" t="s">
        <v>79</v>
      </c>
      <c r="C114" s="54">
        <v>20.8</v>
      </c>
    </row>
    <row r="115" spans="2:3" x14ac:dyDescent="0.25">
      <c r="B115" s="47" t="s">
        <v>80</v>
      </c>
      <c r="C115" s="54">
        <v>839.06299999999999</v>
      </c>
    </row>
    <row r="116" spans="2:3" x14ac:dyDescent="0.25">
      <c r="B116" s="47" t="s">
        <v>81</v>
      </c>
      <c r="C116" s="54">
        <v>864.56979999999999</v>
      </c>
    </row>
    <row r="117" spans="2:3" x14ac:dyDescent="0.25">
      <c r="B117" s="47" t="s">
        <v>82</v>
      </c>
      <c r="C117" s="54">
        <v>31</v>
      </c>
    </row>
    <row r="118" spans="2:3" x14ac:dyDescent="0.25">
      <c r="B118" s="47" t="s">
        <v>83</v>
      </c>
      <c r="C118" s="54">
        <v>20.8</v>
      </c>
    </row>
    <row r="119" spans="2:3" x14ac:dyDescent="0.25">
      <c r="B119" s="47" t="s">
        <v>84</v>
      </c>
      <c r="C119" s="54">
        <v>864.56979999999999</v>
      </c>
    </row>
    <row r="120" spans="2:3" x14ac:dyDescent="0.25">
      <c r="B120" s="47" t="s">
        <v>85</v>
      </c>
      <c r="C120" s="54">
        <v>891.44119999999998</v>
      </c>
    </row>
    <row r="121" spans="2:3" x14ac:dyDescent="0.25">
      <c r="B121" s="47" t="s">
        <v>86</v>
      </c>
      <c r="C121" s="54">
        <v>9</v>
      </c>
    </row>
    <row r="122" spans="2:3" x14ac:dyDescent="0.25">
      <c r="B122" s="47" t="s">
        <v>87</v>
      </c>
      <c r="C122" s="54">
        <v>20.8</v>
      </c>
    </row>
    <row r="123" spans="2:3" x14ac:dyDescent="0.25">
      <c r="B123" s="47" t="s">
        <v>88</v>
      </c>
      <c r="C123" s="54">
        <v>891.44119999999998</v>
      </c>
    </row>
    <row r="124" spans="2:3" x14ac:dyDescent="0.25">
      <c r="B124" s="47" t="s">
        <v>89</v>
      </c>
      <c r="C124" s="54">
        <v>920.19069999999999</v>
      </c>
    </row>
    <row r="125" spans="2:3" x14ac:dyDescent="0.25">
      <c r="B125" s="47" t="s">
        <v>90</v>
      </c>
      <c r="C125" s="54">
        <v>26</v>
      </c>
    </row>
    <row r="126" spans="2:3" x14ac:dyDescent="0.25">
      <c r="B126" s="47" t="s">
        <v>91</v>
      </c>
      <c r="C126" s="54">
        <v>20.8</v>
      </c>
    </row>
    <row r="127" spans="2:3" x14ac:dyDescent="0.25">
      <c r="B127" s="47" t="s">
        <v>92</v>
      </c>
      <c r="C127" s="54">
        <v>920.19069999999999</v>
      </c>
    </row>
    <row r="128" spans="2:3" x14ac:dyDescent="0.25">
      <c r="B128" s="47" t="s">
        <v>93</v>
      </c>
      <c r="C128" s="54">
        <v>951.4624</v>
      </c>
    </row>
    <row r="129" spans="2:3" x14ac:dyDescent="0.25">
      <c r="B129" s="47" t="s">
        <v>94</v>
      </c>
      <c r="C129" s="54">
        <v>25</v>
      </c>
    </row>
    <row r="130" spans="2:3" x14ac:dyDescent="0.25">
      <c r="B130" s="47" t="s">
        <v>95</v>
      </c>
      <c r="C130" s="54">
        <v>20.8</v>
      </c>
    </row>
    <row r="131" spans="2:3" x14ac:dyDescent="0.25">
      <c r="B131" s="47" t="s">
        <v>96</v>
      </c>
      <c r="C131" s="54">
        <v>951.4624</v>
      </c>
    </row>
    <row r="132" spans="2:3" x14ac:dyDescent="0.25">
      <c r="B132" s="47" t="s">
        <v>97</v>
      </c>
      <c r="C132" s="54">
        <v>986.12130000000002</v>
      </c>
    </row>
    <row r="133" spans="2:3" x14ac:dyDescent="0.25">
      <c r="B133" s="47" t="s">
        <v>98</v>
      </c>
      <c r="C133" s="54">
        <v>25</v>
      </c>
    </row>
    <row r="134" spans="2:3" x14ac:dyDescent="0.25">
      <c r="B134" s="47" t="s">
        <v>99</v>
      </c>
      <c r="C134" s="54">
        <v>20.8</v>
      </c>
    </row>
    <row r="135" spans="2:3" x14ac:dyDescent="0.25">
      <c r="B135" s="47" t="s">
        <v>100</v>
      </c>
      <c r="C135" s="54">
        <v>986.12130000000002</v>
      </c>
    </row>
    <row r="136" spans="2:3" x14ac:dyDescent="0.25">
      <c r="B136" s="47" t="s">
        <v>101</v>
      </c>
      <c r="C136" s="59">
        <v>1025.4081000000001</v>
      </c>
    </row>
    <row r="137" spans="2:3" x14ac:dyDescent="0.25">
      <c r="B137" s="47" t="s">
        <v>102</v>
      </c>
      <c r="C137" s="54">
        <v>17</v>
      </c>
    </row>
    <row r="138" spans="2:3" x14ac:dyDescent="0.25">
      <c r="B138" s="47" t="s">
        <v>103</v>
      </c>
      <c r="C138" s="54">
        <v>20.8</v>
      </c>
    </row>
    <row r="139" spans="2:3" x14ac:dyDescent="0.25">
      <c r="B139" s="47" t="s">
        <v>104</v>
      </c>
      <c r="C139" s="59">
        <v>1025.4081000000001</v>
      </c>
    </row>
    <row r="140" spans="2:3" x14ac:dyDescent="0.25">
      <c r="B140" s="47" t="s">
        <v>105</v>
      </c>
      <c r="C140" s="59">
        <v>1071.2337</v>
      </c>
    </row>
    <row r="141" spans="2:3" x14ac:dyDescent="0.25">
      <c r="B141" s="47" t="s">
        <v>106</v>
      </c>
      <c r="C141" s="54">
        <v>18</v>
      </c>
    </row>
    <row r="142" spans="2:3" x14ac:dyDescent="0.25">
      <c r="B142" s="47" t="s">
        <v>107</v>
      </c>
      <c r="C142" s="54">
        <v>20.8</v>
      </c>
    </row>
    <row r="143" spans="2:3" x14ac:dyDescent="0.25">
      <c r="B143" s="47" t="s">
        <v>108</v>
      </c>
      <c r="C143" s="59">
        <v>1071.2337</v>
      </c>
    </row>
    <row r="144" spans="2:3" x14ac:dyDescent="0.25">
      <c r="B144" s="47" t="s">
        <v>109</v>
      </c>
      <c r="C144" s="59">
        <v>1126.8085000000001</v>
      </c>
    </row>
    <row r="145" spans="2:3" x14ac:dyDescent="0.25">
      <c r="B145" s="47" t="s">
        <v>110</v>
      </c>
      <c r="C145" s="54">
        <v>25</v>
      </c>
    </row>
    <row r="146" spans="2:3" x14ac:dyDescent="0.25">
      <c r="B146" s="47" t="s">
        <v>111</v>
      </c>
      <c r="C146" s="54">
        <v>20.8</v>
      </c>
    </row>
    <row r="147" spans="2:3" x14ac:dyDescent="0.25">
      <c r="B147" s="47" t="s">
        <v>130</v>
      </c>
      <c r="C147" s="59">
        <v>1126.8085000000001</v>
      </c>
    </row>
    <row r="148" spans="2:3" x14ac:dyDescent="0.25">
      <c r="B148" s="47" t="s">
        <v>131</v>
      </c>
      <c r="C148" s="59">
        <v>1198.2159999999999</v>
      </c>
    </row>
    <row r="149" spans="2:3" x14ac:dyDescent="0.25">
      <c r="B149" s="47" t="s">
        <v>132</v>
      </c>
      <c r="C149" s="54">
        <v>23</v>
      </c>
    </row>
    <row r="150" spans="2:3" x14ac:dyDescent="0.25">
      <c r="B150" s="47" t="s">
        <v>133</v>
      </c>
      <c r="C150" s="54">
        <v>20.8</v>
      </c>
    </row>
    <row r="151" spans="2:3" x14ac:dyDescent="0.25">
      <c r="B151" s="47" t="s">
        <v>134</v>
      </c>
      <c r="C151" s="59">
        <v>1198.2159999999999</v>
      </c>
    </row>
    <row r="152" spans="2:3" x14ac:dyDescent="0.25">
      <c r="B152" s="47" t="s">
        <v>135</v>
      </c>
      <c r="C152" s="59">
        <v>1299.3688</v>
      </c>
    </row>
    <row r="153" spans="2:3" x14ac:dyDescent="0.25">
      <c r="B153" s="47" t="s">
        <v>136</v>
      </c>
      <c r="C153" s="54">
        <v>16</v>
      </c>
    </row>
    <row r="154" spans="2:3" x14ac:dyDescent="0.25">
      <c r="B154" s="47" t="s">
        <v>137</v>
      </c>
      <c r="C154" s="54">
        <v>20.8</v>
      </c>
    </row>
    <row r="155" spans="2:3" x14ac:dyDescent="0.25">
      <c r="B155" s="47" t="s">
        <v>141</v>
      </c>
      <c r="C155" s="59">
        <v>1299.3688</v>
      </c>
    </row>
    <row r="156" spans="2:3" x14ac:dyDescent="0.25">
      <c r="B156" s="47" t="s">
        <v>142</v>
      </c>
      <c r="C156" s="59">
        <v>1476.085</v>
      </c>
    </row>
    <row r="157" spans="2:3" x14ac:dyDescent="0.25">
      <c r="B157" s="47" t="s">
        <v>143</v>
      </c>
      <c r="C157" s="54">
        <v>11</v>
      </c>
    </row>
    <row r="158" spans="2:3" x14ac:dyDescent="0.25">
      <c r="B158" s="47" t="s">
        <v>144</v>
      </c>
      <c r="C158" s="54">
        <v>20.8</v>
      </c>
    </row>
    <row r="159" spans="2:3" x14ac:dyDescent="0.25">
      <c r="B159" s="47" t="s">
        <v>145</v>
      </c>
      <c r="C159" s="59">
        <v>1476.085</v>
      </c>
    </row>
    <row r="160" spans="2:3" x14ac:dyDescent="0.25">
      <c r="B160" s="47" t="s">
        <v>146</v>
      </c>
      <c r="C160" s="48" t="s">
        <v>17</v>
      </c>
    </row>
    <row r="161" spans="2:3" x14ac:dyDescent="0.25">
      <c r="B161" s="47" t="s">
        <v>147</v>
      </c>
      <c r="C161" s="54">
        <v>25</v>
      </c>
    </row>
    <row r="162" spans="2:3" x14ac:dyDescent="0.25">
      <c r="B162" s="47" t="s">
        <v>148</v>
      </c>
      <c r="C162" s="54">
        <v>20.8</v>
      </c>
    </row>
    <row r="163" spans="2:3" x14ac:dyDescent="0.25">
      <c r="B163" s="49" t="s">
        <v>112</v>
      </c>
      <c r="C163" s="50"/>
    </row>
    <row r="164" spans="2:3" x14ac:dyDescent="0.25">
      <c r="B164" s="47" t="s">
        <v>113</v>
      </c>
      <c r="C164" s="54">
        <v>26.788499999999999</v>
      </c>
    </row>
    <row r="165" spans="2:3" x14ac:dyDescent="0.25">
      <c r="B165" s="47" t="s">
        <v>114</v>
      </c>
      <c r="C165" s="48" t="s">
        <v>35</v>
      </c>
    </row>
    <row r="166" spans="2:3" x14ac:dyDescent="0.25">
      <c r="B166" s="47" t="s">
        <v>115</v>
      </c>
      <c r="C166" s="48" t="s">
        <v>35</v>
      </c>
    </row>
    <row r="167" spans="2:3" x14ac:dyDescent="0.25">
      <c r="B167" s="47" t="s">
        <v>116</v>
      </c>
      <c r="C167" s="48" t="s">
        <v>35</v>
      </c>
    </row>
    <row r="168" spans="2:3" x14ac:dyDescent="0.25">
      <c r="B168" s="47" t="s">
        <v>117</v>
      </c>
      <c r="C168" s="48" t="s">
        <v>35</v>
      </c>
    </row>
    <row r="169" spans="2:3" x14ac:dyDescent="0.25">
      <c r="B169" s="47" t="s">
        <v>118</v>
      </c>
      <c r="C169" s="48" t="s">
        <v>35</v>
      </c>
    </row>
    <row r="170" spans="2:3" x14ac:dyDescent="0.25">
      <c r="B170" s="47" t="s">
        <v>119</v>
      </c>
      <c r="C170" s="48" t="s">
        <v>35</v>
      </c>
    </row>
    <row r="171" spans="2:3" x14ac:dyDescent="0.25">
      <c r="B171" s="47" t="s">
        <v>120</v>
      </c>
      <c r="C171" s="48" t="s">
        <v>35</v>
      </c>
    </row>
    <row r="172" spans="2:3" x14ac:dyDescent="0.25">
      <c r="B172" s="47" t="s">
        <v>121</v>
      </c>
      <c r="C172" s="48" t="s">
        <v>35</v>
      </c>
    </row>
    <row r="173" spans="2:3" x14ac:dyDescent="0.25">
      <c r="B173" s="47" t="s">
        <v>122</v>
      </c>
      <c r="C173" s="48" t="s">
        <v>35</v>
      </c>
    </row>
    <row r="174" spans="2:3" x14ac:dyDescent="0.25">
      <c r="B174" s="47" t="s">
        <v>123</v>
      </c>
      <c r="C174" s="48" t="s">
        <v>35</v>
      </c>
    </row>
    <row r="175" spans="2:3" x14ac:dyDescent="0.25">
      <c r="B175" s="47" t="s">
        <v>124</v>
      </c>
      <c r="C175" s="48" t="s">
        <v>35</v>
      </c>
    </row>
    <row r="176" spans="2:3" x14ac:dyDescent="0.25">
      <c r="B176" s="49" t="s">
        <v>125</v>
      </c>
      <c r="C176" s="50"/>
    </row>
    <row r="177" spans="2:3" x14ac:dyDescent="0.25">
      <c r="B177" s="47" t="s">
        <v>113</v>
      </c>
      <c r="C177" s="54">
        <v>0.64549999999999996</v>
      </c>
    </row>
    <row r="178" spans="2:3" x14ac:dyDescent="0.25">
      <c r="B178" s="47" t="s">
        <v>114</v>
      </c>
      <c r="C178" s="48" t="s">
        <v>35</v>
      </c>
    </row>
    <row r="179" spans="2:3" x14ac:dyDescent="0.25">
      <c r="B179" s="47" t="s">
        <v>115</v>
      </c>
      <c r="C179" s="48" t="s">
        <v>35</v>
      </c>
    </row>
    <row r="180" spans="2:3" x14ac:dyDescent="0.25">
      <c r="B180" s="47" t="s">
        <v>116</v>
      </c>
      <c r="C180" s="48" t="s">
        <v>35</v>
      </c>
    </row>
    <row r="181" spans="2:3" x14ac:dyDescent="0.25">
      <c r="B181" s="47" t="s">
        <v>117</v>
      </c>
      <c r="C181" s="48" t="s">
        <v>35</v>
      </c>
    </row>
    <row r="182" spans="2:3" x14ac:dyDescent="0.25">
      <c r="B182" s="47" t="s">
        <v>118</v>
      </c>
      <c r="C182" s="48" t="s">
        <v>35</v>
      </c>
    </row>
    <row r="183" spans="2:3" x14ac:dyDescent="0.25">
      <c r="B183" s="47" t="s">
        <v>119</v>
      </c>
      <c r="C183" s="48" t="s">
        <v>35</v>
      </c>
    </row>
    <row r="184" spans="2:3" x14ac:dyDescent="0.25">
      <c r="B184" s="47" t="s">
        <v>120</v>
      </c>
      <c r="C184" s="48" t="s">
        <v>35</v>
      </c>
    </row>
    <row r="185" spans="2:3" x14ac:dyDescent="0.25">
      <c r="B185" s="47" t="s">
        <v>121</v>
      </c>
      <c r="C185" s="48" t="s">
        <v>35</v>
      </c>
    </row>
    <row r="186" spans="2:3" x14ac:dyDescent="0.25">
      <c r="B186" s="47" t="s">
        <v>122</v>
      </c>
      <c r="C186" s="48" t="s">
        <v>35</v>
      </c>
    </row>
    <row r="187" spans="2:3" x14ac:dyDescent="0.25">
      <c r="B187" s="47" t="s">
        <v>123</v>
      </c>
      <c r="C187" s="48" t="s">
        <v>35</v>
      </c>
    </row>
    <row r="188" spans="2:3" x14ac:dyDescent="0.25">
      <c r="B188" s="47" t="s">
        <v>124</v>
      </c>
      <c r="C188" s="48" t="s">
        <v>35</v>
      </c>
    </row>
    <row r="189" spans="2:3" x14ac:dyDescent="0.25">
      <c r="B189" s="49" t="s">
        <v>126</v>
      </c>
      <c r="C189" s="50"/>
    </row>
    <row r="190" spans="2:3" x14ac:dyDescent="0.25">
      <c r="B190" s="47" t="s">
        <v>113</v>
      </c>
      <c r="C190" s="54">
        <v>3.3099999999999997E-2</v>
      </c>
    </row>
    <row r="191" spans="2:3" x14ac:dyDescent="0.25">
      <c r="B191" s="47" t="s">
        <v>114</v>
      </c>
      <c r="C191" s="48" t="s">
        <v>35</v>
      </c>
    </row>
    <row r="192" spans="2:3" x14ac:dyDescent="0.25">
      <c r="B192" s="47" t="s">
        <v>115</v>
      </c>
      <c r="C192" s="48" t="s">
        <v>35</v>
      </c>
    </row>
    <row r="193" spans="2:3" x14ac:dyDescent="0.25">
      <c r="B193" s="47" t="s">
        <v>116</v>
      </c>
      <c r="C193" s="48" t="s">
        <v>35</v>
      </c>
    </row>
    <row r="194" spans="2:3" x14ac:dyDescent="0.25">
      <c r="B194" s="47" t="s">
        <v>117</v>
      </c>
      <c r="C194" s="48" t="s">
        <v>35</v>
      </c>
    </row>
    <row r="195" spans="2:3" x14ac:dyDescent="0.25">
      <c r="B195" s="47" t="s">
        <v>118</v>
      </c>
      <c r="C195" s="48" t="s">
        <v>35</v>
      </c>
    </row>
    <row r="196" spans="2:3" x14ac:dyDescent="0.25">
      <c r="B196" s="47" t="s">
        <v>119</v>
      </c>
      <c r="C196" s="48" t="s">
        <v>35</v>
      </c>
    </row>
    <row r="197" spans="2:3" x14ac:dyDescent="0.25">
      <c r="B197" s="47" t="s">
        <v>120</v>
      </c>
      <c r="C197" s="48" t="s">
        <v>35</v>
      </c>
    </row>
    <row r="198" spans="2:3" x14ac:dyDescent="0.25">
      <c r="B198" s="47" t="s">
        <v>121</v>
      </c>
      <c r="C198" s="48" t="s">
        <v>35</v>
      </c>
    </row>
    <row r="199" spans="2:3" x14ac:dyDescent="0.25">
      <c r="B199" s="47" t="s">
        <v>122</v>
      </c>
      <c r="C199" s="48" t="s">
        <v>35</v>
      </c>
    </row>
    <row r="200" spans="2:3" x14ac:dyDescent="0.25">
      <c r="B200" s="47" t="s">
        <v>123</v>
      </c>
      <c r="C200" s="48" t="s">
        <v>35</v>
      </c>
    </row>
    <row r="201" spans="2:3" ht="15.75" thickBot="1" x14ac:dyDescent="0.3">
      <c r="B201" s="57" t="s">
        <v>124</v>
      </c>
      <c r="C201" s="58" t="s">
        <v>35</v>
      </c>
    </row>
  </sheetData>
  <mergeCells count="9">
    <mergeCell ref="B163:C163"/>
    <mergeCell ref="B176:C176"/>
    <mergeCell ref="B189:C189"/>
    <mergeCell ref="B23:C23"/>
    <mergeCell ref="B30:C30"/>
    <mergeCell ref="B47:C47"/>
    <mergeCell ref="B56:C56"/>
    <mergeCell ref="B78:C78"/>
    <mergeCell ref="B82:C8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E2BA-B20E-41D1-B326-B858AC3DCFCF}">
  <dimension ref="B1:C197"/>
  <sheetViews>
    <sheetView showGridLines="0" workbookViewId="0"/>
  </sheetViews>
  <sheetFormatPr defaultRowHeight="15" x14ac:dyDescent="0.25"/>
  <cols>
    <col min="1" max="1" width="0.28515625" customWidth="1"/>
    <col min="2" max="5" width="20.7109375" customWidth="1"/>
  </cols>
  <sheetData>
    <row r="1" s="1" customFormat="1" ht="65.650000000000006" customHeight="1" x14ac:dyDescent="0.3"/>
    <row r="19" spans="2:3" ht="15.75" thickBot="1" x14ac:dyDescent="0.3"/>
    <row r="20" spans="2:3" x14ac:dyDescent="0.25">
      <c r="B20" s="45" t="s">
        <v>0</v>
      </c>
      <c r="C20" s="46" t="s">
        <v>18</v>
      </c>
    </row>
    <row r="21" spans="2:3" x14ac:dyDescent="0.25">
      <c r="B21" s="47" t="s">
        <v>3</v>
      </c>
      <c r="C21" s="48" t="s">
        <v>165</v>
      </c>
    </row>
    <row r="22" spans="2:3" x14ac:dyDescent="0.25">
      <c r="B22" s="47" t="s">
        <v>19</v>
      </c>
      <c r="C22" s="48" t="s">
        <v>20</v>
      </c>
    </row>
    <row r="23" spans="2:3" x14ac:dyDescent="0.25">
      <c r="B23" s="49" t="s">
        <v>21</v>
      </c>
      <c r="C23" s="50"/>
    </row>
    <row r="24" spans="2:3" x14ac:dyDescent="0.25">
      <c r="B24" s="47" t="s">
        <v>22</v>
      </c>
      <c r="C24" s="48" t="s">
        <v>23</v>
      </c>
    </row>
    <row r="25" spans="2:3" x14ac:dyDescent="0.25">
      <c r="B25" s="47" t="s">
        <v>24</v>
      </c>
      <c r="C25" s="48" t="s">
        <v>23</v>
      </c>
    </row>
    <row r="26" spans="2:3" x14ac:dyDescent="0.25">
      <c r="B26" s="47" t="s">
        <v>25</v>
      </c>
      <c r="C26" s="48" t="s">
        <v>23</v>
      </c>
    </row>
    <row r="27" spans="2:3" x14ac:dyDescent="0.25">
      <c r="B27" s="47" t="s">
        <v>26</v>
      </c>
      <c r="C27" s="48" t="s">
        <v>23</v>
      </c>
    </row>
    <row r="28" spans="2:3" x14ac:dyDescent="0.25">
      <c r="B28" s="47" t="s">
        <v>27</v>
      </c>
      <c r="C28" s="48" t="s">
        <v>23</v>
      </c>
    </row>
    <row r="29" spans="2:3" x14ac:dyDescent="0.25">
      <c r="B29" s="47" t="s">
        <v>28</v>
      </c>
      <c r="C29" s="48" t="s">
        <v>23</v>
      </c>
    </row>
    <row r="30" spans="2:3" x14ac:dyDescent="0.25">
      <c r="B30" s="49" t="s">
        <v>29</v>
      </c>
      <c r="C30" s="50"/>
    </row>
    <row r="31" spans="2:3" x14ac:dyDescent="0.25">
      <c r="B31" s="47" t="s">
        <v>30</v>
      </c>
      <c r="C31" s="51">
        <v>3</v>
      </c>
    </row>
    <row r="32" spans="2:3" x14ac:dyDescent="0.25">
      <c r="B32" s="47" t="s">
        <v>31</v>
      </c>
      <c r="C32" s="48" t="s">
        <v>32</v>
      </c>
    </row>
    <row r="33" spans="2:3" x14ac:dyDescent="0.25">
      <c r="B33" s="47" t="s">
        <v>33</v>
      </c>
      <c r="C33" s="54">
        <v>670.77359999999999</v>
      </c>
    </row>
    <row r="34" spans="2:3" x14ac:dyDescent="0.25">
      <c r="B34" s="47" t="s">
        <v>34</v>
      </c>
      <c r="C34" s="48" t="s">
        <v>35</v>
      </c>
    </row>
    <row r="35" spans="2:3" x14ac:dyDescent="0.25">
      <c r="B35" s="47" t="s">
        <v>36</v>
      </c>
      <c r="C35" s="48" t="s">
        <v>35</v>
      </c>
    </row>
    <row r="36" spans="2:3" x14ac:dyDescent="0.25">
      <c r="B36" s="47" t="s">
        <v>37</v>
      </c>
      <c r="C36" s="48" t="s">
        <v>35</v>
      </c>
    </row>
    <row r="37" spans="2:3" x14ac:dyDescent="0.25">
      <c r="B37" s="47" t="s">
        <v>38</v>
      </c>
      <c r="C37" s="48" t="s">
        <v>39</v>
      </c>
    </row>
    <row r="38" spans="2:3" x14ac:dyDescent="0.25">
      <c r="B38" s="47" t="s">
        <v>33</v>
      </c>
      <c r="C38" s="54">
        <v>723.05809999999997</v>
      </c>
    </row>
    <row r="39" spans="2:3" x14ac:dyDescent="0.25">
      <c r="B39" s="47" t="s">
        <v>34</v>
      </c>
      <c r="C39" s="48" t="s">
        <v>35</v>
      </c>
    </row>
    <row r="40" spans="2:3" x14ac:dyDescent="0.25">
      <c r="B40" s="47" t="s">
        <v>36</v>
      </c>
      <c r="C40" s="48" t="s">
        <v>35</v>
      </c>
    </row>
    <row r="41" spans="2:3" x14ac:dyDescent="0.25">
      <c r="B41" s="47" t="s">
        <v>37</v>
      </c>
      <c r="C41" s="48" t="s">
        <v>35</v>
      </c>
    </row>
    <row r="42" spans="2:3" x14ac:dyDescent="0.25">
      <c r="B42" s="47" t="s">
        <v>40</v>
      </c>
      <c r="C42" s="48" t="s">
        <v>41</v>
      </c>
    </row>
    <row r="43" spans="2:3" x14ac:dyDescent="0.25">
      <c r="B43" s="47" t="s">
        <v>33</v>
      </c>
      <c r="C43" s="54">
        <v>2.9203000000000001</v>
      </c>
    </row>
    <row r="44" spans="2:3" x14ac:dyDescent="0.25">
      <c r="B44" s="47" t="s">
        <v>34</v>
      </c>
      <c r="C44" s="48" t="s">
        <v>35</v>
      </c>
    </row>
    <row r="45" spans="2:3" x14ac:dyDescent="0.25">
      <c r="B45" s="47" t="s">
        <v>36</v>
      </c>
      <c r="C45" s="48" t="s">
        <v>35</v>
      </c>
    </row>
    <row r="46" spans="2:3" x14ac:dyDescent="0.25">
      <c r="B46" s="47" t="s">
        <v>37</v>
      </c>
      <c r="C46" s="48" t="s">
        <v>35</v>
      </c>
    </row>
    <row r="47" spans="2:3" x14ac:dyDescent="0.25">
      <c r="B47" s="49" t="s">
        <v>42</v>
      </c>
      <c r="C47" s="50"/>
    </row>
    <row r="48" spans="2:3" x14ac:dyDescent="0.25">
      <c r="B48" s="47" t="s">
        <v>5</v>
      </c>
      <c r="C48" s="54">
        <v>2.9203000000000001</v>
      </c>
    </row>
    <row r="49" spans="2:3" x14ac:dyDescent="0.25">
      <c r="B49" s="47" t="s">
        <v>6</v>
      </c>
      <c r="C49" s="48" t="s">
        <v>17</v>
      </c>
    </row>
    <row r="50" spans="2:3" x14ac:dyDescent="0.25">
      <c r="B50" s="47" t="s">
        <v>7</v>
      </c>
      <c r="C50" s="54">
        <v>673.69380000000001</v>
      </c>
    </row>
    <row r="51" spans="2:3" x14ac:dyDescent="0.25">
      <c r="B51" s="47" t="s">
        <v>8</v>
      </c>
      <c r="C51" s="54">
        <v>213.92959999999999</v>
      </c>
    </row>
    <row r="52" spans="2:3" x14ac:dyDescent="0.25">
      <c r="B52" s="47" t="s">
        <v>9</v>
      </c>
      <c r="C52" s="54">
        <v>459.11599999999999</v>
      </c>
    </row>
    <row r="53" spans="2:3" x14ac:dyDescent="0.25">
      <c r="B53" s="47" t="s">
        <v>10</v>
      </c>
      <c r="C53" s="54">
        <v>723.05809999999997</v>
      </c>
    </row>
    <row r="54" spans="2:3" x14ac:dyDescent="0.25">
      <c r="B54" s="47" t="s">
        <v>43</v>
      </c>
      <c r="C54" s="54">
        <v>4.4863999999999997</v>
      </c>
    </row>
    <row r="55" spans="2:3" x14ac:dyDescent="0.25">
      <c r="B55" s="47" t="s">
        <v>44</v>
      </c>
      <c r="C55" s="54">
        <v>53.080199999999998</v>
      </c>
    </row>
    <row r="56" spans="2:3" x14ac:dyDescent="0.25">
      <c r="B56" s="49" t="s">
        <v>45</v>
      </c>
      <c r="C56" s="50"/>
    </row>
    <row r="57" spans="2:3" x14ac:dyDescent="0.25">
      <c r="B57" s="55">
        <v>0.01</v>
      </c>
      <c r="C57" s="54">
        <v>62.078099999999999</v>
      </c>
    </row>
    <row r="58" spans="2:3" x14ac:dyDescent="0.25">
      <c r="B58" s="56">
        <v>2.5000000000000001E-2</v>
      </c>
      <c r="C58" s="54">
        <v>84.527900000000002</v>
      </c>
    </row>
    <row r="59" spans="2:3" x14ac:dyDescent="0.25">
      <c r="B59" s="55">
        <v>0.05</v>
      </c>
      <c r="C59" s="54">
        <v>110.541</v>
      </c>
    </row>
    <row r="60" spans="2:3" x14ac:dyDescent="0.25">
      <c r="B60" s="55">
        <v>0.1</v>
      </c>
      <c r="C60" s="54">
        <v>150.98070000000001</v>
      </c>
    </row>
    <row r="61" spans="2:3" x14ac:dyDescent="0.25">
      <c r="B61" s="55">
        <v>0.2</v>
      </c>
      <c r="C61" s="54">
        <v>220.79349999999999</v>
      </c>
    </row>
    <row r="62" spans="2:3" x14ac:dyDescent="0.25">
      <c r="B62" s="55">
        <v>0.25</v>
      </c>
      <c r="C62" s="54">
        <v>255.23259999999999</v>
      </c>
    </row>
    <row r="63" spans="2:3" x14ac:dyDescent="0.25">
      <c r="B63" s="55">
        <v>0.3</v>
      </c>
      <c r="C63" s="54">
        <v>290.77550000000002</v>
      </c>
    </row>
    <row r="64" spans="2:3" x14ac:dyDescent="0.25">
      <c r="B64" s="55">
        <v>0.35</v>
      </c>
      <c r="C64" s="54">
        <v>328.16590000000002</v>
      </c>
    </row>
    <row r="65" spans="2:3" x14ac:dyDescent="0.25">
      <c r="B65" s="55">
        <v>0.4</v>
      </c>
      <c r="C65" s="54">
        <v>368.12700000000001</v>
      </c>
    </row>
    <row r="66" spans="2:3" x14ac:dyDescent="0.25">
      <c r="B66" s="55">
        <v>0.45</v>
      </c>
      <c r="C66" s="54">
        <v>411.45690000000002</v>
      </c>
    </row>
    <row r="67" spans="2:3" x14ac:dyDescent="0.25">
      <c r="B67" s="55">
        <v>0.5</v>
      </c>
      <c r="C67" s="54">
        <v>459.11599999999999</v>
      </c>
    </row>
    <row r="68" spans="2:3" x14ac:dyDescent="0.25">
      <c r="B68" s="55">
        <v>0.55000000000000004</v>
      </c>
      <c r="C68" s="54">
        <v>512.33489999999995</v>
      </c>
    </row>
    <row r="69" spans="2:3" x14ac:dyDescent="0.25">
      <c r="B69" s="55">
        <v>0.6</v>
      </c>
      <c r="C69" s="54">
        <v>572.77430000000004</v>
      </c>
    </row>
    <row r="70" spans="2:3" x14ac:dyDescent="0.25">
      <c r="B70" s="55">
        <v>0.65</v>
      </c>
      <c r="C70" s="54">
        <v>642.78899999999999</v>
      </c>
    </row>
    <row r="71" spans="2:3" x14ac:dyDescent="0.25">
      <c r="B71" s="55">
        <v>0.7</v>
      </c>
      <c r="C71" s="54">
        <v>725.90350000000001</v>
      </c>
    </row>
    <row r="72" spans="2:3" x14ac:dyDescent="0.25">
      <c r="B72" s="55">
        <v>0.75</v>
      </c>
      <c r="C72" s="54">
        <v>827.7491</v>
      </c>
    </row>
    <row r="73" spans="2:3" x14ac:dyDescent="0.25">
      <c r="B73" s="55">
        <v>0.8</v>
      </c>
      <c r="C73" s="54">
        <v>958.12929999999994</v>
      </c>
    </row>
    <row r="74" spans="2:3" x14ac:dyDescent="0.25">
      <c r="B74" s="55">
        <v>0.9</v>
      </c>
      <c r="C74" s="59">
        <v>1408.5251000000001</v>
      </c>
    </row>
    <row r="75" spans="2:3" x14ac:dyDescent="0.25">
      <c r="B75" s="55">
        <v>0.95</v>
      </c>
      <c r="C75" s="59">
        <v>1936.6969999999999</v>
      </c>
    </row>
    <row r="76" spans="2:3" x14ac:dyDescent="0.25">
      <c r="B76" s="56">
        <v>0.97499999999999998</v>
      </c>
      <c r="C76" s="59">
        <v>2553.1059</v>
      </c>
    </row>
    <row r="77" spans="2:3" x14ac:dyDescent="0.25">
      <c r="B77" s="55">
        <v>0.99</v>
      </c>
      <c r="C77" s="59">
        <v>3520.8737999999998</v>
      </c>
    </row>
    <row r="78" spans="2:3" x14ac:dyDescent="0.25">
      <c r="B78" s="49" t="s">
        <v>46</v>
      </c>
      <c r="C78" s="50"/>
    </row>
    <row r="79" spans="2:3" x14ac:dyDescent="0.25">
      <c r="B79" s="47" t="s">
        <v>22</v>
      </c>
      <c r="C79" s="59">
        <v>5283.2979999999998</v>
      </c>
    </row>
    <row r="80" spans="2:3" x14ac:dyDescent="0.25">
      <c r="B80" s="47" t="s">
        <v>24</v>
      </c>
      <c r="C80" s="59">
        <v>5294.8545999999997</v>
      </c>
    </row>
    <row r="81" spans="2:3" x14ac:dyDescent="0.25">
      <c r="B81" s="47" t="s">
        <v>25</v>
      </c>
      <c r="C81" s="54">
        <v>-7.4118000000000004</v>
      </c>
    </row>
    <row r="82" spans="2:3" x14ac:dyDescent="0.25">
      <c r="B82" s="49" t="s">
        <v>47</v>
      </c>
      <c r="C82" s="50"/>
    </row>
    <row r="83" spans="2:3" x14ac:dyDescent="0.25">
      <c r="B83" s="47" t="s">
        <v>48</v>
      </c>
      <c r="C83" s="54">
        <v>2.9203000000000001</v>
      </c>
    </row>
    <row r="84" spans="2:3" x14ac:dyDescent="0.25">
      <c r="B84" s="47" t="s">
        <v>49</v>
      </c>
      <c r="C84" s="54">
        <v>112.9294</v>
      </c>
    </row>
    <row r="85" spans="2:3" x14ac:dyDescent="0.25">
      <c r="B85" s="47" t="s">
        <v>50</v>
      </c>
      <c r="C85" s="54">
        <v>30</v>
      </c>
    </row>
    <row r="86" spans="2:3" x14ac:dyDescent="0.25">
      <c r="B86" s="47" t="s">
        <v>51</v>
      </c>
      <c r="C86" s="54">
        <v>18.736799999999999</v>
      </c>
    </row>
    <row r="87" spans="2:3" x14ac:dyDescent="0.25">
      <c r="B87" s="47" t="s">
        <v>52</v>
      </c>
      <c r="C87" s="54">
        <v>112.9294</v>
      </c>
    </row>
    <row r="88" spans="2:3" x14ac:dyDescent="0.25">
      <c r="B88" s="47" t="s">
        <v>53</v>
      </c>
      <c r="C88" s="54">
        <v>154.857</v>
      </c>
    </row>
    <row r="89" spans="2:3" x14ac:dyDescent="0.25">
      <c r="B89" s="47" t="s">
        <v>54</v>
      </c>
      <c r="C89" s="54">
        <v>10</v>
      </c>
    </row>
    <row r="90" spans="2:3" x14ac:dyDescent="0.25">
      <c r="B90" s="47" t="s">
        <v>55</v>
      </c>
      <c r="C90" s="54">
        <v>18.736799999999999</v>
      </c>
    </row>
    <row r="91" spans="2:3" x14ac:dyDescent="0.25">
      <c r="B91" s="47" t="s">
        <v>56</v>
      </c>
      <c r="C91" s="54">
        <v>154.857</v>
      </c>
    </row>
    <row r="92" spans="2:3" x14ac:dyDescent="0.25">
      <c r="B92" s="47" t="s">
        <v>57</v>
      </c>
      <c r="C92" s="54">
        <v>191.98330000000001</v>
      </c>
    </row>
    <row r="93" spans="2:3" x14ac:dyDescent="0.25">
      <c r="B93" s="47" t="s">
        <v>58</v>
      </c>
      <c r="C93" s="54">
        <v>4</v>
      </c>
    </row>
    <row r="94" spans="2:3" x14ac:dyDescent="0.25">
      <c r="B94" s="47" t="s">
        <v>59</v>
      </c>
      <c r="C94" s="54">
        <v>18.736799999999999</v>
      </c>
    </row>
    <row r="95" spans="2:3" x14ac:dyDescent="0.25">
      <c r="B95" s="47" t="s">
        <v>60</v>
      </c>
      <c r="C95" s="54">
        <v>191.98330000000001</v>
      </c>
    </row>
    <row r="96" spans="2:3" x14ac:dyDescent="0.25">
      <c r="B96" s="47" t="s">
        <v>61</v>
      </c>
      <c r="C96" s="54">
        <v>227.9931</v>
      </c>
    </row>
    <row r="97" spans="2:3" x14ac:dyDescent="0.25">
      <c r="B97" s="47" t="s">
        <v>62</v>
      </c>
      <c r="C97" s="54">
        <v>6</v>
      </c>
    </row>
    <row r="98" spans="2:3" x14ac:dyDescent="0.25">
      <c r="B98" s="47" t="s">
        <v>63</v>
      </c>
      <c r="C98" s="54">
        <v>18.736799999999999</v>
      </c>
    </row>
    <row r="99" spans="2:3" x14ac:dyDescent="0.25">
      <c r="B99" s="47" t="s">
        <v>64</v>
      </c>
      <c r="C99" s="54">
        <v>227.9931</v>
      </c>
    </row>
    <row r="100" spans="2:3" x14ac:dyDescent="0.25">
      <c r="B100" s="47" t="s">
        <v>65</v>
      </c>
      <c r="C100" s="54">
        <v>264.44720000000001</v>
      </c>
    </row>
    <row r="101" spans="2:3" x14ac:dyDescent="0.25">
      <c r="B101" s="47" t="s">
        <v>66</v>
      </c>
      <c r="C101" s="54">
        <v>5</v>
      </c>
    </row>
    <row r="102" spans="2:3" x14ac:dyDescent="0.25">
      <c r="B102" s="47" t="s">
        <v>67</v>
      </c>
      <c r="C102" s="54">
        <v>18.736799999999999</v>
      </c>
    </row>
    <row r="103" spans="2:3" x14ac:dyDescent="0.25">
      <c r="B103" s="47" t="s">
        <v>68</v>
      </c>
      <c r="C103" s="54">
        <v>264.44720000000001</v>
      </c>
    </row>
    <row r="104" spans="2:3" x14ac:dyDescent="0.25">
      <c r="B104" s="47" t="s">
        <v>69</v>
      </c>
      <c r="C104" s="54">
        <v>302.34969999999998</v>
      </c>
    </row>
    <row r="105" spans="2:3" x14ac:dyDescent="0.25">
      <c r="B105" s="47" t="s">
        <v>70</v>
      </c>
      <c r="C105" s="54">
        <v>25</v>
      </c>
    </row>
    <row r="106" spans="2:3" x14ac:dyDescent="0.25">
      <c r="B106" s="47" t="s">
        <v>71</v>
      </c>
      <c r="C106" s="54">
        <v>18.736799999999999</v>
      </c>
    </row>
    <row r="107" spans="2:3" x14ac:dyDescent="0.25">
      <c r="B107" s="47" t="s">
        <v>72</v>
      </c>
      <c r="C107" s="54">
        <v>302.34969999999998</v>
      </c>
    </row>
    <row r="108" spans="2:3" x14ac:dyDescent="0.25">
      <c r="B108" s="47" t="s">
        <v>73</v>
      </c>
      <c r="C108" s="54">
        <v>342.54950000000002</v>
      </c>
    </row>
    <row r="109" spans="2:3" x14ac:dyDescent="0.25">
      <c r="B109" s="47" t="s">
        <v>74</v>
      </c>
      <c r="C109" s="54">
        <v>28</v>
      </c>
    </row>
    <row r="110" spans="2:3" x14ac:dyDescent="0.25">
      <c r="B110" s="47" t="s">
        <v>75</v>
      </c>
      <c r="C110" s="54">
        <v>18.736799999999999</v>
      </c>
    </row>
    <row r="111" spans="2:3" x14ac:dyDescent="0.25">
      <c r="B111" s="47" t="s">
        <v>76</v>
      </c>
      <c r="C111" s="54">
        <v>342.54950000000002</v>
      </c>
    </row>
    <row r="112" spans="2:3" x14ac:dyDescent="0.25">
      <c r="B112" s="47" t="s">
        <v>77</v>
      </c>
      <c r="C112" s="54">
        <v>385.90980000000002</v>
      </c>
    </row>
    <row r="113" spans="2:3" x14ac:dyDescent="0.25">
      <c r="B113" s="47" t="s">
        <v>78</v>
      </c>
      <c r="C113" s="54">
        <v>46</v>
      </c>
    </row>
    <row r="114" spans="2:3" x14ac:dyDescent="0.25">
      <c r="B114" s="47" t="s">
        <v>79</v>
      </c>
      <c r="C114" s="54">
        <v>18.736799999999999</v>
      </c>
    </row>
    <row r="115" spans="2:3" x14ac:dyDescent="0.25">
      <c r="B115" s="47" t="s">
        <v>80</v>
      </c>
      <c r="C115" s="54">
        <v>385.90980000000002</v>
      </c>
    </row>
    <row r="116" spans="2:3" x14ac:dyDescent="0.25">
      <c r="B116" s="47" t="s">
        <v>81</v>
      </c>
      <c r="C116" s="54">
        <v>433.42500000000001</v>
      </c>
    </row>
    <row r="117" spans="2:3" x14ac:dyDescent="0.25">
      <c r="B117" s="47" t="s">
        <v>82</v>
      </c>
      <c r="C117" s="54">
        <v>33</v>
      </c>
    </row>
    <row r="118" spans="2:3" x14ac:dyDescent="0.25">
      <c r="B118" s="47" t="s">
        <v>83</v>
      </c>
      <c r="C118" s="54">
        <v>18.736799999999999</v>
      </c>
    </row>
    <row r="119" spans="2:3" x14ac:dyDescent="0.25">
      <c r="B119" s="47" t="s">
        <v>84</v>
      </c>
      <c r="C119" s="54">
        <v>433.42500000000001</v>
      </c>
    </row>
    <row r="120" spans="2:3" x14ac:dyDescent="0.25">
      <c r="B120" s="47" t="s">
        <v>85</v>
      </c>
      <c r="C120" s="54">
        <v>486.34</v>
      </c>
    </row>
    <row r="121" spans="2:3" x14ac:dyDescent="0.25">
      <c r="B121" s="47" t="s">
        <v>86</v>
      </c>
      <c r="C121" s="54">
        <v>36</v>
      </c>
    </row>
    <row r="122" spans="2:3" x14ac:dyDescent="0.25">
      <c r="B122" s="47" t="s">
        <v>87</v>
      </c>
      <c r="C122" s="54">
        <v>18.736799999999999</v>
      </c>
    </row>
    <row r="123" spans="2:3" x14ac:dyDescent="0.25">
      <c r="B123" s="47" t="s">
        <v>88</v>
      </c>
      <c r="C123" s="54">
        <v>486.34</v>
      </c>
    </row>
    <row r="124" spans="2:3" x14ac:dyDescent="0.25">
      <c r="B124" s="47" t="s">
        <v>89</v>
      </c>
      <c r="C124" s="54">
        <v>546.31500000000005</v>
      </c>
    </row>
    <row r="125" spans="2:3" x14ac:dyDescent="0.25">
      <c r="B125" s="47" t="s">
        <v>90</v>
      </c>
      <c r="C125" s="54">
        <v>16</v>
      </c>
    </row>
    <row r="126" spans="2:3" x14ac:dyDescent="0.25">
      <c r="B126" s="47" t="s">
        <v>91</v>
      </c>
      <c r="C126" s="54">
        <v>18.736799999999999</v>
      </c>
    </row>
    <row r="127" spans="2:3" x14ac:dyDescent="0.25">
      <c r="B127" s="47" t="s">
        <v>92</v>
      </c>
      <c r="C127" s="54">
        <v>546.31500000000005</v>
      </c>
    </row>
    <row r="128" spans="2:3" x14ac:dyDescent="0.25">
      <c r="B128" s="47" t="s">
        <v>93</v>
      </c>
      <c r="C128" s="54">
        <v>615.69000000000005</v>
      </c>
    </row>
    <row r="129" spans="2:3" x14ac:dyDescent="0.25">
      <c r="B129" s="47" t="s">
        <v>94</v>
      </c>
      <c r="C129" s="54">
        <v>16</v>
      </c>
    </row>
    <row r="130" spans="2:3" x14ac:dyDescent="0.25">
      <c r="B130" s="47" t="s">
        <v>95</v>
      </c>
      <c r="C130" s="54">
        <v>18.736799999999999</v>
      </c>
    </row>
    <row r="131" spans="2:3" x14ac:dyDescent="0.25">
      <c r="B131" s="47" t="s">
        <v>96</v>
      </c>
      <c r="C131" s="54">
        <v>615.69000000000005</v>
      </c>
    </row>
    <row r="132" spans="2:3" x14ac:dyDescent="0.25">
      <c r="B132" s="47" t="s">
        <v>97</v>
      </c>
      <c r="C132" s="54">
        <v>697.95709999999997</v>
      </c>
    </row>
    <row r="133" spans="2:3" x14ac:dyDescent="0.25">
      <c r="B133" s="47" t="s">
        <v>98</v>
      </c>
      <c r="C133" s="54">
        <v>12</v>
      </c>
    </row>
    <row r="134" spans="2:3" x14ac:dyDescent="0.25">
      <c r="B134" s="47" t="s">
        <v>99</v>
      </c>
      <c r="C134" s="54">
        <v>18.736799999999999</v>
      </c>
    </row>
    <row r="135" spans="2:3" x14ac:dyDescent="0.25">
      <c r="B135" s="47" t="s">
        <v>100</v>
      </c>
      <c r="C135" s="54">
        <v>697.95709999999997</v>
      </c>
    </row>
    <row r="136" spans="2:3" x14ac:dyDescent="0.25">
      <c r="B136" s="47" t="s">
        <v>101</v>
      </c>
      <c r="C136" s="54">
        <v>798.6875</v>
      </c>
    </row>
    <row r="137" spans="2:3" x14ac:dyDescent="0.25">
      <c r="B137" s="47" t="s">
        <v>102</v>
      </c>
      <c r="C137" s="54">
        <v>9</v>
      </c>
    </row>
    <row r="138" spans="2:3" x14ac:dyDescent="0.25">
      <c r="B138" s="47" t="s">
        <v>103</v>
      </c>
      <c r="C138" s="54">
        <v>18.736799999999999</v>
      </c>
    </row>
    <row r="139" spans="2:3" x14ac:dyDescent="0.25">
      <c r="B139" s="47" t="s">
        <v>104</v>
      </c>
      <c r="C139" s="54">
        <v>798.6875</v>
      </c>
    </row>
    <row r="140" spans="2:3" x14ac:dyDescent="0.25">
      <c r="B140" s="47" t="s">
        <v>105</v>
      </c>
      <c r="C140" s="54">
        <v>927.57420000000002</v>
      </c>
    </row>
    <row r="141" spans="2:3" x14ac:dyDescent="0.25">
      <c r="B141" s="47" t="s">
        <v>106</v>
      </c>
      <c r="C141" s="54">
        <v>7</v>
      </c>
    </row>
    <row r="142" spans="2:3" x14ac:dyDescent="0.25">
      <c r="B142" s="47" t="s">
        <v>107</v>
      </c>
      <c r="C142" s="54">
        <v>18.736799999999999</v>
      </c>
    </row>
    <row r="143" spans="2:3" x14ac:dyDescent="0.25">
      <c r="B143" s="47" t="s">
        <v>108</v>
      </c>
      <c r="C143" s="54">
        <v>927.57420000000002</v>
      </c>
    </row>
    <row r="144" spans="2:3" x14ac:dyDescent="0.25">
      <c r="B144" s="47" t="s">
        <v>109</v>
      </c>
      <c r="C144" s="59">
        <v>1103.6880000000001</v>
      </c>
    </row>
    <row r="145" spans="2:3" x14ac:dyDescent="0.25">
      <c r="B145" s="47" t="s">
        <v>110</v>
      </c>
      <c r="C145" s="54">
        <v>11</v>
      </c>
    </row>
    <row r="146" spans="2:3" x14ac:dyDescent="0.25">
      <c r="B146" s="47" t="s">
        <v>111</v>
      </c>
      <c r="C146" s="54">
        <v>18.736799999999999</v>
      </c>
    </row>
    <row r="147" spans="2:3" x14ac:dyDescent="0.25">
      <c r="B147" s="47" t="s">
        <v>130</v>
      </c>
      <c r="C147" s="59">
        <v>1103.6880000000001</v>
      </c>
    </row>
    <row r="148" spans="2:3" x14ac:dyDescent="0.25">
      <c r="B148" s="47" t="s">
        <v>131</v>
      </c>
      <c r="C148" s="59">
        <v>1372.6646000000001</v>
      </c>
    </row>
    <row r="149" spans="2:3" x14ac:dyDescent="0.25">
      <c r="B149" s="47" t="s">
        <v>132</v>
      </c>
      <c r="C149" s="54">
        <v>11</v>
      </c>
    </row>
    <row r="150" spans="2:3" x14ac:dyDescent="0.25">
      <c r="B150" s="47" t="s">
        <v>133</v>
      </c>
      <c r="C150" s="54">
        <v>18.736799999999999</v>
      </c>
    </row>
    <row r="151" spans="2:3" x14ac:dyDescent="0.25">
      <c r="B151" s="47" t="s">
        <v>134</v>
      </c>
      <c r="C151" s="59">
        <v>1372.6646000000001</v>
      </c>
    </row>
    <row r="152" spans="2:3" x14ac:dyDescent="0.25">
      <c r="B152" s="47" t="s">
        <v>135</v>
      </c>
      <c r="C152" s="59">
        <v>1894.7138</v>
      </c>
    </row>
    <row r="153" spans="2:3" x14ac:dyDescent="0.25">
      <c r="B153" s="47" t="s">
        <v>136</v>
      </c>
      <c r="C153" s="54">
        <v>27</v>
      </c>
    </row>
    <row r="154" spans="2:3" x14ac:dyDescent="0.25">
      <c r="B154" s="47" t="s">
        <v>137</v>
      </c>
      <c r="C154" s="54">
        <v>18.736799999999999</v>
      </c>
    </row>
    <row r="155" spans="2:3" x14ac:dyDescent="0.25">
      <c r="B155" s="47" t="s">
        <v>141</v>
      </c>
      <c r="C155" s="59">
        <v>1894.7138</v>
      </c>
    </row>
    <row r="156" spans="2:3" x14ac:dyDescent="0.25">
      <c r="B156" s="47" t="s">
        <v>142</v>
      </c>
      <c r="C156" s="48" t="s">
        <v>17</v>
      </c>
    </row>
    <row r="157" spans="2:3" x14ac:dyDescent="0.25">
      <c r="B157" s="47" t="s">
        <v>143</v>
      </c>
      <c r="C157" s="54">
        <v>24</v>
      </c>
    </row>
    <row r="158" spans="2:3" x14ac:dyDescent="0.25">
      <c r="B158" s="47" t="s">
        <v>144</v>
      </c>
      <c r="C158" s="54">
        <v>18.736799999999999</v>
      </c>
    </row>
    <row r="159" spans="2:3" x14ac:dyDescent="0.25">
      <c r="B159" s="49" t="s">
        <v>112</v>
      </c>
      <c r="C159" s="50"/>
    </row>
    <row r="160" spans="2:3" x14ac:dyDescent="0.25">
      <c r="B160" s="47" t="s">
        <v>113</v>
      </c>
      <c r="C160" s="54">
        <v>141.41569999999999</v>
      </c>
    </row>
    <row r="161" spans="2:3" x14ac:dyDescent="0.25">
      <c r="B161" s="47" t="s">
        <v>114</v>
      </c>
      <c r="C161" s="48" t="s">
        <v>35</v>
      </c>
    </row>
    <row r="162" spans="2:3" x14ac:dyDescent="0.25">
      <c r="B162" s="47" t="s">
        <v>115</v>
      </c>
      <c r="C162" s="48" t="s">
        <v>35</v>
      </c>
    </row>
    <row r="163" spans="2:3" x14ac:dyDescent="0.25">
      <c r="B163" s="47" t="s">
        <v>116</v>
      </c>
      <c r="C163" s="48" t="s">
        <v>35</v>
      </c>
    </row>
    <row r="164" spans="2:3" x14ac:dyDescent="0.25">
      <c r="B164" s="47" t="s">
        <v>117</v>
      </c>
      <c r="C164" s="48" t="s">
        <v>35</v>
      </c>
    </row>
    <row r="165" spans="2:3" x14ac:dyDescent="0.25">
      <c r="B165" s="47" t="s">
        <v>118</v>
      </c>
      <c r="C165" s="48" t="s">
        <v>35</v>
      </c>
    </row>
    <row r="166" spans="2:3" x14ac:dyDescent="0.25">
      <c r="B166" s="47" t="s">
        <v>119</v>
      </c>
      <c r="C166" s="48" t="s">
        <v>35</v>
      </c>
    </row>
    <row r="167" spans="2:3" x14ac:dyDescent="0.25">
      <c r="B167" s="47" t="s">
        <v>120</v>
      </c>
      <c r="C167" s="48" t="s">
        <v>35</v>
      </c>
    </row>
    <row r="168" spans="2:3" x14ac:dyDescent="0.25">
      <c r="B168" s="47" t="s">
        <v>121</v>
      </c>
      <c r="C168" s="48" t="s">
        <v>35</v>
      </c>
    </row>
    <row r="169" spans="2:3" x14ac:dyDescent="0.25">
      <c r="B169" s="47" t="s">
        <v>122</v>
      </c>
      <c r="C169" s="48" t="s">
        <v>35</v>
      </c>
    </row>
    <row r="170" spans="2:3" x14ac:dyDescent="0.25">
      <c r="B170" s="47" t="s">
        <v>123</v>
      </c>
      <c r="C170" s="48" t="s">
        <v>35</v>
      </c>
    </row>
    <row r="171" spans="2:3" x14ac:dyDescent="0.25">
      <c r="B171" s="47" t="s">
        <v>124</v>
      </c>
      <c r="C171" s="48" t="s">
        <v>35</v>
      </c>
    </row>
    <row r="172" spans="2:3" x14ac:dyDescent="0.25">
      <c r="B172" s="49" t="s">
        <v>125</v>
      </c>
      <c r="C172" s="50"/>
    </row>
    <row r="173" spans="2:3" x14ac:dyDescent="0.25">
      <c r="B173" s="47" t="s">
        <v>113</v>
      </c>
      <c r="C173" s="54">
        <v>6.5095999999999998</v>
      </c>
    </row>
    <row r="174" spans="2:3" x14ac:dyDescent="0.25">
      <c r="B174" s="47" t="s">
        <v>114</v>
      </c>
      <c r="C174" s="48" t="s">
        <v>35</v>
      </c>
    </row>
    <row r="175" spans="2:3" x14ac:dyDescent="0.25">
      <c r="B175" s="47" t="s">
        <v>115</v>
      </c>
      <c r="C175" s="48" t="s">
        <v>35</v>
      </c>
    </row>
    <row r="176" spans="2:3" x14ac:dyDescent="0.25">
      <c r="B176" s="47" t="s">
        <v>116</v>
      </c>
      <c r="C176" s="48" t="s">
        <v>35</v>
      </c>
    </row>
    <row r="177" spans="2:3" x14ac:dyDescent="0.25">
      <c r="B177" s="47" t="s">
        <v>117</v>
      </c>
      <c r="C177" s="48" t="s">
        <v>35</v>
      </c>
    </row>
    <row r="178" spans="2:3" x14ac:dyDescent="0.25">
      <c r="B178" s="47" t="s">
        <v>118</v>
      </c>
      <c r="C178" s="48" t="s">
        <v>35</v>
      </c>
    </row>
    <row r="179" spans="2:3" x14ac:dyDescent="0.25">
      <c r="B179" s="47" t="s">
        <v>119</v>
      </c>
      <c r="C179" s="48" t="s">
        <v>35</v>
      </c>
    </row>
    <row r="180" spans="2:3" x14ac:dyDescent="0.25">
      <c r="B180" s="47" t="s">
        <v>120</v>
      </c>
      <c r="C180" s="48" t="s">
        <v>35</v>
      </c>
    </row>
    <row r="181" spans="2:3" x14ac:dyDescent="0.25">
      <c r="B181" s="47" t="s">
        <v>121</v>
      </c>
      <c r="C181" s="48" t="s">
        <v>35</v>
      </c>
    </row>
    <row r="182" spans="2:3" x14ac:dyDescent="0.25">
      <c r="B182" s="47" t="s">
        <v>122</v>
      </c>
      <c r="C182" s="48" t="s">
        <v>35</v>
      </c>
    </row>
    <row r="183" spans="2:3" x14ac:dyDescent="0.25">
      <c r="B183" s="47" t="s">
        <v>123</v>
      </c>
      <c r="C183" s="48" t="s">
        <v>35</v>
      </c>
    </row>
    <row r="184" spans="2:3" x14ac:dyDescent="0.25">
      <c r="B184" s="47" t="s">
        <v>124</v>
      </c>
      <c r="C184" s="48" t="s">
        <v>35</v>
      </c>
    </row>
    <row r="185" spans="2:3" x14ac:dyDescent="0.25">
      <c r="B185" s="49" t="s">
        <v>126</v>
      </c>
      <c r="C185" s="50"/>
    </row>
    <row r="186" spans="2:3" x14ac:dyDescent="0.25">
      <c r="B186" s="47" t="s">
        <v>113</v>
      </c>
      <c r="C186" s="54">
        <v>0.1137</v>
      </c>
    </row>
    <row r="187" spans="2:3" x14ac:dyDescent="0.25">
      <c r="B187" s="47" t="s">
        <v>114</v>
      </c>
      <c r="C187" s="48" t="s">
        <v>35</v>
      </c>
    </row>
    <row r="188" spans="2:3" x14ac:dyDescent="0.25">
      <c r="B188" s="47" t="s">
        <v>115</v>
      </c>
      <c r="C188" s="48" t="s">
        <v>35</v>
      </c>
    </row>
    <row r="189" spans="2:3" x14ac:dyDescent="0.25">
      <c r="B189" s="47" t="s">
        <v>116</v>
      </c>
      <c r="C189" s="48" t="s">
        <v>35</v>
      </c>
    </row>
    <row r="190" spans="2:3" x14ac:dyDescent="0.25">
      <c r="B190" s="47" t="s">
        <v>117</v>
      </c>
      <c r="C190" s="48" t="s">
        <v>35</v>
      </c>
    </row>
    <row r="191" spans="2:3" x14ac:dyDescent="0.25">
      <c r="B191" s="47" t="s">
        <v>118</v>
      </c>
      <c r="C191" s="48" t="s">
        <v>35</v>
      </c>
    </row>
    <row r="192" spans="2:3" x14ac:dyDescent="0.25">
      <c r="B192" s="47" t="s">
        <v>119</v>
      </c>
      <c r="C192" s="48" t="s">
        <v>35</v>
      </c>
    </row>
    <row r="193" spans="2:3" x14ac:dyDescent="0.25">
      <c r="B193" s="47" t="s">
        <v>120</v>
      </c>
      <c r="C193" s="48" t="s">
        <v>35</v>
      </c>
    </row>
    <row r="194" spans="2:3" x14ac:dyDescent="0.25">
      <c r="B194" s="47" t="s">
        <v>121</v>
      </c>
      <c r="C194" s="48" t="s">
        <v>35</v>
      </c>
    </row>
    <row r="195" spans="2:3" x14ac:dyDescent="0.25">
      <c r="B195" s="47" t="s">
        <v>122</v>
      </c>
      <c r="C195" s="48" t="s">
        <v>35</v>
      </c>
    </row>
    <row r="196" spans="2:3" x14ac:dyDescent="0.25">
      <c r="B196" s="47" t="s">
        <v>123</v>
      </c>
      <c r="C196" s="48" t="s">
        <v>35</v>
      </c>
    </row>
    <row r="197" spans="2:3" ht="15.75" thickBot="1" x14ac:dyDescent="0.3">
      <c r="B197" s="57" t="s">
        <v>124</v>
      </c>
      <c r="C197" s="58" t="s">
        <v>35</v>
      </c>
    </row>
  </sheetData>
  <mergeCells count="9">
    <mergeCell ref="B159:C159"/>
    <mergeCell ref="B172:C172"/>
    <mergeCell ref="B185:C185"/>
    <mergeCell ref="B23:C23"/>
    <mergeCell ref="B30:C30"/>
    <mergeCell ref="B47:C47"/>
    <mergeCell ref="B56:C56"/>
    <mergeCell ref="B78:C78"/>
    <mergeCell ref="B82:C8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668E-292E-4B77-BAC6-2BA78987DEE9}">
  <dimension ref="B1:C213"/>
  <sheetViews>
    <sheetView showGridLines="0" workbookViewId="0"/>
  </sheetViews>
  <sheetFormatPr defaultRowHeight="15" x14ac:dyDescent="0.25"/>
  <cols>
    <col min="1" max="1" width="0.28515625" customWidth="1"/>
    <col min="2" max="5" width="20.7109375" customWidth="1"/>
  </cols>
  <sheetData>
    <row r="1" s="1" customFormat="1" ht="65.650000000000006" customHeight="1" x14ac:dyDescent="0.3"/>
    <row r="19" spans="2:3" ht="15.75" thickBot="1" x14ac:dyDescent="0.3"/>
    <row r="20" spans="2:3" x14ac:dyDescent="0.25">
      <c r="B20" s="45" t="s">
        <v>0</v>
      </c>
      <c r="C20" s="46" t="s">
        <v>18</v>
      </c>
    </row>
    <row r="21" spans="2:3" x14ac:dyDescent="0.25">
      <c r="B21" s="47" t="s">
        <v>3</v>
      </c>
      <c r="C21" s="48" t="s">
        <v>168</v>
      </c>
    </row>
    <row r="22" spans="2:3" x14ac:dyDescent="0.25">
      <c r="B22" s="47" t="s">
        <v>19</v>
      </c>
      <c r="C22" s="48" t="s">
        <v>20</v>
      </c>
    </row>
    <row r="23" spans="2:3" x14ac:dyDescent="0.25">
      <c r="B23" s="49" t="s">
        <v>21</v>
      </c>
      <c r="C23" s="50"/>
    </row>
    <row r="24" spans="2:3" x14ac:dyDescent="0.25">
      <c r="B24" s="47" t="s">
        <v>22</v>
      </c>
      <c r="C24" s="48" t="s">
        <v>23</v>
      </c>
    </row>
    <row r="25" spans="2:3" x14ac:dyDescent="0.25">
      <c r="B25" s="47" t="s">
        <v>24</v>
      </c>
      <c r="C25" s="48" t="s">
        <v>23</v>
      </c>
    </row>
    <row r="26" spans="2:3" x14ac:dyDescent="0.25">
      <c r="B26" s="47" t="s">
        <v>25</v>
      </c>
      <c r="C26" s="48" t="s">
        <v>23</v>
      </c>
    </row>
    <row r="27" spans="2:3" x14ac:dyDescent="0.25">
      <c r="B27" s="47" t="s">
        <v>26</v>
      </c>
      <c r="C27" s="48" t="s">
        <v>23</v>
      </c>
    </row>
    <row r="28" spans="2:3" x14ac:dyDescent="0.25">
      <c r="B28" s="47" t="s">
        <v>27</v>
      </c>
      <c r="C28" s="48" t="s">
        <v>23</v>
      </c>
    </row>
    <row r="29" spans="2:3" x14ac:dyDescent="0.25">
      <c r="B29" s="47" t="s">
        <v>28</v>
      </c>
      <c r="C29" s="48" t="s">
        <v>23</v>
      </c>
    </row>
    <row r="30" spans="2:3" x14ac:dyDescent="0.25">
      <c r="B30" s="49" t="s">
        <v>29</v>
      </c>
      <c r="C30" s="50"/>
    </row>
    <row r="31" spans="2:3" x14ac:dyDescent="0.25">
      <c r="B31" s="47" t="s">
        <v>30</v>
      </c>
      <c r="C31" s="51">
        <v>3</v>
      </c>
    </row>
    <row r="32" spans="2:3" x14ac:dyDescent="0.25">
      <c r="B32" s="47" t="s">
        <v>31</v>
      </c>
      <c r="C32" s="48" t="s">
        <v>32</v>
      </c>
    </row>
    <row r="33" spans="2:3" x14ac:dyDescent="0.25">
      <c r="B33" s="47" t="s">
        <v>33</v>
      </c>
      <c r="C33" s="54">
        <v>510.67529999999999</v>
      </c>
    </row>
    <row r="34" spans="2:3" x14ac:dyDescent="0.25">
      <c r="B34" s="47" t="s">
        <v>34</v>
      </c>
      <c r="C34" s="48" t="s">
        <v>35</v>
      </c>
    </row>
    <row r="35" spans="2:3" x14ac:dyDescent="0.25">
      <c r="B35" s="47" t="s">
        <v>36</v>
      </c>
      <c r="C35" s="48" t="s">
        <v>35</v>
      </c>
    </row>
    <row r="36" spans="2:3" x14ac:dyDescent="0.25">
      <c r="B36" s="47" t="s">
        <v>37</v>
      </c>
      <c r="C36" s="48" t="s">
        <v>35</v>
      </c>
    </row>
    <row r="37" spans="2:3" x14ac:dyDescent="0.25">
      <c r="B37" s="47" t="s">
        <v>38</v>
      </c>
      <c r="C37" s="48" t="s">
        <v>39</v>
      </c>
    </row>
    <row r="38" spans="2:3" x14ac:dyDescent="0.25">
      <c r="B38" s="47" t="s">
        <v>33</v>
      </c>
      <c r="C38" s="54">
        <v>351.35</v>
      </c>
    </row>
    <row r="39" spans="2:3" x14ac:dyDescent="0.25">
      <c r="B39" s="47" t="s">
        <v>34</v>
      </c>
      <c r="C39" s="48" t="s">
        <v>35</v>
      </c>
    </row>
    <row r="40" spans="2:3" x14ac:dyDescent="0.25">
      <c r="B40" s="47" t="s">
        <v>36</v>
      </c>
      <c r="C40" s="48" t="s">
        <v>35</v>
      </c>
    </row>
    <row r="41" spans="2:3" x14ac:dyDescent="0.25">
      <c r="B41" s="47" t="s">
        <v>37</v>
      </c>
      <c r="C41" s="48" t="s">
        <v>35</v>
      </c>
    </row>
    <row r="42" spans="2:3" x14ac:dyDescent="0.25">
      <c r="B42" s="47" t="s">
        <v>40</v>
      </c>
      <c r="C42" s="48" t="s">
        <v>41</v>
      </c>
    </row>
    <row r="43" spans="2:3" x14ac:dyDescent="0.25">
      <c r="B43" s="47" t="s">
        <v>33</v>
      </c>
      <c r="C43" s="54">
        <v>102.6491</v>
      </c>
    </row>
    <row r="44" spans="2:3" x14ac:dyDescent="0.25">
      <c r="B44" s="47" t="s">
        <v>34</v>
      </c>
      <c r="C44" s="48" t="s">
        <v>35</v>
      </c>
    </row>
    <row r="45" spans="2:3" x14ac:dyDescent="0.25">
      <c r="B45" s="47" t="s">
        <v>36</v>
      </c>
      <c r="C45" s="48" t="s">
        <v>35</v>
      </c>
    </row>
    <row r="46" spans="2:3" x14ac:dyDescent="0.25">
      <c r="B46" s="47" t="s">
        <v>37</v>
      </c>
      <c r="C46" s="48" t="s">
        <v>35</v>
      </c>
    </row>
    <row r="47" spans="2:3" x14ac:dyDescent="0.25">
      <c r="B47" s="49" t="s">
        <v>42</v>
      </c>
      <c r="C47" s="50"/>
    </row>
    <row r="48" spans="2:3" x14ac:dyDescent="0.25">
      <c r="B48" s="47" t="s">
        <v>5</v>
      </c>
      <c r="C48" s="54">
        <v>102.6491</v>
      </c>
    </row>
    <row r="49" spans="2:3" x14ac:dyDescent="0.25">
      <c r="B49" s="47" t="s">
        <v>6</v>
      </c>
      <c r="C49" s="48" t="s">
        <v>17</v>
      </c>
    </row>
    <row r="50" spans="2:3" x14ac:dyDescent="0.25">
      <c r="B50" s="47" t="s">
        <v>7</v>
      </c>
      <c r="C50" s="54">
        <v>613.32439999999997</v>
      </c>
    </row>
    <row r="51" spans="2:3" x14ac:dyDescent="0.25">
      <c r="B51" s="47" t="s">
        <v>8</v>
      </c>
      <c r="C51" s="54">
        <v>388.19920000000002</v>
      </c>
    </row>
    <row r="52" spans="2:3" x14ac:dyDescent="0.25">
      <c r="B52" s="47" t="s">
        <v>9</v>
      </c>
      <c r="C52" s="54">
        <v>523.36670000000004</v>
      </c>
    </row>
    <row r="53" spans="2:3" x14ac:dyDescent="0.25">
      <c r="B53" s="47" t="s">
        <v>10</v>
      </c>
      <c r="C53" s="54">
        <v>351.35</v>
      </c>
    </row>
    <row r="54" spans="2:3" x14ac:dyDescent="0.25">
      <c r="B54" s="47" t="s">
        <v>43</v>
      </c>
      <c r="C54" s="54">
        <v>2.3896999999999999</v>
      </c>
    </row>
    <row r="55" spans="2:3" x14ac:dyDescent="0.25">
      <c r="B55" s="47" t="s">
        <v>44</v>
      </c>
      <c r="C55" s="54">
        <v>14.6213</v>
      </c>
    </row>
    <row r="56" spans="2:3" x14ac:dyDescent="0.25">
      <c r="B56" s="49" t="s">
        <v>45</v>
      </c>
      <c r="C56" s="50"/>
    </row>
    <row r="57" spans="2:3" x14ac:dyDescent="0.25">
      <c r="B57" s="55">
        <v>0.01</v>
      </c>
      <c r="C57" s="54">
        <v>201.51249999999999</v>
      </c>
    </row>
    <row r="58" spans="2:3" x14ac:dyDescent="0.25">
      <c r="B58" s="56">
        <v>2.5000000000000001E-2</v>
      </c>
      <c r="C58" s="54">
        <v>226.84049999999999</v>
      </c>
    </row>
    <row r="59" spans="2:3" x14ac:dyDescent="0.25">
      <c r="B59" s="55">
        <v>0.05</v>
      </c>
      <c r="C59" s="54">
        <v>253.75640000000001</v>
      </c>
    </row>
    <row r="60" spans="2:3" x14ac:dyDescent="0.25">
      <c r="B60" s="55">
        <v>0.1</v>
      </c>
      <c r="C60" s="54">
        <v>292.10509999999999</v>
      </c>
    </row>
    <row r="61" spans="2:3" x14ac:dyDescent="0.25">
      <c r="B61" s="55">
        <v>0.2</v>
      </c>
      <c r="C61" s="54">
        <v>351.7921</v>
      </c>
    </row>
    <row r="62" spans="2:3" x14ac:dyDescent="0.25">
      <c r="B62" s="55">
        <v>0.25</v>
      </c>
      <c r="C62" s="54">
        <v>379.1105</v>
      </c>
    </row>
    <row r="63" spans="2:3" x14ac:dyDescent="0.25">
      <c r="B63" s="55">
        <v>0.3</v>
      </c>
      <c r="C63" s="54">
        <v>406.18700000000001</v>
      </c>
    </row>
    <row r="64" spans="2:3" x14ac:dyDescent="0.25">
      <c r="B64" s="55">
        <v>0.35</v>
      </c>
      <c r="C64" s="54">
        <v>433.63909999999998</v>
      </c>
    </row>
    <row r="65" spans="2:3" x14ac:dyDescent="0.25">
      <c r="B65" s="55">
        <v>0.4</v>
      </c>
      <c r="C65" s="54">
        <v>461.98070000000001</v>
      </c>
    </row>
    <row r="66" spans="2:3" x14ac:dyDescent="0.25">
      <c r="B66" s="55">
        <v>0.45</v>
      </c>
      <c r="C66" s="54">
        <v>491.70920000000001</v>
      </c>
    </row>
    <row r="67" spans="2:3" x14ac:dyDescent="0.25">
      <c r="B67" s="55">
        <v>0.5</v>
      </c>
      <c r="C67" s="54">
        <v>523.36670000000004</v>
      </c>
    </row>
    <row r="68" spans="2:3" x14ac:dyDescent="0.25">
      <c r="B68" s="55">
        <v>0.55000000000000004</v>
      </c>
      <c r="C68" s="54">
        <v>557.60019999999997</v>
      </c>
    </row>
    <row r="69" spans="2:3" x14ac:dyDescent="0.25">
      <c r="B69" s="55">
        <v>0.6</v>
      </c>
      <c r="C69" s="54">
        <v>595.2396</v>
      </c>
    </row>
    <row r="70" spans="2:3" x14ac:dyDescent="0.25">
      <c r="B70" s="55">
        <v>0.65</v>
      </c>
      <c r="C70" s="54">
        <v>637.41849999999999</v>
      </c>
    </row>
    <row r="71" spans="2:3" x14ac:dyDescent="0.25">
      <c r="B71" s="55">
        <v>0.7</v>
      </c>
      <c r="C71" s="54">
        <v>685.78319999999997</v>
      </c>
    </row>
    <row r="72" spans="2:3" x14ac:dyDescent="0.25">
      <c r="B72" s="55">
        <v>0.75</v>
      </c>
      <c r="C72" s="54">
        <v>742.89499999999998</v>
      </c>
    </row>
    <row r="73" spans="2:3" x14ac:dyDescent="0.25">
      <c r="B73" s="55">
        <v>0.8</v>
      </c>
      <c r="C73" s="54">
        <v>813.09789999999998</v>
      </c>
    </row>
    <row r="74" spans="2:3" x14ac:dyDescent="0.25">
      <c r="B74" s="55">
        <v>0.9</v>
      </c>
      <c r="C74" s="59">
        <v>1036.9204999999999</v>
      </c>
    </row>
    <row r="75" spans="2:3" x14ac:dyDescent="0.25">
      <c r="B75" s="55">
        <v>0.95</v>
      </c>
      <c r="C75" s="59">
        <v>1274.0242000000001</v>
      </c>
    </row>
    <row r="76" spans="2:3" x14ac:dyDescent="0.25">
      <c r="B76" s="56">
        <v>0.97499999999999998</v>
      </c>
      <c r="C76" s="59">
        <v>1527.8948</v>
      </c>
    </row>
    <row r="77" spans="2:3" x14ac:dyDescent="0.25">
      <c r="B77" s="55">
        <v>0.99</v>
      </c>
      <c r="C77" s="59">
        <v>1893.0318</v>
      </c>
    </row>
    <row r="78" spans="2:3" x14ac:dyDescent="0.25">
      <c r="B78" s="49" t="s">
        <v>46</v>
      </c>
      <c r="C78" s="50"/>
    </row>
    <row r="79" spans="2:3" x14ac:dyDescent="0.25">
      <c r="B79" s="47" t="s">
        <v>22</v>
      </c>
      <c r="C79" s="59">
        <v>7398.2260999999999</v>
      </c>
    </row>
    <row r="80" spans="2:3" x14ac:dyDescent="0.25">
      <c r="B80" s="47" t="s">
        <v>24</v>
      </c>
      <c r="C80" s="59">
        <v>7410.9933000000001</v>
      </c>
    </row>
    <row r="81" spans="2:3" x14ac:dyDescent="0.25">
      <c r="B81" s="47" t="s">
        <v>25</v>
      </c>
      <c r="C81" s="54">
        <v>-6.9869000000000003</v>
      </c>
    </row>
    <row r="82" spans="2:3" x14ac:dyDescent="0.25">
      <c r="B82" s="49" t="s">
        <v>47</v>
      </c>
      <c r="C82" s="50"/>
    </row>
    <row r="83" spans="2:3" x14ac:dyDescent="0.25">
      <c r="B83" s="47" t="s">
        <v>48</v>
      </c>
      <c r="C83" s="54">
        <v>102.6491</v>
      </c>
    </row>
    <row r="84" spans="2:3" x14ac:dyDescent="0.25">
      <c r="B84" s="47" t="s">
        <v>49</v>
      </c>
      <c r="C84" s="54">
        <v>247.59950000000001</v>
      </c>
    </row>
    <row r="85" spans="2:3" x14ac:dyDescent="0.25">
      <c r="B85" s="47" t="s">
        <v>50</v>
      </c>
      <c r="C85" s="54">
        <v>27</v>
      </c>
    </row>
    <row r="86" spans="2:3" x14ac:dyDescent="0.25">
      <c r="B86" s="47" t="s">
        <v>51</v>
      </c>
      <c r="C86" s="54">
        <v>23</v>
      </c>
    </row>
    <row r="87" spans="2:3" x14ac:dyDescent="0.25">
      <c r="B87" s="47" t="s">
        <v>52</v>
      </c>
      <c r="C87" s="54">
        <v>247.59950000000001</v>
      </c>
    </row>
    <row r="88" spans="2:3" x14ac:dyDescent="0.25">
      <c r="B88" s="47" t="s">
        <v>53</v>
      </c>
      <c r="C88" s="54">
        <v>283.10449999999997</v>
      </c>
    </row>
    <row r="89" spans="2:3" x14ac:dyDescent="0.25">
      <c r="B89" s="47" t="s">
        <v>54</v>
      </c>
      <c r="C89" s="54">
        <v>28</v>
      </c>
    </row>
    <row r="90" spans="2:3" x14ac:dyDescent="0.25">
      <c r="B90" s="47" t="s">
        <v>55</v>
      </c>
      <c r="C90" s="54">
        <v>23</v>
      </c>
    </row>
    <row r="91" spans="2:3" x14ac:dyDescent="0.25">
      <c r="B91" s="47" t="s">
        <v>56</v>
      </c>
      <c r="C91" s="54">
        <v>283.10449999999997</v>
      </c>
    </row>
    <row r="92" spans="2:3" x14ac:dyDescent="0.25">
      <c r="B92" s="47" t="s">
        <v>57</v>
      </c>
      <c r="C92" s="54">
        <v>311.5849</v>
      </c>
    </row>
    <row r="93" spans="2:3" x14ac:dyDescent="0.25">
      <c r="B93" s="47" t="s">
        <v>58</v>
      </c>
      <c r="C93" s="54">
        <v>18</v>
      </c>
    </row>
    <row r="94" spans="2:3" x14ac:dyDescent="0.25">
      <c r="B94" s="47" t="s">
        <v>59</v>
      </c>
      <c r="C94" s="54">
        <v>23</v>
      </c>
    </row>
    <row r="95" spans="2:3" x14ac:dyDescent="0.25">
      <c r="B95" s="47" t="s">
        <v>60</v>
      </c>
      <c r="C95" s="54">
        <v>311.5849</v>
      </c>
    </row>
    <row r="96" spans="2:3" x14ac:dyDescent="0.25">
      <c r="B96" s="47" t="s">
        <v>61</v>
      </c>
      <c r="C96" s="54">
        <v>337.16449999999998</v>
      </c>
    </row>
    <row r="97" spans="2:3" x14ac:dyDescent="0.25">
      <c r="B97" s="47" t="s">
        <v>62</v>
      </c>
      <c r="C97" s="54">
        <v>13</v>
      </c>
    </row>
    <row r="98" spans="2:3" x14ac:dyDescent="0.25">
      <c r="B98" s="47" t="s">
        <v>63</v>
      </c>
      <c r="C98" s="54">
        <v>23</v>
      </c>
    </row>
    <row r="99" spans="2:3" x14ac:dyDescent="0.25">
      <c r="B99" s="47" t="s">
        <v>64</v>
      </c>
      <c r="C99" s="54">
        <v>337.16449999999998</v>
      </c>
    </row>
    <row r="100" spans="2:3" x14ac:dyDescent="0.25">
      <c r="B100" s="47" t="s">
        <v>65</v>
      </c>
      <c r="C100" s="54">
        <v>361.36860000000001</v>
      </c>
    </row>
    <row r="101" spans="2:3" x14ac:dyDescent="0.25">
      <c r="B101" s="47" t="s">
        <v>66</v>
      </c>
      <c r="C101" s="54">
        <v>19</v>
      </c>
    </row>
    <row r="102" spans="2:3" x14ac:dyDescent="0.25">
      <c r="B102" s="47" t="s">
        <v>67</v>
      </c>
      <c r="C102" s="54">
        <v>23</v>
      </c>
    </row>
    <row r="103" spans="2:3" x14ac:dyDescent="0.25">
      <c r="B103" s="47" t="s">
        <v>68</v>
      </c>
      <c r="C103" s="54">
        <v>361.36860000000001</v>
      </c>
    </row>
    <row r="104" spans="2:3" x14ac:dyDescent="0.25">
      <c r="B104" s="47" t="s">
        <v>69</v>
      </c>
      <c r="C104" s="54">
        <v>384.99340000000001</v>
      </c>
    </row>
    <row r="105" spans="2:3" x14ac:dyDescent="0.25">
      <c r="B105" s="47" t="s">
        <v>70</v>
      </c>
      <c r="C105" s="54">
        <v>17</v>
      </c>
    </row>
    <row r="106" spans="2:3" x14ac:dyDescent="0.25">
      <c r="B106" s="47" t="s">
        <v>71</v>
      </c>
      <c r="C106" s="54">
        <v>23</v>
      </c>
    </row>
    <row r="107" spans="2:3" x14ac:dyDescent="0.25">
      <c r="B107" s="47" t="s">
        <v>72</v>
      </c>
      <c r="C107" s="54">
        <v>384.99340000000001</v>
      </c>
    </row>
    <row r="108" spans="2:3" x14ac:dyDescent="0.25">
      <c r="B108" s="47" t="s">
        <v>73</v>
      </c>
      <c r="C108" s="54">
        <v>408.5514</v>
      </c>
    </row>
    <row r="109" spans="2:3" x14ac:dyDescent="0.25">
      <c r="B109" s="47" t="s">
        <v>74</v>
      </c>
      <c r="C109" s="54">
        <v>20</v>
      </c>
    </row>
    <row r="110" spans="2:3" x14ac:dyDescent="0.25">
      <c r="B110" s="47" t="s">
        <v>75</v>
      </c>
      <c r="C110" s="54">
        <v>23</v>
      </c>
    </row>
    <row r="111" spans="2:3" x14ac:dyDescent="0.25">
      <c r="B111" s="47" t="s">
        <v>76</v>
      </c>
      <c r="C111" s="54">
        <v>408.5514</v>
      </c>
    </row>
    <row r="112" spans="2:3" x14ac:dyDescent="0.25">
      <c r="B112" s="47" t="s">
        <v>77</v>
      </c>
      <c r="C112" s="54">
        <v>432.43060000000003</v>
      </c>
    </row>
    <row r="113" spans="2:3" x14ac:dyDescent="0.25">
      <c r="B113" s="47" t="s">
        <v>78</v>
      </c>
      <c r="C113" s="54">
        <v>17</v>
      </c>
    </row>
    <row r="114" spans="2:3" x14ac:dyDescent="0.25">
      <c r="B114" s="47" t="s">
        <v>79</v>
      </c>
      <c r="C114" s="54">
        <v>23</v>
      </c>
    </row>
    <row r="115" spans="2:3" x14ac:dyDescent="0.25">
      <c r="B115" s="47" t="s">
        <v>80</v>
      </c>
      <c r="C115" s="54">
        <v>432.43060000000003</v>
      </c>
    </row>
    <row r="116" spans="2:3" x14ac:dyDescent="0.25">
      <c r="B116" s="47" t="s">
        <v>81</v>
      </c>
      <c r="C116" s="54">
        <v>456.96629999999999</v>
      </c>
    </row>
    <row r="117" spans="2:3" x14ac:dyDescent="0.25">
      <c r="B117" s="47" t="s">
        <v>82</v>
      </c>
      <c r="C117" s="54">
        <v>24</v>
      </c>
    </row>
    <row r="118" spans="2:3" x14ac:dyDescent="0.25">
      <c r="B118" s="47" t="s">
        <v>83</v>
      </c>
      <c r="C118" s="54">
        <v>23</v>
      </c>
    </row>
    <row r="119" spans="2:3" x14ac:dyDescent="0.25">
      <c r="B119" s="47" t="s">
        <v>84</v>
      </c>
      <c r="C119" s="54">
        <v>456.96629999999999</v>
      </c>
    </row>
    <row r="120" spans="2:3" x14ac:dyDescent="0.25">
      <c r="B120" s="47" t="s">
        <v>85</v>
      </c>
      <c r="C120" s="54">
        <v>482.48360000000002</v>
      </c>
    </row>
    <row r="121" spans="2:3" x14ac:dyDescent="0.25">
      <c r="B121" s="47" t="s">
        <v>86</v>
      </c>
      <c r="C121" s="54">
        <v>34</v>
      </c>
    </row>
    <row r="122" spans="2:3" x14ac:dyDescent="0.25">
      <c r="B122" s="47" t="s">
        <v>87</v>
      </c>
      <c r="C122" s="54">
        <v>23</v>
      </c>
    </row>
    <row r="123" spans="2:3" x14ac:dyDescent="0.25">
      <c r="B123" s="47" t="s">
        <v>88</v>
      </c>
      <c r="C123" s="54">
        <v>482.48360000000002</v>
      </c>
    </row>
    <row r="124" spans="2:3" x14ac:dyDescent="0.25">
      <c r="B124" s="47" t="s">
        <v>89</v>
      </c>
      <c r="C124" s="54">
        <v>509.32729999999998</v>
      </c>
    </row>
    <row r="125" spans="2:3" x14ac:dyDescent="0.25">
      <c r="B125" s="47" t="s">
        <v>90</v>
      </c>
      <c r="C125" s="54">
        <v>36</v>
      </c>
    </row>
    <row r="126" spans="2:3" x14ac:dyDescent="0.25">
      <c r="B126" s="47" t="s">
        <v>91</v>
      </c>
      <c r="C126" s="54">
        <v>23</v>
      </c>
    </row>
    <row r="127" spans="2:3" x14ac:dyDescent="0.25">
      <c r="B127" s="47" t="s">
        <v>92</v>
      </c>
      <c r="C127" s="54">
        <v>509.32729999999998</v>
      </c>
    </row>
    <row r="128" spans="2:3" x14ac:dyDescent="0.25">
      <c r="B128" s="47" t="s">
        <v>93</v>
      </c>
      <c r="C128" s="54">
        <v>537.89080000000001</v>
      </c>
    </row>
    <row r="129" spans="2:3" x14ac:dyDescent="0.25">
      <c r="B129" s="47" t="s">
        <v>94</v>
      </c>
      <c r="C129" s="54">
        <v>22</v>
      </c>
    </row>
    <row r="130" spans="2:3" x14ac:dyDescent="0.25">
      <c r="B130" s="47" t="s">
        <v>95</v>
      </c>
      <c r="C130" s="54">
        <v>23</v>
      </c>
    </row>
    <row r="131" spans="2:3" x14ac:dyDescent="0.25">
      <c r="B131" s="47" t="s">
        <v>96</v>
      </c>
      <c r="C131" s="54">
        <v>537.89080000000001</v>
      </c>
    </row>
    <row r="132" spans="2:3" x14ac:dyDescent="0.25">
      <c r="B132" s="47" t="s">
        <v>97</v>
      </c>
      <c r="C132" s="54">
        <v>568.65020000000004</v>
      </c>
    </row>
    <row r="133" spans="2:3" x14ac:dyDescent="0.25">
      <c r="B133" s="47" t="s">
        <v>98</v>
      </c>
      <c r="C133" s="54">
        <v>23</v>
      </c>
    </row>
    <row r="134" spans="2:3" x14ac:dyDescent="0.25">
      <c r="B134" s="47" t="s">
        <v>99</v>
      </c>
      <c r="C134" s="54">
        <v>23</v>
      </c>
    </row>
    <row r="135" spans="2:3" x14ac:dyDescent="0.25">
      <c r="B135" s="47" t="s">
        <v>100</v>
      </c>
      <c r="C135" s="54">
        <v>568.65020000000004</v>
      </c>
    </row>
    <row r="136" spans="2:3" x14ac:dyDescent="0.25">
      <c r="B136" s="47" t="s">
        <v>101</v>
      </c>
      <c r="C136" s="54">
        <v>602.21079999999995</v>
      </c>
    </row>
    <row r="137" spans="2:3" x14ac:dyDescent="0.25">
      <c r="B137" s="47" t="s">
        <v>102</v>
      </c>
      <c r="C137" s="54">
        <v>19</v>
      </c>
    </row>
    <row r="138" spans="2:3" x14ac:dyDescent="0.25">
      <c r="B138" s="47" t="s">
        <v>103</v>
      </c>
      <c r="C138" s="54">
        <v>23</v>
      </c>
    </row>
    <row r="139" spans="2:3" x14ac:dyDescent="0.25">
      <c r="B139" s="47" t="s">
        <v>104</v>
      </c>
      <c r="C139" s="54">
        <v>602.21079999999995</v>
      </c>
    </row>
    <row r="140" spans="2:3" x14ac:dyDescent="0.25">
      <c r="B140" s="47" t="s">
        <v>105</v>
      </c>
      <c r="C140" s="54">
        <v>639.37819999999999</v>
      </c>
    </row>
    <row r="141" spans="2:3" x14ac:dyDescent="0.25">
      <c r="B141" s="47" t="s">
        <v>106</v>
      </c>
      <c r="C141" s="54">
        <v>34</v>
      </c>
    </row>
    <row r="142" spans="2:3" x14ac:dyDescent="0.25">
      <c r="B142" s="47" t="s">
        <v>107</v>
      </c>
      <c r="C142" s="54">
        <v>23</v>
      </c>
    </row>
    <row r="143" spans="2:3" x14ac:dyDescent="0.25">
      <c r="B143" s="47" t="s">
        <v>108</v>
      </c>
      <c r="C143" s="54">
        <v>639.37819999999999</v>
      </c>
    </row>
    <row r="144" spans="2:3" x14ac:dyDescent="0.25">
      <c r="B144" s="47" t="s">
        <v>109</v>
      </c>
      <c r="C144" s="54">
        <v>681.27599999999995</v>
      </c>
    </row>
    <row r="145" spans="2:3" x14ac:dyDescent="0.25">
      <c r="B145" s="47" t="s">
        <v>110</v>
      </c>
      <c r="C145" s="54">
        <v>27</v>
      </c>
    </row>
    <row r="146" spans="2:3" x14ac:dyDescent="0.25">
      <c r="B146" s="47" t="s">
        <v>111</v>
      </c>
      <c r="C146" s="54">
        <v>23</v>
      </c>
    </row>
    <row r="147" spans="2:3" x14ac:dyDescent="0.25">
      <c r="B147" s="47" t="s">
        <v>130</v>
      </c>
      <c r="C147" s="54">
        <v>681.27599999999995</v>
      </c>
    </row>
    <row r="148" spans="2:3" x14ac:dyDescent="0.25">
      <c r="B148" s="47" t="s">
        <v>131</v>
      </c>
      <c r="C148" s="54">
        <v>729.55510000000004</v>
      </c>
    </row>
    <row r="149" spans="2:3" x14ac:dyDescent="0.25">
      <c r="B149" s="47" t="s">
        <v>132</v>
      </c>
      <c r="C149" s="54">
        <v>32</v>
      </c>
    </row>
    <row r="150" spans="2:3" x14ac:dyDescent="0.25">
      <c r="B150" s="47" t="s">
        <v>133</v>
      </c>
      <c r="C150" s="54">
        <v>23</v>
      </c>
    </row>
    <row r="151" spans="2:3" x14ac:dyDescent="0.25">
      <c r="B151" s="47" t="s">
        <v>134</v>
      </c>
      <c r="C151" s="54">
        <v>729.55510000000004</v>
      </c>
    </row>
    <row r="152" spans="2:3" x14ac:dyDescent="0.25">
      <c r="B152" s="47" t="s">
        <v>135</v>
      </c>
      <c r="C152" s="54">
        <v>786.80060000000003</v>
      </c>
    </row>
    <row r="153" spans="2:3" x14ac:dyDescent="0.25">
      <c r="B153" s="47" t="s">
        <v>136</v>
      </c>
      <c r="C153" s="54">
        <v>26</v>
      </c>
    </row>
    <row r="154" spans="2:3" x14ac:dyDescent="0.25">
      <c r="B154" s="47" t="s">
        <v>137</v>
      </c>
      <c r="C154" s="54">
        <v>23</v>
      </c>
    </row>
    <row r="155" spans="2:3" x14ac:dyDescent="0.25">
      <c r="B155" s="47" t="s">
        <v>141</v>
      </c>
      <c r="C155" s="54">
        <v>786.80060000000003</v>
      </c>
    </row>
    <row r="156" spans="2:3" x14ac:dyDescent="0.25">
      <c r="B156" s="47" t="s">
        <v>142</v>
      </c>
      <c r="C156" s="54">
        <v>857.41120000000001</v>
      </c>
    </row>
    <row r="157" spans="2:3" x14ac:dyDescent="0.25">
      <c r="B157" s="47" t="s">
        <v>143</v>
      </c>
      <c r="C157" s="54">
        <v>21</v>
      </c>
    </row>
    <row r="158" spans="2:3" x14ac:dyDescent="0.25">
      <c r="B158" s="47" t="s">
        <v>144</v>
      </c>
      <c r="C158" s="54">
        <v>23</v>
      </c>
    </row>
    <row r="159" spans="2:3" x14ac:dyDescent="0.25">
      <c r="B159" s="47" t="s">
        <v>145</v>
      </c>
      <c r="C159" s="54">
        <v>857.41120000000001</v>
      </c>
    </row>
    <row r="160" spans="2:3" x14ac:dyDescent="0.25">
      <c r="B160" s="47" t="s">
        <v>146</v>
      </c>
      <c r="C160" s="54">
        <v>949.81529999999998</v>
      </c>
    </row>
    <row r="161" spans="2:3" x14ac:dyDescent="0.25">
      <c r="B161" s="47" t="s">
        <v>147</v>
      </c>
      <c r="C161" s="54">
        <v>20</v>
      </c>
    </row>
    <row r="162" spans="2:3" x14ac:dyDescent="0.25">
      <c r="B162" s="47" t="s">
        <v>148</v>
      </c>
      <c r="C162" s="54">
        <v>23</v>
      </c>
    </row>
    <row r="163" spans="2:3" x14ac:dyDescent="0.25">
      <c r="B163" s="47" t="s">
        <v>149</v>
      </c>
      <c r="C163" s="54">
        <v>949.81529999999998</v>
      </c>
    </row>
    <row r="164" spans="2:3" x14ac:dyDescent="0.25">
      <c r="B164" s="47" t="s">
        <v>150</v>
      </c>
      <c r="C164" s="59">
        <v>1083.5192</v>
      </c>
    </row>
    <row r="165" spans="2:3" x14ac:dyDescent="0.25">
      <c r="B165" s="47" t="s">
        <v>151</v>
      </c>
      <c r="C165" s="54">
        <v>14</v>
      </c>
    </row>
    <row r="166" spans="2:3" x14ac:dyDescent="0.25">
      <c r="B166" s="47" t="s">
        <v>152</v>
      </c>
      <c r="C166" s="54">
        <v>23</v>
      </c>
    </row>
    <row r="167" spans="2:3" x14ac:dyDescent="0.25">
      <c r="B167" s="47" t="s">
        <v>153</v>
      </c>
      <c r="C167" s="59">
        <v>1083.5192</v>
      </c>
    </row>
    <row r="168" spans="2:3" x14ac:dyDescent="0.25">
      <c r="B168" s="47" t="s">
        <v>154</v>
      </c>
      <c r="C168" s="59">
        <v>1323.7793999999999</v>
      </c>
    </row>
    <row r="169" spans="2:3" x14ac:dyDescent="0.25">
      <c r="B169" s="47" t="s">
        <v>155</v>
      </c>
      <c r="C169" s="54">
        <v>8</v>
      </c>
    </row>
    <row r="170" spans="2:3" x14ac:dyDescent="0.25">
      <c r="B170" s="47" t="s">
        <v>156</v>
      </c>
      <c r="C170" s="54">
        <v>23</v>
      </c>
    </row>
    <row r="171" spans="2:3" x14ac:dyDescent="0.25">
      <c r="B171" s="47" t="s">
        <v>169</v>
      </c>
      <c r="C171" s="59">
        <v>1323.7793999999999</v>
      </c>
    </row>
    <row r="172" spans="2:3" x14ac:dyDescent="0.25">
      <c r="B172" s="47" t="s">
        <v>170</v>
      </c>
      <c r="C172" s="48" t="s">
        <v>17</v>
      </c>
    </row>
    <row r="173" spans="2:3" x14ac:dyDescent="0.25">
      <c r="B173" s="47" t="s">
        <v>171</v>
      </c>
      <c r="C173" s="54">
        <v>30</v>
      </c>
    </row>
    <row r="174" spans="2:3" x14ac:dyDescent="0.25">
      <c r="B174" s="47" t="s">
        <v>172</v>
      </c>
      <c r="C174" s="54">
        <v>23</v>
      </c>
    </row>
    <row r="175" spans="2:3" x14ac:dyDescent="0.25">
      <c r="B175" s="49" t="s">
        <v>112</v>
      </c>
      <c r="C175" s="50"/>
    </row>
    <row r="176" spans="2:3" x14ac:dyDescent="0.25">
      <c r="B176" s="47" t="s">
        <v>113</v>
      </c>
      <c r="C176" s="54">
        <v>50.695700000000002</v>
      </c>
    </row>
    <row r="177" spans="2:3" x14ac:dyDescent="0.25">
      <c r="B177" s="47" t="s">
        <v>114</v>
      </c>
      <c r="C177" s="48" t="s">
        <v>35</v>
      </c>
    </row>
    <row r="178" spans="2:3" x14ac:dyDescent="0.25">
      <c r="B178" s="47" t="s">
        <v>115</v>
      </c>
      <c r="C178" s="48" t="s">
        <v>35</v>
      </c>
    </row>
    <row r="179" spans="2:3" x14ac:dyDescent="0.25">
      <c r="B179" s="47" t="s">
        <v>116</v>
      </c>
      <c r="C179" s="48" t="s">
        <v>35</v>
      </c>
    </row>
    <row r="180" spans="2:3" x14ac:dyDescent="0.25">
      <c r="B180" s="47" t="s">
        <v>117</v>
      </c>
      <c r="C180" s="48" t="s">
        <v>35</v>
      </c>
    </row>
    <row r="181" spans="2:3" x14ac:dyDescent="0.25">
      <c r="B181" s="47" t="s">
        <v>118</v>
      </c>
      <c r="C181" s="48" t="s">
        <v>35</v>
      </c>
    </row>
    <row r="182" spans="2:3" x14ac:dyDescent="0.25">
      <c r="B182" s="47" t="s">
        <v>119</v>
      </c>
      <c r="C182" s="48" t="s">
        <v>35</v>
      </c>
    </row>
    <row r="183" spans="2:3" x14ac:dyDescent="0.25">
      <c r="B183" s="47" t="s">
        <v>120</v>
      </c>
      <c r="C183" s="48" t="s">
        <v>35</v>
      </c>
    </row>
    <row r="184" spans="2:3" x14ac:dyDescent="0.25">
      <c r="B184" s="47" t="s">
        <v>121</v>
      </c>
      <c r="C184" s="48" t="s">
        <v>35</v>
      </c>
    </row>
    <row r="185" spans="2:3" x14ac:dyDescent="0.25">
      <c r="B185" s="47" t="s">
        <v>122</v>
      </c>
      <c r="C185" s="48" t="s">
        <v>35</v>
      </c>
    </row>
    <row r="186" spans="2:3" x14ac:dyDescent="0.25">
      <c r="B186" s="47" t="s">
        <v>123</v>
      </c>
      <c r="C186" s="48" t="s">
        <v>35</v>
      </c>
    </row>
    <row r="187" spans="2:3" x14ac:dyDescent="0.25">
      <c r="B187" s="47" t="s">
        <v>124</v>
      </c>
      <c r="C187" s="48" t="s">
        <v>35</v>
      </c>
    </row>
    <row r="188" spans="2:3" x14ac:dyDescent="0.25">
      <c r="B188" s="49" t="s">
        <v>125</v>
      </c>
      <c r="C188" s="50"/>
    </row>
    <row r="189" spans="2:3" x14ac:dyDescent="0.25">
      <c r="B189" s="47" t="s">
        <v>113</v>
      </c>
      <c r="C189" s="54">
        <v>2.1206999999999998</v>
      </c>
    </row>
    <row r="190" spans="2:3" x14ac:dyDescent="0.25">
      <c r="B190" s="47" t="s">
        <v>114</v>
      </c>
      <c r="C190" s="48" t="s">
        <v>35</v>
      </c>
    </row>
    <row r="191" spans="2:3" x14ac:dyDescent="0.25">
      <c r="B191" s="47" t="s">
        <v>115</v>
      </c>
      <c r="C191" s="48" t="s">
        <v>35</v>
      </c>
    </row>
    <row r="192" spans="2:3" x14ac:dyDescent="0.25">
      <c r="B192" s="47" t="s">
        <v>116</v>
      </c>
      <c r="C192" s="48" t="s">
        <v>35</v>
      </c>
    </row>
    <row r="193" spans="2:3" x14ac:dyDescent="0.25">
      <c r="B193" s="47" t="s">
        <v>117</v>
      </c>
      <c r="C193" s="48" t="s">
        <v>35</v>
      </c>
    </row>
    <row r="194" spans="2:3" x14ac:dyDescent="0.25">
      <c r="B194" s="47" t="s">
        <v>118</v>
      </c>
      <c r="C194" s="48" t="s">
        <v>35</v>
      </c>
    </row>
    <row r="195" spans="2:3" x14ac:dyDescent="0.25">
      <c r="B195" s="47" t="s">
        <v>119</v>
      </c>
      <c r="C195" s="48" t="s">
        <v>35</v>
      </c>
    </row>
    <row r="196" spans="2:3" x14ac:dyDescent="0.25">
      <c r="B196" s="47" t="s">
        <v>120</v>
      </c>
      <c r="C196" s="48" t="s">
        <v>35</v>
      </c>
    </row>
    <row r="197" spans="2:3" x14ac:dyDescent="0.25">
      <c r="B197" s="47" t="s">
        <v>121</v>
      </c>
      <c r="C197" s="48" t="s">
        <v>35</v>
      </c>
    </row>
    <row r="198" spans="2:3" x14ac:dyDescent="0.25">
      <c r="B198" s="47" t="s">
        <v>122</v>
      </c>
      <c r="C198" s="48" t="s">
        <v>35</v>
      </c>
    </row>
    <row r="199" spans="2:3" x14ac:dyDescent="0.25">
      <c r="B199" s="47" t="s">
        <v>123</v>
      </c>
      <c r="C199" s="48" t="s">
        <v>35</v>
      </c>
    </row>
    <row r="200" spans="2:3" x14ac:dyDescent="0.25">
      <c r="B200" s="47" t="s">
        <v>124</v>
      </c>
      <c r="C200" s="48" t="s">
        <v>35</v>
      </c>
    </row>
    <row r="201" spans="2:3" x14ac:dyDescent="0.25">
      <c r="B201" s="49" t="s">
        <v>126</v>
      </c>
      <c r="C201" s="50"/>
    </row>
    <row r="202" spans="2:3" x14ac:dyDescent="0.25">
      <c r="B202" s="47" t="s">
        <v>113</v>
      </c>
      <c r="C202" s="54">
        <v>5.3400000000000003E-2</v>
      </c>
    </row>
    <row r="203" spans="2:3" x14ac:dyDescent="0.25">
      <c r="B203" s="47" t="s">
        <v>114</v>
      </c>
      <c r="C203" s="48" t="s">
        <v>35</v>
      </c>
    </row>
    <row r="204" spans="2:3" x14ac:dyDescent="0.25">
      <c r="B204" s="47" t="s">
        <v>115</v>
      </c>
      <c r="C204" s="48" t="s">
        <v>35</v>
      </c>
    </row>
    <row r="205" spans="2:3" x14ac:dyDescent="0.25">
      <c r="B205" s="47" t="s">
        <v>116</v>
      </c>
      <c r="C205" s="48" t="s">
        <v>35</v>
      </c>
    </row>
    <row r="206" spans="2:3" x14ac:dyDescent="0.25">
      <c r="B206" s="47" t="s">
        <v>117</v>
      </c>
      <c r="C206" s="48" t="s">
        <v>35</v>
      </c>
    </row>
    <row r="207" spans="2:3" x14ac:dyDescent="0.25">
      <c r="B207" s="47" t="s">
        <v>118</v>
      </c>
      <c r="C207" s="48" t="s">
        <v>35</v>
      </c>
    </row>
    <row r="208" spans="2:3" x14ac:dyDescent="0.25">
      <c r="B208" s="47" t="s">
        <v>119</v>
      </c>
      <c r="C208" s="48" t="s">
        <v>35</v>
      </c>
    </row>
    <row r="209" spans="2:3" x14ac:dyDescent="0.25">
      <c r="B209" s="47" t="s">
        <v>120</v>
      </c>
      <c r="C209" s="48" t="s">
        <v>35</v>
      </c>
    </row>
    <row r="210" spans="2:3" x14ac:dyDescent="0.25">
      <c r="B210" s="47" t="s">
        <v>121</v>
      </c>
      <c r="C210" s="48" t="s">
        <v>35</v>
      </c>
    </row>
    <row r="211" spans="2:3" x14ac:dyDescent="0.25">
      <c r="B211" s="47" t="s">
        <v>122</v>
      </c>
      <c r="C211" s="48" t="s">
        <v>35</v>
      </c>
    </row>
    <row r="212" spans="2:3" x14ac:dyDescent="0.25">
      <c r="B212" s="47" t="s">
        <v>123</v>
      </c>
      <c r="C212" s="48" t="s">
        <v>35</v>
      </c>
    </row>
    <row r="213" spans="2:3" ht="15.75" thickBot="1" x14ac:dyDescent="0.3">
      <c r="B213" s="57" t="s">
        <v>124</v>
      </c>
      <c r="C213" s="58" t="s">
        <v>35</v>
      </c>
    </row>
  </sheetData>
  <mergeCells count="9">
    <mergeCell ref="B175:C175"/>
    <mergeCell ref="B188:C188"/>
    <mergeCell ref="B201:C201"/>
    <mergeCell ref="B23:C23"/>
    <mergeCell ref="B30:C30"/>
    <mergeCell ref="B47:C47"/>
    <mergeCell ref="B56:C56"/>
    <mergeCell ref="B78:C78"/>
    <mergeCell ref="B82:C8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B73A-6C27-4276-9C41-3E40FB0B739C}">
  <dimension ref="B1:C165"/>
  <sheetViews>
    <sheetView showGridLines="0" workbookViewId="0"/>
  </sheetViews>
  <sheetFormatPr defaultRowHeight="15" x14ac:dyDescent="0.25"/>
  <cols>
    <col min="1" max="1" width="0.28515625" customWidth="1"/>
    <col min="2" max="5" width="20.7109375" customWidth="1"/>
  </cols>
  <sheetData>
    <row r="1" s="1" customFormat="1" ht="65.650000000000006" customHeight="1" x14ac:dyDescent="0.3"/>
    <row r="19" spans="2:3" ht="15.75" thickBot="1" x14ac:dyDescent="0.3"/>
    <row r="20" spans="2:3" x14ac:dyDescent="0.25">
      <c r="B20" s="45" t="s">
        <v>0</v>
      </c>
      <c r="C20" s="46" t="s">
        <v>18</v>
      </c>
    </row>
    <row r="21" spans="2:3" x14ac:dyDescent="0.25">
      <c r="B21" s="47" t="s">
        <v>3</v>
      </c>
      <c r="C21" s="48" t="s">
        <v>175</v>
      </c>
    </row>
    <row r="22" spans="2:3" x14ac:dyDescent="0.25">
      <c r="B22" s="47" t="s">
        <v>19</v>
      </c>
      <c r="C22" s="48" t="s">
        <v>20</v>
      </c>
    </row>
    <row r="23" spans="2:3" x14ac:dyDescent="0.25">
      <c r="B23" s="49" t="s">
        <v>21</v>
      </c>
      <c r="C23" s="50"/>
    </row>
    <row r="24" spans="2:3" x14ac:dyDescent="0.25">
      <c r="B24" s="47" t="s">
        <v>22</v>
      </c>
      <c r="C24" s="48" t="s">
        <v>23</v>
      </c>
    </row>
    <row r="25" spans="2:3" x14ac:dyDescent="0.25">
      <c r="B25" s="47" t="s">
        <v>24</v>
      </c>
      <c r="C25" s="48" t="s">
        <v>23</v>
      </c>
    </row>
    <row r="26" spans="2:3" x14ac:dyDescent="0.25">
      <c r="B26" s="47" t="s">
        <v>25</v>
      </c>
      <c r="C26" s="48" t="s">
        <v>23</v>
      </c>
    </row>
    <row r="27" spans="2:3" x14ac:dyDescent="0.25">
      <c r="B27" s="47" t="s">
        <v>26</v>
      </c>
      <c r="C27" s="48" t="s">
        <v>23</v>
      </c>
    </row>
    <row r="28" spans="2:3" x14ac:dyDescent="0.25">
      <c r="B28" s="47" t="s">
        <v>27</v>
      </c>
      <c r="C28" s="48" t="s">
        <v>23</v>
      </c>
    </row>
    <row r="29" spans="2:3" x14ac:dyDescent="0.25">
      <c r="B29" s="47" t="s">
        <v>28</v>
      </c>
      <c r="C29" s="48" t="s">
        <v>23</v>
      </c>
    </row>
    <row r="30" spans="2:3" x14ac:dyDescent="0.25">
      <c r="B30" s="49" t="s">
        <v>29</v>
      </c>
      <c r="C30" s="50"/>
    </row>
    <row r="31" spans="2:3" x14ac:dyDescent="0.25">
      <c r="B31" s="47" t="s">
        <v>30</v>
      </c>
      <c r="C31" s="51">
        <v>3</v>
      </c>
    </row>
    <row r="32" spans="2:3" x14ac:dyDescent="0.25">
      <c r="B32" s="47" t="s">
        <v>31</v>
      </c>
      <c r="C32" s="48" t="s">
        <v>32</v>
      </c>
    </row>
    <row r="33" spans="2:3" x14ac:dyDescent="0.25">
      <c r="B33" s="47" t="s">
        <v>33</v>
      </c>
      <c r="C33" s="54">
        <v>354.37130000000002</v>
      </c>
    </row>
    <row r="34" spans="2:3" x14ac:dyDescent="0.25">
      <c r="B34" s="47" t="s">
        <v>34</v>
      </c>
      <c r="C34" s="48" t="s">
        <v>35</v>
      </c>
    </row>
    <row r="35" spans="2:3" x14ac:dyDescent="0.25">
      <c r="B35" s="47" t="s">
        <v>36</v>
      </c>
      <c r="C35" s="48" t="s">
        <v>35</v>
      </c>
    </row>
    <row r="36" spans="2:3" x14ac:dyDescent="0.25">
      <c r="B36" s="47" t="s">
        <v>37</v>
      </c>
      <c r="C36" s="48" t="s">
        <v>35</v>
      </c>
    </row>
    <row r="37" spans="2:3" x14ac:dyDescent="0.25">
      <c r="B37" s="47" t="s">
        <v>38</v>
      </c>
      <c r="C37" s="48" t="s">
        <v>39</v>
      </c>
    </row>
    <row r="38" spans="2:3" x14ac:dyDescent="0.25">
      <c r="B38" s="47" t="s">
        <v>33</v>
      </c>
      <c r="C38" s="54">
        <v>211.37139999999999</v>
      </c>
    </row>
    <row r="39" spans="2:3" x14ac:dyDescent="0.25">
      <c r="B39" s="47" t="s">
        <v>34</v>
      </c>
      <c r="C39" s="48" t="s">
        <v>35</v>
      </c>
    </row>
    <row r="40" spans="2:3" x14ac:dyDescent="0.25">
      <c r="B40" s="47" t="s">
        <v>36</v>
      </c>
      <c r="C40" s="48" t="s">
        <v>35</v>
      </c>
    </row>
    <row r="41" spans="2:3" x14ac:dyDescent="0.25">
      <c r="B41" s="47" t="s">
        <v>37</v>
      </c>
      <c r="C41" s="48" t="s">
        <v>35</v>
      </c>
    </row>
    <row r="42" spans="2:3" x14ac:dyDescent="0.25">
      <c r="B42" s="47" t="s">
        <v>40</v>
      </c>
      <c r="C42" s="48" t="s">
        <v>41</v>
      </c>
    </row>
    <row r="43" spans="2:3" x14ac:dyDescent="0.25">
      <c r="B43" s="47" t="s">
        <v>33</v>
      </c>
      <c r="C43" s="54">
        <v>702.30259999999998</v>
      </c>
    </row>
    <row r="44" spans="2:3" x14ac:dyDescent="0.25">
      <c r="B44" s="47" t="s">
        <v>34</v>
      </c>
      <c r="C44" s="48" t="s">
        <v>35</v>
      </c>
    </row>
    <row r="45" spans="2:3" x14ac:dyDescent="0.25">
      <c r="B45" s="47" t="s">
        <v>36</v>
      </c>
      <c r="C45" s="48" t="s">
        <v>35</v>
      </c>
    </row>
    <row r="46" spans="2:3" x14ac:dyDescent="0.25">
      <c r="B46" s="47" t="s">
        <v>37</v>
      </c>
      <c r="C46" s="48" t="s">
        <v>35</v>
      </c>
    </row>
    <row r="47" spans="2:3" x14ac:dyDescent="0.25">
      <c r="B47" s="49" t="s">
        <v>42</v>
      </c>
      <c r="C47" s="50"/>
    </row>
    <row r="48" spans="2:3" x14ac:dyDescent="0.25">
      <c r="B48" s="47" t="s">
        <v>5</v>
      </c>
      <c r="C48" s="54">
        <v>702.30259999999998</v>
      </c>
    </row>
    <row r="49" spans="2:3" x14ac:dyDescent="0.25">
      <c r="B49" s="47" t="s">
        <v>6</v>
      </c>
      <c r="C49" s="48" t="s">
        <v>17</v>
      </c>
    </row>
    <row r="50" spans="2:3" x14ac:dyDescent="0.25">
      <c r="B50" s="47" t="s">
        <v>7</v>
      </c>
      <c r="C50" s="59">
        <v>1056.6739</v>
      </c>
    </row>
    <row r="51" spans="2:3" x14ac:dyDescent="0.25">
      <c r="B51" s="47" t="s">
        <v>8</v>
      </c>
      <c r="C51" s="54">
        <v>926.78229999999996</v>
      </c>
    </row>
    <row r="52" spans="2:3" x14ac:dyDescent="0.25">
      <c r="B52" s="47" t="s">
        <v>9</v>
      </c>
      <c r="C52" s="59">
        <v>1006.6466</v>
      </c>
    </row>
    <row r="53" spans="2:3" x14ac:dyDescent="0.25">
      <c r="B53" s="47" t="s">
        <v>10</v>
      </c>
      <c r="C53" s="54">
        <v>211.37139999999999</v>
      </c>
    </row>
    <row r="54" spans="2:3" x14ac:dyDescent="0.25">
      <c r="B54" s="47" t="s">
        <v>43</v>
      </c>
      <c r="C54" s="54">
        <v>2.0015999999999998</v>
      </c>
    </row>
    <row r="55" spans="2:3" x14ac:dyDescent="0.25">
      <c r="B55" s="47" t="s">
        <v>44</v>
      </c>
      <c r="C55" s="54">
        <v>10.8773</v>
      </c>
    </row>
    <row r="56" spans="2:3" x14ac:dyDescent="0.25">
      <c r="B56" s="49" t="s">
        <v>45</v>
      </c>
      <c r="C56" s="50"/>
    </row>
    <row r="57" spans="2:3" x14ac:dyDescent="0.25">
      <c r="B57" s="55">
        <v>0.01</v>
      </c>
      <c r="C57" s="54">
        <v>786.63040000000001</v>
      </c>
    </row>
    <row r="58" spans="2:3" x14ac:dyDescent="0.25">
      <c r="B58" s="56">
        <v>2.5000000000000001E-2</v>
      </c>
      <c r="C58" s="54">
        <v>805.52089999999998</v>
      </c>
    </row>
    <row r="59" spans="2:3" x14ac:dyDescent="0.25">
      <c r="B59" s="55">
        <v>0.05</v>
      </c>
      <c r="C59" s="54">
        <v>825.11919999999998</v>
      </c>
    </row>
    <row r="60" spans="2:3" x14ac:dyDescent="0.25">
      <c r="B60" s="55">
        <v>0.1</v>
      </c>
      <c r="C60" s="54">
        <v>852.37630000000001</v>
      </c>
    </row>
    <row r="61" spans="2:3" x14ac:dyDescent="0.25">
      <c r="B61" s="55">
        <v>0.2</v>
      </c>
      <c r="C61" s="54">
        <v>893.60130000000004</v>
      </c>
    </row>
    <row r="62" spans="2:3" x14ac:dyDescent="0.25">
      <c r="B62" s="55">
        <v>0.25</v>
      </c>
      <c r="C62" s="54">
        <v>912.07899999999995</v>
      </c>
    </row>
    <row r="63" spans="2:3" x14ac:dyDescent="0.25">
      <c r="B63" s="55">
        <v>0.3</v>
      </c>
      <c r="C63" s="54">
        <v>930.18889999999999</v>
      </c>
    </row>
    <row r="64" spans="2:3" x14ac:dyDescent="0.25">
      <c r="B64" s="55">
        <v>0.35</v>
      </c>
      <c r="C64" s="54">
        <v>948.36300000000006</v>
      </c>
    </row>
    <row r="65" spans="2:3" x14ac:dyDescent="0.25">
      <c r="B65" s="55">
        <v>0.4</v>
      </c>
      <c r="C65" s="54">
        <v>966.947</v>
      </c>
    </row>
    <row r="66" spans="2:3" x14ac:dyDescent="0.25">
      <c r="B66" s="55">
        <v>0.45</v>
      </c>
      <c r="C66" s="54">
        <v>986.26199999999994</v>
      </c>
    </row>
    <row r="67" spans="2:3" x14ac:dyDescent="0.25">
      <c r="B67" s="55">
        <v>0.5</v>
      </c>
      <c r="C67" s="59">
        <v>1006.6466</v>
      </c>
    </row>
    <row r="68" spans="2:3" x14ac:dyDescent="0.25">
      <c r="B68" s="55">
        <v>0.55000000000000004</v>
      </c>
      <c r="C68" s="59">
        <v>1028.4946</v>
      </c>
    </row>
    <row r="69" spans="2:3" x14ac:dyDescent="0.25">
      <c r="B69" s="55">
        <v>0.6</v>
      </c>
      <c r="C69" s="59">
        <v>1052.3016</v>
      </c>
    </row>
    <row r="70" spans="2:3" x14ac:dyDescent="0.25">
      <c r="B70" s="55">
        <v>0.65</v>
      </c>
      <c r="C70" s="59">
        <v>1078.7356</v>
      </c>
    </row>
    <row r="71" spans="2:3" x14ac:dyDescent="0.25">
      <c r="B71" s="55">
        <v>0.7</v>
      </c>
      <c r="C71" s="59">
        <v>1108.7565</v>
      </c>
    </row>
    <row r="72" spans="2:3" x14ac:dyDescent="0.25">
      <c r="B72" s="55">
        <v>0.75</v>
      </c>
      <c r="C72" s="59">
        <v>1143.8453</v>
      </c>
    </row>
    <row r="73" spans="2:3" x14ac:dyDescent="0.25">
      <c r="B73" s="55">
        <v>0.8</v>
      </c>
      <c r="C73" s="59">
        <v>1186.4945</v>
      </c>
    </row>
    <row r="74" spans="2:3" x14ac:dyDescent="0.25">
      <c r="B74" s="55">
        <v>0.9</v>
      </c>
      <c r="C74" s="59">
        <v>1319.5012999999999</v>
      </c>
    </row>
    <row r="75" spans="2:3" x14ac:dyDescent="0.25">
      <c r="B75" s="55">
        <v>0.95</v>
      </c>
      <c r="C75" s="59">
        <v>1456.4780000000001</v>
      </c>
    </row>
    <row r="76" spans="2:3" x14ac:dyDescent="0.25">
      <c r="B76" s="56">
        <v>0.97499999999999998</v>
      </c>
      <c r="C76" s="59">
        <v>1599.6754000000001</v>
      </c>
    </row>
    <row r="77" spans="2:3" x14ac:dyDescent="0.25">
      <c r="B77" s="55">
        <v>0.99</v>
      </c>
      <c r="C77" s="59">
        <v>1800.6977999999999</v>
      </c>
    </row>
    <row r="78" spans="2:3" x14ac:dyDescent="0.25">
      <c r="B78" s="49" t="s">
        <v>46</v>
      </c>
      <c r="C78" s="50"/>
    </row>
    <row r="79" spans="2:3" x14ac:dyDescent="0.25">
      <c r="B79" s="47" t="s">
        <v>22</v>
      </c>
      <c r="C79" s="59">
        <v>1118.4953</v>
      </c>
    </row>
    <row r="80" spans="2:3" x14ac:dyDescent="0.25">
      <c r="B80" s="47" t="s">
        <v>24</v>
      </c>
      <c r="C80" s="59">
        <v>1125.5269000000001</v>
      </c>
    </row>
    <row r="81" spans="2:3" x14ac:dyDescent="0.25">
      <c r="B81" s="47" t="s">
        <v>25</v>
      </c>
      <c r="C81" s="54">
        <v>-6.5423</v>
      </c>
    </row>
    <row r="82" spans="2:3" x14ac:dyDescent="0.25">
      <c r="B82" s="49" t="s">
        <v>47</v>
      </c>
      <c r="C82" s="50"/>
    </row>
    <row r="83" spans="2:3" x14ac:dyDescent="0.25">
      <c r="B83" s="47" t="s">
        <v>48</v>
      </c>
      <c r="C83" s="54">
        <v>702.30259999999998</v>
      </c>
    </row>
    <row r="84" spans="2:3" x14ac:dyDescent="0.25">
      <c r="B84" s="47" t="s">
        <v>49</v>
      </c>
      <c r="C84" s="54">
        <v>848.00130000000001</v>
      </c>
    </row>
    <row r="85" spans="2:3" x14ac:dyDescent="0.25">
      <c r="B85" s="47" t="s">
        <v>50</v>
      </c>
      <c r="C85" s="54">
        <v>5</v>
      </c>
    </row>
    <row r="86" spans="2:3" x14ac:dyDescent="0.25">
      <c r="B86" s="47" t="s">
        <v>51</v>
      </c>
      <c r="C86" s="54">
        <v>7.7272999999999996</v>
      </c>
    </row>
    <row r="87" spans="2:3" x14ac:dyDescent="0.25">
      <c r="B87" s="47" t="s">
        <v>52</v>
      </c>
      <c r="C87" s="54">
        <v>848.00130000000001</v>
      </c>
    </row>
    <row r="88" spans="2:3" x14ac:dyDescent="0.25">
      <c r="B88" s="47" t="s">
        <v>53</v>
      </c>
      <c r="C88" s="54">
        <v>886.67579999999998</v>
      </c>
    </row>
    <row r="89" spans="2:3" x14ac:dyDescent="0.25">
      <c r="B89" s="47" t="s">
        <v>54</v>
      </c>
      <c r="C89" s="54">
        <v>11</v>
      </c>
    </row>
    <row r="90" spans="2:3" x14ac:dyDescent="0.25">
      <c r="B90" s="47" t="s">
        <v>55</v>
      </c>
      <c r="C90" s="54">
        <v>7.7272999999999996</v>
      </c>
    </row>
    <row r="91" spans="2:3" x14ac:dyDescent="0.25">
      <c r="B91" s="47" t="s">
        <v>56</v>
      </c>
      <c r="C91" s="54">
        <v>886.67579999999998</v>
      </c>
    </row>
    <row r="92" spans="2:3" x14ac:dyDescent="0.25">
      <c r="B92" s="47" t="s">
        <v>57</v>
      </c>
      <c r="C92" s="54">
        <v>920.32740000000001</v>
      </c>
    </row>
    <row r="93" spans="2:3" x14ac:dyDescent="0.25">
      <c r="B93" s="47" t="s">
        <v>58</v>
      </c>
      <c r="C93" s="54">
        <v>5</v>
      </c>
    </row>
    <row r="94" spans="2:3" x14ac:dyDescent="0.25">
      <c r="B94" s="47" t="s">
        <v>59</v>
      </c>
      <c r="C94" s="54">
        <v>7.7272999999999996</v>
      </c>
    </row>
    <row r="95" spans="2:3" x14ac:dyDescent="0.25">
      <c r="B95" s="47" t="s">
        <v>60</v>
      </c>
      <c r="C95" s="54">
        <v>920.32740000000001</v>
      </c>
    </row>
    <row r="96" spans="2:3" x14ac:dyDescent="0.25">
      <c r="B96" s="47" t="s">
        <v>61</v>
      </c>
      <c r="C96" s="54">
        <v>953.37720000000002</v>
      </c>
    </row>
    <row r="97" spans="2:3" x14ac:dyDescent="0.25">
      <c r="B97" s="47" t="s">
        <v>62</v>
      </c>
      <c r="C97" s="54">
        <v>7</v>
      </c>
    </row>
    <row r="98" spans="2:3" x14ac:dyDescent="0.25">
      <c r="B98" s="47" t="s">
        <v>63</v>
      </c>
      <c r="C98" s="54">
        <v>7.7272999999999996</v>
      </c>
    </row>
    <row r="99" spans="2:3" x14ac:dyDescent="0.25">
      <c r="B99" s="47" t="s">
        <v>64</v>
      </c>
      <c r="C99" s="54">
        <v>953.37720000000002</v>
      </c>
    </row>
    <row r="100" spans="2:3" x14ac:dyDescent="0.25">
      <c r="B100" s="47" t="s">
        <v>65</v>
      </c>
      <c r="C100" s="54">
        <v>988.06550000000004</v>
      </c>
    </row>
    <row r="101" spans="2:3" x14ac:dyDescent="0.25">
      <c r="B101" s="47" t="s">
        <v>66</v>
      </c>
      <c r="C101" s="54">
        <v>12</v>
      </c>
    </row>
    <row r="102" spans="2:3" x14ac:dyDescent="0.25">
      <c r="B102" s="47" t="s">
        <v>67</v>
      </c>
      <c r="C102" s="54">
        <v>7.7272999999999996</v>
      </c>
    </row>
    <row r="103" spans="2:3" x14ac:dyDescent="0.25">
      <c r="B103" s="47" t="s">
        <v>68</v>
      </c>
      <c r="C103" s="54">
        <v>988.06550000000004</v>
      </c>
    </row>
    <row r="104" spans="2:3" x14ac:dyDescent="0.25">
      <c r="B104" s="47" t="s">
        <v>69</v>
      </c>
      <c r="C104" s="59">
        <v>1026.4358</v>
      </c>
    </row>
    <row r="105" spans="2:3" x14ac:dyDescent="0.25">
      <c r="B105" s="47" t="s">
        <v>70</v>
      </c>
      <c r="C105" s="54">
        <v>9</v>
      </c>
    </row>
    <row r="106" spans="2:3" x14ac:dyDescent="0.25">
      <c r="B106" s="47" t="s">
        <v>71</v>
      </c>
      <c r="C106" s="54">
        <v>7.7272999999999996</v>
      </c>
    </row>
    <row r="107" spans="2:3" x14ac:dyDescent="0.25">
      <c r="B107" s="47" t="s">
        <v>72</v>
      </c>
      <c r="C107" s="59">
        <v>1026.4358</v>
      </c>
    </row>
    <row r="108" spans="2:3" x14ac:dyDescent="0.25">
      <c r="B108" s="47" t="s">
        <v>73</v>
      </c>
      <c r="C108" s="59">
        <v>1071.2180000000001</v>
      </c>
    </row>
    <row r="109" spans="2:3" x14ac:dyDescent="0.25">
      <c r="B109" s="47" t="s">
        <v>74</v>
      </c>
      <c r="C109" s="54">
        <v>6</v>
      </c>
    </row>
    <row r="110" spans="2:3" x14ac:dyDescent="0.25">
      <c r="B110" s="47" t="s">
        <v>75</v>
      </c>
      <c r="C110" s="54">
        <v>7.7272999999999996</v>
      </c>
    </row>
    <row r="111" spans="2:3" x14ac:dyDescent="0.25">
      <c r="B111" s="47" t="s">
        <v>76</v>
      </c>
      <c r="C111" s="59">
        <v>1071.2180000000001</v>
      </c>
    </row>
    <row r="112" spans="2:3" x14ac:dyDescent="0.25">
      <c r="B112" s="47" t="s">
        <v>77</v>
      </c>
      <c r="C112" s="59">
        <v>1127.1409000000001</v>
      </c>
    </row>
    <row r="113" spans="2:3" x14ac:dyDescent="0.25">
      <c r="B113" s="47" t="s">
        <v>78</v>
      </c>
      <c r="C113" s="54">
        <v>11</v>
      </c>
    </row>
    <row r="114" spans="2:3" x14ac:dyDescent="0.25">
      <c r="B114" s="47" t="s">
        <v>79</v>
      </c>
      <c r="C114" s="54">
        <v>7.7272999999999996</v>
      </c>
    </row>
    <row r="115" spans="2:3" x14ac:dyDescent="0.25">
      <c r="B115" s="47" t="s">
        <v>80</v>
      </c>
      <c r="C115" s="59">
        <v>1127.1409000000001</v>
      </c>
    </row>
    <row r="116" spans="2:3" x14ac:dyDescent="0.25">
      <c r="B116" s="47" t="s">
        <v>81</v>
      </c>
      <c r="C116" s="59">
        <v>1204.6818000000001</v>
      </c>
    </row>
    <row r="117" spans="2:3" x14ac:dyDescent="0.25">
      <c r="B117" s="47" t="s">
        <v>82</v>
      </c>
      <c r="C117" s="54">
        <v>11</v>
      </c>
    </row>
    <row r="118" spans="2:3" x14ac:dyDescent="0.25">
      <c r="B118" s="47" t="s">
        <v>83</v>
      </c>
      <c r="C118" s="54">
        <v>7.7272999999999996</v>
      </c>
    </row>
    <row r="119" spans="2:3" x14ac:dyDescent="0.25">
      <c r="B119" s="47" t="s">
        <v>84</v>
      </c>
      <c r="C119" s="59">
        <v>1204.6818000000001</v>
      </c>
    </row>
    <row r="120" spans="2:3" x14ac:dyDescent="0.25">
      <c r="B120" s="47" t="s">
        <v>85</v>
      </c>
      <c r="C120" s="59">
        <v>1338.0343</v>
      </c>
    </row>
    <row r="121" spans="2:3" x14ac:dyDescent="0.25">
      <c r="B121" s="47" t="s">
        <v>86</v>
      </c>
      <c r="C121" s="54">
        <v>1</v>
      </c>
    </row>
    <row r="122" spans="2:3" x14ac:dyDescent="0.25">
      <c r="B122" s="47" t="s">
        <v>87</v>
      </c>
      <c r="C122" s="54">
        <v>7.7272999999999996</v>
      </c>
    </row>
    <row r="123" spans="2:3" x14ac:dyDescent="0.25">
      <c r="B123" s="47" t="s">
        <v>88</v>
      </c>
      <c r="C123" s="59">
        <v>1338.0343</v>
      </c>
    </row>
    <row r="124" spans="2:3" x14ac:dyDescent="0.25">
      <c r="B124" s="47" t="s">
        <v>89</v>
      </c>
      <c r="C124" s="48" t="s">
        <v>17</v>
      </c>
    </row>
    <row r="125" spans="2:3" x14ac:dyDescent="0.25">
      <c r="B125" s="47" t="s">
        <v>90</v>
      </c>
      <c r="C125" s="54">
        <v>7</v>
      </c>
    </row>
    <row r="126" spans="2:3" x14ac:dyDescent="0.25">
      <c r="B126" s="47" t="s">
        <v>91</v>
      </c>
      <c r="C126" s="54">
        <v>7.7272999999999996</v>
      </c>
    </row>
    <row r="127" spans="2:3" x14ac:dyDescent="0.25">
      <c r="B127" s="49" t="s">
        <v>112</v>
      </c>
      <c r="C127" s="50"/>
    </row>
    <row r="128" spans="2:3" x14ac:dyDescent="0.25">
      <c r="B128" s="47" t="s">
        <v>113</v>
      </c>
      <c r="C128" s="54">
        <v>15.035299999999999</v>
      </c>
    </row>
    <row r="129" spans="2:3" x14ac:dyDescent="0.25">
      <c r="B129" s="47" t="s">
        <v>114</v>
      </c>
      <c r="C129" s="48" t="s">
        <v>35</v>
      </c>
    </row>
    <row r="130" spans="2:3" x14ac:dyDescent="0.25">
      <c r="B130" s="47" t="s">
        <v>115</v>
      </c>
      <c r="C130" s="48" t="s">
        <v>35</v>
      </c>
    </row>
    <row r="131" spans="2:3" x14ac:dyDescent="0.25">
      <c r="B131" s="47" t="s">
        <v>116</v>
      </c>
      <c r="C131" s="48" t="s">
        <v>35</v>
      </c>
    </row>
    <row r="132" spans="2:3" x14ac:dyDescent="0.25">
      <c r="B132" s="47" t="s">
        <v>117</v>
      </c>
      <c r="C132" s="48" t="s">
        <v>35</v>
      </c>
    </row>
    <row r="133" spans="2:3" x14ac:dyDescent="0.25">
      <c r="B133" s="47" t="s">
        <v>118</v>
      </c>
      <c r="C133" s="48" t="s">
        <v>35</v>
      </c>
    </row>
    <row r="134" spans="2:3" x14ac:dyDescent="0.25">
      <c r="B134" s="47" t="s">
        <v>119</v>
      </c>
      <c r="C134" s="48" t="s">
        <v>35</v>
      </c>
    </row>
    <row r="135" spans="2:3" x14ac:dyDescent="0.25">
      <c r="B135" s="47" t="s">
        <v>120</v>
      </c>
      <c r="C135" s="48" t="s">
        <v>35</v>
      </c>
    </row>
    <row r="136" spans="2:3" x14ac:dyDescent="0.25">
      <c r="B136" s="47" t="s">
        <v>121</v>
      </c>
      <c r="C136" s="48" t="s">
        <v>35</v>
      </c>
    </row>
    <row r="137" spans="2:3" x14ac:dyDescent="0.25">
      <c r="B137" s="47" t="s">
        <v>122</v>
      </c>
      <c r="C137" s="48" t="s">
        <v>35</v>
      </c>
    </row>
    <row r="138" spans="2:3" x14ac:dyDescent="0.25">
      <c r="B138" s="47" t="s">
        <v>123</v>
      </c>
      <c r="C138" s="48" t="s">
        <v>35</v>
      </c>
    </row>
    <row r="139" spans="2:3" x14ac:dyDescent="0.25">
      <c r="B139" s="47" t="s">
        <v>124</v>
      </c>
      <c r="C139" s="48" t="s">
        <v>35</v>
      </c>
    </row>
    <row r="140" spans="2:3" x14ac:dyDescent="0.25">
      <c r="B140" s="49" t="s">
        <v>125</v>
      </c>
      <c r="C140" s="50"/>
    </row>
    <row r="141" spans="2:3" x14ac:dyDescent="0.25">
      <c r="B141" s="47" t="s">
        <v>113</v>
      </c>
      <c r="C141" s="54">
        <v>0.87109999999999999</v>
      </c>
    </row>
    <row r="142" spans="2:3" x14ac:dyDescent="0.25">
      <c r="B142" s="47" t="s">
        <v>114</v>
      </c>
      <c r="C142" s="48" t="s">
        <v>35</v>
      </c>
    </row>
    <row r="143" spans="2:3" x14ac:dyDescent="0.25">
      <c r="B143" s="47" t="s">
        <v>115</v>
      </c>
      <c r="C143" s="48" t="s">
        <v>35</v>
      </c>
    </row>
    <row r="144" spans="2:3" x14ac:dyDescent="0.25">
      <c r="B144" s="47" t="s">
        <v>116</v>
      </c>
      <c r="C144" s="48" t="s">
        <v>35</v>
      </c>
    </row>
    <row r="145" spans="2:3" x14ac:dyDescent="0.25">
      <c r="B145" s="47" t="s">
        <v>117</v>
      </c>
      <c r="C145" s="48" t="s">
        <v>35</v>
      </c>
    </row>
    <row r="146" spans="2:3" x14ac:dyDescent="0.25">
      <c r="B146" s="47" t="s">
        <v>118</v>
      </c>
      <c r="C146" s="48" t="s">
        <v>35</v>
      </c>
    </row>
    <row r="147" spans="2:3" x14ac:dyDescent="0.25">
      <c r="B147" s="47" t="s">
        <v>119</v>
      </c>
      <c r="C147" s="48" t="s">
        <v>35</v>
      </c>
    </row>
    <row r="148" spans="2:3" x14ac:dyDescent="0.25">
      <c r="B148" s="47" t="s">
        <v>120</v>
      </c>
      <c r="C148" s="48" t="s">
        <v>35</v>
      </c>
    </row>
    <row r="149" spans="2:3" x14ac:dyDescent="0.25">
      <c r="B149" s="47" t="s">
        <v>121</v>
      </c>
      <c r="C149" s="48" t="s">
        <v>35</v>
      </c>
    </row>
    <row r="150" spans="2:3" x14ac:dyDescent="0.25">
      <c r="B150" s="47" t="s">
        <v>122</v>
      </c>
      <c r="C150" s="48" t="s">
        <v>35</v>
      </c>
    </row>
    <row r="151" spans="2:3" x14ac:dyDescent="0.25">
      <c r="B151" s="47" t="s">
        <v>123</v>
      </c>
      <c r="C151" s="48" t="s">
        <v>35</v>
      </c>
    </row>
    <row r="152" spans="2:3" x14ac:dyDescent="0.25">
      <c r="B152" s="47" t="s">
        <v>124</v>
      </c>
      <c r="C152" s="48" t="s">
        <v>35</v>
      </c>
    </row>
    <row r="153" spans="2:3" x14ac:dyDescent="0.25">
      <c r="B153" s="49" t="s">
        <v>126</v>
      </c>
      <c r="C153" s="50"/>
    </row>
    <row r="154" spans="2:3" x14ac:dyDescent="0.25">
      <c r="B154" s="47" t="s">
        <v>113</v>
      </c>
      <c r="C154" s="54">
        <v>0.1085</v>
      </c>
    </row>
    <row r="155" spans="2:3" x14ac:dyDescent="0.25">
      <c r="B155" s="47" t="s">
        <v>114</v>
      </c>
      <c r="C155" s="48" t="s">
        <v>35</v>
      </c>
    </row>
    <row r="156" spans="2:3" x14ac:dyDescent="0.25">
      <c r="B156" s="47" t="s">
        <v>115</v>
      </c>
      <c r="C156" s="48" t="s">
        <v>35</v>
      </c>
    </row>
    <row r="157" spans="2:3" x14ac:dyDescent="0.25">
      <c r="B157" s="47" t="s">
        <v>116</v>
      </c>
      <c r="C157" s="48" t="s">
        <v>35</v>
      </c>
    </row>
    <row r="158" spans="2:3" x14ac:dyDescent="0.25">
      <c r="B158" s="47" t="s">
        <v>117</v>
      </c>
      <c r="C158" s="48" t="s">
        <v>35</v>
      </c>
    </row>
    <row r="159" spans="2:3" x14ac:dyDescent="0.25">
      <c r="B159" s="47" t="s">
        <v>118</v>
      </c>
      <c r="C159" s="48" t="s">
        <v>35</v>
      </c>
    </row>
    <row r="160" spans="2:3" x14ac:dyDescent="0.25">
      <c r="B160" s="47" t="s">
        <v>119</v>
      </c>
      <c r="C160" s="48" t="s">
        <v>35</v>
      </c>
    </row>
    <row r="161" spans="2:3" x14ac:dyDescent="0.25">
      <c r="B161" s="47" t="s">
        <v>120</v>
      </c>
      <c r="C161" s="48" t="s">
        <v>35</v>
      </c>
    </row>
    <row r="162" spans="2:3" x14ac:dyDescent="0.25">
      <c r="B162" s="47" t="s">
        <v>121</v>
      </c>
      <c r="C162" s="48" t="s">
        <v>35</v>
      </c>
    </row>
    <row r="163" spans="2:3" x14ac:dyDescent="0.25">
      <c r="B163" s="47" t="s">
        <v>122</v>
      </c>
      <c r="C163" s="48" t="s">
        <v>35</v>
      </c>
    </row>
    <row r="164" spans="2:3" x14ac:dyDescent="0.25">
      <c r="B164" s="47" t="s">
        <v>123</v>
      </c>
      <c r="C164" s="48" t="s">
        <v>35</v>
      </c>
    </row>
    <row r="165" spans="2:3" ht="15.75" thickBot="1" x14ac:dyDescent="0.3">
      <c r="B165" s="57" t="s">
        <v>124</v>
      </c>
      <c r="C165" s="58" t="s">
        <v>35</v>
      </c>
    </row>
  </sheetData>
  <mergeCells count="9">
    <mergeCell ref="B127:C127"/>
    <mergeCell ref="B140:C140"/>
    <mergeCell ref="B153:C153"/>
    <mergeCell ref="B23:C23"/>
    <mergeCell ref="B30:C30"/>
    <mergeCell ref="B47:C47"/>
    <mergeCell ref="B56:C56"/>
    <mergeCell ref="B78:C78"/>
    <mergeCell ref="B82:C8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Fit Summary</vt:lpstr>
      <vt:lpstr>1-1Tripduration</vt:lpstr>
      <vt:lpstr>1-2Tripduration</vt:lpstr>
      <vt:lpstr>1-3Tripduration</vt:lpstr>
      <vt:lpstr>1-4Tripduration</vt:lpstr>
      <vt:lpstr>2-1Tripduration</vt:lpstr>
      <vt:lpstr>2-2Tripduration</vt:lpstr>
      <vt:lpstr>2-3Tripduration</vt:lpstr>
      <vt:lpstr>2-4Tripdurati</vt:lpstr>
      <vt:lpstr>3-1Tripdurati</vt:lpstr>
      <vt:lpstr>3-2Tripdurati</vt:lpstr>
      <vt:lpstr>3-3Tripdurati</vt:lpstr>
      <vt:lpstr>3-4Tripdurati</vt:lpstr>
      <vt:lpstr>4-1Tripdurati</vt:lpstr>
      <vt:lpstr>4-2Tripdurati</vt:lpstr>
      <vt:lpstr>4-3Tripdurati</vt:lpstr>
      <vt:lpstr>4-4Tripdurati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fzhao</dc:creator>
  <cp:lastModifiedBy>fzhao</cp:lastModifiedBy>
  <dcterms:created xsi:type="dcterms:W3CDTF">2022-05-14T02:05:22Z</dcterms:created>
  <dcterms:modified xsi:type="dcterms:W3CDTF">2022-05-14T02:06:39Z</dcterms:modified>
</cp:coreProperties>
</file>