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BP270" i="8" l="1"/>
  <c r="BL270" i="8"/>
  <c r="BP269" i="8"/>
  <c r="BL269" i="8"/>
  <c r="BP268" i="8"/>
  <c r="BL268" i="8"/>
  <c r="BQ267" i="8"/>
  <c r="BP267" i="8"/>
  <c r="BL267" i="8"/>
  <c r="BF267" i="8"/>
  <c r="BF268" i="8" s="1"/>
  <c r="BQ266" i="8"/>
  <c r="BL266" i="8"/>
  <c r="BF266" i="8"/>
  <c r="BP260" i="8"/>
  <c r="BL260" i="8"/>
  <c r="BP259" i="8"/>
  <c r="BL259" i="8"/>
  <c r="BP258" i="8"/>
  <c r="BL258" i="8"/>
  <c r="BQ257" i="8"/>
  <c r="BP257" i="8"/>
  <c r="BL257" i="8"/>
  <c r="BF257" i="8"/>
  <c r="BF258" i="8" s="1"/>
  <c r="BQ256" i="8"/>
  <c r="BL256" i="8"/>
  <c r="BF256" i="8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C259" i="8" s="1"/>
  <c r="BB258" i="8"/>
  <c r="AX258" i="8"/>
  <c r="BB257" i="8"/>
  <c r="AX257" i="8"/>
  <c r="BC257" i="8" s="1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O267" i="8"/>
  <c r="AN267" i="8"/>
  <c r="AJ267" i="8"/>
  <c r="AD267" i="8"/>
  <c r="AD268" i="8" s="1"/>
  <c r="AO266" i="8"/>
  <c r="AJ266" i="8"/>
  <c r="AD266" i="8"/>
  <c r="AN260" i="8"/>
  <c r="AJ260" i="8"/>
  <c r="AN259" i="8"/>
  <c r="AJ259" i="8"/>
  <c r="AN258" i="8"/>
  <c r="AJ258" i="8"/>
  <c r="AO257" i="8"/>
  <c r="AN257" i="8"/>
  <c r="AJ257" i="8"/>
  <c r="AD257" i="8"/>
  <c r="AD258" i="8" s="1"/>
  <c r="AO256" i="8"/>
  <c r="AJ256" i="8"/>
  <c r="AD256" i="8"/>
  <c r="Z270" i="8"/>
  <c r="V270" i="8"/>
  <c r="Z269" i="8"/>
  <c r="V269" i="8"/>
  <c r="AA269" i="8" s="1"/>
  <c r="Z268" i="8"/>
  <c r="V268" i="8"/>
  <c r="Z267" i="8"/>
  <c r="V267" i="8"/>
  <c r="AA267" i="8" s="1"/>
  <c r="V266" i="8"/>
  <c r="AA266" i="8" s="1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AA257" i="8" s="1"/>
  <c r="P257" i="8"/>
  <c r="P258" i="8" s="1"/>
  <c r="P259" i="8" s="1"/>
  <c r="P260" i="8" s="1"/>
  <c r="P261" i="8" s="1"/>
  <c r="V256" i="8"/>
  <c r="AA256" i="8" s="1"/>
  <c r="P256" i="8"/>
  <c r="BP250" i="8"/>
  <c r="BL250" i="8"/>
  <c r="BP249" i="8"/>
  <c r="BL249" i="8"/>
  <c r="BP248" i="8"/>
  <c r="BL248" i="8"/>
  <c r="BP247" i="8"/>
  <c r="BL247" i="8"/>
  <c r="BF247" i="8"/>
  <c r="BF248" i="8" s="1"/>
  <c r="BL246" i="8"/>
  <c r="BQ246" i="8" s="1"/>
  <c r="BF246" i="8"/>
  <c r="BB250" i="8"/>
  <c r="AX250" i="8"/>
  <c r="BB249" i="8"/>
  <c r="AX249" i="8"/>
  <c r="BB248" i="8"/>
  <c r="AX248" i="8"/>
  <c r="BB247" i="8"/>
  <c r="AX247" i="8"/>
  <c r="AR247" i="8"/>
  <c r="AR248" i="8" s="1"/>
  <c r="BC246" i="8"/>
  <c r="AX246" i="8"/>
  <c r="AR246" i="8"/>
  <c r="AN250" i="8"/>
  <c r="AJ250" i="8"/>
  <c r="AN249" i="8"/>
  <c r="AJ249" i="8"/>
  <c r="AN248" i="8"/>
  <c r="AJ248" i="8"/>
  <c r="AN247" i="8"/>
  <c r="AJ247" i="8"/>
  <c r="AJ246" i="8"/>
  <c r="AO246" i="8" s="1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O194" i="8"/>
  <c r="AN194" i="8"/>
  <c r="AJ194" i="8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BF259" i="8" l="1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AA236" i="8"/>
  <c r="BQ237" i="8"/>
  <c r="BF238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393" i="8"/>
  <c r="BL393" i="8"/>
  <c r="BP392" i="8"/>
  <c r="BL392" i="8"/>
  <c r="BP391" i="8"/>
  <c r="BL391" i="8"/>
  <c r="BL390" i="8"/>
  <c r="BF390" i="8"/>
  <c r="BF391" i="8" s="1"/>
  <c r="BF392" i="8" s="1"/>
  <c r="BB393" i="8"/>
  <c r="AX393" i="8"/>
  <c r="BB392" i="8"/>
  <c r="AX392" i="8"/>
  <c r="BB391" i="8"/>
  <c r="AX391" i="8"/>
  <c r="AX390" i="8"/>
  <c r="AR390" i="8"/>
  <c r="AR391" i="8" s="1"/>
  <c r="AR392" i="8" s="1"/>
  <c r="AR393" i="8" s="1"/>
  <c r="AR394" i="8" s="1"/>
  <c r="AN393" i="8"/>
  <c r="AJ393" i="8"/>
  <c r="AN392" i="8"/>
  <c r="AJ392" i="8"/>
  <c r="AN391" i="8"/>
  <c r="AJ391" i="8"/>
  <c r="AJ390" i="8"/>
  <c r="AD390" i="8"/>
  <c r="AD391" i="8" s="1"/>
  <c r="AD392" i="8" s="1"/>
  <c r="AD393" i="8" s="1"/>
  <c r="AD394" i="8" s="1"/>
  <c r="Z393" i="8"/>
  <c r="V393" i="8"/>
  <c r="Z392" i="8"/>
  <c r="V392" i="8"/>
  <c r="Z391" i="8"/>
  <c r="V391" i="8"/>
  <c r="V390" i="8"/>
  <c r="P390" i="8"/>
  <c r="P391" i="8" s="1"/>
  <c r="B390" i="8"/>
  <c r="BH414" i="8"/>
  <c r="BF414" i="8"/>
  <c r="BL413" i="8"/>
  <c r="BQ413" i="8" s="1"/>
  <c r="AT414" i="8"/>
  <c r="AR414" i="8"/>
  <c r="AX413" i="8"/>
  <c r="BC413" i="8" s="1"/>
  <c r="B413" i="8"/>
  <c r="BL407" i="8"/>
  <c r="BL406" i="8"/>
  <c r="BF406" i="8"/>
  <c r="BF407" i="8" s="1"/>
  <c r="AX407" i="8"/>
  <c r="AX406" i="8"/>
  <c r="AR406" i="8"/>
  <c r="AR407" i="8" s="1"/>
  <c r="AR408" i="8" s="1"/>
  <c r="AJ407" i="8"/>
  <c r="AJ406" i="8"/>
  <c r="AD406" i="8"/>
  <c r="AD407" i="8" s="1"/>
  <c r="V407" i="8"/>
  <c r="V406" i="8"/>
  <c r="P406" i="8"/>
  <c r="P407" i="8" s="1"/>
  <c r="P408" i="8" s="1"/>
  <c r="B406" i="8"/>
  <c r="BP401" i="8"/>
  <c r="BL401" i="8"/>
  <c r="BP400" i="8"/>
  <c r="BL400" i="8"/>
  <c r="BL399" i="8"/>
  <c r="BF399" i="8"/>
  <c r="BF400" i="8" s="1"/>
  <c r="BF401" i="8" s="1"/>
  <c r="BB401" i="8"/>
  <c r="AX401" i="8"/>
  <c r="BB400" i="8"/>
  <c r="AX400" i="8"/>
  <c r="AX399" i="8"/>
  <c r="AR399" i="8"/>
  <c r="AR400" i="8" s="1"/>
  <c r="AR401" i="8" s="1"/>
  <c r="AR402" i="8" s="1"/>
  <c r="AN401" i="8"/>
  <c r="AJ401" i="8"/>
  <c r="AN400" i="8"/>
  <c r="AJ400" i="8"/>
  <c r="AJ399" i="8"/>
  <c r="AD399" i="8"/>
  <c r="AD400" i="8" s="1"/>
  <c r="AD401" i="8" s="1"/>
  <c r="AD402" i="8" s="1"/>
  <c r="Z401" i="8"/>
  <c r="V401" i="8"/>
  <c r="Z400" i="8"/>
  <c r="V400" i="8"/>
  <c r="V399" i="8"/>
  <c r="P399" i="8"/>
  <c r="P400" i="8" s="1"/>
  <c r="P401" i="8" s="1"/>
  <c r="P402" i="8" s="1"/>
  <c r="B399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BF260" i="8" l="1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06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06" i="8"/>
  <c r="AA390" i="8"/>
  <c r="BF357" i="8"/>
  <c r="BQ356" i="8"/>
  <c r="AO357" i="8"/>
  <c r="AO359" i="8"/>
  <c r="AO361" i="8"/>
  <c r="AO380" i="8"/>
  <c r="BC380" i="8"/>
  <c r="BQ380" i="8"/>
  <c r="AO406" i="8"/>
  <c r="BQ406" i="8"/>
  <c r="AO390" i="8"/>
  <c r="BC390" i="8"/>
  <c r="BQ390" i="8"/>
  <c r="AA368" i="8"/>
  <c r="BQ370" i="8"/>
  <c r="BQ374" i="8"/>
  <c r="BQ399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391" i="8"/>
  <c r="AA381" i="8"/>
  <c r="AA383" i="8"/>
  <c r="AA385" i="8"/>
  <c r="BC381" i="8"/>
  <c r="BC391" i="8"/>
  <c r="BC393" i="8"/>
  <c r="BF393" i="8"/>
  <c r="BQ392" i="8"/>
  <c r="BC392" i="8"/>
  <c r="AO392" i="8"/>
  <c r="AO391" i="8"/>
  <c r="AO393" i="8"/>
  <c r="P392" i="8"/>
  <c r="AA391" i="8"/>
  <c r="BC320" i="8"/>
  <c r="AA407" i="8"/>
  <c r="BC407" i="8"/>
  <c r="BF408" i="8"/>
  <c r="BQ407" i="8"/>
  <c r="AD408" i="8"/>
  <c r="AO407" i="8"/>
  <c r="AA319" i="8"/>
  <c r="AO399" i="8"/>
  <c r="BQ400" i="8"/>
  <c r="AA399" i="8"/>
  <c r="AO319" i="8"/>
  <c r="BQ319" i="8"/>
  <c r="BF402" i="8"/>
  <c r="BQ401" i="8"/>
  <c r="BC400" i="8"/>
  <c r="BC401" i="8"/>
  <c r="BC399" i="8"/>
  <c r="AO401" i="8"/>
  <c r="AO400" i="8"/>
  <c r="AA401" i="8"/>
  <c r="AA400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BF279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BF271" i="8" l="1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394" i="8"/>
  <c r="BQ393" i="8"/>
  <c r="P393" i="8"/>
  <c r="AA392" i="8"/>
  <c r="BQ382" i="8"/>
  <c r="BF384" i="8"/>
  <c r="BQ383" i="8"/>
  <c r="BC383" i="8"/>
  <c r="AR384" i="8"/>
  <c r="AD383" i="8"/>
  <c r="AO382" i="8"/>
  <c r="P321" i="8"/>
  <c r="AA320" i="8"/>
  <c r="BF280" i="8"/>
  <c r="BQ279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AD251" i="8" l="1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394" i="8"/>
  <c r="AA393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13" i="8"/>
  <c r="AD414" i="8" s="1"/>
  <c r="AF414" i="8"/>
  <c r="AJ413" i="8"/>
  <c r="R414" i="8"/>
  <c r="P413" i="8"/>
  <c r="P414" i="8" s="1"/>
  <c r="V413" i="8"/>
  <c r="H413" i="8"/>
  <c r="B414" i="8"/>
  <c r="L407" i="8"/>
  <c r="H407" i="8"/>
  <c r="H406" i="8"/>
  <c r="B407" i="8"/>
  <c r="B408" i="8" s="1"/>
  <c r="L401" i="8"/>
  <c r="H401" i="8"/>
  <c r="L400" i="8"/>
  <c r="H400" i="8"/>
  <c r="H399" i="8"/>
  <c r="B400" i="8"/>
  <c r="B401" i="8" s="1"/>
  <c r="B402" i="8" s="1"/>
  <c r="L393" i="8"/>
  <c r="H393" i="8"/>
  <c r="L392" i="8"/>
  <c r="H392" i="8"/>
  <c r="L391" i="8"/>
  <c r="H391" i="8"/>
  <c r="H390" i="8"/>
  <c r="B391" i="8"/>
  <c r="B392" i="8" s="1"/>
  <c r="B393" i="8" s="1"/>
  <c r="B394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B332" i="8" l="1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13" i="8"/>
  <c r="M225" i="8"/>
  <c r="AA413" i="8"/>
  <c r="M399" i="8"/>
  <c r="M413" i="8"/>
  <c r="M406" i="8"/>
  <c r="M266" i="8"/>
  <c r="M407" i="8"/>
  <c r="M226" i="8"/>
  <c r="M276" i="8"/>
  <c r="M318" i="8"/>
  <c r="M326" i="8"/>
  <c r="M341" i="8"/>
  <c r="M401" i="8"/>
  <c r="M400" i="8"/>
  <c r="B268" i="8"/>
  <c r="M267" i="8"/>
  <c r="M368" i="8"/>
  <c r="M380" i="8"/>
  <c r="M236" i="8"/>
  <c r="M342" i="8"/>
  <c r="M390" i="8"/>
  <c r="M392" i="8"/>
  <c r="M391" i="8"/>
  <c r="M393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<sst xmlns="http://schemas.openxmlformats.org/spreadsheetml/2006/main" count="3225" uniqueCount="70">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</sst>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14"/>
  <sheetViews>
    <sheetView tabSelected="1" topLeftCell="AO256" zoomScale="85" zoomScaleNormal="85" workbookViewId="0">
      <selection activeCell="BK273" sqref="BK273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10000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10000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15000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20000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10000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10000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15000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20000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10000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10000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15000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20000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10000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10000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15000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20000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10000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10000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15000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20000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10000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10000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15000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20000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10000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10000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15000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20000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10000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10000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15000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20000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10000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10000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15000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20000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10000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10000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15000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20000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10000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10000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15000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20000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10000</v>
      </c>
      <c r="BZ100" s="42" t="e">
        <f t="shared" si="111"/>
        <v>#DIV/0!</v>
      </c>
      <c r="CD100" s="43" t="e">
        <f t="shared" si="112"/>
        <v>#DIV/0!</v>
      </c>
      <c r="CE100" s="44" t="e">
        <f t="shared" si="128"/>
        <v>#DIV/0!</v>
      </c>
      <c r="CG100" s="55">
        <v>12</v>
      </c>
      <c r="CH100" s="41">
        <v>5</v>
      </c>
      <c r="CI100" s="41">
        <v>128</v>
      </c>
      <c r="CJ100" s="41">
        <v>10000</v>
      </c>
      <c r="CN100" s="42" t="e">
        <f t="shared" si="113"/>
        <v>#DIV/0!</v>
      </c>
      <c r="CR100" s="43" t="e">
        <f t="shared" si="114"/>
        <v>#DIV/0!</v>
      </c>
      <c r="CS100" s="44" t="e">
        <f t="shared" si="129"/>
        <v>#DIV/0!</v>
      </c>
      <c r="CU100" s="55">
        <v>12</v>
      </c>
      <c r="CV100" s="41">
        <v>5</v>
      </c>
      <c r="CW100" s="41">
        <v>128</v>
      </c>
      <c r="CX100" s="41">
        <v>15000</v>
      </c>
      <c r="CY100" s="41">
        <v>142</v>
      </c>
      <c r="CZ100" s="41">
        <v>143</v>
      </c>
      <c r="DA100" s="41">
        <v>136</v>
      </c>
      <c r="DB100" s="42">
        <f t="shared" si="115"/>
        <v>140.33333333333334</v>
      </c>
      <c r="DF100" s="43" t="e">
        <f t="shared" si="116"/>
        <v>#DIV/0!</v>
      </c>
      <c r="DG100" s="44">
        <f t="shared" si="130"/>
        <v>1.4618055555555556E-2</v>
      </c>
      <c r="DI100" s="55">
        <v>12</v>
      </c>
      <c r="DJ100" s="41">
        <v>5</v>
      </c>
      <c r="DK100" s="41">
        <v>128</v>
      </c>
      <c r="DL100" s="41">
        <v>20000</v>
      </c>
      <c r="DP100" s="42" t="e">
        <f t="shared" si="117"/>
        <v>#DIV/0!</v>
      </c>
      <c r="DT100" s="43" t="e">
        <f t="shared" si="118"/>
        <v>#DIV/0!</v>
      </c>
      <c r="DU100" s="44" t="e">
        <f t="shared" si="131"/>
        <v>#DIV/0!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10000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10000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15000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20000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31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41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31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41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31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41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31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41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31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41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31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41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31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41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31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41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31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41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2" spans="1:69" x14ac:dyDescent="0.25">
      <c r="BE262"/>
    </row>
    <row r="263" spans="1:69" x14ac:dyDescent="0.25">
      <c r="BE263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31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41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69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69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</row>
    <row r="276" spans="1:69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</row>
    <row r="277" spans="1:69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</row>
    <row r="278" spans="1:69" x14ac:dyDescent="0.25">
      <c r="A278">
        <v>3</v>
      </c>
      <c r="B278">
        <f t="shared" ref="B278:B282" si="410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1">H278*1000/(B278*C278*D278)</f>
        <v>#DIV/0!</v>
      </c>
      <c r="O278">
        <v>3</v>
      </c>
      <c r="P278">
        <f t="shared" ref="P278:P282" si="412">P277</f>
        <v>20</v>
      </c>
      <c r="Q278">
        <v>10</v>
      </c>
      <c r="R278">
        <f t="shared" ref="R278:R280" si="413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14">V278*1000/(P278*Q278*R278)</f>
        <v>#DIV/0!</v>
      </c>
      <c r="AC278">
        <v>3</v>
      </c>
      <c r="AD278">
        <f t="shared" ref="AD278:AD282" si="415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16">AJ278*1000/(AD278*AE278*AF278)</f>
        <v>#DIV/0!</v>
      </c>
      <c r="AQ278">
        <v>3</v>
      </c>
      <c r="AR278">
        <f t="shared" ref="AR278:AR282" si="417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18">AX278*1000/(AR278*AS278*AT278)</f>
        <v>#DIV/0!</v>
      </c>
      <c r="BE278" s="53">
        <v>3</v>
      </c>
      <c r="BF278">
        <f t="shared" ref="BF278:BF282" si="419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0">BL278*1000/(BF278*BG278*BH278)</f>
        <v>#DIV/0!</v>
      </c>
    </row>
    <row r="279" spans="1:69" x14ac:dyDescent="0.25">
      <c r="A279">
        <v>4</v>
      </c>
      <c r="B279">
        <f t="shared" si="410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1"/>
        <v>#DIV/0!</v>
      </c>
      <c r="O279">
        <v>4</v>
      </c>
      <c r="P279">
        <f t="shared" si="412"/>
        <v>20</v>
      </c>
      <c r="Q279">
        <v>20</v>
      </c>
      <c r="R279">
        <f t="shared" si="413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14"/>
        <v>#DIV/0!</v>
      </c>
      <c r="AC279">
        <v>4</v>
      </c>
      <c r="AD279">
        <f t="shared" si="415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16"/>
        <v>#DIV/0!</v>
      </c>
      <c r="AQ279">
        <v>4</v>
      </c>
      <c r="AR279">
        <f t="shared" si="417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18"/>
        <v>#DIV/0!</v>
      </c>
      <c r="BE279" s="53">
        <v>4</v>
      </c>
      <c r="BF279">
        <f t="shared" si="419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0"/>
        <v>#DIV/0!</v>
      </c>
    </row>
    <row r="280" spans="1:69" x14ac:dyDescent="0.25">
      <c r="A280">
        <v>5</v>
      </c>
      <c r="B280">
        <f t="shared" si="410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1"/>
        <v>#DIV/0!</v>
      </c>
      <c r="O280">
        <v>5</v>
      </c>
      <c r="P280">
        <f t="shared" si="412"/>
        <v>20</v>
      </c>
      <c r="Q280">
        <v>30</v>
      </c>
      <c r="R280">
        <f t="shared" si="413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14"/>
        <v>#DIV/0!</v>
      </c>
      <c r="AC280">
        <v>5</v>
      </c>
      <c r="AD280">
        <f t="shared" si="415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16"/>
        <v>#DIV/0!</v>
      </c>
      <c r="AQ280">
        <v>5</v>
      </c>
      <c r="AR280">
        <f t="shared" si="417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18"/>
        <v>#DIV/0!</v>
      </c>
      <c r="BE280" s="53">
        <v>5</v>
      </c>
      <c r="BF280">
        <f t="shared" si="419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0"/>
        <v>#DIV/0!</v>
      </c>
    </row>
    <row r="281" spans="1:69" s="41" customFormat="1" x14ac:dyDescent="0.25">
      <c r="A281" s="41">
        <v>6</v>
      </c>
      <c r="B281" s="41">
        <f t="shared" si="410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1"/>
        <v>1.9062499999999996E-2</v>
      </c>
      <c r="O281" s="41">
        <v>6</v>
      </c>
      <c r="P281" s="41">
        <f t="shared" si="412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14"/>
        <v>1.8203125000000001E-2</v>
      </c>
      <c r="AC281" s="41">
        <v>6</v>
      </c>
      <c r="AD281" s="41">
        <f t="shared" si="415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16"/>
        <v>1.8090277777777775E-2</v>
      </c>
      <c r="AQ281" s="41">
        <v>6</v>
      </c>
      <c r="AR281" s="41">
        <f t="shared" si="417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18"/>
        <v>1.7999999999999999E-2</v>
      </c>
      <c r="BE281" s="55">
        <v>6</v>
      </c>
      <c r="BF281" s="41">
        <f t="shared" si="419"/>
        <v>20</v>
      </c>
      <c r="BG281" s="41">
        <v>32</v>
      </c>
      <c r="BH281" s="41">
        <v>10000</v>
      </c>
      <c r="BI281" s="41">
        <v>108</v>
      </c>
      <c r="BJ281" s="41">
        <v>94</v>
      </c>
      <c r="BK281" s="41">
        <v>105</v>
      </c>
      <c r="BL281" s="42">
        <f t="shared" si="408"/>
        <v>102.33333333333333</v>
      </c>
      <c r="BP281" s="43" t="e">
        <f t="shared" si="409"/>
        <v>#DIV/0!</v>
      </c>
      <c r="BQ281" s="44">
        <f t="shared" si="420"/>
        <v>1.5989583333333331E-2</v>
      </c>
    </row>
    <row r="282" spans="1:69" x14ac:dyDescent="0.25">
      <c r="A282">
        <v>18</v>
      </c>
      <c r="B282">
        <f t="shared" si="410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12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15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17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19"/>
        <v>20</v>
      </c>
      <c r="BG282">
        <v>33</v>
      </c>
      <c r="BH282">
        <v>10000</v>
      </c>
      <c r="BL282" s="29" t="s">
        <v>44</v>
      </c>
      <c r="BP282" s="13"/>
      <c r="BQ282" s="34"/>
    </row>
    <row r="285" spans="1:69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69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69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69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21">AVERAGE(E288:G288)</f>
        <v>#DIV/0!</v>
      </c>
      <c r="I288" s="38"/>
      <c r="J288" s="5"/>
      <c r="K288" s="38"/>
      <c r="L288" s="13" t="e">
        <f t="shared" ref="L288:L292" si="422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23">AVERAGE(S288:U288)</f>
        <v>#DIV/0!</v>
      </c>
      <c r="W288" s="38"/>
      <c r="X288" s="5"/>
      <c r="Y288" s="38"/>
      <c r="Z288" s="13" t="e">
        <f t="shared" ref="Z288:Z292" si="424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25">AVERAGE(AG288:AI288)</f>
        <v>#DIV/0!</v>
      </c>
      <c r="AK288" s="38"/>
      <c r="AL288" s="5"/>
      <c r="AM288" s="38"/>
      <c r="AN288" s="13" t="e">
        <f t="shared" ref="AN288:AN292" si="426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27">AVERAGE(AU288:AW288)</f>
        <v>#DIV/0!</v>
      </c>
      <c r="AY288" s="38"/>
      <c r="AZ288" s="5"/>
      <c r="BA288" s="38"/>
      <c r="BB288" s="13" t="e">
        <f t="shared" ref="BB288:BB292" si="428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29">AVERAGE(BI288:BK288)</f>
        <v>#DIV/0!</v>
      </c>
      <c r="BM288" s="38"/>
      <c r="BN288" s="5"/>
      <c r="BO288" s="38"/>
      <c r="BP288" s="13" t="e">
        <f t="shared" ref="BP288:BP292" si="430">AVERAGE(BM288:BO288)</f>
        <v>#DIV/0!</v>
      </c>
      <c r="BQ288" s="34" t="e">
        <f>BL288*1000/(BF288*BG288*BH288)</f>
        <v>#DIV/0!</v>
      </c>
    </row>
    <row r="289" spans="1:69" x14ac:dyDescent="0.25">
      <c r="A289">
        <v>3</v>
      </c>
      <c r="B289">
        <f t="shared" ref="B289:B293" si="431">B288</f>
        <v>30</v>
      </c>
      <c r="C289">
        <v>20</v>
      </c>
      <c r="D289">
        <v>1000</v>
      </c>
      <c r="H289" s="29" t="e">
        <f t="shared" si="421"/>
        <v>#DIV/0!</v>
      </c>
      <c r="L289" s="13" t="e">
        <f t="shared" si="422"/>
        <v>#DIV/0!</v>
      </c>
      <c r="M289" s="34" t="e">
        <f t="shared" ref="M289:M292" si="432">H289*1000/(B289*C289*D289)</f>
        <v>#DIV/0!</v>
      </c>
      <c r="O289">
        <v>3</v>
      </c>
      <c r="P289">
        <f t="shared" ref="P289:P293" si="433">P288</f>
        <v>30</v>
      </c>
      <c r="Q289">
        <v>20</v>
      </c>
      <c r="R289">
        <v>2000</v>
      </c>
      <c r="V289" s="29" t="e">
        <f t="shared" si="423"/>
        <v>#DIV/0!</v>
      </c>
      <c r="Z289" s="13" t="e">
        <f t="shared" si="424"/>
        <v>#DIV/0!</v>
      </c>
      <c r="AA289" s="34" t="e">
        <f t="shared" ref="AA289:AA292" si="434">V289*1000/(P289*Q289*R289)</f>
        <v>#DIV/0!</v>
      </c>
      <c r="AC289">
        <v>3</v>
      </c>
      <c r="AD289">
        <f t="shared" ref="AD289:AD293" si="435">AD288</f>
        <v>30</v>
      </c>
      <c r="AE289">
        <v>20</v>
      </c>
      <c r="AF289">
        <v>3000</v>
      </c>
      <c r="AJ289" s="29" t="e">
        <f t="shared" si="425"/>
        <v>#DIV/0!</v>
      </c>
      <c r="AN289" s="13" t="e">
        <f t="shared" si="426"/>
        <v>#DIV/0!</v>
      </c>
      <c r="AO289" s="34" t="e">
        <f t="shared" ref="AO289:AO292" si="436">AJ289*1000/(AD289*AE289*AF289)</f>
        <v>#DIV/0!</v>
      </c>
      <c r="AQ289">
        <v>3</v>
      </c>
      <c r="AR289">
        <f t="shared" ref="AR289:AR293" si="437">AR288</f>
        <v>30</v>
      </c>
      <c r="AS289">
        <v>20</v>
      </c>
      <c r="AT289">
        <v>5000</v>
      </c>
      <c r="AX289" s="29" t="e">
        <f t="shared" si="427"/>
        <v>#DIV/0!</v>
      </c>
      <c r="BB289" s="13" t="e">
        <f t="shared" si="428"/>
        <v>#DIV/0!</v>
      </c>
      <c r="BC289" s="34" t="e">
        <f t="shared" ref="BC289:BC292" si="438">AX289*1000/(AR289*AS289*AT289)</f>
        <v>#DIV/0!</v>
      </c>
      <c r="BE289" s="53">
        <v>3</v>
      </c>
      <c r="BF289">
        <f t="shared" ref="BF289:BF293" si="439">BF288</f>
        <v>30</v>
      </c>
      <c r="BG289">
        <v>20</v>
      </c>
      <c r="BH289">
        <v>10000</v>
      </c>
      <c r="BL289" s="29" t="e">
        <f t="shared" si="429"/>
        <v>#DIV/0!</v>
      </c>
      <c r="BP289" s="13" t="e">
        <f t="shared" si="430"/>
        <v>#DIV/0!</v>
      </c>
      <c r="BQ289" s="34" t="e">
        <f t="shared" ref="BQ289:BQ292" si="440">BL289*1000/(BF289*BG289*BH289)</f>
        <v>#DIV/0!</v>
      </c>
    </row>
    <row r="290" spans="1:69" x14ac:dyDescent="0.25">
      <c r="A290">
        <v>4</v>
      </c>
      <c r="B290">
        <f t="shared" si="431"/>
        <v>30</v>
      </c>
      <c r="C290">
        <v>30</v>
      </c>
      <c r="D290">
        <v>1000</v>
      </c>
      <c r="H290" s="29" t="e">
        <f t="shared" si="421"/>
        <v>#DIV/0!</v>
      </c>
      <c r="L290" s="13" t="e">
        <f t="shared" si="422"/>
        <v>#DIV/0!</v>
      </c>
      <c r="M290" s="34" t="e">
        <f t="shared" si="432"/>
        <v>#DIV/0!</v>
      </c>
      <c r="O290">
        <v>4</v>
      </c>
      <c r="P290">
        <f t="shared" si="433"/>
        <v>30</v>
      </c>
      <c r="Q290">
        <v>30</v>
      </c>
      <c r="R290">
        <v>2000</v>
      </c>
      <c r="V290" s="29" t="e">
        <f t="shared" si="423"/>
        <v>#DIV/0!</v>
      </c>
      <c r="Z290" s="13" t="e">
        <f t="shared" si="424"/>
        <v>#DIV/0!</v>
      </c>
      <c r="AA290" s="34" t="e">
        <f t="shared" si="434"/>
        <v>#DIV/0!</v>
      </c>
      <c r="AC290">
        <v>4</v>
      </c>
      <c r="AD290">
        <f t="shared" si="435"/>
        <v>30</v>
      </c>
      <c r="AE290">
        <v>30</v>
      </c>
      <c r="AF290">
        <v>3000</v>
      </c>
      <c r="AJ290" s="29" t="e">
        <f t="shared" si="425"/>
        <v>#DIV/0!</v>
      </c>
      <c r="AN290" s="13" t="e">
        <f t="shared" si="426"/>
        <v>#DIV/0!</v>
      </c>
      <c r="AO290" s="34" t="e">
        <f t="shared" si="436"/>
        <v>#DIV/0!</v>
      </c>
      <c r="AQ290">
        <v>4</v>
      </c>
      <c r="AR290">
        <f t="shared" si="437"/>
        <v>30</v>
      </c>
      <c r="AS290">
        <v>30</v>
      </c>
      <c r="AT290">
        <v>5000</v>
      </c>
      <c r="AX290" s="29" t="e">
        <f t="shared" si="427"/>
        <v>#DIV/0!</v>
      </c>
      <c r="BB290" s="13" t="e">
        <f t="shared" si="428"/>
        <v>#DIV/0!</v>
      </c>
      <c r="BC290" s="34" t="e">
        <f t="shared" si="438"/>
        <v>#DIV/0!</v>
      </c>
      <c r="BE290" s="53">
        <v>4</v>
      </c>
      <c r="BF290">
        <f t="shared" si="439"/>
        <v>30</v>
      </c>
      <c r="BG290">
        <v>30</v>
      </c>
      <c r="BH290">
        <v>10000</v>
      </c>
      <c r="BL290" s="29" t="e">
        <f t="shared" si="429"/>
        <v>#DIV/0!</v>
      </c>
      <c r="BP290" s="13" t="e">
        <f t="shared" si="430"/>
        <v>#DIV/0!</v>
      </c>
      <c r="BQ290" s="34" t="e">
        <f t="shared" si="440"/>
        <v>#DIV/0!</v>
      </c>
    </row>
    <row r="291" spans="1:69" x14ac:dyDescent="0.25">
      <c r="A291">
        <v>5</v>
      </c>
      <c r="B291">
        <f t="shared" si="431"/>
        <v>30</v>
      </c>
      <c r="C291">
        <v>40</v>
      </c>
      <c r="D291">
        <v>1000</v>
      </c>
      <c r="H291" s="29" t="e">
        <f t="shared" si="421"/>
        <v>#DIV/0!</v>
      </c>
      <c r="L291" s="13" t="e">
        <f t="shared" si="422"/>
        <v>#DIV/0!</v>
      </c>
      <c r="M291" s="34" t="e">
        <f t="shared" si="432"/>
        <v>#DIV/0!</v>
      </c>
      <c r="O291">
        <v>5</v>
      </c>
      <c r="P291">
        <f t="shared" si="433"/>
        <v>30</v>
      </c>
      <c r="Q291">
        <v>40</v>
      </c>
      <c r="R291">
        <v>2000</v>
      </c>
      <c r="V291" s="29" t="e">
        <f t="shared" si="423"/>
        <v>#DIV/0!</v>
      </c>
      <c r="Z291" s="13" t="e">
        <f t="shared" si="424"/>
        <v>#DIV/0!</v>
      </c>
      <c r="AA291" s="34" t="e">
        <f t="shared" si="434"/>
        <v>#DIV/0!</v>
      </c>
      <c r="AC291">
        <v>5</v>
      </c>
      <c r="AD291">
        <f t="shared" si="435"/>
        <v>30</v>
      </c>
      <c r="AE291">
        <v>40</v>
      </c>
      <c r="AF291">
        <v>3000</v>
      </c>
      <c r="AJ291" s="29" t="e">
        <f t="shared" si="425"/>
        <v>#DIV/0!</v>
      </c>
      <c r="AN291" s="13" t="e">
        <f t="shared" si="426"/>
        <v>#DIV/0!</v>
      </c>
      <c r="AO291" s="34" t="e">
        <f t="shared" si="436"/>
        <v>#DIV/0!</v>
      </c>
      <c r="AQ291">
        <v>5</v>
      </c>
      <c r="AR291">
        <f t="shared" si="437"/>
        <v>30</v>
      </c>
      <c r="AS291">
        <v>40</v>
      </c>
      <c r="AT291">
        <v>5000</v>
      </c>
      <c r="AX291" s="29" t="e">
        <f t="shared" si="427"/>
        <v>#DIV/0!</v>
      </c>
      <c r="BB291" s="13" t="e">
        <f t="shared" si="428"/>
        <v>#DIV/0!</v>
      </c>
      <c r="BC291" s="34" t="e">
        <f t="shared" si="438"/>
        <v>#DIV/0!</v>
      </c>
      <c r="BE291" s="53">
        <v>5</v>
      </c>
      <c r="BF291">
        <f t="shared" si="439"/>
        <v>30</v>
      </c>
      <c r="BG291">
        <v>40</v>
      </c>
      <c r="BH291">
        <v>10000</v>
      </c>
      <c r="BL291" s="29" t="e">
        <f t="shared" si="429"/>
        <v>#DIV/0!</v>
      </c>
      <c r="BP291" s="13" t="e">
        <f t="shared" si="430"/>
        <v>#DIV/0!</v>
      </c>
      <c r="BQ291" s="34" t="e">
        <f t="shared" si="440"/>
        <v>#DIV/0!</v>
      </c>
    </row>
    <row r="292" spans="1:69" s="41" customFormat="1" x14ac:dyDescent="0.25">
      <c r="A292" s="41">
        <v>6</v>
      </c>
      <c r="B292" s="41">
        <f t="shared" si="431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21"/>
        <v>13.233333333333334</v>
      </c>
      <c r="I292" s="41">
        <v>13</v>
      </c>
      <c r="J292" s="41">
        <v>11</v>
      </c>
      <c r="K292" s="41">
        <v>9</v>
      </c>
      <c r="L292" s="43">
        <f t="shared" si="422"/>
        <v>11</v>
      </c>
      <c r="M292" s="44">
        <f t="shared" si="432"/>
        <v>2.1005291005291006E-2</v>
      </c>
      <c r="O292" s="41">
        <v>6</v>
      </c>
      <c r="P292" s="41">
        <f t="shared" si="433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23"/>
        <v>25.900000000000002</v>
      </c>
      <c r="Z292" s="43" t="e">
        <f t="shared" si="424"/>
        <v>#DIV/0!</v>
      </c>
      <c r="AA292" s="44">
        <f t="shared" si="434"/>
        <v>2.055555555555556E-2</v>
      </c>
      <c r="AC292" s="41">
        <v>6</v>
      </c>
      <c r="AD292" s="41">
        <f t="shared" si="435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25"/>
        <v>37.666666666666671</v>
      </c>
      <c r="AN292" s="43" t="e">
        <f t="shared" si="426"/>
        <v>#DIV/0!</v>
      </c>
      <c r="AO292" s="44">
        <f t="shared" si="436"/>
        <v>1.9929453262786598E-2</v>
      </c>
      <c r="AQ292" s="41">
        <v>6</v>
      </c>
      <c r="AR292" s="41">
        <f t="shared" si="437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27"/>
        <v>62.4</v>
      </c>
      <c r="BB292" s="43" t="e">
        <f t="shared" si="428"/>
        <v>#DIV/0!</v>
      </c>
      <c r="BC292" s="44">
        <f t="shared" si="438"/>
        <v>1.9809523809523808E-2</v>
      </c>
      <c r="BE292" s="55">
        <v>6</v>
      </c>
      <c r="BF292" s="41">
        <f t="shared" si="439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29"/>
        <v>121.03333333333335</v>
      </c>
      <c r="BP292" s="43" t="e">
        <f t="shared" si="430"/>
        <v>#DIV/0!</v>
      </c>
      <c r="BQ292" s="44">
        <f t="shared" si="440"/>
        <v>1.9211640211640214E-2</v>
      </c>
    </row>
    <row r="293" spans="1:69" x14ac:dyDescent="0.25">
      <c r="A293">
        <v>18</v>
      </c>
      <c r="B293">
        <f t="shared" si="431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33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35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37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39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69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69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69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69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41">AVERAGE(E298:G298)</f>
        <v>#DIV/0!</v>
      </c>
      <c r="I298" s="38"/>
      <c r="J298" s="5"/>
      <c r="K298" s="38"/>
      <c r="L298" s="13" t="e">
        <f t="shared" ref="L298:L300" si="442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43">AVERAGE(S298:U298)</f>
        <v>#DIV/0!</v>
      </c>
      <c r="W298" s="38"/>
      <c r="X298" s="5"/>
      <c r="Y298" s="38"/>
      <c r="Z298" s="13" t="e">
        <f t="shared" ref="Z298:Z300" si="444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45">AVERAGE(AG298:AI298)</f>
        <v>#DIV/0!</v>
      </c>
      <c r="AK298" s="38"/>
      <c r="AL298" s="5"/>
      <c r="AM298" s="38"/>
      <c r="AN298" s="13" t="e">
        <f t="shared" ref="AN298:AN300" si="446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47">AVERAGE(AU298:AW298)</f>
        <v>#DIV/0!</v>
      </c>
      <c r="AY298" s="38"/>
      <c r="AZ298" s="5"/>
      <c r="BA298" s="38"/>
      <c r="BB298" s="13" t="e">
        <f t="shared" ref="BB298:BB300" si="448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49">AVERAGE(BI298:BK298)</f>
        <v>#DIV/0!</v>
      </c>
      <c r="BM298" s="38"/>
      <c r="BN298" s="5"/>
      <c r="BO298" s="38"/>
      <c r="BP298" s="13" t="e">
        <f t="shared" ref="BP298:BP300" si="450">AVERAGE(BM298:BO298)</f>
        <v>#DIV/0!</v>
      </c>
      <c r="BQ298" s="34" t="e">
        <f>BL298*1000/(BF298*BG298*BH298)</f>
        <v>#DIV/0!</v>
      </c>
    </row>
    <row r="299" spans="1:69" x14ac:dyDescent="0.25">
      <c r="A299">
        <v>5</v>
      </c>
      <c r="B299">
        <f t="shared" ref="B299:B301" si="451">B298</f>
        <v>35</v>
      </c>
      <c r="C299">
        <v>40</v>
      </c>
      <c r="D299">
        <v>1000</v>
      </c>
      <c r="H299" s="29" t="e">
        <f t="shared" si="441"/>
        <v>#DIV/0!</v>
      </c>
      <c r="L299" s="13" t="e">
        <f t="shared" si="442"/>
        <v>#DIV/0!</v>
      </c>
      <c r="M299" s="34" t="e">
        <f t="shared" ref="M299:M300" si="452">H299*1000/(B299*C299*D299)</f>
        <v>#DIV/0!</v>
      </c>
      <c r="O299">
        <v>5</v>
      </c>
      <c r="P299">
        <f t="shared" ref="P299:P301" si="453">P298</f>
        <v>35</v>
      </c>
      <c r="Q299">
        <v>40</v>
      </c>
      <c r="R299">
        <v>2000</v>
      </c>
      <c r="V299" s="29" t="e">
        <f t="shared" si="443"/>
        <v>#DIV/0!</v>
      </c>
      <c r="Z299" s="13" t="e">
        <f t="shared" si="444"/>
        <v>#DIV/0!</v>
      </c>
      <c r="AA299" s="34" t="e">
        <f t="shared" ref="AA299:AA300" si="454">V299*1000/(P299*Q299*R299)</f>
        <v>#DIV/0!</v>
      </c>
      <c r="AC299">
        <v>5</v>
      </c>
      <c r="AD299">
        <f t="shared" ref="AD299:AD301" si="455">AD298</f>
        <v>35</v>
      </c>
      <c r="AE299">
        <v>40</v>
      </c>
      <c r="AF299">
        <v>3000</v>
      </c>
      <c r="AJ299" s="29" t="e">
        <f t="shared" si="445"/>
        <v>#DIV/0!</v>
      </c>
      <c r="AN299" s="13" t="e">
        <f t="shared" si="446"/>
        <v>#DIV/0!</v>
      </c>
      <c r="AO299" s="34" t="e">
        <f t="shared" ref="AO299:AO300" si="456">AJ299*1000/(AD299*AE299*AF299)</f>
        <v>#DIV/0!</v>
      </c>
      <c r="AQ299">
        <v>5</v>
      </c>
      <c r="AR299">
        <f t="shared" ref="AR299:AR301" si="457">AR298</f>
        <v>35</v>
      </c>
      <c r="AS299">
        <v>40</v>
      </c>
      <c r="AT299">
        <v>5000</v>
      </c>
      <c r="AX299" s="29" t="e">
        <f t="shared" si="447"/>
        <v>#DIV/0!</v>
      </c>
      <c r="BB299" s="13" t="e">
        <f t="shared" si="448"/>
        <v>#DIV/0!</v>
      </c>
      <c r="BC299" s="34" t="e">
        <f t="shared" ref="BC299:BC300" si="458">AX299*1000/(AR299*AS299*AT299)</f>
        <v>#DIV/0!</v>
      </c>
      <c r="BE299" s="53">
        <v>5</v>
      </c>
      <c r="BF299">
        <f t="shared" ref="BF299:BF301" si="459">BF298</f>
        <v>35</v>
      </c>
      <c r="BG299">
        <v>40</v>
      </c>
      <c r="BH299">
        <v>10000</v>
      </c>
      <c r="BL299" s="29" t="e">
        <f t="shared" si="449"/>
        <v>#DIV/0!</v>
      </c>
      <c r="BP299" s="13" t="e">
        <f t="shared" si="450"/>
        <v>#DIV/0!</v>
      </c>
      <c r="BQ299" s="34" t="e">
        <f t="shared" ref="BQ299:BQ300" si="460">BL299*1000/(BF299*BG299*BH299)</f>
        <v>#DIV/0!</v>
      </c>
    </row>
    <row r="300" spans="1:69" s="41" customFormat="1" x14ac:dyDescent="0.25">
      <c r="A300" s="41">
        <v>6</v>
      </c>
      <c r="B300" s="41">
        <f t="shared" si="451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41"/>
        <v>13.1</v>
      </c>
      <c r="I300" s="41">
        <v>13</v>
      </c>
      <c r="J300" s="41">
        <v>11</v>
      </c>
      <c r="K300" s="41">
        <v>9</v>
      </c>
      <c r="L300" s="43">
        <f t="shared" si="442"/>
        <v>11</v>
      </c>
      <c r="M300" s="44">
        <f t="shared" si="452"/>
        <v>2.0793650793650795E-2</v>
      </c>
      <c r="O300" s="41">
        <v>6</v>
      </c>
      <c r="P300" s="41">
        <f t="shared" si="453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43"/>
        <v>25.266666666666666</v>
      </c>
      <c r="Z300" s="43" t="e">
        <f t="shared" si="444"/>
        <v>#DIV/0!</v>
      </c>
      <c r="AA300" s="44">
        <f t="shared" si="454"/>
        <v>2.0052910052910052E-2</v>
      </c>
      <c r="AC300" s="41">
        <v>6</v>
      </c>
      <c r="AD300" s="41">
        <f t="shared" si="455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45"/>
        <v>38.56666666666667</v>
      </c>
      <c r="AN300" s="43" t="e">
        <f t="shared" si="446"/>
        <v>#DIV/0!</v>
      </c>
      <c r="AO300" s="44">
        <f t="shared" si="456"/>
        <v>2.0405643738977075E-2</v>
      </c>
      <c r="AQ300" s="41">
        <v>6</v>
      </c>
      <c r="AR300" s="41">
        <f t="shared" si="457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47"/>
        <v>61.9</v>
      </c>
      <c r="BB300" s="43" t="e">
        <f t="shared" si="448"/>
        <v>#DIV/0!</v>
      </c>
      <c r="BC300" s="44">
        <f t="shared" si="458"/>
        <v>1.9650793650793651E-2</v>
      </c>
      <c r="BE300" s="55">
        <v>6</v>
      </c>
      <c r="BF300" s="41">
        <f t="shared" si="459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49"/>
        <v>122.89999999999999</v>
      </c>
      <c r="BP300" s="43" t="e">
        <f t="shared" si="450"/>
        <v>#DIV/0!</v>
      </c>
      <c r="BQ300" s="44">
        <f t="shared" si="460"/>
        <v>1.9507936507936505E-2</v>
      </c>
    </row>
    <row r="301" spans="1:69" x14ac:dyDescent="0.25">
      <c r="A301">
        <v>18</v>
      </c>
      <c r="B301">
        <f t="shared" si="451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53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55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57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59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69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69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</row>
    <row r="305" spans="1:69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</row>
    <row r="306" spans="1:69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61">AVERAGE(E306:G306)</f>
        <v>#DIV/0!</v>
      </c>
      <c r="I306" s="38"/>
      <c r="J306" s="5"/>
      <c r="K306" s="38"/>
      <c r="L306" s="13" t="e">
        <f t="shared" ref="L306:L307" si="462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63">AVERAGE(S306:U306)</f>
        <v>#DIV/0!</v>
      </c>
      <c r="W306" s="38"/>
      <c r="X306" s="5"/>
      <c r="Y306" s="38"/>
      <c r="Z306" s="13" t="e">
        <f t="shared" ref="Z306:Z307" si="464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65">AVERAGE(AG306:AI306)</f>
        <v>#DIV/0!</v>
      </c>
      <c r="AK306" s="38"/>
      <c r="AL306" s="5"/>
      <c r="AM306" s="38"/>
      <c r="AN306" s="13" t="e">
        <f t="shared" ref="AN306:AN307" si="466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67">AVERAGE(AU306:AW306)</f>
        <v>#DIV/0!</v>
      </c>
      <c r="AY306" s="38"/>
      <c r="AZ306" s="5"/>
      <c r="BA306" s="38"/>
      <c r="BB306" s="13" t="e">
        <f t="shared" ref="BB306:BB307" si="468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69">AVERAGE(BI306:BK306)</f>
        <v>#DIV/0!</v>
      </c>
      <c r="BM306" s="38"/>
      <c r="BN306" s="5"/>
      <c r="BO306" s="38"/>
      <c r="BP306" s="13" t="e">
        <f t="shared" ref="BP306:BP307" si="470">AVERAGE(BM306:BO306)</f>
        <v>#DIV/0!</v>
      </c>
      <c r="BQ306" s="34" t="e">
        <f>BL306*1000/(BF306*BG306*BH306)</f>
        <v>#DIV/0!</v>
      </c>
    </row>
    <row r="307" spans="1:69" s="41" customFormat="1" x14ac:dyDescent="0.25">
      <c r="A307" s="41">
        <v>6</v>
      </c>
      <c r="B307" s="41">
        <f t="shared" ref="B307:B308" si="471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61"/>
        <v>12.1</v>
      </c>
      <c r="L307" s="43" t="e">
        <f t="shared" si="462"/>
        <v>#DIV/0!</v>
      </c>
      <c r="M307" s="44">
        <f>H307*1000/(B307*C307*D307)</f>
        <v>1.8906249999999999E-2</v>
      </c>
      <c r="O307" s="41">
        <v>6</v>
      </c>
      <c r="P307" s="41">
        <f t="shared" ref="P307" si="472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63"/>
        <v>23.433333333333334</v>
      </c>
      <c r="Z307" s="43" t="e">
        <f t="shared" si="464"/>
        <v>#DIV/0!</v>
      </c>
      <c r="AA307" s="44">
        <f>V307*1000/(P307*Q307*R307)</f>
        <v>1.8307291666666666E-2</v>
      </c>
      <c r="AC307" s="41">
        <v>6</v>
      </c>
      <c r="AD307" s="41">
        <f t="shared" ref="AD307" si="473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65"/>
        <v>34.533333333333331</v>
      </c>
      <c r="AN307" s="43" t="e">
        <f t="shared" si="466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74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67"/>
        <v>57.033333333333331</v>
      </c>
      <c r="BB307" s="43" t="e">
        <f t="shared" si="468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75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69"/>
        <v>112.5</v>
      </c>
      <c r="BP307" s="43" t="e">
        <f t="shared" si="470"/>
        <v>#DIV/0!</v>
      </c>
      <c r="BQ307" s="44">
        <f>BL307*1000/(BF307*BG307*BH307)</f>
        <v>1.7578125E-2</v>
      </c>
    </row>
    <row r="308" spans="1:69" x14ac:dyDescent="0.25">
      <c r="A308">
        <v>18</v>
      </c>
      <c r="B308">
        <f t="shared" si="471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69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69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69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69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476">AVERAGE(E313:G313)</f>
        <v>13</v>
      </c>
      <c r="I313" s="56"/>
      <c r="J313" s="57"/>
      <c r="K313" s="56"/>
      <c r="L313" s="43" t="e">
        <f t="shared" ref="L313" si="477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478">AVERAGE(S313:U313)</f>
        <v>25.2</v>
      </c>
      <c r="W313" s="56"/>
      <c r="X313" s="57"/>
      <c r="Y313" s="56"/>
      <c r="Z313" s="43" t="e">
        <f t="shared" ref="Z313" si="479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480">AVERAGE(AG313:AI313)</f>
        <v>37.5</v>
      </c>
      <c r="AK313" s="56"/>
      <c r="AL313" s="57"/>
      <c r="AM313" s="56"/>
      <c r="AN313" s="43" t="e">
        <f t="shared" ref="AN313" si="481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482">AVERAGE(AU313:AW313)</f>
        <v>61.6</v>
      </c>
      <c r="AY313" s="56"/>
      <c r="AZ313" s="57"/>
      <c r="BA313" s="56"/>
      <c r="BB313" s="43" t="e">
        <f t="shared" ref="BB313" si="483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484">AVERAGE(BI313:BK313)</f>
        <v>115.7</v>
      </c>
      <c r="BM313" s="56"/>
      <c r="BN313" s="57"/>
      <c r="BO313" s="56"/>
      <c r="BP313" s="43" t="e">
        <f t="shared" ref="BP313" si="485">AVERAGE(BM313:BO313)</f>
        <v>#DIV/0!</v>
      </c>
      <c r="BQ313" s="44">
        <f>BL313*1000/(BF313*BG313*BH313)</f>
        <v>1.8365079365079365E-2</v>
      </c>
    </row>
    <row r="314" spans="1:69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69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69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69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69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486">AVERAGE(E319:G319)</f>
        <v>#DIV/0!</v>
      </c>
      <c r="I319" s="38"/>
      <c r="J319" s="5"/>
      <c r="K319" s="38"/>
      <c r="L319" s="13" t="e">
        <f t="shared" ref="L319:L320" si="487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488">AVERAGE(S319:U319)</f>
        <v>#DIV/0!</v>
      </c>
      <c r="W319" s="38"/>
      <c r="X319" s="5"/>
      <c r="Y319" s="38"/>
      <c r="Z319" s="13" t="e">
        <f t="shared" ref="Z319:Z320" si="489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490">AVERAGE(AG319:AI319)</f>
        <v>#DIV/0!</v>
      </c>
      <c r="AK319" s="38"/>
      <c r="AL319" s="5"/>
      <c r="AM319" s="38"/>
      <c r="AN319" s="13" t="e">
        <f t="shared" ref="AN319:AN320" si="491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492">AVERAGE(AU319:AW319)</f>
        <v>#DIV/0!</v>
      </c>
      <c r="AY319" s="38"/>
      <c r="AZ319" s="5"/>
      <c r="BA319" s="38"/>
      <c r="BB319" s="13" t="e">
        <f t="shared" ref="BB319:BB320" si="493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494">AVERAGE(BI319:BK319)</f>
        <v>#DIV/0!</v>
      </c>
      <c r="BM319" s="38"/>
      <c r="BN319" s="5"/>
      <c r="BO319" s="38"/>
      <c r="BP319" s="13" t="e">
        <f t="shared" ref="BP319:BP320" si="495">AVERAGE(BM319:BO319)</f>
        <v>#DIV/0!</v>
      </c>
      <c r="BQ319" s="34" t="e">
        <f>BL319*1000/(BF319*BG319*BH319)</f>
        <v>#DIV/0!</v>
      </c>
    </row>
    <row r="320" spans="1:69" s="41" customFormat="1" x14ac:dyDescent="0.25">
      <c r="A320" s="41">
        <v>6</v>
      </c>
      <c r="B320" s="41">
        <f t="shared" ref="B320:B321" si="496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486"/>
        <v>12.9</v>
      </c>
      <c r="L320" s="43" t="e">
        <f t="shared" si="487"/>
        <v>#DIV/0!</v>
      </c>
      <c r="M320" s="44">
        <f t="shared" ref="M320" si="497">H320*1000/(B320*C320*D320)</f>
        <v>2.1499999999999998E-2</v>
      </c>
      <c r="O320" s="41">
        <v>6</v>
      </c>
      <c r="P320" s="41">
        <f t="shared" ref="P320:P321" si="498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488"/>
        <v>25.099999999999998</v>
      </c>
      <c r="Z320" s="43" t="e">
        <f t="shared" si="489"/>
        <v>#DIV/0!</v>
      </c>
      <c r="AA320" s="44">
        <f t="shared" ref="AA320" si="499">V320*1000/(P320*Q320*R320)</f>
        <v>2.0916666666666663E-2</v>
      </c>
      <c r="AC320" s="41">
        <v>6</v>
      </c>
      <c r="AD320" s="41">
        <f t="shared" ref="AD320:AD321" si="500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490"/>
        <v>36.866666666666667</v>
      </c>
      <c r="AN320" s="43" t="e">
        <f t="shared" si="491"/>
        <v>#DIV/0!</v>
      </c>
      <c r="AO320" s="44">
        <f t="shared" ref="AO320" si="501">AJ320*1000/(AD320*AE320*AF320)</f>
        <v>2.0481481481481479E-2</v>
      </c>
      <c r="AQ320" s="41">
        <v>6</v>
      </c>
      <c r="AR320" s="41">
        <f t="shared" ref="AR320:AR321" si="502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492"/>
        <v>60.9</v>
      </c>
      <c r="BB320" s="43" t="e">
        <f t="shared" si="493"/>
        <v>#DIV/0!</v>
      </c>
      <c r="BC320" s="44">
        <f t="shared" ref="BC320" si="503">AX320*1000/(AR320*AS320*AT320)</f>
        <v>2.0299999999999999E-2</v>
      </c>
      <c r="BE320" s="55">
        <v>6</v>
      </c>
      <c r="BF320" s="41">
        <f t="shared" ref="BF320:BF321" si="504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494"/>
        <v>120.33333333333333</v>
      </c>
      <c r="BP320" s="43" t="e">
        <f t="shared" si="495"/>
        <v>#DIV/0!</v>
      </c>
      <c r="BQ320" s="44">
        <f t="shared" ref="BQ320" si="505">BL320*1000/(BF320*BG320*BH320)</f>
        <v>2.0055555555555556E-2</v>
      </c>
    </row>
    <row r="321" spans="1:69" x14ac:dyDescent="0.25">
      <c r="A321">
        <v>18</v>
      </c>
      <c r="B321">
        <f t="shared" si="496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498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00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02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04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06">AVERAGE(E327:G327)</f>
        <v>#DIV/0!</v>
      </c>
      <c r="I327" s="38"/>
      <c r="J327" s="5"/>
      <c r="K327" s="38"/>
      <c r="L327" s="13" t="e">
        <f t="shared" ref="L327:L335" si="507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08">AVERAGE(S327:U327)</f>
        <v>#DIV/0!</v>
      </c>
      <c r="W327" s="38"/>
      <c r="X327" s="5"/>
      <c r="Y327" s="38"/>
      <c r="Z327" s="13" t="e">
        <f t="shared" ref="Z327:Z335" si="509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10">AVERAGE(AG327:AI327)</f>
        <v>#DIV/0!</v>
      </c>
      <c r="AK327" s="38"/>
      <c r="AL327" s="5"/>
      <c r="AM327" s="38"/>
      <c r="AN327" s="13" t="e">
        <f t="shared" ref="AN327:AN335" si="511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12">AVERAGE(AU327:AW327)</f>
        <v>#DIV/0!</v>
      </c>
      <c r="AY327" s="38"/>
      <c r="AZ327" s="5"/>
      <c r="BA327" s="38"/>
      <c r="BB327" s="13" t="e">
        <f t="shared" ref="BB327:BB335" si="513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14">AVERAGE(BI327:BK327)</f>
        <v>#DIV/0!</v>
      </c>
      <c r="BM327" s="38"/>
      <c r="BN327" s="5"/>
      <c r="BO327" s="38"/>
      <c r="BP327" s="13" t="e">
        <f t="shared" ref="BP327:BP335" si="515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16">B327</f>
        <v>60</v>
      </c>
      <c r="C328">
        <v>3</v>
      </c>
      <c r="D328">
        <v>1000</v>
      </c>
      <c r="H328" s="29" t="e">
        <f t="shared" si="506"/>
        <v>#DIV/0!</v>
      </c>
      <c r="L328" s="13" t="e">
        <f t="shared" si="507"/>
        <v>#DIV/0!</v>
      </c>
      <c r="M328" s="34" t="e">
        <f t="shared" ref="M328:M335" si="517">H328*1000/(B328*C328*D328)</f>
        <v>#DIV/0!</v>
      </c>
      <c r="O328">
        <v>3</v>
      </c>
      <c r="P328">
        <f t="shared" ref="P328:P336" si="518">P327</f>
        <v>60</v>
      </c>
      <c r="Q328">
        <v>3</v>
      </c>
      <c r="R328">
        <v>2000</v>
      </c>
      <c r="V328" s="29" t="e">
        <f t="shared" si="508"/>
        <v>#DIV/0!</v>
      </c>
      <c r="Z328" s="13" t="e">
        <f t="shared" si="509"/>
        <v>#DIV/0!</v>
      </c>
      <c r="AA328" s="34" t="e">
        <f t="shared" ref="AA328:AA335" si="519">V328*1000/(P328*Q328*R328)</f>
        <v>#DIV/0!</v>
      </c>
      <c r="AC328">
        <v>3</v>
      </c>
      <c r="AD328">
        <f t="shared" ref="AD328:AD336" si="520">AD327</f>
        <v>60</v>
      </c>
      <c r="AE328">
        <v>3</v>
      </c>
      <c r="AF328">
        <v>3000</v>
      </c>
      <c r="AJ328" s="29" t="e">
        <f t="shared" si="510"/>
        <v>#DIV/0!</v>
      </c>
      <c r="AN328" s="13" t="e">
        <f t="shared" si="511"/>
        <v>#DIV/0!</v>
      </c>
      <c r="AO328" s="34" t="e">
        <f t="shared" ref="AO328:AO335" si="521">AJ328*1000/(AD328*AE328*AF328)</f>
        <v>#DIV/0!</v>
      </c>
      <c r="AQ328">
        <v>3</v>
      </c>
      <c r="AR328">
        <f t="shared" ref="AR328:AR336" si="522">AR327</f>
        <v>60</v>
      </c>
      <c r="AS328">
        <v>3</v>
      </c>
      <c r="AT328">
        <v>5000</v>
      </c>
      <c r="AX328" s="29" t="e">
        <f t="shared" si="512"/>
        <v>#DIV/0!</v>
      </c>
      <c r="BB328" s="13" t="e">
        <f t="shared" si="513"/>
        <v>#DIV/0!</v>
      </c>
      <c r="BC328" s="34" t="e">
        <f t="shared" ref="BC328:BC335" si="523">AX328*1000/(AR328*AS328*AT328)</f>
        <v>#DIV/0!</v>
      </c>
      <c r="BE328" s="53">
        <v>3</v>
      </c>
      <c r="BF328">
        <f t="shared" ref="BF328:BF336" si="524">BF327</f>
        <v>60</v>
      </c>
      <c r="BG328">
        <v>3</v>
      </c>
      <c r="BH328">
        <v>10000</v>
      </c>
      <c r="BL328" s="29" t="e">
        <f t="shared" si="514"/>
        <v>#DIV/0!</v>
      </c>
      <c r="BP328" s="13" t="e">
        <f t="shared" si="515"/>
        <v>#DIV/0!</v>
      </c>
      <c r="BQ328" s="34" t="e">
        <f t="shared" ref="BQ328:BQ335" si="525">BL328*1000/(BF328*BG328*BH328)</f>
        <v>#DIV/0!</v>
      </c>
    </row>
    <row r="329" spans="1:69" x14ac:dyDescent="0.25">
      <c r="A329">
        <v>4</v>
      </c>
      <c r="B329">
        <f t="shared" si="516"/>
        <v>60</v>
      </c>
      <c r="C329">
        <v>4</v>
      </c>
      <c r="D329">
        <v>1000</v>
      </c>
      <c r="H329" s="29" t="e">
        <f t="shared" si="506"/>
        <v>#DIV/0!</v>
      </c>
      <c r="L329" s="13" t="e">
        <f t="shared" si="507"/>
        <v>#DIV/0!</v>
      </c>
      <c r="M329" s="34" t="e">
        <f t="shared" si="517"/>
        <v>#DIV/0!</v>
      </c>
      <c r="O329">
        <v>4</v>
      </c>
      <c r="P329">
        <f t="shared" si="518"/>
        <v>60</v>
      </c>
      <c r="Q329">
        <v>4</v>
      </c>
      <c r="R329">
        <v>2000</v>
      </c>
      <c r="V329" s="29" t="e">
        <f t="shared" si="508"/>
        <v>#DIV/0!</v>
      </c>
      <c r="Z329" s="13" t="e">
        <f t="shared" si="509"/>
        <v>#DIV/0!</v>
      </c>
      <c r="AA329" s="34" t="e">
        <f t="shared" si="519"/>
        <v>#DIV/0!</v>
      </c>
      <c r="AC329">
        <v>4</v>
      </c>
      <c r="AD329">
        <f t="shared" si="520"/>
        <v>60</v>
      </c>
      <c r="AE329">
        <v>4</v>
      </c>
      <c r="AF329">
        <v>3000</v>
      </c>
      <c r="AJ329" s="29" t="e">
        <f t="shared" si="510"/>
        <v>#DIV/0!</v>
      </c>
      <c r="AN329" s="13" t="e">
        <f t="shared" si="511"/>
        <v>#DIV/0!</v>
      </c>
      <c r="AO329" s="34" t="e">
        <f t="shared" si="521"/>
        <v>#DIV/0!</v>
      </c>
      <c r="AQ329">
        <v>4</v>
      </c>
      <c r="AR329">
        <f t="shared" si="522"/>
        <v>60</v>
      </c>
      <c r="AS329">
        <v>4</v>
      </c>
      <c r="AT329">
        <v>5000</v>
      </c>
      <c r="AX329" s="29" t="e">
        <f t="shared" si="512"/>
        <v>#DIV/0!</v>
      </c>
      <c r="BB329" s="13" t="e">
        <f t="shared" si="513"/>
        <v>#DIV/0!</v>
      </c>
      <c r="BC329" s="34" t="e">
        <f t="shared" si="523"/>
        <v>#DIV/0!</v>
      </c>
      <c r="BE329" s="53">
        <v>4</v>
      </c>
      <c r="BF329">
        <f t="shared" si="524"/>
        <v>60</v>
      </c>
      <c r="BG329">
        <v>4</v>
      </c>
      <c r="BH329">
        <v>10000</v>
      </c>
      <c r="BL329" s="29" t="e">
        <f t="shared" si="514"/>
        <v>#DIV/0!</v>
      </c>
      <c r="BP329" s="13" t="e">
        <f t="shared" si="515"/>
        <v>#DIV/0!</v>
      </c>
      <c r="BQ329" s="34" t="e">
        <f t="shared" si="525"/>
        <v>#DIV/0!</v>
      </c>
    </row>
    <row r="330" spans="1:69" x14ac:dyDescent="0.25">
      <c r="A330">
        <v>5</v>
      </c>
      <c r="B330">
        <f t="shared" si="516"/>
        <v>60</v>
      </c>
      <c r="C330">
        <v>5</v>
      </c>
      <c r="D330">
        <v>1000</v>
      </c>
      <c r="H330" s="29" t="e">
        <f t="shared" si="506"/>
        <v>#DIV/0!</v>
      </c>
      <c r="L330" s="13" t="e">
        <f t="shared" si="507"/>
        <v>#DIV/0!</v>
      </c>
      <c r="M330" s="34" t="e">
        <f t="shared" si="517"/>
        <v>#DIV/0!</v>
      </c>
      <c r="O330">
        <v>5</v>
      </c>
      <c r="P330">
        <f t="shared" si="518"/>
        <v>60</v>
      </c>
      <c r="Q330">
        <v>5</v>
      </c>
      <c r="R330">
        <v>2000</v>
      </c>
      <c r="V330" s="29" t="e">
        <f t="shared" si="508"/>
        <v>#DIV/0!</v>
      </c>
      <c r="Z330" s="13" t="e">
        <f t="shared" si="509"/>
        <v>#DIV/0!</v>
      </c>
      <c r="AA330" s="34" t="e">
        <f t="shared" si="519"/>
        <v>#DIV/0!</v>
      </c>
      <c r="AC330">
        <v>5</v>
      </c>
      <c r="AD330">
        <f t="shared" si="520"/>
        <v>60</v>
      </c>
      <c r="AE330">
        <v>5</v>
      </c>
      <c r="AF330">
        <v>3000</v>
      </c>
      <c r="AJ330" s="29" t="e">
        <f t="shared" si="510"/>
        <v>#DIV/0!</v>
      </c>
      <c r="AN330" s="13" t="e">
        <f t="shared" si="511"/>
        <v>#DIV/0!</v>
      </c>
      <c r="AO330" s="34" t="e">
        <f t="shared" si="521"/>
        <v>#DIV/0!</v>
      </c>
      <c r="AQ330">
        <v>5</v>
      </c>
      <c r="AR330">
        <f t="shared" si="522"/>
        <v>60</v>
      </c>
      <c r="AS330">
        <v>5</v>
      </c>
      <c r="AT330">
        <v>5000</v>
      </c>
      <c r="AX330" s="29" t="e">
        <f t="shared" si="512"/>
        <v>#DIV/0!</v>
      </c>
      <c r="BB330" s="13" t="e">
        <f t="shared" si="513"/>
        <v>#DIV/0!</v>
      </c>
      <c r="BC330" s="34" t="e">
        <f t="shared" si="523"/>
        <v>#DIV/0!</v>
      </c>
      <c r="BE330" s="53">
        <v>5</v>
      </c>
      <c r="BF330">
        <f t="shared" si="524"/>
        <v>60</v>
      </c>
      <c r="BG330">
        <v>5</v>
      </c>
      <c r="BH330">
        <v>10000</v>
      </c>
      <c r="BL330" s="29" t="e">
        <f t="shared" si="514"/>
        <v>#DIV/0!</v>
      </c>
      <c r="BP330" s="13" t="e">
        <f t="shared" si="515"/>
        <v>#DIV/0!</v>
      </c>
      <c r="BQ330" s="34" t="e">
        <f t="shared" si="525"/>
        <v>#DIV/0!</v>
      </c>
    </row>
    <row r="331" spans="1:69" x14ac:dyDescent="0.25">
      <c r="A331">
        <v>6</v>
      </c>
      <c r="B331">
        <f t="shared" si="516"/>
        <v>60</v>
      </c>
      <c r="C331">
        <v>6</v>
      </c>
      <c r="D331">
        <v>1000</v>
      </c>
      <c r="H331" s="29" t="e">
        <f t="shared" ref="H331:H334" si="526">AVERAGE(E331:G331)</f>
        <v>#DIV/0!</v>
      </c>
      <c r="L331" s="13" t="e">
        <f t="shared" ref="L331:L334" si="527">AVERAGE(I331:K331)</f>
        <v>#DIV/0!</v>
      </c>
      <c r="M331" s="34" t="e">
        <f t="shared" ref="M331:M334" si="528">H331*1000/(B331*C331*D331)</f>
        <v>#DIV/0!</v>
      </c>
      <c r="O331">
        <v>6</v>
      </c>
      <c r="P331">
        <f t="shared" si="518"/>
        <v>60</v>
      </c>
      <c r="Q331">
        <v>6</v>
      </c>
      <c r="R331">
        <v>2000</v>
      </c>
      <c r="V331" s="29" t="e">
        <f t="shared" si="508"/>
        <v>#DIV/0!</v>
      </c>
      <c r="Z331" s="13" t="e">
        <f t="shared" si="509"/>
        <v>#DIV/0!</v>
      </c>
      <c r="AA331" s="34" t="e">
        <f t="shared" si="519"/>
        <v>#DIV/0!</v>
      </c>
      <c r="AC331">
        <v>6</v>
      </c>
      <c r="AD331">
        <f t="shared" si="520"/>
        <v>60</v>
      </c>
      <c r="AE331">
        <v>6</v>
      </c>
      <c r="AF331">
        <v>3000</v>
      </c>
      <c r="AJ331" s="29" t="e">
        <f t="shared" si="510"/>
        <v>#DIV/0!</v>
      </c>
      <c r="AN331" s="13" t="e">
        <f t="shared" si="511"/>
        <v>#DIV/0!</v>
      </c>
      <c r="AO331" s="34" t="e">
        <f t="shared" si="521"/>
        <v>#DIV/0!</v>
      </c>
      <c r="AQ331">
        <v>6</v>
      </c>
      <c r="AR331">
        <f t="shared" si="522"/>
        <v>60</v>
      </c>
      <c r="AS331">
        <v>6</v>
      </c>
      <c r="AT331">
        <v>5000</v>
      </c>
      <c r="AX331" s="29" t="e">
        <f t="shared" si="512"/>
        <v>#DIV/0!</v>
      </c>
      <c r="BB331" s="13" t="e">
        <f t="shared" si="513"/>
        <v>#DIV/0!</v>
      </c>
      <c r="BC331" s="34" t="e">
        <f t="shared" si="523"/>
        <v>#DIV/0!</v>
      </c>
      <c r="BE331" s="53">
        <v>6</v>
      </c>
      <c r="BF331">
        <f t="shared" si="524"/>
        <v>60</v>
      </c>
      <c r="BG331">
        <v>6</v>
      </c>
      <c r="BH331">
        <v>10000</v>
      </c>
      <c r="BL331" s="29" t="e">
        <f t="shared" si="514"/>
        <v>#DIV/0!</v>
      </c>
      <c r="BP331" s="13" t="e">
        <f t="shared" si="515"/>
        <v>#DIV/0!</v>
      </c>
      <c r="BQ331" s="34" t="e">
        <f t="shared" si="525"/>
        <v>#DIV/0!</v>
      </c>
    </row>
    <row r="332" spans="1:69" x14ac:dyDescent="0.25">
      <c r="A332">
        <v>7</v>
      </c>
      <c r="B332">
        <f t="shared" si="516"/>
        <v>60</v>
      </c>
      <c r="C332">
        <v>7</v>
      </c>
      <c r="D332">
        <v>1000</v>
      </c>
      <c r="H332" s="29" t="e">
        <f t="shared" si="526"/>
        <v>#DIV/0!</v>
      </c>
      <c r="L332" s="13" t="e">
        <f t="shared" si="527"/>
        <v>#DIV/0!</v>
      </c>
      <c r="M332" s="34" t="e">
        <f t="shared" si="528"/>
        <v>#DIV/0!</v>
      </c>
      <c r="O332">
        <v>7</v>
      </c>
      <c r="P332">
        <f t="shared" si="518"/>
        <v>60</v>
      </c>
      <c r="Q332">
        <v>7</v>
      </c>
      <c r="R332">
        <v>2000</v>
      </c>
      <c r="V332" s="29" t="e">
        <f t="shared" si="508"/>
        <v>#DIV/0!</v>
      </c>
      <c r="Z332" s="13" t="e">
        <f t="shared" si="509"/>
        <v>#DIV/0!</v>
      </c>
      <c r="AA332" s="34" t="e">
        <f t="shared" si="519"/>
        <v>#DIV/0!</v>
      </c>
      <c r="AC332">
        <v>7</v>
      </c>
      <c r="AD332">
        <f t="shared" si="520"/>
        <v>60</v>
      </c>
      <c r="AE332">
        <v>7</v>
      </c>
      <c r="AF332">
        <v>3000</v>
      </c>
      <c r="AJ332" s="29" t="e">
        <f t="shared" si="510"/>
        <v>#DIV/0!</v>
      </c>
      <c r="AN332" s="13" t="e">
        <f t="shared" si="511"/>
        <v>#DIV/0!</v>
      </c>
      <c r="AO332" s="34" t="e">
        <f t="shared" si="521"/>
        <v>#DIV/0!</v>
      </c>
      <c r="AQ332">
        <v>7</v>
      </c>
      <c r="AR332">
        <f t="shared" si="522"/>
        <v>60</v>
      </c>
      <c r="AS332">
        <v>7</v>
      </c>
      <c r="AT332">
        <v>5000</v>
      </c>
      <c r="AX332" s="29" t="e">
        <f t="shared" si="512"/>
        <v>#DIV/0!</v>
      </c>
      <c r="BB332" s="13" t="e">
        <f t="shared" si="513"/>
        <v>#DIV/0!</v>
      </c>
      <c r="BC332" s="34" t="e">
        <f t="shared" si="523"/>
        <v>#DIV/0!</v>
      </c>
      <c r="BE332" s="53">
        <v>7</v>
      </c>
      <c r="BF332">
        <f t="shared" si="524"/>
        <v>60</v>
      </c>
      <c r="BG332">
        <v>7</v>
      </c>
      <c r="BH332">
        <v>10000</v>
      </c>
      <c r="BL332" s="29" t="e">
        <f t="shared" si="514"/>
        <v>#DIV/0!</v>
      </c>
      <c r="BP332" s="13" t="e">
        <f t="shared" si="515"/>
        <v>#DIV/0!</v>
      </c>
      <c r="BQ332" s="34" t="e">
        <f t="shared" si="525"/>
        <v>#DIV/0!</v>
      </c>
    </row>
    <row r="333" spans="1:69" x14ac:dyDescent="0.25">
      <c r="A333">
        <v>8</v>
      </c>
      <c r="B333">
        <f t="shared" si="516"/>
        <v>60</v>
      </c>
      <c r="C333">
        <v>8</v>
      </c>
      <c r="D333">
        <v>1000</v>
      </c>
      <c r="H333" s="29" t="e">
        <f t="shared" si="526"/>
        <v>#DIV/0!</v>
      </c>
      <c r="L333" s="13" t="e">
        <f t="shared" si="527"/>
        <v>#DIV/0!</v>
      </c>
      <c r="M333" s="34" t="e">
        <f t="shared" si="528"/>
        <v>#DIV/0!</v>
      </c>
      <c r="O333">
        <v>8</v>
      </c>
      <c r="P333">
        <f t="shared" si="518"/>
        <v>60</v>
      </c>
      <c r="Q333">
        <v>8</v>
      </c>
      <c r="R333">
        <v>2000</v>
      </c>
      <c r="V333" s="29" t="e">
        <f t="shared" si="508"/>
        <v>#DIV/0!</v>
      </c>
      <c r="Z333" s="13" t="e">
        <f t="shared" si="509"/>
        <v>#DIV/0!</v>
      </c>
      <c r="AA333" s="34" t="e">
        <f t="shared" si="519"/>
        <v>#DIV/0!</v>
      </c>
      <c r="AC333">
        <v>8</v>
      </c>
      <c r="AD333">
        <f t="shared" si="520"/>
        <v>60</v>
      </c>
      <c r="AE333">
        <v>8</v>
      </c>
      <c r="AF333">
        <v>3000</v>
      </c>
      <c r="AJ333" s="29" t="e">
        <f t="shared" si="510"/>
        <v>#DIV/0!</v>
      </c>
      <c r="AN333" s="13" t="e">
        <f t="shared" si="511"/>
        <v>#DIV/0!</v>
      </c>
      <c r="AO333" s="34" t="e">
        <f t="shared" si="521"/>
        <v>#DIV/0!</v>
      </c>
      <c r="AQ333">
        <v>8</v>
      </c>
      <c r="AR333">
        <f t="shared" si="522"/>
        <v>60</v>
      </c>
      <c r="AS333">
        <v>8</v>
      </c>
      <c r="AT333">
        <v>5000</v>
      </c>
      <c r="AX333" s="29" t="e">
        <f t="shared" si="512"/>
        <v>#DIV/0!</v>
      </c>
      <c r="BB333" s="13" t="e">
        <f t="shared" si="513"/>
        <v>#DIV/0!</v>
      </c>
      <c r="BC333" s="34" t="e">
        <f t="shared" si="523"/>
        <v>#DIV/0!</v>
      </c>
      <c r="BE333" s="53">
        <v>8</v>
      </c>
      <c r="BF333">
        <f t="shared" si="524"/>
        <v>60</v>
      </c>
      <c r="BG333">
        <v>8</v>
      </c>
      <c r="BH333">
        <v>10000</v>
      </c>
      <c r="BL333" s="29" t="e">
        <f t="shared" si="514"/>
        <v>#DIV/0!</v>
      </c>
      <c r="BP333" s="13" t="e">
        <f t="shared" si="515"/>
        <v>#DIV/0!</v>
      </c>
      <c r="BQ333" s="34" t="e">
        <f t="shared" si="525"/>
        <v>#DIV/0!</v>
      </c>
    </row>
    <row r="334" spans="1:69" x14ac:dyDescent="0.25">
      <c r="A334">
        <v>9</v>
      </c>
      <c r="B334">
        <f t="shared" si="516"/>
        <v>60</v>
      </c>
      <c r="C334">
        <v>9</v>
      </c>
      <c r="D334">
        <v>1000</v>
      </c>
      <c r="H334" s="29" t="e">
        <f t="shared" si="526"/>
        <v>#DIV/0!</v>
      </c>
      <c r="L334" s="13" t="e">
        <f t="shared" si="527"/>
        <v>#DIV/0!</v>
      </c>
      <c r="M334" s="34" t="e">
        <f t="shared" si="528"/>
        <v>#DIV/0!</v>
      </c>
      <c r="O334">
        <v>9</v>
      </c>
      <c r="P334">
        <f t="shared" si="518"/>
        <v>60</v>
      </c>
      <c r="Q334">
        <v>9</v>
      </c>
      <c r="R334">
        <v>2000</v>
      </c>
      <c r="V334" s="29" t="e">
        <f t="shared" si="508"/>
        <v>#DIV/0!</v>
      </c>
      <c r="Z334" s="13" t="e">
        <f t="shared" si="509"/>
        <v>#DIV/0!</v>
      </c>
      <c r="AA334" s="34" t="e">
        <f t="shared" si="519"/>
        <v>#DIV/0!</v>
      </c>
      <c r="AC334">
        <v>9</v>
      </c>
      <c r="AD334">
        <f t="shared" si="520"/>
        <v>60</v>
      </c>
      <c r="AE334">
        <v>9</v>
      </c>
      <c r="AF334">
        <v>3000</v>
      </c>
      <c r="AJ334" s="29" t="e">
        <f t="shared" si="510"/>
        <v>#DIV/0!</v>
      </c>
      <c r="AN334" s="13" t="e">
        <f t="shared" si="511"/>
        <v>#DIV/0!</v>
      </c>
      <c r="AO334" s="34" t="e">
        <f t="shared" si="521"/>
        <v>#DIV/0!</v>
      </c>
      <c r="AQ334">
        <v>9</v>
      </c>
      <c r="AR334">
        <f t="shared" si="522"/>
        <v>60</v>
      </c>
      <c r="AS334">
        <v>9</v>
      </c>
      <c r="AT334">
        <v>5000</v>
      </c>
      <c r="AX334" s="29" t="e">
        <f t="shared" si="512"/>
        <v>#DIV/0!</v>
      </c>
      <c r="BB334" s="13" t="e">
        <f t="shared" si="513"/>
        <v>#DIV/0!</v>
      </c>
      <c r="BC334" s="34" t="e">
        <f t="shared" si="523"/>
        <v>#DIV/0!</v>
      </c>
      <c r="BE334" s="53">
        <v>9</v>
      </c>
      <c r="BF334">
        <f t="shared" si="524"/>
        <v>60</v>
      </c>
      <c r="BG334">
        <v>9</v>
      </c>
      <c r="BH334">
        <v>10000</v>
      </c>
      <c r="BL334" s="29" t="e">
        <f t="shared" si="514"/>
        <v>#DIV/0!</v>
      </c>
      <c r="BP334" s="13" t="e">
        <f t="shared" si="515"/>
        <v>#DIV/0!</v>
      </c>
      <c r="BQ334" s="34" t="e">
        <f t="shared" si="525"/>
        <v>#DIV/0!</v>
      </c>
    </row>
    <row r="335" spans="1:69" s="41" customFormat="1" x14ac:dyDescent="0.25">
      <c r="A335" s="41">
        <v>10</v>
      </c>
      <c r="B335" s="41">
        <f t="shared" si="516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06"/>
        <v>12.800000000000002</v>
      </c>
      <c r="L335" s="43" t="e">
        <f t="shared" si="507"/>
        <v>#DIV/0!</v>
      </c>
      <c r="M335" s="44">
        <f t="shared" si="517"/>
        <v>2.1333333333333336E-2</v>
      </c>
      <c r="O335" s="41">
        <v>10</v>
      </c>
      <c r="P335" s="41">
        <f t="shared" si="518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08"/>
        <v>24.733333333333334</v>
      </c>
      <c r="Z335" s="43" t="e">
        <f t="shared" si="509"/>
        <v>#DIV/0!</v>
      </c>
      <c r="AA335" s="44">
        <f t="shared" si="519"/>
        <v>2.0611111111111115E-2</v>
      </c>
      <c r="AC335" s="41">
        <v>10</v>
      </c>
      <c r="AD335" s="41">
        <f t="shared" si="520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10"/>
        <v>36.9</v>
      </c>
      <c r="AN335" s="43" t="e">
        <f t="shared" si="511"/>
        <v>#DIV/0!</v>
      </c>
      <c r="AO335" s="44">
        <f t="shared" si="521"/>
        <v>2.0500000000000001E-2</v>
      </c>
      <c r="AQ335" s="41">
        <v>10</v>
      </c>
      <c r="AR335" s="41">
        <f t="shared" si="522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12"/>
        <v>60.800000000000004</v>
      </c>
      <c r="BB335" s="43" t="e">
        <f t="shared" si="513"/>
        <v>#DIV/0!</v>
      </c>
      <c r="BC335" s="44">
        <f t="shared" si="523"/>
        <v>2.0266666666666669E-2</v>
      </c>
      <c r="BE335" s="55">
        <v>10</v>
      </c>
      <c r="BF335" s="41">
        <f t="shared" si="524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14"/>
        <v>111.76666666666667</v>
      </c>
      <c r="BP335" s="43" t="e">
        <f t="shared" si="515"/>
        <v>#DIV/0!</v>
      </c>
      <c r="BQ335" s="44">
        <f t="shared" si="525"/>
        <v>1.8627777777777778E-2</v>
      </c>
    </row>
    <row r="336" spans="1:69" x14ac:dyDescent="0.25">
      <c r="A336">
        <v>11</v>
      </c>
      <c r="B336">
        <f t="shared" si="516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18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20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22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24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29">AVERAGE(E342:G342)</f>
        <v>#DIV/0!</v>
      </c>
      <c r="I342" s="38"/>
      <c r="J342" s="5"/>
      <c r="K342" s="38"/>
      <c r="L342" s="13" t="e">
        <f t="shared" ref="L342:L346" si="530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31">AVERAGE(S342:U342)</f>
        <v>#DIV/0!</v>
      </c>
      <c r="W342" s="38"/>
      <c r="X342" s="5"/>
      <c r="Y342" s="38"/>
      <c r="Z342" s="13" t="e">
        <f t="shared" ref="Z342:Z349" si="532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33">AVERAGE(AG342:AI342)</f>
        <v>#DIV/0!</v>
      </c>
      <c r="AK342" s="38"/>
      <c r="AL342" s="5"/>
      <c r="AM342" s="38"/>
      <c r="AN342" s="13" t="e">
        <f t="shared" ref="AN342:AN349" si="534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35">AVERAGE(AU342:AW342)</f>
        <v>#DIV/0!</v>
      </c>
      <c r="AY342" s="38"/>
      <c r="AZ342" s="5"/>
      <c r="BA342" s="38"/>
      <c r="BB342" s="13" t="e">
        <f t="shared" ref="BB342:BB349" si="536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37">AVERAGE(BI342:BK342)</f>
        <v>#DIV/0!</v>
      </c>
      <c r="BM342" s="38"/>
      <c r="BN342" s="5"/>
      <c r="BO342" s="38"/>
      <c r="BP342" s="13" t="e">
        <f t="shared" ref="BP342:BP349" si="538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39">B342</f>
        <v>70</v>
      </c>
      <c r="C343">
        <v>3</v>
      </c>
      <c r="D343">
        <v>1000</v>
      </c>
      <c r="H343" s="29" t="e">
        <f t="shared" si="529"/>
        <v>#DIV/0!</v>
      </c>
      <c r="L343" s="13" t="e">
        <f t="shared" si="530"/>
        <v>#DIV/0!</v>
      </c>
      <c r="M343" s="34" t="e">
        <f t="shared" ref="M343:M346" si="540">H343*1000/(B343*C343*D343)</f>
        <v>#DIV/0!</v>
      </c>
      <c r="O343">
        <v>3</v>
      </c>
      <c r="P343">
        <f t="shared" ref="P343:P350" si="541">P342</f>
        <v>70</v>
      </c>
      <c r="Q343">
        <v>3</v>
      </c>
      <c r="R343">
        <v>2000</v>
      </c>
      <c r="V343" s="29" t="e">
        <f t="shared" si="531"/>
        <v>#DIV/0!</v>
      </c>
      <c r="Z343" s="13" t="e">
        <f t="shared" si="532"/>
        <v>#DIV/0!</v>
      </c>
      <c r="AA343" s="34" t="e">
        <f t="shared" ref="AA343:AA349" si="542">V343*1000/(P343*Q343*R343)</f>
        <v>#DIV/0!</v>
      </c>
      <c r="AC343">
        <v>3</v>
      </c>
      <c r="AD343">
        <f t="shared" ref="AD343:AD350" si="543">AD342</f>
        <v>70</v>
      </c>
      <c r="AE343">
        <v>3</v>
      </c>
      <c r="AF343">
        <v>3000</v>
      </c>
      <c r="AJ343" s="29" t="e">
        <f t="shared" si="533"/>
        <v>#DIV/0!</v>
      </c>
      <c r="AN343" s="13" t="e">
        <f t="shared" si="534"/>
        <v>#DIV/0!</v>
      </c>
      <c r="AO343" s="34" t="e">
        <f t="shared" ref="AO343:AO349" si="544">AJ343*1000/(AD343*AE343*AF343)</f>
        <v>#DIV/0!</v>
      </c>
      <c r="AQ343">
        <v>3</v>
      </c>
      <c r="AR343">
        <f t="shared" ref="AR343:AR350" si="545">AR342</f>
        <v>70</v>
      </c>
      <c r="AS343">
        <v>3</v>
      </c>
      <c r="AT343">
        <v>5000</v>
      </c>
      <c r="AX343" s="29" t="e">
        <f t="shared" si="535"/>
        <v>#DIV/0!</v>
      </c>
      <c r="BB343" s="13" t="e">
        <f t="shared" si="536"/>
        <v>#DIV/0!</v>
      </c>
      <c r="BC343" s="34" t="e">
        <f t="shared" ref="BC343:BC349" si="546">AX343*1000/(AR343*AS343*AT343)</f>
        <v>#DIV/0!</v>
      </c>
      <c r="BE343" s="53">
        <v>3</v>
      </c>
      <c r="BF343">
        <f t="shared" ref="BF343:BF350" si="547">BF342</f>
        <v>70</v>
      </c>
      <c r="BG343">
        <v>3</v>
      </c>
      <c r="BH343">
        <v>10000</v>
      </c>
      <c r="BL343" s="29" t="e">
        <f t="shared" si="537"/>
        <v>#DIV/0!</v>
      </c>
      <c r="BP343" s="13" t="e">
        <f t="shared" si="538"/>
        <v>#DIV/0!</v>
      </c>
      <c r="BQ343" s="34" t="e">
        <f t="shared" ref="BQ343:BQ349" si="548">BL343*1000/(BF343*BG343*BH343)</f>
        <v>#DIV/0!</v>
      </c>
    </row>
    <row r="344" spans="1:69" x14ac:dyDescent="0.25">
      <c r="A344">
        <v>4</v>
      </c>
      <c r="B344">
        <f t="shared" si="539"/>
        <v>70</v>
      </c>
      <c r="C344">
        <v>4</v>
      </c>
      <c r="D344">
        <v>1000</v>
      </c>
      <c r="H344" s="29" t="e">
        <f t="shared" si="529"/>
        <v>#DIV/0!</v>
      </c>
      <c r="L344" s="13" t="e">
        <f t="shared" si="530"/>
        <v>#DIV/0!</v>
      </c>
      <c r="M344" s="34" t="e">
        <f t="shared" si="540"/>
        <v>#DIV/0!</v>
      </c>
      <c r="O344">
        <v>4</v>
      </c>
      <c r="P344">
        <f t="shared" si="541"/>
        <v>70</v>
      </c>
      <c r="Q344">
        <v>4</v>
      </c>
      <c r="R344">
        <v>2000</v>
      </c>
      <c r="V344" s="29" t="e">
        <f t="shared" si="531"/>
        <v>#DIV/0!</v>
      </c>
      <c r="Z344" s="13" t="e">
        <f t="shared" si="532"/>
        <v>#DIV/0!</v>
      </c>
      <c r="AA344" s="34" t="e">
        <f t="shared" si="542"/>
        <v>#DIV/0!</v>
      </c>
      <c r="AC344">
        <v>4</v>
      </c>
      <c r="AD344">
        <f t="shared" si="543"/>
        <v>70</v>
      </c>
      <c r="AE344">
        <v>4</v>
      </c>
      <c r="AF344">
        <v>3000</v>
      </c>
      <c r="AJ344" s="29" t="e">
        <f t="shared" si="533"/>
        <v>#DIV/0!</v>
      </c>
      <c r="AN344" s="13" t="e">
        <f t="shared" si="534"/>
        <v>#DIV/0!</v>
      </c>
      <c r="AO344" s="34" t="e">
        <f t="shared" si="544"/>
        <v>#DIV/0!</v>
      </c>
      <c r="AQ344">
        <v>4</v>
      </c>
      <c r="AR344">
        <f t="shared" si="545"/>
        <v>70</v>
      </c>
      <c r="AS344">
        <v>4</v>
      </c>
      <c r="AT344">
        <v>5000</v>
      </c>
      <c r="AX344" s="29" t="e">
        <f t="shared" si="535"/>
        <v>#DIV/0!</v>
      </c>
      <c r="BB344" s="13" t="e">
        <f t="shared" si="536"/>
        <v>#DIV/0!</v>
      </c>
      <c r="BC344" s="34" t="e">
        <f t="shared" si="546"/>
        <v>#DIV/0!</v>
      </c>
      <c r="BE344" s="53">
        <v>4</v>
      </c>
      <c r="BF344">
        <f t="shared" si="547"/>
        <v>70</v>
      </c>
      <c r="BG344">
        <v>4</v>
      </c>
      <c r="BH344">
        <v>10000</v>
      </c>
      <c r="BL344" s="29" t="e">
        <f t="shared" si="537"/>
        <v>#DIV/0!</v>
      </c>
      <c r="BP344" s="13" t="e">
        <f t="shared" si="538"/>
        <v>#DIV/0!</v>
      </c>
      <c r="BQ344" s="34" t="e">
        <f t="shared" si="548"/>
        <v>#DIV/0!</v>
      </c>
    </row>
    <row r="345" spans="1:69" x14ac:dyDescent="0.25">
      <c r="A345">
        <v>5</v>
      </c>
      <c r="B345">
        <f t="shared" si="539"/>
        <v>70</v>
      </c>
      <c r="C345">
        <v>5</v>
      </c>
      <c r="D345">
        <v>1000</v>
      </c>
      <c r="H345" s="29" t="e">
        <f t="shared" si="529"/>
        <v>#DIV/0!</v>
      </c>
      <c r="L345" s="13" t="e">
        <f t="shared" si="530"/>
        <v>#DIV/0!</v>
      </c>
      <c r="M345" s="34" t="e">
        <f t="shared" si="540"/>
        <v>#DIV/0!</v>
      </c>
      <c r="O345">
        <v>5</v>
      </c>
      <c r="P345">
        <f t="shared" si="541"/>
        <v>70</v>
      </c>
      <c r="Q345">
        <v>5</v>
      </c>
      <c r="R345">
        <v>2000</v>
      </c>
      <c r="V345" s="29" t="e">
        <f t="shared" si="531"/>
        <v>#DIV/0!</v>
      </c>
      <c r="Z345" s="13" t="e">
        <f t="shared" si="532"/>
        <v>#DIV/0!</v>
      </c>
      <c r="AA345" s="34" t="e">
        <f t="shared" si="542"/>
        <v>#DIV/0!</v>
      </c>
      <c r="AC345">
        <v>5</v>
      </c>
      <c r="AD345">
        <f t="shared" si="543"/>
        <v>70</v>
      </c>
      <c r="AE345">
        <v>5</v>
      </c>
      <c r="AF345">
        <v>3000</v>
      </c>
      <c r="AJ345" s="29" t="e">
        <f t="shared" si="533"/>
        <v>#DIV/0!</v>
      </c>
      <c r="AN345" s="13" t="e">
        <f t="shared" si="534"/>
        <v>#DIV/0!</v>
      </c>
      <c r="AO345" s="34" t="e">
        <f t="shared" si="544"/>
        <v>#DIV/0!</v>
      </c>
      <c r="AQ345">
        <v>5</v>
      </c>
      <c r="AR345">
        <f t="shared" si="545"/>
        <v>70</v>
      </c>
      <c r="AS345">
        <v>5</v>
      </c>
      <c r="AT345">
        <v>5000</v>
      </c>
      <c r="AX345" s="29" t="e">
        <f t="shared" si="535"/>
        <v>#DIV/0!</v>
      </c>
      <c r="BB345" s="13" t="e">
        <f t="shared" si="536"/>
        <v>#DIV/0!</v>
      </c>
      <c r="BC345" s="34" t="e">
        <f t="shared" si="546"/>
        <v>#DIV/0!</v>
      </c>
      <c r="BE345" s="53">
        <v>5</v>
      </c>
      <c r="BF345">
        <f t="shared" si="547"/>
        <v>70</v>
      </c>
      <c r="BG345">
        <v>5</v>
      </c>
      <c r="BH345">
        <v>10000</v>
      </c>
      <c r="BL345" s="29" t="e">
        <f t="shared" si="537"/>
        <v>#DIV/0!</v>
      </c>
      <c r="BP345" s="13" t="e">
        <f t="shared" si="538"/>
        <v>#DIV/0!</v>
      </c>
      <c r="BQ345" s="34" t="e">
        <f t="shared" si="548"/>
        <v>#DIV/0!</v>
      </c>
    </row>
    <row r="346" spans="1:69" x14ac:dyDescent="0.25">
      <c r="A346">
        <v>6</v>
      </c>
      <c r="B346">
        <f t="shared" si="539"/>
        <v>70</v>
      </c>
      <c r="C346">
        <v>6</v>
      </c>
      <c r="D346">
        <v>1000</v>
      </c>
      <c r="H346" s="29" t="e">
        <f t="shared" si="529"/>
        <v>#DIV/0!</v>
      </c>
      <c r="L346" s="13" t="e">
        <f t="shared" si="530"/>
        <v>#DIV/0!</v>
      </c>
      <c r="M346" s="34" t="e">
        <f t="shared" si="540"/>
        <v>#DIV/0!</v>
      </c>
      <c r="O346">
        <v>6</v>
      </c>
      <c r="P346">
        <f t="shared" si="541"/>
        <v>70</v>
      </c>
      <c r="Q346">
        <v>6</v>
      </c>
      <c r="R346">
        <v>2000</v>
      </c>
      <c r="V346" s="29" t="e">
        <f t="shared" si="531"/>
        <v>#DIV/0!</v>
      </c>
      <c r="Z346" s="13" t="e">
        <f t="shared" si="532"/>
        <v>#DIV/0!</v>
      </c>
      <c r="AA346" s="34" t="e">
        <f t="shared" si="542"/>
        <v>#DIV/0!</v>
      </c>
      <c r="AC346">
        <v>6</v>
      </c>
      <c r="AD346">
        <f t="shared" si="543"/>
        <v>70</v>
      </c>
      <c r="AE346">
        <v>6</v>
      </c>
      <c r="AF346">
        <v>3000</v>
      </c>
      <c r="AJ346" s="29" t="e">
        <f t="shared" si="533"/>
        <v>#DIV/0!</v>
      </c>
      <c r="AN346" s="13" t="e">
        <f t="shared" si="534"/>
        <v>#DIV/0!</v>
      </c>
      <c r="AO346" s="34" t="e">
        <f t="shared" si="544"/>
        <v>#DIV/0!</v>
      </c>
      <c r="AQ346">
        <v>6</v>
      </c>
      <c r="AR346">
        <f t="shared" si="545"/>
        <v>70</v>
      </c>
      <c r="AS346">
        <v>6</v>
      </c>
      <c r="AT346">
        <v>5000</v>
      </c>
      <c r="AX346" s="29" t="e">
        <f t="shared" si="535"/>
        <v>#DIV/0!</v>
      </c>
      <c r="BB346" s="13" t="e">
        <f t="shared" si="536"/>
        <v>#DIV/0!</v>
      </c>
      <c r="BC346" s="34" t="e">
        <f t="shared" si="546"/>
        <v>#DIV/0!</v>
      </c>
      <c r="BE346" s="53">
        <v>6</v>
      </c>
      <c r="BF346">
        <f t="shared" si="547"/>
        <v>70</v>
      </c>
      <c r="BG346">
        <v>6</v>
      </c>
      <c r="BH346">
        <v>10000</v>
      </c>
      <c r="BL346" s="29" t="e">
        <f t="shared" si="537"/>
        <v>#DIV/0!</v>
      </c>
      <c r="BP346" s="13" t="e">
        <f t="shared" si="538"/>
        <v>#DIV/0!</v>
      </c>
      <c r="BQ346" s="34" t="e">
        <f t="shared" si="548"/>
        <v>#DIV/0!</v>
      </c>
    </row>
    <row r="347" spans="1:69" x14ac:dyDescent="0.25">
      <c r="A347">
        <v>7</v>
      </c>
      <c r="B347">
        <f t="shared" si="539"/>
        <v>70</v>
      </c>
      <c r="C347">
        <v>7</v>
      </c>
      <c r="D347">
        <v>1000</v>
      </c>
      <c r="H347" s="29" t="e">
        <f t="shared" ref="H347:H349" si="549">AVERAGE(E347:G347)</f>
        <v>#DIV/0!</v>
      </c>
      <c r="L347" s="13" t="e">
        <f t="shared" ref="L347:L349" si="550">AVERAGE(I347:K347)</f>
        <v>#DIV/0!</v>
      </c>
      <c r="M347" s="34" t="e">
        <f t="shared" ref="M347:M349" si="551">H347*1000/(B347*C347*D347)</f>
        <v>#DIV/0!</v>
      </c>
      <c r="O347">
        <v>7</v>
      </c>
      <c r="P347">
        <f t="shared" si="541"/>
        <v>70</v>
      </c>
      <c r="Q347">
        <v>7</v>
      </c>
      <c r="R347">
        <v>2000</v>
      </c>
      <c r="V347" s="29" t="e">
        <f t="shared" si="531"/>
        <v>#DIV/0!</v>
      </c>
      <c r="Z347" s="13" t="e">
        <f t="shared" si="532"/>
        <v>#DIV/0!</v>
      </c>
      <c r="AA347" s="34" t="e">
        <f t="shared" si="542"/>
        <v>#DIV/0!</v>
      </c>
      <c r="AC347">
        <v>7</v>
      </c>
      <c r="AD347">
        <f t="shared" si="543"/>
        <v>70</v>
      </c>
      <c r="AE347">
        <v>7</v>
      </c>
      <c r="AF347">
        <v>3000</v>
      </c>
      <c r="AJ347" s="29" t="e">
        <f t="shared" si="533"/>
        <v>#DIV/0!</v>
      </c>
      <c r="AN347" s="13" t="e">
        <f t="shared" si="534"/>
        <v>#DIV/0!</v>
      </c>
      <c r="AO347" s="34" t="e">
        <f t="shared" si="544"/>
        <v>#DIV/0!</v>
      </c>
      <c r="AQ347">
        <v>7</v>
      </c>
      <c r="AR347">
        <f t="shared" si="545"/>
        <v>70</v>
      </c>
      <c r="AS347">
        <v>7</v>
      </c>
      <c r="AT347">
        <v>5000</v>
      </c>
      <c r="AX347" s="29" t="e">
        <f t="shared" si="535"/>
        <v>#DIV/0!</v>
      </c>
      <c r="BB347" s="13" t="e">
        <f t="shared" si="536"/>
        <v>#DIV/0!</v>
      </c>
      <c r="BC347" s="34" t="e">
        <f t="shared" si="546"/>
        <v>#DIV/0!</v>
      </c>
      <c r="BE347" s="53">
        <v>7</v>
      </c>
      <c r="BF347">
        <f t="shared" si="547"/>
        <v>70</v>
      </c>
      <c r="BG347">
        <v>7</v>
      </c>
      <c r="BH347">
        <v>10000</v>
      </c>
      <c r="BL347" s="29" t="e">
        <f t="shared" si="537"/>
        <v>#DIV/0!</v>
      </c>
      <c r="BP347" s="13" t="e">
        <f t="shared" si="538"/>
        <v>#DIV/0!</v>
      </c>
      <c r="BQ347" s="34" t="e">
        <f t="shared" si="548"/>
        <v>#DIV/0!</v>
      </c>
    </row>
    <row r="348" spans="1:69" x14ac:dyDescent="0.25">
      <c r="A348">
        <v>8</v>
      </c>
      <c r="B348">
        <f t="shared" si="539"/>
        <v>70</v>
      </c>
      <c r="C348">
        <v>8</v>
      </c>
      <c r="D348">
        <v>1000</v>
      </c>
      <c r="H348" s="29" t="e">
        <f t="shared" si="549"/>
        <v>#DIV/0!</v>
      </c>
      <c r="L348" s="13" t="e">
        <f t="shared" si="550"/>
        <v>#DIV/0!</v>
      </c>
      <c r="M348" s="34" t="e">
        <f t="shared" si="551"/>
        <v>#DIV/0!</v>
      </c>
      <c r="O348">
        <v>8</v>
      </c>
      <c r="P348">
        <f t="shared" si="541"/>
        <v>70</v>
      </c>
      <c r="Q348">
        <v>8</v>
      </c>
      <c r="R348">
        <v>2000</v>
      </c>
      <c r="V348" s="29" t="e">
        <f t="shared" si="531"/>
        <v>#DIV/0!</v>
      </c>
      <c r="Z348" s="13" t="e">
        <f t="shared" si="532"/>
        <v>#DIV/0!</v>
      </c>
      <c r="AA348" s="34" t="e">
        <f t="shared" si="542"/>
        <v>#DIV/0!</v>
      </c>
      <c r="AC348">
        <v>8</v>
      </c>
      <c r="AD348">
        <f t="shared" si="543"/>
        <v>70</v>
      </c>
      <c r="AE348">
        <v>8</v>
      </c>
      <c r="AF348">
        <v>3000</v>
      </c>
      <c r="AJ348" s="29" t="e">
        <f t="shared" si="533"/>
        <v>#DIV/0!</v>
      </c>
      <c r="AN348" s="13" t="e">
        <f t="shared" si="534"/>
        <v>#DIV/0!</v>
      </c>
      <c r="AO348" s="34" t="e">
        <f t="shared" si="544"/>
        <v>#DIV/0!</v>
      </c>
      <c r="AQ348">
        <v>8</v>
      </c>
      <c r="AR348">
        <f t="shared" si="545"/>
        <v>70</v>
      </c>
      <c r="AS348">
        <v>8</v>
      </c>
      <c r="AT348">
        <v>5000</v>
      </c>
      <c r="AX348" s="29" t="e">
        <f t="shared" si="535"/>
        <v>#DIV/0!</v>
      </c>
      <c r="BB348" s="13" t="e">
        <f t="shared" si="536"/>
        <v>#DIV/0!</v>
      </c>
      <c r="BC348" s="34" t="e">
        <f t="shared" si="546"/>
        <v>#DIV/0!</v>
      </c>
      <c r="BE348" s="53">
        <v>8</v>
      </c>
      <c r="BF348">
        <f t="shared" si="547"/>
        <v>70</v>
      </c>
      <c r="BG348">
        <v>8</v>
      </c>
      <c r="BH348">
        <v>10000</v>
      </c>
      <c r="BL348" s="29" t="e">
        <f t="shared" si="537"/>
        <v>#DIV/0!</v>
      </c>
      <c r="BP348" s="13" t="e">
        <f t="shared" si="538"/>
        <v>#DIV/0!</v>
      </c>
      <c r="BQ348" s="34" t="e">
        <f t="shared" si="548"/>
        <v>#DIV/0!</v>
      </c>
    </row>
    <row r="349" spans="1:69" s="41" customFormat="1" x14ac:dyDescent="0.25">
      <c r="A349" s="41">
        <v>9</v>
      </c>
      <c r="B349" s="41">
        <f t="shared" si="539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49"/>
        <v>12.9</v>
      </c>
      <c r="L349" s="43" t="e">
        <f t="shared" si="550"/>
        <v>#DIV/0!</v>
      </c>
      <c r="M349" s="44">
        <f t="shared" si="551"/>
        <v>2.0476190476190478E-2</v>
      </c>
      <c r="O349" s="41">
        <v>9</v>
      </c>
      <c r="P349" s="41">
        <f t="shared" si="541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31"/>
        <v>24.866666666666664</v>
      </c>
      <c r="Z349" s="43" t="e">
        <f t="shared" si="532"/>
        <v>#DIV/0!</v>
      </c>
      <c r="AA349" s="44">
        <f t="shared" si="542"/>
        <v>1.9735449735449734E-2</v>
      </c>
      <c r="AC349" s="41">
        <v>9</v>
      </c>
      <c r="AD349" s="41">
        <f t="shared" si="543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33"/>
        <v>36.866666666666667</v>
      </c>
      <c r="AN349" s="43" t="e">
        <f t="shared" si="534"/>
        <v>#DIV/0!</v>
      </c>
      <c r="AO349" s="44">
        <f t="shared" si="544"/>
        <v>1.9506172839506172E-2</v>
      </c>
      <c r="AQ349" s="41">
        <v>9</v>
      </c>
      <c r="AR349" s="41">
        <f t="shared" si="545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35"/>
        <v>60.066666666666663</v>
      </c>
      <c r="BB349" s="43" t="e">
        <f t="shared" si="536"/>
        <v>#DIV/0!</v>
      </c>
      <c r="BC349" s="44">
        <f t="shared" si="546"/>
        <v>1.9068783068783068E-2</v>
      </c>
      <c r="BE349" s="55">
        <v>9</v>
      </c>
      <c r="BF349" s="41">
        <f t="shared" si="547"/>
        <v>70</v>
      </c>
      <c r="BG349" s="41">
        <v>9</v>
      </c>
      <c r="BH349" s="41">
        <v>10000</v>
      </c>
      <c r="BI349" s="41">
        <v>104.8</v>
      </c>
      <c r="BJ349" s="41">
        <v>94.6</v>
      </c>
      <c r="BK349" s="41">
        <v>108.8</v>
      </c>
      <c r="BL349" s="42">
        <f t="shared" si="537"/>
        <v>102.73333333333333</v>
      </c>
      <c r="BP349" s="43" t="e">
        <f t="shared" si="538"/>
        <v>#DIV/0!</v>
      </c>
      <c r="BQ349" s="44">
        <f t="shared" si="548"/>
        <v>1.6306878306878308E-2</v>
      </c>
    </row>
    <row r="350" spans="1:69" x14ac:dyDescent="0.25">
      <c r="A350">
        <v>10</v>
      </c>
      <c r="B350">
        <f t="shared" si="539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41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43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45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47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69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69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</row>
    <row r="355" spans="1:69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</row>
    <row r="356" spans="1:69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52">AVERAGE(E356:G356)</f>
        <v>#DIV/0!</v>
      </c>
      <c r="I356" s="38"/>
      <c r="J356" s="5"/>
      <c r="K356" s="38"/>
      <c r="L356" s="13" t="e">
        <f t="shared" ref="L356:L360" si="553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54">AVERAGE(S356:U356)</f>
        <v>#DIV/0!</v>
      </c>
      <c r="W356" s="38"/>
      <c r="X356" s="5"/>
      <c r="Y356" s="38"/>
      <c r="Z356" s="13" t="e">
        <f t="shared" ref="Z356:Z362" si="555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56">AVERAGE(AG356:AI356)</f>
        <v>#DIV/0!</v>
      </c>
      <c r="AK356" s="38"/>
      <c r="AL356" s="5"/>
      <c r="AM356" s="38"/>
      <c r="AN356" s="13" t="e">
        <f t="shared" ref="AN356:AN362" si="557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58">AVERAGE(AU356:AW356)</f>
        <v>#DIV/0!</v>
      </c>
      <c r="AY356" s="38"/>
      <c r="AZ356" s="5"/>
      <c r="BA356" s="38"/>
      <c r="BB356" s="13" t="e">
        <f t="shared" ref="BB356:BB362" si="559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60">AVERAGE(BI356:BK356)</f>
        <v>#DIV/0!</v>
      </c>
      <c r="BM356" s="38"/>
      <c r="BN356" s="5"/>
      <c r="BO356" s="38"/>
      <c r="BP356" s="13" t="e">
        <f t="shared" ref="BP356:BP362" si="561">AVERAGE(BM356:BO356)</f>
        <v>#DIV/0!</v>
      </c>
      <c r="BQ356" s="34" t="e">
        <f>BL356*1000/(BF356*BG356*BH356)</f>
        <v>#DIV/0!</v>
      </c>
    </row>
    <row r="357" spans="1:69" x14ac:dyDescent="0.25">
      <c r="A357">
        <v>3</v>
      </c>
      <c r="B357">
        <f t="shared" ref="B357:B363" si="562">B356</f>
        <v>80</v>
      </c>
      <c r="C357">
        <v>3</v>
      </c>
      <c r="D357">
        <v>1000</v>
      </c>
      <c r="H357" s="29" t="e">
        <f t="shared" si="552"/>
        <v>#DIV/0!</v>
      </c>
      <c r="L357" s="13" t="e">
        <f t="shared" si="553"/>
        <v>#DIV/0!</v>
      </c>
      <c r="M357" s="34" t="e">
        <f t="shared" ref="M357:M360" si="563">H357*1000/(B357*C357*D357)</f>
        <v>#DIV/0!</v>
      </c>
      <c r="O357">
        <v>3</v>
      </c>
      <c r="P357">
        <f t="shared" ref="P357:P363" si="564">P356</f>
        <v>80</v>
      </c>
      <c r="Q357">
        <v>3</v>
      </c>
      <c r="R357">
        <v>2000</v>
      </c>
      <c r="V357" s="29" t="e">
        <f t="shared" si="554"/>
        <v>#DIV/0!</v>
      </c>
      <c r="Z357" s="13" t="e">
        <f t="shared" si="555"/>
        <v>#DIV/0!</v>
      </c>
      <c r="AA357" s="34" t="e">
        <f t="shared" ref="AA357:AA362" si="565">V357*1000/(P357*Q357*R357)</f>
        <v>#DIV/0!</v>
      </c>
      <c r="AC357">
        <v>3</v>
      </c>
      <c r="AD357">
        <f t="shared" ref="AD357:AD363" si="566">AD356</f>
        <v>80</v>
      </c>
      <c r="AE357">
        <v>3</v>
      </c>
      <c r="AF357">
        <v>3000</v>
      </c>
      <c r="AJ357" s="29" t="e">
        <f t="shared" si="556"/>
        <v>#DIV/0!</v>
      </c>
      <c r="AN357" s="13" t="e">
        <f t="shared" si="557"/>
        <v>#DIV/0!</v>
      </c>
      <c r="AO357" s="34" t="e">
        <f t="shared" ref="AO357:AO362" si="567">AJ357*1000/(AD357*AE357*AF357)</f>
        <v>#DIV/0!</v>
      </c>
      <c r="AQ357">
        <v>3</v>
      </c>
      <c r="AR357">
        <f t="shared" ref="AR357:AR363" si="568">AR356</f>
        <v>80</v>
      </c>
      <c r="AS357">
        <v>3</v>
      </c>
      <c r="AT357">
        <v>5000</v>
      </c>
      <c r="AX357" s="29" t="e">
        <f t="shared" si="558"/>
        <v>#DIV/0!</v>
      </c>
      <c r="BB357" s="13" t="e">
        <f t="shared" si="559"/>
        <v>#DIV/0!</v>
      </c>
      <c r="BC357" s="34" t="e">
        <f t="shared" ref="BC357:BC362" si="569">AX357*1000/(AR357*AS357*AT357)</f>
        <v>#DIV/0!</v>
      </c>
      <c r="BE357" s="53">
        <v>3</v>
      </c>
      <c r="BF357">
        <f t="shared" ref="BF357:BF363" si="570">BF356</f>
        <v>80</v>
      </c>
      <c r="BG357">
        <v>3</v>
      </c>
      <c r="BH357">
        <v>10000</v>
      </c>
      <c r="BL357" s="29" t="e">
        <f t="shared" si="560"/>
        <v>#DIV/0!</v>
      </c>
      <c r="BP357" s="13" t="e">
        <f t="shared" si="561"/>
        <v>#DIV/0!</v>
      </c>
      <c r="BQ357" s="34" t="e">
        <f t="shared" ref="BQ357:BQ362" si="571">BL357*1000/(BF357*BG357*BH357)</f>
        <v>#DIV/0!</v>
      </c>
    </row>
    <row r="358" spans="1:69" x14ac:dyDescent="0.25">
      <c r="A358">
        <v>4</v>
      </c>
      <c r="B358">
        <f t="shared" si="562"/>
        <v>80</v>
      </c>
      <c r="C358">
        <v>4</v>
      </c>
      <c r="D358">
        <v>1000</v>
      </c>
      <c r="H358" s="29" t="e">
        <f t="shared" si="552"/>
        <v>#DIV/0!</v>
      </c>
      <c r="L358" s="13" t="e">
        <f t="shared" si="553"/>
        <v>#DIV/0!</v>
      </c>
      <c r="M358" s="34" t="e">
        <f t="shared" si="563"/>
        <v>#DIV/0!</v>
      </c>
      <c r="O358">
        <v>4</v>
      </c>
      <c r="P358">
        <f t="shared" si="564"/>
        <v>80</v>
      </c>
      <c r="Q358">
        <v>4</v>
      </c>
      <c r="R358">
        <v>2000</v>
      </c>
      <c r="V358" s="29" t="e">
        <f t="shared" si="554"/>
        <v>#DIV/0!</v>
      </c>
      <c r="Z358" s="13" t="e">
        <f t="shared" si="555"/>
        <v>#DIV/0!</v>
      </c>
      <c r="AA358" s="34" t="e">
        <f t="shared" si="565"/>
        <v>#DIV/0!</v>
      </c>
      <c r="AC358">
        <v>4</v>
      </c>
      <c r="AD358">
        <f t="shared" si="566"/>
        <v>80</v>
      </c>
      <c r="AE358">
        <v>4</v>
      </c>
      <c r="AF358">
        <v>3000</v>
      </c>
      <c r="AJ358" s="29" t="e">
        <f t="shared" si="556"/>
        <v>#DIV/0!</v>
      </c>
      <c r="AN358" s="13" t="e">
        <f t="shared" si="557"/>
        <v>#DIV/0!</v>
      </c>
      <c r="AO358" s="34" t="e">
        <f t="shared" si="567"/>
        <v>#DIV/0!</v>
      </c>
      <c r="AQ358">
        <v>4</v>
      </c>
      <c r="AR358">
        <f t="shared" si="568"/>
        <v>80</v>
      </c>
      <c r="AS358">
        <v>4</v>
      </c>
      <c r="AT358">
        <v>5000</v>
      </c>
      <c r="AX358" s="29" t="e">
        <f t="shared" si="558"/>
        <v>#DIV/0!</v>
      </c>
      <c r="BB358" s="13" t="e">
        <f t="shared" si="559"/>
        <v>#DIV/0!</v>
      </c>
      <c r="BC358" s="34" t="e">
        <f t="shared" si="569"/>
        <v>#DIV/0!</v>
      </c>
      <c r="BE358" s="53">
        <v>4</v>
      </c>
      <c r="BF358">
        <f t="shared" si="570"/>
        <v>80</v>
      </c>
      <c r="BG358">
        <v>4</v>
      </c>
      <c r="BH358">
        <v>10000</v>
      </c>
      <c r="BL358" s="29" t="e">
        <f t="shared" si="560"/>
        <v>#DIV/0!</v>
      </c>
      <c r="BP358" s="13" t="e">
        <f t="shared" si="561"/>
        <v>#DIV/0!</v>
      </c>
      <c r="BQ358" s="34" t="e">
        <f t="shared" si="571"/>
        <v>#DIV/0!</v>
      </c>
    </row>
    <row r="359" spans="1:69" x14ac:dyDescent="0.25">
      <c r="A359">
        <v>5</v>
      </c>
      <c r="B359">
        <f t="shared" si="562"/>
        <v>80</v>
      </c>
      <c r="C359">
        <v>5</v>
      </c>
      <c r="D359">
        <v>1000</v>
      </c>
      <c r="H359" s="29" t="e">
        <f t="shared" si="552"/>
        <v>#DIV/0!</v>
      </c>
      <c r="L359" s="13" t="e">
        <f t="shared" si="553"/>
        <v>#DIV/0!</v>
      </c>
      <c r="M359" s="34" t="e">
        <f t="shared" si="563"/>
        <v>#DIV/0!</v>
      </c>
      <c r="O359">
        <v>5</v>
      </c>
      <c r="P359">
        <f t="shared" si="564"/>
        <v>80</v>
      </c>
      <c r="Q359">
        <v>5</v>
      </c>
      <c r="R359">
        <v>2000</v>
      </c>
      <c r="V359" s="29" t="e">
        <f t="shared" si="554"/>
        <v>#DIV/0!</v>
      </c>
      <c r="Z359" s="13" t="e">
        <f t="shared" si="555"/>
        <v>#DIV/0!</v>
      </c>
      <c r="AA359" s="34" t="e">
        <f t="shared" si="565"/>
        <v>#DIV/0!</v>
      </c>
      <c r="AC359">
        <v>5</v>
      </c>
      <c r="AD359">
        <f t="shared" si="566"/>
        <v>80</v>
      </c>
      <c r="AE359">
        <v>5</v>
      </c>
      <c r="AF359">
        <v>3000</v>
      </c>
      <c r="AJ359" s="29" t="e">
        <f t="shared" si="556"/>
        <v>#DIV/0!</v>
      </c>
      <c r="AN359" s="13" t="e">
        <f t="shared" si="557"/>
        <v>#DIV/0!</v>
      </c>
      <c r="AO359" s="34" t="e">
        <f t="shared" si="567"/>
        <v>#DIV/0!</v>
      </c>
      <c r="AQ359">
        <v>5</v>
      </c>
      <c r="AR359">
        <f t="shared" si="568"/>
        <v>80</v>
      </c>
      <c r="AS359">
        <v>5</v>
      </c>
      <c r="AT359">
        <v>5000</v>
      </c>
      <c r="AX359" s="29" t="e">
        <f t="shared" si="558"/>
        <v>#DIV/0!</v>
      </c>
      <c r="BB359" s="13" t="e">
        <f t="shared" si="559"/>
        <v>#DIV/0!</v>
      </c>
      <c r="BC359" s="34" t="e">
        <f t="shared" si="569"/>
        <v>#DIV/0!</v>
      </c>
      <c r="BE359" s="53">
        <v>5</v>
      </c>
      <c r="BF359">
        <f t="shared" si="570"/>
        <v>80</v>
      </c>
      <c r="BG359">
        <v>5</v>
      </c>
      <c r="BH359">
        <v>10000</v>
      </c>
      <c r="BL359" s="29" t="e">
        <f t="shared" si="560"/>
        <v>#DIV/0!</v>
      </c>
      <c r="BP359" s="13" t="e">
        <f t="shared" si="561"/>
        <v>#DIV/0!</v>
      </c>
      <c r="BQ359" s="34" t="e">
        <f t="shared" si="571"/>
        <v>#DIV/0!</v>
      </c>
    </row>
    <row r="360" spans="1:69" x14ac:dyDescent="0.25">
      <c r="A360">
        <v>6</v>
      </c>
      <c r="B360">
        <f t="shared" si="562"/>
        <v>80</v>
      </c>
      <c r="C360">
        <v>6</v>
      </c>
      <c r="D360">
        <v>1000</v>
      </c>
      <c r="H360" s="29" t="e">
        <f t="shared" si="552"/>
        <v>#DIV/0!</v>
      </c>
      <c r="L360" s="13" t="e">
        <f t="shared" si="553"/>
        <v>#DIV/0!</v>
      </c>
      <c r="M360" s="34" t="e">
        <f t="shared" si="563"/>
        <v>#DIV/0!</v>
      </c>
      <c r="O360">
        <v>6</v>
      </c>
      <c r="P360">
        <f t="shared" si="564"/>
        <v>80</v>
      </c>
      <c r="Q360">
        <v>6</v>
      </c>
      <c r="R360">
        <v>2000</v>
      </c>
      <c r="V360" s="29" t="e">
        <f t="shared" si="554"/>
        <v>#DIV/0!</v>
      </c>
      <c r="Z360" s="13" t="e">
        <f t="shared" si="555"/>
        <v>#DIV/0!</v>
      </c>
      <c r="AA360" s="34" t="e">
        <f t="shared" si="565"/>
        <v>#DIV/0!</v>
      </c>
      <c r="AC360">
        <v>6</v>
      </c>
      <c r="AD360">
        <f t="shared" si="566"/>
        <v>80</v>
      </c>
      <c r="AE360">
        <v>6</v>
      </c>
      <c r="AF360">
        <v>3000</v>
      </c>
      <c r="AJ360" s="29" t="e">
        <f t="shared" si="556"/>
        <v>#DIV/0!</v>
      </c>
      <c r="AN360" s="13" t="e">
        <f t="shared" si="557"/>
        <v>#DIV/0!</v>
      </c>
      <c r="AO360" s="34" t="e">
        <f t="shared" si="567"/>
        <v>#DIV/0!</v>
      </c>
      <c r="AQ360">
        <v>6</v>
      </c>
      <c r="AR360">
        <f t="shared" si="568"/>
        <v>80</v>
      </c>
      <c r="AS360">
        <v>6</v>
      </c>
      <c r="AT360">
        <v>5000</v>
      </c>
      <c r="AX360" s="29" t="e">
        <f t="shared" si="558"/>
        <v>#DIV/0!</v>
      </c>
      <c r="BB360" s="13" t="e">
        <f t="shared" si="559"/>
        <v>#DIV/0!</v>
      </c>
      <c r="BC360" s="34" t="e">
        <f t="shared" si="569"/>
        <v>#DIV/0!</v>
      </c>
      <c r="BE360" s="53">
        <v>6</v>
      </c>
      <c r="BF360">
        <f t="shared" si="570"/>
        <v>80</v>
      </c>
      <c r="BG360">
        <v>6</v>
      </c>
      <c r="BH360">
        <v>10000</v>
      </c>
      <c r="BL360" s="29" t="e">
        <f t="shared" si="560"/>
        <v>#DIV/0!</v>
      </c>
      <c r="BP360" s="13" t="e">
        <f t="shared" si="561"/>
        <v>#DIV/0!</v>
      </c>
      <c r="BQ360" s="34" t="e">
        <f t="shared" si="571"/>
        <v>#DIV/0!</v>
      </c>
    </row>
    <row r="361" spans="1:69" x14ac:dyDescent="0.25">
      <c r="A361">
        <v>7</v>
      </c>
      <c r="B361">
        <f t="shared" si="562"/>
        <v>80</v>
      </c>
      <c r="C361">
        <v>7</v>
      </c>
      <c r="D361">
        <v>1000</v>
      </c>
      <c r="H361" s="29" t="e">
        <f t="shared" ref="H361:H362" si="572">AVERAGE(E361:G361)</f>
        <v>#DIV/0!</v>
      </c>
      <c r="L361" s="13" t="e">
        <f t="shared" ref="L361:L362" si="573">AVERAGE(I361:K361)</f>
        <v>#DIV/0!</v>
      </c>
      <c r="M361" s="34" t="e">
        <f t="shared" ref="M361:M362" si="574">H361*1000/(B361*C361*D361)</f>
        <v>#DIV/0!</v>
      </c>
      <c r="O361">
        <v>7</v>
      </c>
      <c r="P361">
        <f t="shared" si="564"/>
        <v>80</v>
      </c>
      <c r="Q361">
        <v>7</v>
      </c>
      <c r="R361">
        <v>2000</v>
      </c>
      <c r="V361" s="29" t="e">
        <f t="shared" si="554"/>
        <v>#DIV/0!</v>
      </c>
      <c r="Z361" s="13" t="e">
        <f t="shared" si="555"/>
        <v>#DIV/0!</v>
      </c>
      <c r="AA361" s="34" t="e">
        <f t="shared" si="565"/>
        <v>#DIV/0!</v>
      </c>
      <c r="AC361">
        <v>7</v>
      </c>
      <c r="AD361">
        <f t="shared" si="566"/>
        <v>80</v>
      </c>
      <c r="AE361">
        <v>7</v>
      </c>
      <c r="AF361">
        <v>3000</v>
      </c>
      <c r="AJ361" s="29" t="e">
        <f t="shared" si="556"/>
        <v>#DIV/0!</v>
      </c>
      <c r="AN361" s="13" t="e">
        <f t="shared" si="557"/>
        <v>#DIV/0!</v>
      </c>
      <c r="AO361" s="34" t="e">
        <f t="shared" si="567"/>
        <v>#DIV/0!</v>
      </c>
      <c r="AQ361">
        <v>7</v>
      </c>
      <c r="AR361">
        <f t="shared" si="568"/>
        <v>80</v>
      </c>
      <c r="AS361">
        <v>7</v>
      </c>
      <c r="AT361">
        <v>5000</v>
      </c>
      <c r="AX361" s="29" t="e">
        <f t="shared" si="558"/>
        <v>#DIV/0!</v>
      </c>
      <c r="BB361" s="13" t="e">
        <f t="shared" si="559"/>
        <v>#DIV/0!</v>
      </c>
      <c r="BC361" s="34" t="e">
        <f t="shared" si="569"/>
        <v>#DIV/0!</v>
      </c>
      <c r="BE361" s="53">
        <v>7</v>
      </c>
      <c r="BF361">
        <f t="shared" si="570"/>
        <v>80</v>
      </c>
      <c r="BG361">
        <v>7</v>
      </c>
      <c r="BH361">
        <v>10000</v>
      </c>
      <c r="BL361" s="29" t="e">
        <f t="shared" si="560"/>
        <v>#DIV/0!</v>
      </c>
      <c r="BP361" s="13" t="e">
        <f t="shared" si="561"/>
        <v>#DIV/0!</v>
      </c>
      <c r="BQ361" s="34" t="e">
        <f t="shared" si="571"/>
        <v>#DIV/0!</v>
      </c>
    </row>
    <row r="362" spans="1:69" s="41" customFormat="1" x14ac:dyDescent="0.25">
      <c r="A362" s="41">
        <v>8</v>
      </c>
      <c r="B362" s="41">
        <f t="shared" si="562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572"/>
        <v>11.966666666666667</v>
      </c>
      <c r="L362" s="43" t="e">
        <f t="shared" si="573"/>
        <v>#DIV/0!</v>
      </c>
      <c r="M362" s="44">
        <f t="shared" si="574"/>
        <v>1.8697916666666665E-2</v>
      </c>
      <c r="O362" s="41">
        <v>8</v>
      </c>
      <c r="P362" s="41">
        <f t="shared" si="564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54"/>
        <v>23.033333333333331</v>
      </c>
      <c r="Z362" s="43" t="e">
        <f t="shared" si="555"/>
        <v>#DIV/0!</v>
      </c>
      <c r="AA362" s="44">
        <f t="shared" si="565"/>
        <v>1.7994791666666666E-2</v>
      </c>
      <c r="AC362" s="41">
        <v>8</v>
      </c>
      <c r="AD362" s="41">
        <f t="shared" si="566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56"/>
        <v>34.166666666666664</v>
      </c>
      <c r="AN362" s="43" t="e">
        <f t="shared" si="557"/>
        <v>#DIV/0!</v>
      </c>
      <c r="AO362" s="44">
        <f t="shared" si="567"/>
        <v>1.7795138888888888E-2</v>
      </c>
      <c r="AQ362" s="41">
        <v>8</v>
      </c>
      <c r="AR362" s="41">
        <f t="shared" si="568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58"/>
        <v>55.933333333333337</v>
      </c>
      <c r="BB362" s="43" t="e">
        <f t="shared" si="559"/>
        <v>#DIV/0!</v>
      </c>
      <c r="BC362" s="44">
        <f t="shared" si="569"/>
        <v>1.7479166666666667E-2</v>
      </c>
      <c r="BE362" s="55">
        <v>8</v>
      </c>
      <c r="BF362" s="41">
        <f t="shared" si="570"/>
        <v>80</v>
      </c>
      <c r="BG362" s="41">
        <v>8</v>
      </c>
      <c r="BH362" s="41">
        <v>10000</v>
      </c>
      <c r="BI362" s="41">
        <v>97.9</v>
      </c>
      <c r="BJ362" s="41">
        <v>110.9</v>
      </c>
      <c r="BK362" s="41">
        <v>101.3</v>
      </c>
      <c r="BL362" s="42">
        <f t="shared" si="560"/>
        <v>103.36666666666667</v>
      </c>
      <c r="BP362" s="43" t="e">
        <f t="shared" si="561"/>
        <v>#DIV/0!</v>
      </c>
      <c r="BQ362" s="44">
        <f t="shared" si="571"/>
        <v>1.6151041666666668E-2</v>
      </c>
    </row>
    <row r="363" spans="1:69" x14ac:dyDescent="0.25">
      <c r="A363">
        <v>9</v>
      </c>
      <c r="B363">
        <f t="shared" si="562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564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566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568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570"/>
        <v>80</v>
      </c>
      <c r="BG363">
        <v>9</v>
      </c>
      <c r="BH363">
        <v>10000</v>
      </c>
      <c r="BL363" s="29" t="s">
        <v>44</v>
      </c>
      <c r="BP363" s="13"/>
      <c r="BQ363" s="34"/>
    </row>
    <row r="366" spans="1:69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69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69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575">AVERAGE(E369:G369)</f>
        <v>#DIV/0!</v>
      </c>
      <c r="I369" s="38"/>
      <c r="J369" s="5"/>
      <c r="K369" s="38"/>
      <c r="L369" s="13" t="e">
        <f t="shared" ref="L369:L374" si="576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577">AVERAGE(S369:U369)</f>
        <v>#DIV/0!</v>
      </c>
      <c r="W369" s="38"/>
      <c r="X369" s="5"/>
      <c r="Y369" s="38"/>
      <c r="Z369" s="13" t="e">
        <f t="shared" ref="Z369:Z374" si="578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579">AVERAGE(AG369:AI369)</f>
        <v>#DIV/0!</v>
      </c>
      <c r="AK369" s="38"/>
      <c r="AL369" s="5"/>
      <c r="AM369" s="38"/>
      <c r="AN369" s="13" t="e">
        <f t="shared" ref="AN369:AN374" si="580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581">AVERAGE(AU369:AW369)</f>
        <v>#DIV/0!</v>
      </c>
      <c r="AY369" s="38"/>
      <c r="AZ369" s="5"/>
      <c r="BA369" s="38"/>
      <c r="BB369" s="13" t="e">
        <f t="shared" ref="BB369:BB374" si="582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583">AVERAGE(BI369:BK369)</f>
        <v>#DIV/0!</v>
      </c>
      <c r="BM369" s="38"/>
      <c r="BN369" s="5"/>
      <c r="BO369" s="38"/>
      <c r="BP369" s="13" t="e">
        <f t="shared" ref="BP369:BP374" si="584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585">B369</f>
        <v>90</v>
      </c>
      <c r="C370">
        <v>3</v>
      </c>
      <c r="D370">
        <v>1000</v>
      </c>
      <c r="H370" s="29" t="e">
        <f t="shared" si="575"/>
        <v>#DIV/0!</v>
      </c>
      <c r="L370" s="13" t="e">
        <f t="shared" si="576"/>
        <v>#DIV/0!</v>
      </c>
      <c r="M370" s="34" t="e">
        <f t="shared" ref="M370:M374" si="586">H370*1000/(B370*C370*D370)</f>
        <v>#DIV/0!</v>
      </c>
      <c r="O370">
        <v>3</v>
      </c>
      <c r="P370">
        <f t="shared" ref="P370:P375" si="587">P369</f>
        <v>90</v>
      </c>
      <c r="Q370">
        <v>3</v>
      </c>
      <c r="R370">
        <v>2000</v>
      </c>
      <c r="V370" s="29" t="e">
        <f t="shared" si="577"/>
        <v>#DIV/0!</v>
      </c>
      <c r="Z370" s="13" t="e">
        <f t="shared" si="578"/>
        <v>#DIV/0!</v>
      </c>
      <c r="AA370" s="34" t="e">
        <f t="shared" ref="AA370:AA374" si="588">V370*1000/(P370*Q370*R370)</f>
        <v>#DIV/0!</v>
      </c>
      <c r="AC370">
        <v>3</v>
      </c>
      <c r="AD370">
        <f t="shared" ref="AD370:AD375" si="589">AD369</f>
        <v>90</v>
      </c>
      <c r="AE370">
        <v>3</v>
      </c>
      <c r="AF370">
        <v>3000</v>
      </c>
      <c r="AJ370" s="29" t="e">
        <f t="shared" si="579"/>
        <v>#DIV/0!</v>
      </c>
      <c r="AN370" s="13" t="e">
        <f t="shared" si="580"/>
        <v>#DIV/0!</v>
      </c>
      <c r="AO370" s="34" t="e">
        <f t="shared" ref="AO370:AO374" si="590">AJ370*1000/(AD370*AE370*AF370)</f>
        <v>#DIV/0!</v>
      </c>
      <c r="AQ370">
        <v>3</v>
      </c>
      <c r="AR370">
        <f t="shared" ref="AR370:AR375" si="591">AR369</f>
        <v>90</v>
      </c>
      <c r="AS370">
        <v>3</v>
      </c>
      <c r="AT370">
        <v>5000</v>
      </c>
      <c r="AX370" s="29" t="e">
        <f t="shared" si="581"/>
        <v>#DIV/0!</v>
      </c>
      <c r="BB370" s="13" t="e">
        <f t="shared" si="582"/>
        <v>#DIV/0!</v>
      </c>
      <c r="BC370" s="34" t="e">
        <f t="shared" ref="BC370:BC374" si="592">AX370*1000/(AR370*AS370*AT370)</f>
        <v>#DIV/0!</v>
      </c>
      <c r="BE370" s="53">
        <v>3</v>
      </c>
      <c r="BF370">
        <f t="shared" ref="BF370:BF375" si="593">BF369</f>
        <v>90</v>
      </c>
      <c r="BG370">
        <v>3</v>
      </c>
      <c r="BH370">
        <v>10000</v>
      </c>
      <c r="BL370" s="29" t="e">
        <f t="shared" si="583"/>
        <v>#DIV/0!</v>
      </c>
      <c r="BP370" s="13" t="e">
        <f t="shared" si="584"/>
        <v>#DIV/0!</v>
      </c>
      <c r="BQ370" s="34" t="e">
        <f t="shared" ref="BQ370:BQ374" si="594">BL370*1000/(BF370*BG370*BH370)</f>
        <v>#DIV/0!</v>
      </c>
    </row>
    <row r="371" spans="1:69" x14ac:dyDescent="0.25">
      <c r="A371">
        <v>4</v>
      </c>
      <c r="B371">
        <f t="shared" si="585"/>
        <v>90</v>
      </c>
      <c r="C371">
        <v>4</v>
      </c>
      <c r="D371">
        <v>1000</v>
      </c>
      <c r="H371" s="29" t="e">
        <f t="shared" si="575"/>
        <v>#DIV/0!</v>
      </c>
      <c r="L371" s="13" t="e">
        <f t="shared" si="576"/>
        <v>#DIV/0!</v>
      </c>
      <c r="M371" s="34" t="e">
        <f t="shared" si="586"/>
        <v>#DIV/0!</v>
      </c>
      <c r="O371">
        <v>4</v>
      </c>
      <c r="P371">
        <f t="shared" si="587"/>
        <v>90</v>
      </c>
      <c r="Q371">
        <v>4</v>
      </c>
      <c r="R371">
        <v>2000</v>
      </c>
      <c r="V371" s="29" t="e">
        <f t="shared" si="577"/>
        <v>#DIV/0!</v>
      </c>
      <c r="Z371" s="13" t="e">
        <f t="shared" si="578"/>
        <v>#DIV/0!</v>
      </c>
      <c r="AA371" s="34" t="e">
        <f t="shared" si="588"/>
        <v>#DIV/0!</v>
      </c>
      <c r="AC371">
        <v>4</v>
      </c>
      <c r="AD371">
        <f t="shared" si="589"/>
        <v>90</v>
      </c>
      <c r="AE371">
        <v>4</v>
      </c>
      <c r="AF371">
        <v>3000</v>
      </c>
      <c r="AJ371" s="29" t="e">
        <f t="shared" si="579"/>
        <v>#DIV/0!</v>
      </c>
      <c r="AN371" s="13" t="e">
        <f t="shared" si="580"/>
        <v>#DIV/0!</v>
      </c>
      <c r="AO371" s="34" t="e">
        <f t="shared" si="590"/>
        <v>#DIV/0!</v>
      </c>
      <c r="AQ371">
        <v>4</v>
      </c>
      <c r="AR371">
        <f t="shared" si="591"/>
        <v>90</v>
      </c>
      <c r="AS371">
        <v>4</v>
      </c>
      <c r="AT371">
        <v>5000</v>
      </c>
      <c r="AX371" s="29" t="e">
        <f t="shared" si="581"/>
        <v>#DIV/0!</v>
      </c>
      <c r="BB371" s="13" t="e">
        <f t="shared" si="582"/>
        <v>#DIV/0!</v>
      </c>
      <c r="BC371" s="34" t="e">
        <f t="shared" si="592"/>
        <v>#DIV/0!</v>
      </c>
      <c r="BE371" s="53">
        <v>4</v>
      </c>
      <c r="BF371">
        <f t="shared" si="593"/>
        <v>90</v>
      </c>
      <c r="BG371">
        <v>4</v>
      </c>
      <c r="BH371">
        <v>10000</v>
      </c>
      <c r="BL371" s="29" t="e">
        <f t="shared" si="583"/>
        <v>#DIV/0!</v>
      </c>
      <c r="BP371" s="13" t="e">
        <f t="shared" si="584"/>
        <v>#DIV/0!</v>
      </c>
      <c r="BQ371" s="34" t="e">
        <f t="shared" si="594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575"/>
        <v>#DIV/0!</v>
      </c>
      <c r="L372" s="13" t="e">
        <f t="shared" ref="L372" si="595">AVERAGE(I372:K372)</f>
        <v>#DIV/0!</v>
      </c>
      <c r="M372" s="34" t="e">
        <f t="shared" ref="M372" si="596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577"/>
        <v>#DIV/0!</v>
      </c>
      <c r="Z372" s="13" t="e">
        <f t="shared" si="578"/>
        <v>#DIV/0!</v>
      </c>
      <c r="AA372" s="34" t="e">
        <f t="shared" si="588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579"/>
        <v>#DIV/0!</v>
      </c>
      <c r="AN372" s="13" t="e">
        <f t="shared" si="580"/>
        <v>#DIV/0!</v>
      </c>
      <c r="AO372" s="34" t="e">
        <f t="shared" si="590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581"/>
        <v>#DIV/0!</v>
      </c>
      <c r="BB372" s="13" t="e">
        <f t="shared" si="582"/>
        <v>#DIV/0!</v>
      </c>
      <c r="BC372" s="34" t="e">
        <f t="shared" si="592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583"/>
        <v>#DIV/0!</v>
      </c>
      <c r="BP372" s="13" t="e">
        <f t="shared" si="584"/>
        <v>#DIV/0!</v>
      </c>
      <c r="BQ372" s="34" t="e">
        <f t="shared" si="594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575"/>
        <v>#DIV/0!</v>
      </c>
      <c r="L373" s="13" t="e">
        <f t="shared" si="576"/>
        <v>#DIV/0!</v>
      </c>
      <c r="M373" s="34" t="e">
        <f t="shared" si="586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577"/>
        <v>#DIV/0!</v>
      </c>
      <c r="Z373" s="13" t="e">
        <f t="shared" si="578"/>
        <v>#DIV/0!</v>
      </c>
      <c r="AA373" s="34" t="e">
        <f t="shared" si="588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579"/>
        <v>#DIV/0!</v>
      </c>
      <c r="AN373" s="13" t="e">
        <f t="shared" si="580"/>
        <v>#DIV/0!</v>
      </c>
      <c r="AO373" s="34" t="e">
        <f t="shared" si="590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581"/>
        <v>#DIV/0!</v>
      </c>
      <c r="BB373" s="13" t="e">
        <f t="shared" si="582"/>
        <v>#DIV/0!</v>
      </c>
      <c r="BC373" s="34" t="e">
        <f t="shared" si="592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583"/>
        <v>#DIV/0!</v>
      </c>
      <c r="BP373" s="13" t="e">
        <f t="shared" si="584"/>
        <v>#DIV/0!</v>
      </c>
      <c r="BQ373" s="34" t="e">
        <f t="shared" si="594"/>
        <v>#DIV/0!</v>
      </c>
    </row>
    <row r="374" spans="1:69" s="41" customFormat="1" x14ac:dyDescent="0.25">
      <c r="A374" s="41">
        <v>7</v>
      </c>
      <c r="B374" s="41">
        <f t="shared" si="585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575"/>
        <v>13.066666666666668</v>
      </c>
      <c r="L374" s="43" t="e">
        <f t="shared" si="576"/>
        <v>#DIV/0!</v>
      </c>
      <c r="M374" s="44">
        <f t="shared" si="586"/>
        <v>2.0740740740740744E-2</v>
      </c>
      <c r="O374" s="41">
        <v>7</v>
      </c>
      <c r="P374" s="41">
        <f t="shared" si="587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577"/>
        <v>25.033333333333331</v>
      </c>
      <c r="Z374" s="43" t="e">
        <f t="shared" si="578"/>
        <v>#DIV/0!</v>
      </c>
      <c r="AA374" s="44">
        <f t="shared" si="588"/>
        <v>1.9867724867724867E-2</v>
      </c>
      <c r="AC374" s="41">
        <v>7</v>
      </c>
      <c r="AD374" s="41">
        <f t="shared" si="589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579"/>
        <v>37.06666666666667</v>
      </c>
      <c r="AN374" s="43" t="e">
        <f t="shared" si="580"/>
        <v>#DIV/0!</v>
      </c>
      <c r="AO374" s="44">
        <f t="shared" si="590"/>
        <v>1.9611992945326281E-2</v>
      </c>
      <c r="AQ374" s="41">
        <v>7</v>
      </c>
      <c r="AR374" s="41">
        <f t="shared" si="591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581"/>
        <v>60.70000000000001</v>
      </c>
      <c r="BB374" s="43" t="e">
        <f t="shared" si="582"/>
        <v>#DIV/0!</v>
      </c>
      <c r="BC374" s="44">
        <f t="shared" si="592"/>
        <v>1.9269841269841274E-2</v>
      </c>
      <c r="BE374" s="55">
        <v>7</v>
      </c>
      <c r="BF374" s="41">
        <f t="shared" si="593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583"/>
        <v>110.23333333333333</v>
      </c>
      <c r="BP374" s="43" t="e">
        <f t="shared" si="584"/>
        <v>#DIV/0!</v>
      </c>
      <c r="BQ374" s="44">
        <f t="shared" si="594"/>
        <v>1.7497354497354498E-2</v>
      </c>
    </row>
    <row r="375" spans="1:69" x14ac:dyDescent="0.25">
      <c r="A375">
        <v>8</v>
      </c>
      <c r="B375">
        <f t="shared" si="585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587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589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591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593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597">AVERAGE(E381:G381)</f>
        <v>#DIV/0!</v>
      </c>
      <c r="I381" s="38"/>
      <c r="J381" s="5"/>
      <c r="K381" s="38"/>
      <c r="L381" s="13" t="e">
        <f t="shared" ref="L381:L385" si="598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599">AVERAGE(S381:U381)</f>
        <v>#DIV/0!</v>
      </c>
      <c r="W381" s="38"/>
      <c r="X381" s="5"/>
      <c r="Y381" s="38"/>
      <c r="Z381" s="13" t="e">
        <f t="shared" ref="Z381:Z385" si="600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01">AVERAGE(AG381:AI381)</f>
        <v>#DIV/0!</v>
      </c>
      <c r="AK381" s="38"/>
      <c r="AL381" s="5"/>
      <c r="AM381" s="38"/>
      <c r="AN381" s="13" t="e">
        <f t="shared" ref="AN381:AN385" si="602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03">AVERAGE(AU381:AW381)</f>
        <v>#DIV/0!</v>
      </c>
      <c r="AY381" s="38"/>
      <c r="AZ381" s="5"/>
      <c r="BA381" s="38"/>
      <c r="BB381" s="13" t="e">
        <f t="shared" ref="BB381:BB385" si="604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05">AVERAGE(BI381:BK381)</f>
        <v>#DIV/0!</v>
      </c>
      <c r="BM381" s="38"/>
      <c r="BN381" s="5"/>
      <c r="BO381" s="38"/>
      <c r="BP381" s="13" t="e">
        <f t="shared" ref="BP381:BP385" si="606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07">B381</f>
        <v>100</v>
      </c>
      <c r="C382">
        <v>3</v>
      </c>
      <c r="D382">
        <v>1000</v>
      </c>
      <c r="H382" s="29" t="e">
        <f t="shared" si="597"/>
        <v>#DIV/0!</v>
      </c>
      <c r="L382" s="13" t="e">
        <f t="shared" si="598"/>
        <v>#DIV/0!</v>
      </c>
      <c r="M382" s="34" t="e">
        <f t="shared" ref="M382:M385" si="608">H382*1000/(B382*C382*D382)</f>
        <v>#DIV/0!</v>
      </c>
      <c r="O382">
        <v>3</v>
      </c>
      <c r="P382">
        <f t="shared" ref="P382:P386" si="609">P381</f>
        <v>100</v>
      </c>
      <c r="Q382">
        <v>3</v>
      </c>
      <c r="R382">
        <v>2000</v>
      </c>
      <c r="V382" s="29" t="e">
        <f t="shared" si="599"/>
        <v>#DIV/0!</v>
      </c>
      <c r="Z382" s="13" t="e">
        <f t="shared" si="600"/>
        <v>#DIV/0!</v>
      </c>
      <c r="AA382" s="34" t="e">
        <f t="shared" ref="AA382:AA385" si="610">V382*1000/(P382*Q382*R382)</f>
        <v>#DIV/0!</v>
      </c>
      <c r="AC382">
        <v>3</v>
      </c>
      <c r="AD382">
        <f t="shared" ref="AD382:AD386" si="611">AD381</f>
        <v>100</v>
      </c>
      <c r="AE382">
        <v>3</v>
      </c>
      <c r="AF382">
        <v>3000</v>
      </c>
      <c r="AJ382" s="29" t="e">
        <f t="shared" si="601"/>
        <v>#DIV/0!</v>
      </c>
      <c r="AN382" s="13" t="e">
        <f t="shared" si="602"/>
        <v>#DIV/0!</v>
      </c>
      <c r="AO382" s="34" t="e">
        <f t="shared" ref="AO382:AO385" si="612">AJ382*1000/(AD382*AE382*AF382)</f>
        <v>#DIV/0!</v>
      </c>
      <c r="AQ382">
        <v>3</v>
      </c>
      <c r="AR382">
        <f t="shared" ref="AR382:AR386" si="613">AR381</f>
        <v>100</v>
      </c>
      <c r="AS382">
        <v>3</v>
      </c>
      <c r="AT382">
        <v>5000</v>
      </c>
      <c r="AX382" s="29" t="e">
        <f t="shared" si="603"/>
        <v>#DIV/0!</v>
      </c>
      <c r="BB382" s="13" t="e">
        <f t="shared" si="604"/>
        <v>#DIV/0!</v>
      </c>
      <c r="BC382" s="34" t="e">
        <f t="shared" ref="BC382:BC385" si="614">AX382*1000/(AR382*AS382*AT382)</f>
        <v>#DIV/0!</v>
      </c>
      <c r="BE382" s="53">
        <v>3</v>
      </c>
      <c r="BF382">
        <f t="shared" ref="BF382:BF386" si="615">BF381</f>
        <v>100</v>
      </c>
      <c r="BG382">
        <v>3</v>
      </c>
      <c r="BH382">
        <v>10000</v>
      </c>
      <c r="BL382" s="29" t="e">
        <f t="shared" si="605"/>
        <v>#DIV/0!</v>
      </c>
      <c r="BP382" s="13" t="e">
        <f t="shared" si="606"/>
        <v>#DIV/0!</v>
      </c>
      <c r="BQ382" s="34" t="e">
        <f t="shared" ref="BQ382:BQ385" si="616">BL382*1000/(BF382*BG382*BH382)</f>
        <v>#DIV/0!</v>
      </c>
    </row>
    <row r="383" spans="1:69" x14ac:dyDescent="0.25">
      <c r="A383">
        <v>4</v>
      </c>
      <c r="B383">
        <f t="shared" si="607"/>
        <v>100</v>
      </c>
      <c r="C383">
        <v>4</v>
      </c>
      <c r="D383">
        <v>1000</v>
      </c>
      <c r="H383" s="29" t="e">
        <f t="shared" si="597"/>
        <v>#DIV/0!</v>
      </c>
      <c r="L383" s="13" t="e">
        <f t="shared" si="598"/>
        <v>#DIV/0!</v>
      </c>
      <c r="M383" s="34" t="e">
        <f t="shared" si="608"/>
        <v>#DIV/0!</v>
      </c>
      <c r="O383">
        <v>4</v>
      </c>
      <c r="P383">
        <f t="shared" si="609"/>
        <v>100</v>
      </c>
      <c r="Q383">
        <v>4</v>
      </c>
      <c r="R383">
        <v>2000</v>
      </c>
      <c r="V383" s="29" t="e">
        <f t="shared" si="599"/>
        <v>#DIV/0!</v>
      </c>
      <c r="Z383" s="13" t="e">
        <f t="shared" si="600"/>
        <v>#DIV/0!</v>
      </c>
      <c r="AA383" s="34" t="e">
        <f t="shared" si="610"/>
        <v>#DIV/0!</v>
      </c>
      <c r="AC383">
        <v>4</v>
      </c>
      <c r="AD383">
        <f t="shared" si="611"/>
        <v>100</v>
      </c>
      <c r="AE383">
        <v>4</v>
      </c>
      <c r="AF383">
        <v>3000</v>
      </c>
      <c r="AJ383" s="29" t="e">
        <f t="shared" si="601"/>
        <v>#DIV/0!</v>
      </c>
      <c r="AN383" s="13" t="e">
        <f t="shared" si="602"/>
        <v>#DIV/0!</v>
      </c>
      <c r="AO383" s="34" t="e">
        <f t="shared" si="612"/>
        <v>#DIV/0!</v>
      </c>
      <c r="AQ383">
        <v>4</v>
      </c>
      <c r="AR383">
        <f t="shared" si="613"/>
        <v>100</v>
      </c>
      <c r="AS383">
        <v>4</v>
      </c>
      <c r="AT383">
        <v>5000</v>
      </c>
      <c r="AX383" s="29" t="e">
        <f t="shared" si="603"/>
        <v>#DIV/0!</v>
      </c>
      <c r="BB383" s="13" t="e">
        <f t="shared" si="604"/>
        <v>#DIV/0!</v>
      </c>
      <c r="BC383" s="34" t="e">
        <f t="shared" si="614"/>
        <v>#DIV/0!</v>
      </c>
      <c r="BE383" s="53">
        <v>4</v>
      </c>
      <c r="BF383">
        <f t="shared" si="615"/>
        <v>100</v>
      </c>
      <c r="BG383">
        <v>4</v>
      </c>
      <c r="BH383">
        <v>10000</v>
      </c>
      <c r="BL383" s="29" t="e">
        <f t="shared" si="605"/>
        <v>#DIV/0!</v>
      </c>
      <c r="BP383" s="13" t="e">
        <f t="shared" si="606"/>
        <v>#DIV/0!</v>
      </c>
      <c r="BQ383" s="34" t="e">
        <f t="shared" si="616"/>
        <v>#DIV/0!</v>
      </c>
    </row>
    <row r="384" spans="1:69" x14ac:dyDescent="0.25">
      <c r="A384">
        <v>5</v>
      </c>
      <c r="B384">
        <f t="shared" si="607"/>
        <v>100</v>
      </c>
      <c r="C384">
        <v>5</v>
      </c>
      <c r="D384">
        <v>1000</v>
      </c>
      <c r="H384" s="29" t="e">
        <f t="shared" si="597"/>
        <v>#DIV/0!</v>
      </c>
      <c r="L384" s="13" t="e">
        <f t="shared" si="598"/>
        <v>#DIV/0!</v>
      </c>
      <c r="M384" s="34" t="e">
        <f t="shared" si="608"/>
        <v>#DIV/0!</v>
      </c>
      <c r="O384">
        <v>5</v>
      </c>
      <c r="P384">
        <f t="shared" si="609"/>
        <v>100</v>
      </c>
      <c r="Q384">
        <v>5</v>
      </c>
      <c r="R384">
        <v>2000</v>
      </c>
      <c r="V384" s="29" t="e">
        <f t="shared" si="599"/>
        <v>#DIV/0!</v>
      </c>
      <c r="Z384" s="13" t="e">
        <f t="shared" si="600"/>
        <v>#DIV/0!</v>
      </c>
      <c r="AA384" s="34" t="e">
        <f t="shared" si="610"/>
        <v>#DIV/0!</v>
      </c>
      <c r="AC384">
        <v>5</v>
      </c>
      <c r="AD384">
        <f t="shared" si="611"/>
        <v>100</v>
      </c>
      <c r="AE384">
        <v>5</v>
      </c>
      <c r="AF384">
        <v>3000</v>
      </c>
      <c r="AJ384" s="29" t="e">
        <f t="shared" si="601"/>
        <v>#DIV/0!</v>
      </c>
      <c r="AN384" s="13" t="e">
        <f t="shared" si="602"/>
        <v>#DIV/0!</v>
      </c>
      <c r="AO384" s="34" t="e">
        <f t="shared" si="612"/>
        <v>#DIV/0!</v>
      </c>
      <c r="AQ384">
        <v>5</v>
      </c>
      <c r="AR384">
        <f t="shared" si="613"/>
        <v>100</v>
      </c>
      <c r="AS384">
        <v>5</v>
      </c>
      <c r="AT384">
        <v>5000</v>
      </c>
      <c r="AX384" s="29" t="e">
        <f t="shared" si="603"/>
        <v>#DIV/0!</v>
      </c>
      <c r="BB384" s="13" t="e">
        <f t="shared" si="604"/>
        <v>#DIV/0!</v>
      </c>
      <c r="BC384" s="34" t="e">
        <f t="shared" si="614"/>
        <v>#DIV/0!</v>
      </c>
      <c r="BE384" s="53">
        <v>5</v>
      </c>
      <c r="BF384">
        <f t="shared" si="615"/>
        <v>100</v>
      </c>
      <c r="BG384">
        <v>5</v>
      </c>
      <c r="BH384">
        <v>10000</v>
      </c>
      <c r="BL384" s="29" t="e">
        <f t="shared" si="605"/>
        <v>#DIV/0!</v>
      </c>
      <c r="BP384" s="13" t="e">
        <f t="shared" si="606"/>
        <v>#DIV/0!</v>
      </c>
      <c r="BQ384" s="34" t="e">
        <f t="shared" si="616"/>
        <v>#DIV/0!</v>
      </c>
    </row>
    <row r="385" spans="1:69" s="41" customFormat="1" x14ac:dyDescent="0.25">
      <c r="A385" s="41">
        <v>6</v>
      </c>
      <c r="B385" s="41">
        <f t="shared" si="607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597"/>
        <v>12.766666666666666</v>
      </c>
      <c r="I385" s="41">
        <v>13</v>
      </c>
      <c r="J385" s="41">
        <v>9</v>
      </c>
      <c r="K385" s="41">
        <v>9</v>
      </c>
      <c r="L385" s="43">
        <f t="shared" si="598"/>
        <v>10.333333333333334</v>
      </c>
      <c r="M385" s="44">
        <f t="shared" si="608"/>
        <v>2.1277777777777777E-2</v>
      </c>
      <c r="O385" s="41">
        <v>6</v>
      </c>
      <c r="P385" s="41">
        <f t="shared" si="609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599"/>
        <v>24.433333333333334</v>
      </c>
      <c r="Z385" s="43" t="e">
        <f t="shared" si="600"/>
        <v>#DIV/0!</v>
      </c>
      <c r="AA385" s="44">
        <f t="shared" si="610"/>
        <v>2.0361111111111111E-2</v>
      </c>
      <c r="AC385" s="41">
        <v>6</v>
      </c>
      <c r="AD385" s="41">
        <f t="shared" si="611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01"/>
        <v>36.033333333333339</v>
      </c>
      <c r="AN385" s="43" t="e">
        <f t="shared" si="602"/>
        <v>#DIV/0!</v>
      </c>
      <c r="AO385" s="44">
        <f t="shared" si="612"/>
        <v>2.0018518518518519E-2</v>
      </c>
      <c r="AQ385" s="41">
        <v>6</v>
      </c>
      <c r="AR385" s="41">
        <f t="shared" si="613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03"/>
        <v>59.033333333333331</v>
      </c>
      <c r="BB385" s="43" t="e">
        <f t="shared" si="604"/>
        <v>#DIV/0!</v>
      </c>
      <c r="BC385" s="44">
        <f t="shared" si="614"/>
        <v>1.9677777777777777E-2</v>
      </c>
      <c r="BE385" s="55">
        <v>6</v>
      </c>
      <c r="BF385" s="41">
        <f t="shared" si="615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05"/>
        <v>111.39999999999999</v>
      </c>
      <c r="BP385" s="43" t="e">
        <f t="shared" si="606"/>
        <v>#DIV/0!</v>
      </c>
      <c r="BQ385" s="44">
        <f t="shared" si="616"/>
        <v>1.8566666666666665E-2</v>
      </c>
    </row>
    <row r="386" spans="1:69" x14ac:dyDescent="0.25">
      <c r="A386">
        <v>18</v>
      </c>
      <c r="B386">
        <f t="shared" si="607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09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11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13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15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69" s="31" customFormat="1" x14ac:dyDescent="0.25">
      <c r="A388" s="39" t="s">
        <v>59</v>
      </c>
      <c r="B388" s="40">
        <v>150</v>
      </c>
      <c r="F388" s="35"/>
      <c r="H388" s="36"/>
      <c r="L388" s="37"/>
      <c r="M388" s="37"/>
      <c r="AA388" s="37"/>
      <c r="BE388" s="54"/>
    </row>
    <row r="389" spans="1:69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69" x14ac:dyDescent="0.25">
      <c r="A390">
        <v>1</v>
      </c>
      <c r="B390">
        <f>$B$388</f>
        <v>150</v>
      </c>
      <c r="C390">
        <v>1</v>
      </c>
      <c r="D390">
        <v>1000</v>
      </c>
      <c r="H390" s="29" t="e">
        <f>AVERAGE(E390:G390)</f>
        <v>#DIV/0!</v>
      </c>
      <c r="I390" s="5" t="s">
        <v>43</v>
      </c>
      <c r="J390" s="5" t="s">
        <v>43</v>
      </c>
      <c r="K390" s="5" t="s">
        <v>43</v>
      </c>
      <c r="L390" s="5" t="s">
        <v>43</v>
      </c>
      <c r="M390" s="34" t="e">
        <f>H390*1000/(B390*C390*D390)</f>
        <v>#DIV/0!</v>
      </c>
      <c r="O390">
        <v>1</v>
      </c>
      <c r="P390">
        <f>$B$388</f>
        <v>150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150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150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150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</row>
    <row r="391" spans="1:69" x14ac:dyDescent="0.25">
      <c r="A391">
        <v>2</v>
      </c>
      <c r="B391">
        <f>B390</f>
        <v>150</v>
      </c>
      <c r="C391">
        <v>2</v>
      </c>
      <c r="D391">
        <v>1000</v>
      </c>
      <c r="H391" s="29" t="e">
        <f t="shared" ref="H391:H393" si="617">AVERAGE(E391:G391)</f>
        <v>#DIV/0!</v>
      </c>
      <c r="I391" s="38"/>
      <c r="J391" s="5"/>
      <c r="K391" s="38"/>
      <c r="L391" s="13" t="e">
        <f t="shared" ref="L391:L393" si="618">AVERAGE(I391:K391)</f>
        <v>#DIV/0!</v>
      </c>
      <c r="M391" s="34" t="e">
        <f>H391*1000/(B391*C391*D391)</f>
        <v>#DIV/0!</v>
      </c>
      <c r="O391">
        <v>2</v>
      </c>
      <c r="P391">
        <f>P390</f>
        <v>150</v>
      </c>
      <c r="Q391">
        <v>2</v>
      </c>
      <c r="R391">
        <v>2000</v>
      </c>
      <c r="V391" s="29" t="e">
        <f t="shared" ref="V391:V393" si="619">AVERAGE(S391:U391)</f>
        <v>#DIV/0!</v>
      </c>
      <c r="W391" s="38"/>
      <c r="X391" s="5"/>
      <c r="Y391" s="38"/>
      <c r="Z391" s="13" t="e">
        <f t="shared" ref="Z391:Z393" si="620">AVERAGE(W391:Y391)</f>
        <v>#DIV/0!</v>
      </c>
      <c r="AA391" s="34" t="e">
        <f>V391*1000/(P391*Q391*R391)</f>
        <v>#DIV/0!</v>
      </c>
      <c r="AC391">
        <v>2</v>
      </c>
      <c r="AD391">
        <f>AD390</f>
        <v>150</v>
      </c>
      <c r="AE391">
        <v>2</v>
      </c>
      <c r="AF391">
        <v>3000</v>
      </c>
      <c r="AJ391" s="29" t="e">
        <f t="shared" ref="AJ391:AJ393" si="621">AVERAGE(AG391:AI391)</f>
        <v>#DIV/0!</v>
      </c>
      <c r="AK391" s="38"/>
      <c r="AL391" s="5"/>
      <c r="AM391" s="38"/>
      <c r="AN391" s="13" t="e">
        <f t="shared" ref="AN391:AN393" si="622">AVERAGE(AK391:AM391)</f>
        <v>#DIV/0!</v>
      </c>
      <c r="AO391" s="34" t="e">
        <f>AJ391*1000/(AD391*AE391*AF391)</f>
        <v>#DIV/0!</v>
      </c>
      <c r="AQ391">
        <v>2</v>
      </c>
      <c r="AR391">
        <f>AR390</f>
        <v>150</v>
      </c>
      <c r="AS391">
        <v>2</v>
      </c>
      <c r="AT391">
        <v>5000</v>
      </c>
      <c r="AX391" s="29" t="e">
        <f t="shared" ref="AX391:AX393" si="623">AVERAGE(AU391:AW391)</f>
        <v>#DIV/0!</v>
      </c>
      <c r="AY391" s="38"/>
      <c r="AZ391" s="5"/>
      <c r="BA391" s="38"/>
      <c r="BB391" s="13" t="e">
        <f t="shared" ref="BB391:BB393" si="624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150</v>
      </c>
      <c r="BG391">
        <v>2</v>
      </c>
      <c r="BH391">
        <v>10000</v>
      </c>
      <c r="BL391" s="29" t="e">
        <f t="shared" ref="BL391:BL393" si="625">AVERAGE(BI391:BK391)</f>
        <v>#DIV/0!</v>
      </c>
      <c r="BM391" s="38"/>
      <c r="BN391" s="5"/>
      <c r="BO391" s="38"/>
      <c r="BP391" s="13" t="e">
        <f t="shared" ref="BP391:BP393" si="626">AVERAGE(BM391:BO391)</f>
        <v>#DIV/0!</v>
      </c>
      <c r="BQ391" s="34" t="e">
        <f>BL391*1000/(BF391*BG391*BH391)</f>
        <v>#DIV/0!</v>
      </c>
    </row>
    <row r="392" spans="1:69" x14ac:dyDescent="0.25">
      <c r="A392">
        <v>3</v>
      </c>
      <c r="B392">
        <f t="shared" ref="B392:B393" si="627">B391</f>
        <v>150</v>
      </c>
      <c r="C392">
        <v>3</v>
      </c>
      <c r="D392">
        <v>1000</v>
      </c>
      <c r="H392" s="29" t="e">
        <f t="shared" si="617"/>
        <v>#DIV/0!</v>
      </c>
      <c r="L392" s="13" t="e">
        <f t="shared" si="618"/>
        <v>#DIV/0!</v>
      </c>
      <c r="M392" s="34" t="e">
        <f t="shared" ref="M392:M393" si="628">H392*1000/(B392*C392*D392)</f>
        <v>#DIV/0!</v>
      </c>
      <c r="O392">
        <v>3</v>
      </c>
      <c r="P392">
        <f t="shared" ref="P392:P393" si="629">P391</f>
        <v>150</v>
      </c>
      <c r="Q392">
        <v>3</v>
      </c>
      <c r="R392">
        <v>2000</v>
      </c>
      <c r="V392" s="29" t="e">
        <f t="shared" si="619"/>
        <v>#DIV/0!</v>
      </c>
      <c r="Z392" s="13" t="e">
        <f t="shared" si="620"/>
        <v>#DIV/0!</v>
      </c>
      <c r="AA392" s="34" t="e">
        <f t="shared" ref="AA392:AA393" si="630">V392*1000/(P392*Q392*R392)</f>
        <v>#DIV/0!</v>
      </c>
      <c r="AC392">
        <v>3</v>
      </c>
      <c r="AD392">
        <f t="shared" ref="AD392:AD393" si="631">AD391</f>
        <v>150</v>
      </c>
      <c r="AE392">
        <v>3</v>
      </c>
      <c r="AF392">
        <v>3000</v>
      </c>
      <c r="AJ392" s="29" t="e">
        <f t="shared" si="621"/>
        <v>#DIV/0!</v>
      </c>
      <c r="AN392" s="13" t="e">
        <f t="shared" si="622"/>
        <v>#DIV/0!</v>
      </c>
      <c r="AO392" s="34" t="e">
        <f t="shared" ref="AO392:AO393" si="632">AJ392*1000/(AD392*AE392*AF392)</f>
        <v>#DIV/0!</v>
      </c>
      <c r="AQ392">
        <v>3</v>
      </c>
      <c r="AR392">
        <f t="shared" ref="AR392:AR393" si="633">AR391</f>
        <v>150</v>
      </c>
      <c r="AS392">
        <v>3</v>
      </c>
      <c r="AT392">
        <v>5000</v>
      </c>
      <c r="AX392" s="29" t="e">
        <f t="shared" si="623"/>
        <v>#DIV/0!</v>
      </c>
      <c r="BB392" s="13" t="e">
        <f t="shared" si="624"/>
        <v>#DIV/0!</v>
      </c>
      <c r="BC392" s="34" t="e">
        <f t="shared" ref="BC392:BC393" si="634">AX392*1000/(AR392*AS392*AT392)</f>
        <v>#DIV/0!</v>
      </c>
      <c r="BE392" s="53">
        <v>3</v>
      </c>
      <c r="BF392">
        <f t="shared" ref="BF392:BF393" si="635">BF391</f>
        <v>150</v>
      </c>
      <c r="BG392">
        <v>3</v>
      </c>
      <c r="BH392">
        <v>10000</v>
      </c>
      <c r="BL392" s="29" t="e">
        <f t="shared" si="625"/>
        <v>#DIV/0!</v>
      </c>
      <c r="BP392" s="13" t="e">
        <f t="shared" si="626"/>
        <v>#DIV/0!</v>
      </c>
      <c r="BQ392" s="34" t="e">
        <f t="shared" ref="BQ392:BQ393" si="636">BL392*1000/(BF392*BG392*BH392)</f>
        <v>#DIV/0!</v>
      </c>
    </row>
    <row r="393" spans="1:69" s="41" customFormat="1" x14ac:dyDescent="0.25">
      <c r="A393" s="41">
        <v>4</v>
      </c>
      <c r="B393" s="41">
        <f t="shared" si="627"/>
        <v>150</v>
      </c>
      <c r="C393" s="41">
        <v>4</v>
      </c>
      <c r="D393" s="41">
        <v>1000</v>
      </c>
      <c r="E393" s="41">
        <v>13.3</v>
      </c>
      <c r="F393" s="41">
        <v>12</v>
      </c>
      <c r="G393" s="41">
        <v>12.1</v>
      </c>
      <c r="H393" s="42">
        <f t="shared" si="617"/>
        <v>12.466666666666667</v>
      </c>
      <c r="I393" s="41">
        <v>12</v>
      </c>
      <c r="J393" s="41">
        <v>13</v>
      </c>
      <c r="K393" s="41">
        <v>9</v>
      </c>
      <c r="L393" s="43">
        <f t="shared" si="618"/>
        <v>11.333333333333334</v>
      </c>
      <c r="M393" s="44">
        <f t="shared" si="628"/>
        <v>2.0777777777777777E-2</v>
      </c>
      <c r="O393" s="41">
        <v>4</v>
      </c>
      <c r="P393" s="41">
        <f t="shared" si="629"/>
        <v>150</v>
      </c>
      <c r="Q393" s="41">
        <v>4</v>
      </c>
      <c r="R393" s="41">
        <v>2000</v>
      </c>
      <c r="S393" s="41">
        <v>22.6</v>
      </c>
      <c r="T393" s="41">
        <v>22.7</v>
      </c>
      <c r="U393" s="41">
        <v>22.7</v>
      </c>
      <c r="V393" s="42">
        <f t="shared" si="619"/>
        <v>22.666666666666668</v>
      </c>
      <c r="Z393" s="43" t="e">
        <f t="shared" si="620"/>
        <v>#DIV/0!</v>
      </c>
      <c r="AA393" s="44">
        <f t="shared" si="630"/>
        <v>1.8888888888888889E-2</v>
      </c>
      <c r="AC393" s="41">
        <v>4</v>
      </c>
      <c r="AD393" s="41">
        <f t="shared" si="631"/>
        <v>150</v>
      </c>
      <c r="AE393" s="41">
        <v>4</v>
      </c>
      <c r="AF393" s="41">
        <v>3000</v>
      </c>
      <c r="AG393" s="41">
        <v>33.6</v>
      </c>
      <c r="AH393" s="41">
        <v>33.4</v>
      </c>
      <c r="AI393" s="41">
        <v>33.299999999999997</v>
      </c>
      <c r="AJ393" s="42">
        <f t="shared" si="621"/>
        <v>33.43333333333333</v>
      </c>
      <c r="AN393" s="43" t="e">
        <f t="shared" si="622"/>
        <v>#DIV/0!</v>
      </c>
      <c r="AO393" s="44">
        <f t="shared" si="632"/>
        <v>1.8574074074074073E-2</v>
      </c>
      <c r="AQ393" s="41">
        <v>4</v>
      </c>
      <c r="AR393" s="41">
        <f t="shared" si="633"/>
        <v>150</v>
      </c>
      <c r="AS393" s="41">
        <v>4</v>
      </c>
      <c r="AT393" s="41">
        <v>5000</v>
      </c>
      <c r="AU393" s="41">
        <v>54.1</v>
      </c>
      <c r="AV393" s="41">
        <v>54.4</v>
      </c>
      <c r="AW393" s="41">
        <v>54.2</v>
      </c>
      <c r="AX393" s="42">
        <f t="shared" si="623"/>
        <v>54.233333333333327</v>
      </c>
      <c r="BB393" s="43" t="e">
        <f t="shared" si="624"/>
        <v>#DIV/0!</v>
      </c>
      <c r="BC393" s="44">
        <f t="shared" si="634"/>
        <v>1.8077777777777776E-2</v>
      </c>
      <c r="BE393" s="55">
        <v>4</v>
      </c>
      <c r="BF393" s="41">
        <f t="shared" si="635"/>
        <v>150</v>
      </c>
      <c r="BG393" s="41">
        <v>4</v>
      </c>
      <c r="BH393" s="41">
        <v>10000</v>
      </c>
      <c r="BI393" s="41">
        <v>94</v>
      </c>
      <c r="BJ393" s="41">
        <v>100.7</v>
      </c>
      <c r="BK393" s="41">
        <v>96</v>
      </c>
      <c r="BL393" s="42">
        <f t="shared" si="625"/>
        <v>96.899999999999991</v>
      </c>
      <c r="BP393" s="43" t="e">
        <f t="shared" si="626"/>
        <v>#DIV/0!</v>
      </c>
      <c r="BQ393" s="44">
        <f t="shared" si="636"/>
        <v>1.6149999999999998E-2</v>
      </c>
    </row>
    <row r="394" spans="1:69" x14ac:dyDescent="0.25">
      <c r="A394">
        <v>18</v>
      </c>
      <c r="B394">
        <f>B393</f>
        <v>150</v>
      </c>
      <c r="C394">
        <v>5</v>
      </c>
      <c r="D394">
        <v>1000</v>
      </c>
      <c r="H394" s="29" t="s">
        <v>44</v>
      </c>
      <c r="L394" s="13"/>
      <c r="M394" s="34"/>
      <c r="O394">
        <v>18</v>
      </c>
      <c r="P394">
        <f>P393</f>
        <v>150</v>
      </c>
      <c r="Q394">
        <v>5</v>
      </c>
      <c r="R394">
        <v>2000</v>
      </c>
      <c r="V394" s="29" t="s">
        <v>44</v>
      </c>
      <c r="Z394" s="13"/>
      <c r="AA394" s="34"/>
      <c r="AC394">
        <v>18</v>
      </c>
      <c r="AD394">
        <f>AD393</f>
        <v>150</v>
      </c>
      <c r="AE394">
        <v>5</v>
      </c>
      <c r="AF394">
        <v>3000</v>
      </c>
      <c r="AJ394" s="29" t="s">
        <v>44</v>
      </c>
      <c r="AN394" s="13"/>
      <c r="AO394" s="34"/>
      <c r="AQ394">
        <v>18</v>
      </c>
      <c r="AR394">
        <f>AR393</f>
        <v>150</v>
      </c>
      <c r="AS394">
        <v>5</v>
      </c>
      <c r="AT394">
        <v>5000</v>
      </c>
      <c r="AX394" s="29" t="s">
        <v>44</v>
      </c>
      <c r="BB394" s="13"/>
      <c r="BC394" s="34"/>
      <c r="BE394" s="53">
        <v>18</v>
      </c>
      <c r="BF394">
        <f>BF393</f>
        <v>150</v>
      </c>
      <c r="BG394">
        <v>5</v>
      </c>
      <c r="BH394">
        <v>10000</v>
      </c>
      <c r="BL394" s="29" t="s">
        <v>44</v>
      </c>
      <c r="BP394" s="13"/>
      <c r="BQ394" s="34"/>
    </row>
    <row r="397" spans="1:69" s="31" customFormat="1" x14ac:dyDescent="0.25">
      <c r="A397" s="39" t="s">
        <v>59</v>
      </c>
      <c r="B397" s="40">
        <v>200</v>
      </c>
      <c r="F397" s="35"/>
      <c r="H397" s="36"/>
      <c r="L397" s="37"/>
      <c r="M397" s="37"/>
      <c r="AA397" s="37"/>
      <c r="BE397" s="54"/>
    </row>
    <row r="398" spans="1:69" x14ac:dyDescent="0.25">
      <c r="A398" s="31"/>
      <c r="B398" s="32" t="s">
        <v>11</v>
      </c>
      <c r="C398" s="32" t="s">
        <v>12</v>
      </c>
      <c r="D398" s="32" t="s">
        <v>20</v>
      </c>
      <c r="E398" s="32" t="s">
        <v>28</v>
      </c>
      <c r="F398" s="32" t="s">
        <v>29</v>
      </c>
      <c r="G398" s="32" t="s">
        <v>30</v>
      </c>
      <c r="H398" s="33" t="s">
        <v>13</v>
      </c>
      <c r="I398" s="32" t="s">
        <v>14</v>
      </c>
      <c r="J398" s="32" t="s">
        <v>15</v>
      </c>
      <c r="K398" s="32" t="s">
        <v>16</v>
      </c>
      <c r="L398" s="33" t="s">
        <v>18</v>
      </c>
      <c r="M398" s="33" t="s">
        <v>45</v>
      </c>
      <c r="O398" s="31"/>
      <c r="P398" s="32" t="s">
        <v>11</v>
      </c>
      <c r="Q398" s="32" t="s">
        <v>12</v>
      </c>
      <c r="R398" s="32" t="s">
        <v>20</v>
      </c>
      <c r="S398" s="32" t="s">
        <v>28</v>
      </c>
      <c r="T398" s="32" t="s">
        <v>29</v>
      </c>
      <c r="U398" s="32" t="s">
        <v>30</v>
      </c>
      <c r="V398" s="33" t="s">
        <v>13</v>
      </c>
      <c r="W398" s="32" t="s">
        <v>14</v>
      </c>
      <c r="X398" s="32" t="s">
        <v>15</v>
      </c>
      <c r="Y398" s="32" t="s">
        <v>16</v>
      </c>
      <c r="Z398" s="33" t="s">
        <v>18</v>
      </c>
      <c r="AA398" s="33" t="s">
        <v>45</v>
      </c>
      <c r="AC398" s="31"/>
      <c r="AD398" s="32" t="s">
        <v>11</v>
      </c>
      <c r="AE398" s="32" t="s">
        <v>12</v>
      </c>
      <c r="AF398" s="32" t="s">
        <v>20</v>
      </c>
      <c r="AG398" s="32" t="s">
        <v>28</v>
      </c>
      <c r="AH398" s="32" t="s">
        <v>29</v>
      </c>
      <c r="AI398" s="32" t="s">
        <v>30</v>
      </c>
      <c r="AJ398" s="33" t="s">
        <v>13</v>
      </c>
      <c r="AK398" s="32" t="s">
        <v>14</v>
      </c>
      <c r="AL398" s="32" t="s">
        <v>15</v>
      </c>
      <c r="AM398" s="32" t="s">
        <v>16</v>
      </c>
      <c r="AN398" s="33" t="s">
        <v>18</v>
      </c>
      <c r="AO398" s="33" t="s">
        <v>45</v>
      </c>
      <c r="AQ398" s="31"/>
      <c r="AR398" s="32" t="s">
        <v>11</v>
      </c>
      <c r="AS398" s="32" t="s">
        <v>12</v>
      </c>
      <c r="AT398" s="32" t="s">
        <v>20</v>
      </c>
      <c r="AU398" s="32" t="s">
        <v>28</v>
      </c>
      <c r="AV398" s="32" t="s">
        <v>29</v>
      </c>
      <c r="AW398" s="32" t="s">
        <v>30</v>
      </c>
      <c r="AX398" s="33" t="s">
        <v>13</v>
      </c>
      <c r="AY398" s="32" t="s">
        <v>14</v>
      </c>
      <c r="AZ398" s="32" t="s">
        <v>15</v>
      </c>
      <c r="BA398" s="32" t="s">
        <v>16</v>
      </c>
      <c r="BB398" s="33" t="s">
        <v>18</v>
      </c>
      <c r="BC398" s="33" t="s">
        <v>45</v>
      </c>
      <c r="BE398" s="54"/>
      <c r="BF398" s="32" t="s">
        <v>11</v>
      </c>
      <c r="BG398" s="32" t="s">
        <v>12</v>
      </c>
      <c r="BH398" s="32" t="s">
        <v>20</v>
      </c>
      <c r="BI398" s="32" t="s">
        <v>28</v>
      </c>
      <c r="BJ398" s="32" t="s">
        <v>29</v>
      </c>
      <c r="BK398" s="32" t="s">
        <v>30</v>
      </c>
      <c r="BL398" s="33" t="s">
        <v>13</v>
      </c>
      <c r="BM398" s="32" t="s">
        <v>14</v>
      </c>
      <c r="BN398" s="32" t="s">
        <v>15</v>
      </c>
      <c r="BO398" s="32" t="s">
        <v>16</v>
      </c>
      <c r="BP398" s="33" t="s">
        <v>18</v>
      </c>
      <c r="BQ398" s="33" t="s">
        <v>45</v>
      </c>
    </row>
    <row r="399" spans="1:69" x14ac:dyDescent="0.25">
      <c r="A399">
        <v>1</v>
      </c>
      <c r="B399">
        <f>$B$397</f>
        <v>200</v>
      </c>
      <c r="C399">
        <v>1</v>
      </c>
      <c r="D399">
        <v>1000</v>
      </c>
      <c r="H399" s="29" t="e">
        <f>AVERAGE(E399:G399)</f>
        <v>#DIV/0!</v>
      </c>
      <c r="I399" s="5" t="s">
        <v>43</v>
      </c>
      <c r="J399" s="5" t="s">
        <v>43</v>
      </c>
      <c r="K399" s="5" t="s">
        <v>43</v>
      </c>
      <c r="L399" s="5" t="s">
        <v>43</v>
      </c>
      <c r="M399" s="34" t="e">
        <f>H399*1000/(B399*C399*D399)</f>
        <v>#DIV/0!</v>
      </c>
      <c r="O399">
        <v>1</v>
      </c>
      <c r="P399">
        <f>$B$397</f>
        <v>200</v>
      </c>
      <c r="Q399">
        <v>1</v>
      </c>
      <c r="R399">
        <v>2000</v>
      </c>
      <c r="V399" s="29" t="e">
        <f>AVERAGE(S399:U399)</f>
        <v>#DIV/0!</v>
      </c>
      <c r="W399" s="5"/>
      <c r="X399" s="5"/>
      <c r="Y399" s="5"/>
      <c r="Z399" s="5" t="s">
        <v>43</v>
      </c>
      <c r="AA399" s="34" t="e">
        <f>V399*1000/(P399*Q399*R399)</f>
        <v>#DIV/0!</v>
      </c>
      <c r="AC399">
        <v>1</v>
      </c>
      <c r="AD399">
        <f>$B$397</f>
        <v>200</v>
      </c>
      <c r="AE399">
        <v>1</v>
      </c>
      <c r="AF399">
        <v>3000</v>
      </c>
      <c r="AJ399" s="29" t="e">
        <f>AVERAGE(AG399:AI399)</f>
        <v>#DIV/0!</v>
      </c>
      <c r="AK399" s="5"/>
      <c r="AL399" s="5"/>
      <c r="AM399" s="5"/>
      <c r="AN399" s="5" t="s">
        <v>43</v>
      </c>
      <c r="AO399" s="34" t="e">
        <f>AJ399*1000/(AD399*AE399*AF399)</f>
        <v>#DIV/0!</v>
      </c>
      <c r="AQ399">
        <v>1</v>
      </c>
      <c r="AR399">
        <f>$B$397</f>
        <v>200</v>
      </c>
      <c r="AS399">
        <v>1</v>
      </c>
      <c r="AT399">
        <v>5000</v>
      </c>
      <c r="AX399" s="29" t="e">
        <f>AVERAGE(AU399:AW399)</f>
        <v>#DIV/0!</v>
      </c>
      <c r="AY399" s="5"/>
      <c r="AZ399" s="5"/>
      <c r="BA399" s="5"/>
      <c r="BB399" s="5" t="s">
        <v>43</v>
      </c>
      <c r="BC399" s="34" t="e">
        <f>AX399*1000/(AR399*AS399*AT399)</f>
        <v>#DIV/0!</v>
      </c>
      <c r="BE399" s="53">
        <v>1</v>
      </c>
      <c r="BF399">
        <f>$B$397</f>
        <v>200</v>
      </c>
      <c r="BG399">
        <v>1</v>
      </c>
      <c r="BH399">
        <v>10000</v>
      </c>
      <c r="BL399" s="29" t="e">
        <f>AVERAGE(BI399:BK399)</f>
        <v>#DIV/0!</v>
      </c>
      <c r="BM399" s="5"/>
      <c r="BN399" s="5"/>
      <c r="BO399" s="5"/>
      <c r="BP399" s="5" t="s">
        <v>43</v>
      </c>
      <c r="BQ399" s="34" t="e">
        <f>BL399*1000/(BF399*BG399*BH399)</f>
        <v>#DIV/0!</v>
      </c>
    </row>
    <row r="400" spans="1:69" x14ac:dyDescent="0.25">
      <c r="A400">
        <v>2</v>
      </c>
      <c r="B400">
        <f>B399</f>
        <v>200</v>
      </c>
      <c r="C400">
        <v>2</v>
      </c>
      <c r="D400">
        <v>1000</v>
      </c>
      <c r="H400" s="29" t="e">
        <f t="shared" ref="H400:H401" si="637">AVERAGE(E400:G400)</f>
        <v>#DIV/0!</v>
      </c>
      <c r="I400" s="38"/>
      <c r="J400" s="5"/>
      <c r="K400" s="38"/>
      <c r="L400" s="13" t="e">
        <f t="shared" ref="L400:L401" si="638">AVERAGE(I400:K400)</f>
        <v>#DIV/0!</v>
      </c>
      <c r="M400" s="34" t="e">
        <f>H400*1000/(B400*C400*D400)</f>
        <v>#DIV/0!</v>
      </c>
      <c r="O400">
        <v>2</v>
      </c>
      <c r="P400">
        <f>P399</f>
        <v>200</v>
      </c>
      <c r="Q400">
        <v>2</v>
      </c>
      <c r="R400">
        <v>2000</v>
      </c>
      <c r="V400" s="29" t="e">
        <f t="shared" ref="V400:V401" si="639">AVERAGE(S400:U400)</f>
        <v>#DIV/0!</v>
      </c>
      <c r="W400" s="38"/>
      <c r="X400" s="5"/>
      <c r="Y400" s="38"/>
      <c r="Z400" s="13" t="e">
        <f t="shared" ref="Z400:Z401" si="640">AVERAGE(W400:Y400)</f>
        <v>#DIV/0!</v>
      </c>
      <c r="AA400" s="34" t="e">
        <f>V400*1000/(P400*Q400*R400)</f>
        <v>#DIV/0!</v>
      </c>
      <c r="AC400">
        <v>2</v>
      </c>
      <c r="AD400">
        <f>AD399</f>
        <v>200</v>
      </c>
      <c r="AE400">
        <v>2</v>
      </c>
      <c r="AF400">
        <v>3000</v>
      </c>
      <c r="AJ400" s="29" t="e">
        <f t="shared" ref="AJ400:AJ401" si="641">AVERAGE(AG400:AI400)</f>
        <v>#DIV/0!</v>
      </c>
      <c r="AK400" s="38"/>
      <c r="AL400" s="5"/>
      <c r="AM400" s="38"/>
      <c r="AN400" s="13" t="e">
        <f t="shared" ref="AN400:AN401" si="642">AVERAGE(AK400:AM400)</f>
        <v>#DIV/0!</v>
      </c>
      <c r="AO400" s="34" t="e">
        <f>AJ400*1000/(AD400*AE400*AF400)</f>
        <v>#DIV/0!</v>
      </c>
      <c r="AQ400">
        <v>2</v>
      </c>
      <c r="AR400">
        <f>AR399</f>
        <v>200</v>
      </c>
      <c r="AS400">
        <v>2</v>
      </c>
      <c r="AT400">
        <v>5000</v>
      </c>
      <c r="AX400" s="29" t="e">
        <f t="shared" ref="AX400:AX401" si="643">AVERAGE(AU400:AW400)</f>
        <v>#DIV/0!</v>
      </c>
      <c r="AY400" s="38"/>
      <c r="AZ400" s="5"/>
      <c r="BA400" s="38"/>
      <c r="BB400" s="13" t="e">
        <f t="shared" ref="BB400:BB401" si="644">AVERAGE(AY400:BA400)</f>
        <v>#DIV/0!</v>
      </c>
      <c r="BC400" s="34" t="e">
        <f>AX400*1000/(AR400*AS400*AT400)</f>
        <v>#DIV/0!</v>
      </c>
      <c r="BE400" s="53">
        <v>2</v>
      </c>
      <c r="BF400">
        <f>BF399</f>
        <v>200</v>
      </c>
      <c r="BG400">
        <v>2</v>
      </c>
      <c r="BH400">
        <v>10000</v>
      </c>
      <c r="BL400" s="29" t="e">
        <f t="shared" ref="BL400:BL401" si="645">AVERAGE(BI400:BK400)</f>
        <v>#DIV/0!</v>
      </c>
      <c r="BM400" s="38"/>
      <c r="BN400" s="5"/>
      <c r="BO400" s="38"/>
      <c r="BP400" s="13" t="e">
        <f t="shared" ref="BP400:BP401" si="646">AVERAGE(BM400:BO400)</f>
        <v>#DIV/0!</v>
      </c>
      <c r="BQ400" s="34" t="e">
        <f>BL400*1000/(BF400*BG400*BH400)</f>
        <v>#DIV/0!</v>
      </c>
    </row>
    <row r="401" spans="1:69" s="41" customFormat="1" x14ac:dyDescent="0.25">
      <c r="A401" s="41">
        <v>3</v>
      </c>
      <c r="B401" s="41">
        <f t="shared" ref="B401" si="647">B400</f>
        <v>200</v>
      </c>
      <c r="C401" s="41">
        <v>3</v>
      </c>
      <c r="D401" s="41">
        <v>1000</v>
      </c>
      <c r="E401" s="41">
        <v>13.2</v>
      </c>
      <c r="F401" s="41">
        <v>13.3</v>
      </c>
      <c r="G401" s="41">
        <v>13.4</v>
      </c>
      <c r="H401" s="42">
        <f t="shared" si="637"/>
        <v>13.299999999999999</v>
      </c>
      <c r="I401" s="41">
        <v>10</v>
      </c>
      <c r="J401" s="41">
        <v>10</v>
      </c>
      <c r="K401" s="41">
        <v>10</v>
      </c>
      <c r="L401" s="43">
        <f t="shared" si="638"/>
        <v>10</v>
      </c>
      <c r="M401" s="44">
        <f t="shared" ref="M401" si="648">H401*1000/(B401*C401*D401)</f>
        <v>2.2166666666666664E-2</v>
      </c>
      <c r="O401" s="41">
        <v>3</v>
      </c>
      <c r="P401" s="41">
        <f t="shared" ref="P401" si="649">P400</f>
        <v>200</v>
      </c>
      <c r="Q401" s="41">
        <v>3</v>
      </c>
      <c r="R401" s="41">
        <v>2000</v>
      </c>
      <c r="S401" s="41">
        <v>24.6</v>
      </c>
      <c r="T401" s="41">
        <v>24.9</v>
      </c>
      <c r="U401" s="41">
        <v>24.9</v>
      </c>
      <c r="V401" s="42">
        <f t="shared" si="639"/>
        <v>24.8</v>
      </c>
      <c r="Z401" s="43" t="e">
        <f t="shared" si="640"/>
        <v>#DIV/0!</v>
      </c>
      <c r="AA401" s="44">
        <f t="shared" ref="AA401" si="650">V401*1000/(P401*Q401*R401)</f>
        <v>2.0666666666666667E-2</v>
      </c>
      <c r="AC401" s="41">
        <v>3</v>
      </c>
      <c r="AD401" s="41">
        <f t="shared" ref="AD401" si="651">AD400</f>
        <v>200</v>
      </c>
      <c r="AE401" s="41">
        <v>3</v>
      </c>
      <c r="AF401" s="41">
        <v>3000</v>
      </c>
      <c r="AG401" s="41">
        <v>36.200000000000003</v>
      </c>
      <c r="AH401" s="41">
        <v>36.1</v>
      </c>
      <c r="AI401" s="41">
        <v>36.4</v>
      </c>
      <c r="AJ401" s="42">
        <f t="shared" si="641"/>
        <v>36.233333333333341</v>
      </c>
      <c r="AN401" s="43" t="e">
        <f t="shared" si="642"/>
        <v>#DIV/0!</v>
      </c>
      <c r="AO401" s="44">
        <f t="shared" ref="AO401" si="652">AJ401*1000/(AD401*AE401*AF401)</f>
        <v>2.0129629629629636E-2</v>
      </c>
      <c r="AQ401" s="41">
        <v>3</v>
      </c>
      <c r="AR401" s="41">
        <f t="shared" ref="AR401" si="653">AR400</f>
        <v>200</v>
      </c>
      <c r="AS401" s="41">
        <v>3</v>
      </c>
      <c r="AT401" s="41">
        <v>5000</v>
      </c>
      <c r="AU401" s="41">
        <v>57.6</v>
      </c>
      <c r="AV401" s="41">
        <v>59</v>
      </c>
      <c r="AW401" s="41">
        <v>59</v>
      </c>
      <c r="AX401" s="42">
        <f t="shared" si="643"/>
        <v>58.533333333333331</v>
      </c>
      <c r="BB401" s="43" t="e">
        <f t="shared" si="644"/>
        <v>#DIV/0!</v>
      </c>
      <c r="BC401" s="44">
        <f t="shared" ref="BC401" si="654">AX401*1000/(AR401*AS401*AT401)</f>
        <v>1.9511111111111111E-2</v>
      </c>
      <c r="BE401" s="55">
        <v>3</v>
      </c>
      <c r="BF401" s="41">
        <f t="shared" ref="BF401" si="655">BF400</f>
        <v>200</v>
      </c>
      <c r="BG401" s="41">
        <v>3</v>
      </c>
      <c r="BH401" s="41">
        <v>10000</v>
      </c>
      <c r="BI401" s="41">
        <v>99.7</v>
      </c>
      <c r="BJ401" s="41">
        <v>108</v>
      </c>
      <c r="BK401" s="41">
        <v>95</v>
      </c>
      <c r="BL401" s="42">
        <f t="shared" si="645"/>
        <v>100.89999999999999</v>
      </c>
      <c r="BP401" s="43" t="e">
        <f t="shared" si="646"/>
        <v>#DIV/0!</v>
      </c>
      <c r="BQ401" s="44">
        <f t="shared" ref="BQ401" si="656">BL401*1000/(BF401*BG401*BH401)</f>
        <v>1.6816666666666664E-2</v>
      </c>
    </row>
    <row r="402" spans="1:69" x14ac:dyDescent="0.25">
      <c r="A402">
        <v>18</v>
      </c>
      <c r="B402">
        <f>B401</f>
        <v>200</v>
      </c>
      <c r="C402">
        <v>4</v>
      </c>
      <c r="D402">
        <v>1000</v>
      </c>
      <c r="H402" s="29" t="s">
        <v>44</v>
      </c>
      <c r="L402" s="13"/>
      <c r="M402" s="34"/>
      <c r="O402">
        <v>18</v>
      </c>
      <c r="P402">
        <f>P401</f>
        <v>200</v>
      </c>
      <c r="Q402">
        <v>4</v>
      </c>
      <c r="R402">
        <v>2000</v>
      </c>
      <c r="V402" s="29" t="s">
        <v>44</v>
      </c>
      <c r="Z402" s="13"/>
      <c r="AA402" s="34"/>
      <c r="AC402">
        <v>18</v>
      </c>
      <c r="AD402">
        <f>AD401</f>
        <v>200</v>
      </c>
      <c r="AE402">
        <v>4</v>
      </c>
      <c r="AF402">
        <v>3000</v>
      </c>
      <c r="AJ402" s="29" t="s">
        <v>44</v>
      </c>
      <c r="AN402" s="13"/>
      <c r="AO402" s="34"/>
      <c r="AQ402">
        <v>18</v>
      </c>
      <c r="AR402">
        <f>AR401</f>
        <v>200</v>
      </c>
      <c r="AS402">
        <v>4</v>
      </c>
      <c r="AT402">
        <v>5000</v>
      </c>
      <c r="AX402" s="29" t="s">
        <v>44</v>
      </c>
      <c r="BB402" s="13"/>
      <c r="BC402" s="34"/>
      <c r="BE402" s="53">
        <v>18</v>
      </c>
      <c r="BF402">
        <f>BF401</f>
        <v>200</v>
      </c>
      <c r="BG402">
        <v>4</v>
      </c>
      <c r="BH402">
        <v>10000</v>
      </c>
      <c r="BL402" s="29" t="s">
        <v>44</v>
      </c>
      <c r="BP402" s="13"/>
      <c r="BQ402" s="34"/>
    </row>
    <row r="404" spans="1:69" s="31" customFormat="1" x14ac:dyDescent="0.25">
      <c r="A404" s="39" t="s">
        <v>59</v>
      </c>
      <c r="B404" s="40">
        <v>300</v>
      </c>
      <c r="F404" s="35"/>
      <c r="H404" s="36"/>
      <c r="L404" s="37"/>
      <c r="M404" s="37"/>
      <c r="AA404" s="37"/>
      <c r="BE404" s="54"/>
    </row>
    <row r="405" spans="1:69" x14ac:dyDescent="0.25">
      <c r="A405" s="31"/>
      <c r="B405" s="32" t="s">
        <v>11</v>
      </c>
      <c r="C405" s="32" t="s">
        <v>12</v>
      </c>
      <c r="D405" s="32" t="s">
        <v>20</v>
      </c>
      <c r="E405" s="32" t="s">
        <v>28</v>
      </c>
      <c r="F405" s="32" t="s">
        <v>29</v>
      </c>
      <c r="G405" s="32" t="s">
        <v>30</v>
      </c>
      <c r="H405" s="33" t="s">
        <v>13</v>
      </c>
      <c r="I405" s="32" t="s">
        <v>14</v>
      </c>
      <c r="J405" s="32" t="s">
        <v>15</v>
      </c>
      <c r="K405" s="32" t="s">
        <v>16</v>
      </c>
      <c r="L405" s="33" t="s">
        <v>18</v>
      </c>
      <c r="M405" s="33" t="s">
        <v>45</v>
      </c>
      <c r="O405" s="31"/>
      <c r="P405" s="32" t="s">
        <v>11</v>
      </c>
      <c r="Q405" s="32" t="s">
        <v>12</v>
      </c>
      <c r="R405" s="32" t="s">
        <v>20</v>
      </c>
      <c r="S405" s="32" t="s">
        <v>28</v>
      </c>
      <c r="T405" s="32" t="s">
        <v>29</v>
      </c>
      <c r="U405" s="32" t="s">
        <v>30</v>
      </c>
      <c r="V405" s="33" t="s">
        <v>13</v>
      </c>
      <c r="W405" s="32" t="s">
        <v>14</v>
      </c>
      <c r="X405" s="32" t="s">
        <v>15</v>
      </c>
      <c r="Y405" s="32" t="s">
        <v>16</v>
      </c>
      <c r="Z405" s="33" t="s">
        <v>18</v>
      </c>
      <c r="AA405" s="33" t="s">
        <v>45</v>
      </c>
      <c r="AC405" s="31"/>
      <c r="AD405" s="32" t="s">
        <v>11</v>
      </c>
      <c r="AE405" s="32" t="s">
        <v>12</v>
      </c>
      <c r="AF405" s="32" t="s">
        <v>20</v>
      </c>
      <c r="AG405" s="32" t="s">
        <v>28</v>
      </c>
      <c r="AH405" s="32" t="s">
        <v>29</v>
      </c>
      <c r="AI405" s="32" t="s">
        <v>30</v>
      </c>
      <c r="AJ405" s="33" t="s">
        <v>13</v>
      </c>
      <c r="AK405" s="32" t="s">
        <v>14</v>
      </c>
      <c r="AL405" s="32" t="s">
        <v>15</v>
      </c>
      <c r="AM405" s="32" t="s">
        <v>16</v>
      </c>
      <c r="AN405" s="33" t="s">
        <v>18</v>
      </c>
      <c r="AO405" s="33" t="s">
        <v>45</v>
      </c>
      <c r="AQ405" s="31"/>
      <c r="AR405" s="32" t="s">
        <v>11</v>
      </c>
      <c r="AS405" s="32" t="s">
        <v>12</v>
      </c>
      <c r="AT405" s="32" t="s">
        <v>20</v>
      </c>
      <c r="AU405" s="32" t="s">
        <v>28</v>
      </c>
      <c r="AV405" s="32" t="s">
        <v>29</v>
      </c>
      <c r="AW405" s="32" t="s">
        <v>30</v>
      </c>
      <c r="AX405" s="33" t="s">
        <v>13</v>
      </c>
      <c r="AY405" s="32" t="s">
        <v>14</v>
      </c>
      <c r="AZ405" s="32" t="s">
        <v>15</v>
      </c>
      <c r="BA405" s="32" t="s">
        <v>16</v>
      </c>
      <c r="BB405" s="33" t="s">
        <v>18</v>
      </c>
      <c r="BC405" s="33" t="s">
        <v>45</v>
      </c>
      <c r="BE405" s="54"/>
      <c r="BF405" s="32" t="s">
        <v>11</v>
      </c>
      <c r="BG405" s="32" t="s">
        <v>12</v>
      </c>
      <c r="BH405" s="32" t="s">
        <v>20</v>
      </c>
      <c r="BI405" s="32" t="s">
        <v>28</v>
      </c>
      <c r="BJ405" s="32" t="s">
        <v>29</v>
      </c>
      <c r="BK405" s="32" t="s">
        <v>30</v>
      </c>
      <c r="BL405" s="33" t="s">
        <v>13</v>
      </c>
      <c r="BM405" s="32" t="s">
        <v>14</v>
      </c>
      <c r="BN405" s="32" t="s">
        <v>15</v>
      </c>
      <c r="BO405" s="32" t="s">
        <v>16</v>
      </c>
      <c r="BP405" s="33" t="s">
        <v>18</v>
      </c>
      <c r="BQ405" s="33" t="s">
        <v>45</v>
      </c>
    </row>
    <row r="406" spans="1:69" x14ac:dyDescent="0.25">
      <c r="A406">
        <v>1</v>
      </c>
      <c r="B406">
        <f>$B$404</f>
        <v>300</v>
      </c>
      <c r="C406">
        <v>1</v>
      </c>
      <c r="D406">
        <v>1000</v>
      </c>
      <c r="H406" s="29" t="e">
        <f>AVERAGE(E406:G406)</f>
        <v>#DIV/0!</v>
      </c>
      <c r="I406" s="5" t="s">
        <v>43</v>
      </c>
      <c r="J406" s="5" t="s">
        <v>43</v>
      </c>
      <c r="K406" s="5" t="s">
        <v>43</v>
      </c>
      <c r="L406" s="5" t="s">
        <v>43</v>
      </c>
      <c r="M406" s="34" t="e">
        <f>H406*1000/(B406*C406*D406)</f>
        <v>#DIV/0!</v>
      </c>
      <c r="O406">
        <v>1</v>
      </c>
      <c r="P406">
        <f>$B$404</f>
        <v>300</v>
      </c>
      <c r="Q406">
        <v>1</v>
      </c>
      <c r="R406">
        <v>2000</v>
      </c>
      <c r="V406" s="29" t="e">
        <f>AVERAGE(S406:U406)</f>
        <v>#DIV/0!</v>
      </c>
      <c r="W406" s="5"/>
      <c r="X406" s="5"/>
      <c r="Y406" s="5"/>
      <c r="Z406" s="5"/>
      <c r="AA406" s="34" t="e">
        <f>V406*1000/(P406*Q406*R406)</f>
        <v>#DIV/0!</v>
      </c>
      <c r="AC406">
        <v>1</v>
      </c>
      <c r="AD406">
        <f>$B$404</f>
        <v>300</v>
      </c>
      <c r="AE406">
        <v>1</v>
      </c>
      <c r="AF406">
        <v>3000</v>
      </c>
      <c r="AJ406" s="29" t="e">
        <f>AVERAGE(AG406:AI406)</f>
        <v>#DIV/0!</v>
      </c>
      <c r="AK406" s="5"/>
      <c r="AL406" s="5"/>
      <c r="AM406" s="5"/>
      <c r="AN406" s="5"/>
      <c r="AO406" s="34" t="e">
        <f>AJ406*1000/(AD406*AE406*AF406)</f>
        <v>#DIV/0!</v>
      </c>
      <c r="AQ406">
        <v>1</v>
      </c>
      <c r="AR406">
        <f>$B$404</f>
        <v>300</v>
      </c>
      <c r="AS406">
        <v>1</v>
      </c>
      <c r="AT406">
        <v>5000</v>
      </c>
      <c r="AX406" s="29" t="e">
        <f>AVERAGE(AU406:AW406)</f>
        <v>#DIV/0!</v>
      </c>
      <c r="AY406" s="5"/>
      <c r="AZ406" s="5"/>
      <c r="BA406" s="5"/>
      <c r="BB406" s="5"/>
      <c r="BC406" s="34" t="e">
        <f>AX406*1000/(AR406*AS406*AT406)</f>
        <v>#DIV/0!</v>
      </c>
      <c r="BE406" s="53">
        <v>1</v>
      </c>
      <c r="BF406">
        <f>$B$404</f>
        <v>300</v>
      </c>
      <c r="BG406">
        <v>1</v>
      </c>
      <c r="BH406">
        <v>10000</v>
      </c>
      <c r="BL406" s="29" t="e">
        <f>AVERAGE(BI406:BK406)</f>
        <v>#DIV/0!</v>
      </c>
      <c r="BM406" s="5"/>
      <c r="BN406" s="5"/>
      <c r="BO406" s="5"/>
      <c r="BP406" s="5"/>
      <c r="BQ406" s="34" t="e">
        <f>BL406*1000/(BF406*BG406*BH406)</f>
        <v>#DIV/0!</v>
      </c>
    </row>
    <row r="407" spans="1:69" s="41" customFormat="1" x14ac:dyDescent="0.25">
      <c r="A407" s="41">
        <v>2</v>
      </c>
      <c r="B407" s="41">
        <f>B406</f>
        <v>300</v>
      </c>
      <c r="C407" s="41">
        <v>2</v>
      </c>
      <c r="D407" s="41">
        <v>1000</v>
      </c>
      <c r="E407" s="41">
        <v>12.8</v>
      </c>
      <c r="F407" s="41">
        <v>12.9</v>
      </c>
      <c r="G407" s="41">
        <v>12.8</v>
      </c>
      <c r="H407" s="42">
        <f t="shared" ref="H407" si="657">AVERAGE(E407:G407)</f>
        <v>12.833333333333334</v>
      </c>
      <c r="I407" s="56">
        <v>13</v>
      </c>
      <c r="J407" s="57">
        <v>9</v>
      </c>
      <c r="K407" s="56">
        <v>13</v>
      </c>
      <c r="L407" s="43">
        <f t="shared" ref="L407" si="658">AVERAGE(I407:K407)</f>
        <v>11.666666666666666</v>
      </c>
      <c r="M407" s="44">
        <f>H407*1000/(B407*C407*D407)</f>
        <v>2.1388888888888891E-2</v>
      </c>
      <c r="O407" s="41">
        <v>2</v>
      </c>
      <c r="P407" s="41">
        <f>P406</f>
        <v>300</v>
      </c>
      <c r="Q407" s="41">
        <v>2</v>
      </c>
      <c r="R407" s="41">
        <v>2000</v>
      </c>
      <c r="S407" s="41">
        <v>23.2</v>
      </c>
      <c r="T407" s="41">
        <v>23.4</v>
      </c>
      <c r="U407" s="41">
        <v>23.5</v>
      </c>
      <c r="V407" s="42">
        <f t="shared" ref="V407" si="659">AVERAGE(S407:U407)</f>
        <v>23.366666666666664</v>
      </c>
      <c r="W407" s="56"/>
      <c r="X407" s="57"/>
      <c r="Y407" s="56"/>
      <c r="Z407" s="43"/>
      <c r="AA407" s="44">
        <f>V407*1000/(P407*Q407*R407)</f>
        <v>1.9472222222222221E-2</v>
      </c>
      <c r="AC407" s="41">
        <v>2</v>
      </c>
      <c r="AD407" s="41">
        <f>AD406</f>
        <v>300</v>
      </c>
      <c r="AE407" s="41">
        <v>2</v>
      </c>
      <c r="AF407" s="41">
        <v>3000</v>
      </c>
      <c r="AG407" s="41">
        <v>33.700000000000003</v>
      </c>
      <c r="AH407" s="41">
        <v>33.9</v>
      </c>
      <c r="AI407" s="41">
        <v>34</v>
      </c>
      <c r="AJ407" s="42">
        <f t="shared" ref="AJ407" si="660">AVERAGE(AG407:AI407)</f>
        <v>33.866666666666667</v>
      </c>
      <c r="AK407" s="56"/>
      <c r="AL407" s="57"/>
      <c r="AM407" s="56"/>
      <c r="AN407" s="43"/>
      <c r="AO407" s="44">
        <f>AJ407*1000/(AD407*AE407*AF407)</f>
        <v>1.8814814814814812E-2</v>
      </c>
      <c r="AQ407" s="41">
        <v>2</v>
      </c>
      <c r="AR407" s="41">
        <f>AR406</f>
        <v>300</v>
      </c>
      <c r="AS407" s="41">
        <v>2</v>
      </c>
      <c r="AT407" s="41">
        <v>5000</v>
      </c>
      <c r="AU407" s="41">
        <v>54.7</v>
      </c>
      <c r="AV407" s="41">
        <v>54.6</v>
      </c>
      <c r="AW407" s="41">
        <v>54.6</v>
      </c>
      <c r="AX407" s="42">
        <f t="shared" ref="AX407" si="661">AVERAGE(AU407:AW407)</f>
        <v>54.633333333333333</v>
      </c>
      <c r="AY407" s="56"/>
      <c r="AZ407" s="57"/>
      <c r="BA407" s="56"/>
      <c r="BB407" s="43"/>
      <c r="BC407" s="44">
        <f>AX407*1000/(AR407*AS407*AT407)</f>
        <v>1.8211111111111112E-2</v>
      </c>
      <c r="BE407" s="55">
        <v>2</v>
      </c>
      <c r="BF407" s="41">
        <f>BF406</f>
        <v>300</v>
      </c>
      <c r="BG407" s="41">
        <v>2</v>
      </c>
      <c r="BH407" s="41">
        <v>10000</v>
      </c>
      <c r="BI407" s="41">
        <v>107.9</v>
      </c>
      <c r="BJ407" s="41">
        <v>94.7</v>
      </c>
      <c r="BK407" s="41">
        <v>93.2</v>
      </c>
      <c r="BL407" s="42">
        <f t="shared" ref="BL407" si="662">AVERAGE(BI407:BK407)</f>
        <v>98.600000000000009</v>
      </c>
      <c r="BM407" s="56"/>
      <c r="BN407" s="57"/>
      <c r="BO407" s="56"/>
      <c r="BP407" s="43"/>
      <c r="BQ407" s="44">
        <f>BL407*1000/(BF407*BG407*BH407)</f>
        <v>1.6433333333333335E-2</v>
      </c>
    </row>
    <row r="408" spans="1:69" x14ac:dyDescent="0.25">
      <c r="A408">
        <v>18</v>
      </c>
      <c r="B408">
        <f>B407</f>
        <v>300</v>
      </c>
      <c r="C408">
        <v>3</v>
      </c>
      <c r="D408">
        <v>1000</v>
      </c>
      <c r="H408" s="29" t="s">
        <v>44</v>
      </c>
      <c r="L408" s="13"/>
      <c r="M408" s="34"/>
      <c r="O408">
        <v>18</v>
      </c>
      <c r="P408">
        <f>P407</f>
        <v>300</v>
      </c>
      <c r="Q408">
        <v>3</v>
      </c>
      <c r="R408">
        <v>2000</v>
      </c>
      <c r="V408" s="29" t="s">
        <v>44</v>
      </c>
      <c r="Z408" s="13"/>
      <c r="AA408" s="34"/>
      <c r="AC408">
        <v>18</v>
      </c>
      <c r="AD408">
        <f>AD407</f>
        <v>300</v>
      </c>
      <c r="AE408">
        <v>3</v>
      </c>
      <c r="AF408">
        <v>3000</v>
      </c>
      <c r="AJ408" s="29" t="s">
        <v>44</v>
      </c>
      <c r="AN408" s="13"/>
      <c r="AO408" s="34"/>
      <c r="AQ408">
        <v>18</v>
      </c>
      <c r="AR408">
        <f>AR407</f>
        <v>300</v>
      </c>
      <c r="AS408">
        <v>3</v>
      </c>
      <c r="AT408">
        <v>5000</v>
      </c>
      <c r="AX408" s="29" t="s">
        <v>44</v>
      </c>
      <c r="BB408" s="13"/>
      <c r="BC408" s="34"/>
      <c r="BE408" s="53">
        <v>18</v>
      </c>
      <c r="BF408">
        <f>BF407</f>
        <v>300</v>
      </c>
      <c r="BG408">
        <v>3</v>
      </c>
      <c r="BH408">
        <v>10000</v>
      </c>
      <c r="BL408" s="29" t="s">
        <v>44</v>
      </c>
      <c r="BP408" s="13"/>
      <c r="BQ408" s="34"/>
    </row>
    <row r="411" spans="1:69" s="31" customFormat="1" x14ac:dyDescent="0.25">
      <c r="A411" s="39" t="s">
        <v>59</v>
      </c>
      <c r="B411" s="40">
        <v>400</v>
      </c>
      <c r="F411" s="35"/>
      <c r="H411" s="36"/>
      <c r="L411" s="37"/>
      <c r="M411" s="37"/>
      <c r="AA411" s="37"/>
      <c r="BE411" s="54"/>
    </row>
    <row r="412" spans="1:69" x14ac:dyDescent="0.25">
      <c r="A412" s="31"/>
      <c r="B412" s="32" t="s">
        <v>11</v>
      </c>
      <c r="C412" s="32" t="s">
        <v>12</v>
      </c>
      <c r="D412" s="32" t="s">
        <v>20</v>
      </c>
      <c r="E412" s="32" t="s">
        <v>28</v>
      </c>
      <c r="F412" s="32" t="s">
        <v>29</v>
      </c>
      <c r="G412" s="32" t="s">
        <v>30</v>
      </c>
      <c r="H412" s="33" t="s">
        <v>13</v>
      </c>
      <c r="I412" s="32" t="s">
        <v>14</v>
      </c>
      <c r="J412" s="32" t="s">
        <v>15</v>
      </c>
      <c r="K412" s="32" t="s">
        <v>16</v>
      </c>
      <c r="L412" s="33" t="s">
        <v>18</v>
      </c>
      <c r="M412" s="33" t="s">
        <v>45</v>
      </c>
      <c r="O412" s="31"/>
      <c r="P412" s="32" t="s">
        <v>11</v>
      </c>
      <c r="Q412" s="32" t="s">
        <v>12</v>
      </c>
      <c r="R412" s="32" t="s">
        <v>20</v>
      </c>
      <c r="S412" s="32" t="s">
        <v>28</v>
      </c>
      <c r="T412" s="32" t="s">
        <v>29</v>
      </c>
      <c r="U412" s="32" t="s">
        <v>30</v>
      </c>
      <c r="V412" s="33" t="s">
        <v>13</v>
      </c>
      <c r="W412" s="32" t="s">
        <v>14</v>
      </c>
      <c r="X412" s="32" t="s">
        <v>15</v>
      </c>
      <c r="Y412" s="32" t="s">
        <v>16</v>
      </c>
      <c r="Z412" s="33" t="s">
        <v>18</v>
      </c>
      <c r="AA412" s="33" t="s">
        <v>45</v>
      </c>
      <c r="AC412" s="31"/>
      <c r="AD412" s="32" t="s">
        <v>11</v>
      </c>
      <c r="AE412" s="32" t="s">
        <v>12</v>
      </c>
      <c r="AF412" s="32" t="s">
        <v>20</v>
      </c>
      <c r="AG412" s="32" t="s">
        <v>28</v>
      </c>
      <c r="AH412" s="32" t="s">
        <v>29</v>
      </c>
      <c r="AI412" s="32" t="s">
        <v>30</v>
      </c>
      <c r="AJ412" s="33" t="s">
        <v>13</v>
      </c>
      <c r="AK412" s="32" t="s">
        <v>14</v>
      </c>
      <c r="AL412" s="32" t="s">
        <v>15</v>
      </c>
      <c r="AM412" s="32" t="s">
        <v>16</v>
      </c>
      <c r="AN412" s="33" t="s">
        <v>18</v>
      </c>
      <c r="AO412" s="33" t="s">
        <v>45</v>
      </c>
      <c r="AQ412" s="31"/>
      <c r="AR412" s="32" t="s">
        <v>11</v>
      </c>
      <c r="AS412" s="32" t="s">
        <v>12</v>
      </c>
      <c r="AT412" s="32" t="s">
        <v>20</v>
      </c>
      <c r="AU412" s="32" t="s">
        <v>28</v>
      </c>
      <c r="AV412" s="32" t="s">
        <v>29</v>
      </c>
      <c r="AW412" s="32" t="s">
        <v>30</v>
      </c>
      <c r="AX412" s="33" t="s">
        <v>13</v>
      </c>
      <c r="AY412" s="32" t="s">
        <v>14</v>
      </c>
      <c r="AZ412" s="32" t="s">
        <v>15</v>
      </c>
      <c r="BA412" s="32" t="s">
        <v>16</v>
      </c>
      <c r="BB412" s="33" t="s">
        <v>18</v>
      </c>
      <c r="BC412" s="33" t="s">
        <v>45</v>
      </c>
      <c r="BE412" s="54"/>
      <c r="BF412" s="32" t="s">
        <v>11</v>
      </c>
      <c r="BG412" s="32" t="s">
        <v>12</v>
      </c>
      <c r="BH412" s="32" t="s">
        <v>20</v>
      </c>
      <c r="BI412" s="32" t="s">
        <v>28</v>
      </c>
      <c r="BJ412" s="32" t="s">
        <v>29</v>
      </c>
      <c r="BK412" s="32" t="s">
        <v>30</v>
      </c>
      <c r="BL412" s="33" t="s">
        <v>13</v>
      </c>
      <c r="BM412" s="32" t="s">
        <v>14</v>
      </c>
      <c r="BN412" s="32" t="s">
        <v>15</v>
      </c>
      <c r="BO412" s="32" t="s">
        <v>16</v>
      </c>
      <c r="BP412" s="33" t="s">
        <v>18</v>
      </c>
      <c r="BQ412" s="33" t="s">
        <v>45</v>
      </c>
    </row>
    <row r="413" spans="1:69" s="41" customFormat="1" x14ac:dyDescent="0.25">
      <c r="A413" s="41">
        <v>1</v>
      </c>
      <c r="B413" s="41">
        <f>$B$411</f>
        <v>400</v>
      </c>
      <c r="C413" s="41">
        <v>1</v>
      </c>
      <c r="D413" s="41">
        <v>1000</v>
      </c>
      <c r="E413" s="41">
        <v>12</v>
      </c>
      <c r="F413" s="41">
        <v>12.1</v>
      </c>
      <c r="G413" s="41">
        <v>12.6</v>
      </c>
      <c r="H413" s="42">
        <f>AVERAGE(E413:G413)</f>
        <v>12.233333333333334</v>
      </c>
      <c r="I413" s="57">
        <v>10</v>
      </c>
      <c r="J413" s="57">
        <v>6</v>
      </c>
      <c r="K413" s="57">
        <v>13</v>
      </c>
      <c r="L413" s="57" t="s">
        <v>43</v>
      </c>
      <c r="M413" s="44">
        <f>H413*1000/(B413*C413*D413)</f>
        <v>3.0583333333333334E-2</v>
      </c>
      <c r="O413" s="41">
        <v>1</v>
      </c>
      <c r="P413" s="41">
        <f>B411</f>
        <v>400</v>
      </c>
      <c r="Q413" s="41">
        <v>1</v>
      </c>
      <c r="R413" s="41">
        <v>2000</v>
      </c>
      <c r="S413" s="41">
        <v>21.7</v>
      </c>
      <c r="T413" s="41">
        <v>21.4</v>
      </c>
      <c r="U413" s="41">
        <v>21.5</v>
      </c>
      <c r="V413" s="42">
        <f>AVERAGE(S413:U413)</f>
        <v>21.533333333333331</v>
      </c>
      <c r="W413" s="57">
        <v>18</v>
      </c>
      <c r="X413" s="57">
        <v>14</v>
      </c>
      <c r="Y413" s="57">
        <v>15</v>
      </c>
      <c r="Z413" s="57" t="s">
        <v>43</v>
      </c>
      <c r="AA413" s="44">
        <f>V413*1000/(P413*Q413*R413)</f>
        <v>2.6916666666666665E-2</v>
      </c>
      <c r="AC413" s="41">
        <v>1</v>
      </c>
      <c r="AD413" s="41">
        <f>B411</f>
        <v>400</v>
      </c>
      <c r="AE413" s="41">
        <v>1</v>
      </c>
      <c r="AF413" s="41">
        <v>3000</v>
      </c>
      <c r="AG413" s="41">
        <v>30.5</v>
      </c>
      <c r="AH413" s="41">
        <v>30.6</v>
      </c>
      <c r="AI413" s="41">
        <v>31.9</v>
      </c>
      <c r="AJ413" s="42">
        <f>AVERAGE(AG413:AI413)</f>
        <v>31</v>
      </c>
      <c r="AK413" s="57">
        <v>22</v>
      </c>
      <c r="AL413" s="57">
        <v>20</v>
      </c>
      <c r="AM413" s="57">
        <v>22</v>
      </c>
      <c r="AN413" s="57" t="s">
        <v>43</v>
      </c>
      <c r="AO413" s="44">
        <f>AJ413*1000/(AD413*AE413*AF413)</f>
        <v>2.5833333333333333E-2</v>
      </c>
      <c r="AQ413" s="41">
        <v>1</v>
      </c>
      <c r="AR413" s="41">
        <v>400</v>
      </c>
      <c r="AS413" s="41">
        <v>1</v>
      </c>
      <c r="AT413" s="41">
        <v>5000</v>
      </c>
      <c r="AU413" s="41">
        <v>48.9</v>
      </c>
      <c r="AV413" s="41">
        <v>48.9</v>
      </c>
      <c r="AW413" s="41">
        <v>48.9</v>
      </c>
      <c r="AX413" s="42">
        <f>AVERAGE(AU413:AW413)</f>
        <v>48.9</v>
      </c>
      <c r="AY413" s="57">
        <v>22</v>
      </c>
      <c r="AZ413" s="57">
        <v>20</v>
      </c>
      <c r="BA413" s="57">
        <v>22</v>
      </c>
      <c r="BB413" s="57" t="s">
        <v>43</v>
      </c>
      <c r="BC413" s="44">
        <f>AX413*1000/(AR413*AS413*AT413)</f>
        <v>2.445E-2</v>
      </c>
      <c r="BE413" s="55">
        <v>1</v>
      </c>
      <c r="BF413" s="41">
        <v>400</v>
      </c>
      <c r="BG413" s="41">
        <v>1</v>
      </c>
      <c r="BH413" s="41">
        <v>10000</v>
      </c>
      <c r="BI413" s="41">
        <v>96.3</v>
      </c>
      <c r="BJ413" s="41">
        <v>91.2</v>
      </c>
      <c r="BK413" s="41">
        <v>95</v>
      </c>
      <c r="BL413" s="42">
        <f>AVERAGE(BI413:BK413)</f>
        <v>94.166666666666671</v>
      </c>
      <c r="BM413" s="57">
        <v>22</v>
      </c>
      <c r="BN413" s="57">
        <v>20</v>
      </c>
      <c r="BO413" s="57">
        <v>22</v>
      </c>
      <c r="BP413" s="57" t="s">
        <v>43</v>
      </c>
      <c r="BQ413" s="44">
        <f>BL413*1000/(BF413*BG413*BH413)</f>
        <v>2.3541666666666669E-2</v>
      </c>
    </row>
    <row r="414" spans="1:69" x14ac:dyDescent="0.25">
      <c r="A414">
        <v>18</v>
      </c>
      <c r="B414">
        <f>B413</f>
        <v>400</v>
      </c>
      <c r="C414">
        <v>2</v>
      </c>
      <c r="D414">
        <v>1000</v>
      </c>
      <c r="H414" s="29" t="s">
        <v>44</v>
      </c>
      <c r="L414" s="13"/>
      <c r="M414" s="34"/>
      <c r="O414">
        <v>18</v>
      </c>
      <c r="P414">
        <f>P413</f>
        <v>400</v>
      </c>
      <c r="Q414">
        <v>2</v>
      </c>
      <c r="R414">
        <f>R413</f>
        <v>2000</v>
      </c>
      <c r="V414" s="29" t="s">
        <v>44</v>
      </c>
      <c r="Z414" s="13"/>
      <c r="AA414" s="34"/>
      <c r="AC414">
        <v>18</v>
      </c>
      <c r="AD414">
        <f>AD413</f>
        <v>400</v>
      </c>
      <c r="AE414">
        <v>2</v>
      </c>
      <c r="AF414">
        <f>AF413</f>
        <v>3000</v>
      </c>
      <c r="AJ414" s="29" t="s">
        <v>44</v>
      </c>
      <c r="AN414" s="13"/>
      <c r="AO414" s="34"/>
      <c r="AQ414">
        <v>18</v>
      </c>
      <c r="AR414">
        <f>AR413</f>
        <v>400</v>
      </c>
      <c r="AS414">
        <v>2</v>
      </c>
      <c r="AT414">
        <f>AT413</f>
        <v>5000</v>
      </c>
      <c r="AX414" s="29" t="s">
        <v>44</v>
      </c>
      <c r="BB414" s="13"/>
      <c r="BC414" s="34"/>
      <c r="BE414" s="53">
        <v>18</v>
      </c>
      <c r="BF414">
        <f>BF413</f>
        <v>400</v>
      </c>
      <c r="BG414">
        <v>2</v>
      </c>
      <c r="BH414">
        <f>BH413</f>
        <v>10000</v>
      </c>
      <c r="BL414" s="29" t="s">
        <v>44</v>
      </c>
      <c r="BP414" s="13"/>
      <c r="BQ414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2021-03-27T06:44:41Z</dcterms:modified>
</cp:coreProperties>
</file>