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DT146" i="8" l="1"/>
  <c r="DP146" i="8"/>
  <c r="DU146" i="8" s="1"/>
  <c r="DT145" i="8"/>
  <c r="DP145" i="8"/>
  <c r="DU145" i="8" s="1"/>
  <c r="DU144" i="8"/>
  <c r="DT144" i="8"/>
  <c r="DP144" i="8"/>
  <c r="DT143" i="8"/>
  <c r="DP143" i="8"/>
  <c r="DU143" i="8" s="1"/>
  <c r="DT142" i="8"/>
  <c r="DP142" i="8"/>
  <c r="DU142" i="8" s="1"/>
  <c r="DU141" i="8"/>
  <c r="DT141" i="8"/>
  <c r="DP141" i="8"/>
  <c r="DU140" i="8"/>
  <c r="DT140" i="8"/>
  <c r="DP140" i="8"/>
  <c r="DT139" i="8"/>
  <c r="DP139" i="8"/>
  <c r="DU139" i="8" s="1"/>
  <c r="DP138" i="8"/>
  <c r="DU138" i="8" s="1"/>
  <c r="DF146" i="8"/>
  <c r="DB146" i="8"/>
  <c r="DG146" i="8" s="1"/>
  <c r="DF145" i="8"/>
  <c r="DB145" i="8"/>
  <c r="DG145" i="8" s="1"/>
  <c r="DG144" i="8"/>
  <c r="DF144" i="8"/>
  <c r="DB144" i="8"/>
  <c r="DF143" i="8"/>
  <c r="DB143" i="8"/>
  <c r="DG143" i="8" s="1"/>
  <c r="DF142" i="8"/>
  <c r="DB142" i="8"/>
  <c r="DG142" i="8" s="1"/>
  <c r="DG141" i="8"/>
  <c r="DF141" i="8"/>
  <c r="DB141" i="8"/>
  <c r="DG140" i="8"/>
  <c r="DF140" i="8"/>
  <c r="DB140" i="8"/>
  <c r="DF139" i="8"/>
  <c r="DB139" i="8"/>
  <c r="DG139" i="8" s="1"/>
  <c r="DG138" i="8"/>
  <c r="DB138" i="8"/>
  <c r="CR146" i="8"/>
  <c r="CN146" i="8"/>
  <c r="CS146" i="8" s="1"/>
  <c r="CS145" i="8"/>
  <c r="CR145" i="8"/>
  <c r="CN145" i="8"/>
  <c r="CS144" i="8"/>
  <c r="CR144" i="8"/>
  <c r="CN144" i="8"/>
  <c r="CR143" i="8"/>
  <c r="CN143" i="8"/>
  <c r="CS143" i="8" s="1"/>
  <c r="CR142" i="8"/>
  <c r="CN142" i="8"/>
  <c r="CS142" i="8" s="1"/>
  <c r="CS141" i="8"/>
  <c r="CR141" i="8"/>
  <c r="CN141" i="8"/>
  <c r="CS140" i="8"/>
  <c r="CR140" i="8"/>
  <c r="CN140" i="8"/>
  <c r="CR139" i="8"/>
  <c r="CN139" i="8"/>
  <c r="CS139" i="8" s="1"/>
  <c r="CN138" i="8"/>
  <c r="CS138" i="8" s="1"/>
  <c r="CD146" i="8"/>
  <c r="BZ146" i="8"/>
  <c r="CE146" i="8" s="1"/>
  <c r="CD145" i="8"/>
  <c r="BZ145" i="8"/>
  <c r="CE145" i="8" s="1"/>
  <c r="CD144" i="8"/>
  <c r="BZ144" i="8"/>
  <c r="CE144" i="8" s="1"/>
  <c r="CE143" i="8"/>
  <c r="CD143" i="8"/>
  <c r="BZ143" i="8"/>
  <c r="CE142" i="8"/>
  <c r="CD142" i="8"/>
  <c r="BZ142" i="8"/>
  <c r="CD141" i="8"/>
  <c r="BZ141" i="8"/>
  <c r="CE141" i="8" s="1"/>
  <c r="CD140" i="8"/>
  <c r="BZ140" i="8"/>
  <c r="CE140" i="8" s="1"/>
  <c r="CE139" i="8"/>
  <c r="CD139" i="8"/>
  <c r="BZ139" i="8"/>
  <c r="BZ138" i="8"/>
  <c r="CE138" i="8" s="1"/>
  <c r="DT84" i="8"/>
  <c r="DP84" i="8"/>
  <c r="DU84" i="8" s="1"/>
  <c r="DU83" i="8"/>
  <c r="DT83" i="8"/>
  <c r="DP83" i="8"/>
  <c r="DT82" i="8"/>
  <c r="DP82" i="8"/>
  <c r="DU82" i="8" s="1"/>
  <c r="DT81" i="8"/>
  <c r="DP81" i="8"/>
  <c r="DU81" i="8" s="1"/>
  <c r="DU80" i="8"/>
  <c r="DT80" i="8"/>
  <c r="DP80" i="8"/>
  <c r="DU79" i="8"/>
  <c r="DT79" i="8"/>
  <c r="DP79" i="8"/>
  <c r="DT78" i="8"/>
  <c r="DP78" i="8"/>
  <c r="DU78" i="8" s="1"/>
  <c r="DT77" i="8"/>
  <c r="DP77" i="8"/>
  <c r="DU77" i="8" s="1"/>
  <c r="DU76" i="8"/>
  <c r="DT76" i="8"/>
  <c r="DP76" i="8"/>
  <c r="DU75" i="8"/>
  <c r="DT75" i="8"/>
  <c r="DP75" i="8"/>
  <c r="DT74" i="8"/>
  <c r="DP74" i="8"/>
  <c r="DU74" i="8" s="1"/>
  <c r="DT73" i="8"/>
  <c r="DP73" i="8"/>
  <c r="DU73" i="8" s="1"/>
  <c r="DU72" i="8"/>
  <c r="DP72" i="8"/>
  <c r="DF84" i="8"/>
  <c r="DB84" i="8"/>
  <c r="DG84" i="8" s="1"/>
  <c r="DF83" i="8"/>
  <c r="DB83" i="8"/>
  <c r="DG83" i="8" s="1"/>
  <c r="DG82" i="8"/>
  <c r="DF82" i="8"/>
  <c r="DB82" i="8"/>
  <c r="DF81" i="8"/>
  <c r="DB81" i="8"/>
  <c r="DG81" i="8" s="1"/>
  <c r="DF80" i="8"/>
  <c r="DB80" i="8"/>
  <c r="DG80" i="8" s="1"/>
  <c r="DG79" i="8"/>
  <c r="DF79" i="8"/>
  <c r="DB79" i="8"/>
  <c r="DG78" i="8"/>
  <c r="DF78" i="8"/>
  <c r="DB78" i="8"/>
  <c r="DF77" i="8"/>
  <c r="DB77" i="8"/>
  <c r="DG77" i="8" s="1"/>
  <c r="DF76" i="8"/>
  <c r="DB76" i="8"/>
  <c r="DG76" i="8" s="1"/>
  <c r="DG75" i="8"/>
  <c r="DF75" i="8"/>
  <c r="DB75" i="8"/>
  <c r="DG74" i="8"/>
  <c r="DF74" i="8"/>
  <c r="DB74" i="8"/>
  <c r="DF73" i="8"/>
  <c r="DB73" i="8"/>
  <c r="DG73" i="8" s="1"/>
  <c r="DG72" i="8"/>
  <c r="DB72" i="8"/>
  <c r="CR84" i="8"/>
  <c r="CN84" i="8"/>
  <c r="CS84" i="8" s="1"/>
  <c r="CS83" i="8"/>
  <c r="CR83" i="8"/>
  <c r="CN83" i="8"/>
  <c r="CS82" i="8"/>
  <c r="CR82" i="8"/>
  <c r="CN82" i="8"/>
  <c r="CR81" i="8"/>
  <c r="CN81" i="8"/>
  <c r="CS81" i="8" s="1"/>
  <c r="CR80" i="8"/>
  <c r="CN80" i="8"/>
  <c r="CS80" i="8" s="1"/>
  <c r="CS79" i="8"/>
  <c r="CR79" i="8"/>
  <c r="CN79" i="8"/>
  <c r="CS78" i="8"/>
  <c r="CR78" i="8"/>
  <c r="CN78" i="8"/>
  <c r="CR77" i="8"/>
  <c r="CN77" i="8"/>
  <c r="CS77" i="8" s="1"/>
  <c r="CR76" i="8"/>
  <c r="CN76" i="8"/>
  <c r="CS76" i="8" s="1"/>
  <c r="CS75" i="8"/>
  <c r="CR75" i="8"/>
  <c r="CN75" i="8"/>
  <c r="CS74" i="8"/>
  <c r="CR74" i="8"/>
  <c r="CN74" i="8"/>
  <c r="CR73" i="8"/>
  <c r="CN73" i="8"/>
  <c r="CS73" i="8" s="1"/>
  <c r="CN72" i="8"/>
  <c r="CS72" i="8" s="1"/>
  <c r="CD84" i="8"/>
  <c r="BZ84" i="8"/>
  <c r="CE84" i="8" s="1"/>
  <c r="CE83" i="8"/>
  <c r="CD83" i="8"/>
  <c r="BZ83" i="8"/>
  <c r="CE82" i="8"/>
  <c r="CD82" i="8"/>
  <c r="BZ82" i="8"/>
  <c r="CD81" i="8"/>
  <c r="BZ81" i="8"/>
  <c r="CE81" i="8" s="1"/>
  <c r="CD80" i="8"/>
  <c r="BZ80" i="8"/>
  <c r="CE80" i="8" s="1"/>
  <c r="CE79" i="8"/>
  <c r="CD79" i="8"/>
  <c r="BZ79" i="8"/>
  <c r="CE78" i="8"/>
  <c r="CD78" i="8"/>
  <c r="BZ78" i="8"/>
  <c r="CD77" i="8"/>
  <c r="BZ77" i="8"/>
  <c r="CE77" i="8" s="1"/>
  <c r="CD76" i="8"/>
  <c r="BZ76" i="8"/>
  <c r="CE76" i="8" s="1"/>
  <c r="CE75" i="8"/>
  <c r="CD75" i="8"/>
  <c r="BZ75" i="8"/>
  <c r="CE74" i="8"/>
  <c r="CD74" i="8"/>
  <c r="BZ74" i="8"/>
  <c r="CD73" i="8"/>
  <c r="BZ73" i="8"/>
  <c r="CE73" i="8" s="1"/>
  <c r="BZ72" i="8"/>
  <c r="CE72" i="8" s="1"/>
  <c r="DT394" i="8"/>
  <c r="DP394" i="8"/>
  <c r="DT393" i="8"/>
  <c r="DP393" i="8"/>
  <c r="DU393" i="8" s="1"/>
  <c r="DT392" i="8"/>
  <c r="DP392" i="8"/>
  <c r="DT391" i="8"/>
  <c r="DP391" i="8"/>
  <c r="DU391" i="8" s="1"/>
  <c r="DP390" i="8"/>
  <c r="DU390" i="8" s="1"/>
  <c r="DJ390" i="8"/>
  <c r="DJ391" i="8" s="1"/>
  <c r="DJ392" i="8" s="1"/>
  <c r="DJ393" i="8" s="1"/>
  <c r="DJ394" i="8" s="1"/>
  <c r="DJ395" i="8" s="1"/>
  <c r="DF394" i="8"/>
  <c r="DB394" i="8"/>
  <c r="DF393" i="8"/>
  <c r="DB393" i="8"/>
  <c r="DG393" i="8" s="1"/>
  <c r="DF392" i="8"/>
  <c r="DB392" i="8"/>
  <c r="DF391" i="8"/>
  <c r="DB391" i="8"/>
  <c r="DG391" i="8" s="1"/>
  <c r="DB390" i="8"/>
  <c r="DG390" i="8" s="1"/>
  <c r="CV390" i="8"/>
  <c r="CV391" i="8" s="1"/>
  <c r="CV392" i="8" s="1"/>
  <c r="CV393" i="8" s="1"/>
  <c r="CV394" i="8" s="1"/>
  <c r="CV395" i="8" s="1"/>
  <c r="CR394" i="8"/>
  <c r="CN394" i="8"/>
  <c r="CR393" i="8"/>
  <c r="CN393" i="8"/>
  <c r="CS393" i="8" s="1"/>
  <c r="CR392" i="8"/>
  <c r="CN392" i="8"/>
  <c r="CR391" i="8"/>
  <c r="CN391" i="8"/>
  <c r="CS391" i="8" s="1"/>
  <c r="CN390" i="8"/>
  <c r="CS390" i="8" s="1"/>
  <c r="CH390" i="8"/>
  <c r="CH391" i="8" s="1"/>
  <c r="CH392" i="8" s="1"/>
  <c r="CH393" i="8" s="1"/>
  <c r="CH394" i="8" s="1"/>
  <c r="CH395" i="8" s="1"/>
  <c r="CD394" i="8"/>
  <c r="BZ394" i="8"/>
  <c r="CD393" i="8"/>
  <c r="BZ393" i="8"/>
  <c r="CE393" i="8" s="1"/>
  <c r="CD392" i="8"/>
  <c r="BZ392" i="8"/>
  <c r="CD391" i="8"/>
  <c r="BZ391" i="8"/>
  <c r="CE391" i="8" s="1"/>
  <c r="BZ390" i="8"/>
  <c r="CE390" i="8" s="1"/>
  <c r="BT390" i="8"/>
  <c r="BT391" i="8" s="1"/>
  <c r="BT392" i="8" s="1"/>
  <c r="BT393" i="8" s="1"/>
  <c r="BT394" i="8" s="1"/>
  <c r="BT395" i="8" s="1"/>
  <c r="P395" i="8"/>
  <c r="AD395" i="8"/>
  <c r="AR395" i="8"/>
  <c r="BF395" i="8"/>
  <c r="B395" i="8"/>
  <c r="BF390" i="8"/>
  <c r="AR390" i="8"/>
  <c r="AD390" i="8"/>
  <c r="P390" i="8"/>
  <c r="B390" i="8"/>
  <c r="B391" i="8" s="1"/>
  <c r="B392" i="8" s="1"/>
  <c r="B393" i="8" s="1"/>
  <c r="B394" i="8" s="1"/>
  <c r="BP394" i="8"/>
  <c r="BL394" i="8"/>
  <c r="BB394" i="8"/>
  <c r="AX394" i="8"/>
  <c r="AN394" i="8"/>
  <c r="AJ394" i="8"/>
  <c r="Z394" i="8"/>
  <c r="V394" i="8"/>
  <c r="L394" i="8"/>
  <c r="H394" i="8"/>
  <c r="BP393" i="8"/>
  <c r="BL393" i="8"/>
  <c r="BB393" i="8"/>
  <c r="AX393" i="8"/>
  <c r="AN393" i="8"/>
  <c r="AJ393" i="8"/>
  <c r="Z393" i="8"/>
  <c r="V393" i="8"/>
  <c r="L393" i="8"/>
  <c r="H393" i="8"/>
  <c r="BP392" i="8"/>
  <c r="BL392" i="8"/>
  <c r="BB392" i="8"/>
  <c r="AX392" i="8"/>
  <c r="AN392" i="8"/>
  <c r="AJ392" i="8"/>
  <c r="Z392" i="8"/>
  <c r="V392" i="8"/>
  <c r="L392" i="8"/>
  <c r="H392" i="8"/>
  <c r="BP391" i="8"/>
  <c r="BL391" i="8"/>
  <c r="BF391" i="8"/>
  <c r="BF392" i="8" s="1"/>
  <c r="BF393" i="8" s="1"/>
  <c r="BF394" i="8" s="1"/>
  <c r="BB391" i="8"/>
  <c r="AX391" i="8"/>
  <c r="AN391" i="8"/>
  <c r="AJ391" i="8"/>
  <c r="AO391" i="8" s="1"/>
  <c r="AD391" i="8"/>
  <c r="AD392" i="8" s="1"/>
  <c r="AD393" i="8" s="1"/>
  <c r="AD394" i="8" s="1"/>
  <c r="Z391" i="8"/>
  <c r="V391" i="8"/>
  <c r="L391" i="8"/>
  <c r="H391" i="8"/>
  <c r="BL390" i="8"/>
  <c r="BQ390" i="8" s="1"/>
  <c r="AX390" i="8"/>
  <c r="AR391" i="8"/>
  <c r="AR392" i="8" s="1"/>
  <c r="AR393" i="8" s="1"/>
  <c r="AR394" i="8" s="1"/>
  <c r="AJ390" i="8"/>
  <c r="V390" i="8"/>
  <c r="AA390" i="8" s="1"/>
  <c r="P391" i="8"/>
  <c r="P392" i="8" s="1"/>
  <c r="P393" i="8" s="1"/>
  <c r="P394" i="8" s="1"/>
  <c r="H390" i="8"/>
  <c r="DP441" i="8"/>
  <c r="DJ441" i="8"/>
  <c r="DJ442" i="8" s="1"/>
  <c r="DB441" i="8"/>
  <c r="CV441" i="8"/>
  <c r="CV442" i="8" s="1"/>
  <c r="CH441" i="8"/>
  <c r="CH442" i="8" s="1"/>
  <c r="BT441" i="8"/>
  <c r="BF441" i="8"/>
  <c r="AR441" i="8"/>
  <c r="P441" i="8"/>
  <c r="CN441" i="8"/>
  <c r="BT442" i="8"/>
  <c r="BZ441" i="8"/>
  <c r="B441" i="8"/>
  <c r="BH442" i="8"/>
  <c r="BF442" i="8"/>
  <c r="AT442" i="8"/>
  <c r="AR442" i="8"/>
  <c r="AF442" i="8"/>
  <c r="R442" i="8"/>
  <c r="BL441" i="8"/>
  <c r="AX441" i="8"/>
  <c r="BC441" i="8" s="1"/>
  <c r="AJ441" i="8"/>
  <c r="AD441" i="8"/>
  <c r="AD442" i="8" s="1"/>
  <c r="V441" i="8"/>
  <c r="P442" i="8"/>
  <c r="H441" i="8"/>
  <c r="M441" i="8" s="1"/>
  <c r="B442" i="8"/>
  <c r="DP430" i="8"/>
  <c r="DP429" i="8"/>
  <c r="DJ429" i="8"/>
  <c r="DJ430" i="8" s="1"/>
  <c r="DB430" i="8"/>
  <c r="DB429" i="8"/>
  <c r="CV429" i="8"/>
  <c r="CV430" i="8" s="1"/>
  <c r="CV431" i="8" s="1"/>
  <c r="CN430" i="8"/>
  <c r="CN429" i="8"/>
  <c r="CS429" i="8" s="1"/>
  <c r="CH429" i="8"/>
  <c r="CH430" i="8" s="1"/>
  <c r="BZ430" i="8"/>
  <c r="BT430" i="8"/>
  <c r="BT431" i="8" s="1"/>
  <c r="BZ429" i="8"/>
  <c r="CE429" i="8" s="1"/>
  <c r="BT429" i="8"/>
  <c r="BF429" i="8"/>
  <c r="AR429" i="8"/>
  <c r="AR430" i="8" s="1"/>
  <c r="AR431" i="8" s="1"/>
  <c r="AD429" i="8"/>
  <c r="P429" i="8"/>
  <c r="P430" i="8" s="1"/>
  <c r="B429" i="8"/>
  <c r="B430" i="8" s="1"/>
  <c r="B431" i="8" s="1"/>
  <c r="BL430" i="8"/>
  <c r="AX430" i="8"/>
  <c r="AJ430" i="8"/>
  <c r="V430" i="8"/>
  <c r="L430" i="8"/>
  <c r="H430" i="8"/>
  <c r="BL429" i="8"/>
  <c r="BQ429" i="8" s="1"/>
  <c r="BF430" i="8"/>
  <c r="AX429" i="8"/>
  <c r="AJ429" i="8"/>
  <c r="AD430" i="8"/>
  <c r="AD431" i="8" s="1"/>
  <c r="V429" i="8"/>
  <c r="H429" i="8"/>
  <c r="M429" i="8" s="1"/>
  <c r="DT410" i="8"/>
  <c r="DP410" i="8"/>
  <c r="DT409" i="8"/>
  <c r="DP409" i="8"/>
  <c r="DT408" i="8"/>
  <c r="DP408" i="8"/>
  <c r="DP407" i="8"/>
  <c r="DF410" i="8"/>
  <c r="DB410" i="8"/>
  <c r="DF409" i="8"/>
  <c r="DB409" i="8"/>
  <c r="DF408" i="8"/>
  <c r="DB408" i="8"/>
  <c r="DB407" i="8"/>
  <c r="CR410" i="8"/>
  <c r="CN410" i="8"/>
  <c r="CR409" i="8"/>
  <c r="CN409" i="8"/>
  <c r="CR408" i="8"/>
  <c r="CN408" i="8"/>
  <c r="CN407" i="8"/>
  <c r="CD410" i="8"/>
  <c r="BZ410" i="8"/>
  <c r="CD409" i="8"/>
  <c r="BZ409" i="8"/>
  <c r="CD408" i="8"/>
  <c r="BZ408" i="8"/>
  <c r="BZ407" i="8"/>
  <c r="B407" i="8"/>
  <c r="BF407" i="8" s="1"/>
  <c r="BF408" i="8" s="1"/>
  <c r="BF409" i="8" s="1"/>
  <c r="BF410" i="8" s="1"/>
  <c r="BF411" i="8" s="1"/>
  <c r="BP410" i="8"/>
  <c r="BL410" i="8"/>
  <c r="BB410" i="8"/>
  <c r="AX410" i="8"/>
  <c r="AN410" i="8"/>
  <c r="AJ410" i="8"/>
  <c r="Z410" i="8"/>
  <c r="V410" i="8"/>
  <c r="L410" i="8"/>
  <c r="H410" i="8"/>
  <c r="BP409" i="8"/>
  <c r="BL409" i="8"/>
  <c r="BB409" i="8"/>
  <c r="AX409" i="8"/>
  <c r="AN409" i="8"/>
  <c r="AJ409" i="8"/>
  <c r="Z409" i="8"/>
  <c r="V409" i="8"/>
  <c r="L409" i="8"/>
  <c r="H409" i="8"/>
  <c r="BP408" i="8"/>
  <c r="BL408" i="8"/>
  <c r="BB408" i="8"/>
  <c r="AX408" i="8"/>
  <c r="AN408" i="8"/>
  <c r="AJ408" i="8"/>
  <c r="Z408" i="8"/>
  <c r="V408" i="8"/>
  <c r="L408" i="8"/>
  <c r="H408" i="8"/>
  <c r="BL407" i="8"/>
  <c r="AX407" i="8"/>
  <c r="AJ407" i="8"/>
  <c r="V407" i="8"/>
  <c r="H407" i="8"/>
  <c r="M407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T306" i="8"/>
  <c r="DP306" i="8"/>
  <c r="DP305" i="8"/>
  <c r="DU305" i="8" s="1"/>
  <c r="DJ305" i="8"/>
  <c r="DJ306" i="8" s="1"/>
  <c r="DJ307" i="8" s="1"/>
  <c r="DF307" i="8"/>
  <c r="DB307" i="8"/>
  <c r="CW307" i="8"/>
  <c r="DF306" i="8"/>
  <c r="DB306" i="8"/>
  <c r="DB305" i="8"/>
  <c r="CV305" i="8"/>
  <c r="CV306" i="8" s="1"/>
  <c r="CV307" i="8" s="1"/>
  <c r="CR307" i="8"/>
  <c r="CN307" i="8"/>
  <c r="CI307" i="8"/>
  <c r="CR306" i="8"/>
  <c r="CN306" i="8"/>
  <c r="CN305" i="8"/>
  <c r="CH305" i="8"/>
  <c r="CH306" i="8" s="1"/>
  <c r="CH307" i="8" s="1"/>
  <c r="CD307" i="8"/>
  <c r="BZ307" i="8"/>
  <c r="BU307" i="8"/>
  <c r="CD306" i="8"/>
  <c r="BZ306" i="8"/>
  <c r="BZ305" i="8"/>
  <c r="BT305" i="8"/>
  <c r="BT306" i="8" s="1"/>
  <c r="BT307" i="8" s="1"/>
  <c r="DT281" i="8"/>
  <c r="DP281" i="8"/>
  <c r="DT280" i="8"/>
  <c r="DP280" i="8"/>
  <c r="DT279" i="8"/>
  <c r="DP279" i="8"/>
  <c r="DT278" i="8"/>
  <c r="DP278" i="8"/>
  <c r="DT277" i="8"/>
  <c r="DP277" i="8"/>
  <c r="DP276" i="8"/>
  <c r="DJ276" i="8"/>
  <c r="DJ277" i="8" s="1"/>
  <c r="DJ278" i="8" s="1"/>
  <c r="DF281" i="8"/>
  <c r="DB281" i="8"/>
  <c r="DF280" i="8"/>
  <c r="DB280" i="8"/>
  <c r="DF279" i="8"/>
  <c r="DB279" i="8"/>
  <c r="DF278" i="8"/>
  <c r="DB278" i="8"/>
  <c r="DF277" i="8"/>
  <c r="DB277" i="8"/>
  <c r="DB276" i="8"/>
  <c r="CV276" i="8"/>
  <c r="CV277" i="8" s="1"/>
  <c r="CR281" i="8"/>
  <c r="CN281" i="8"/>
  <c r="CR280" i="8"/>
  <c r="CN280" i="8"/>
  <c r="CR279" i="8"/>
  <c r="CN279" i="8"/>
  <c r="CR278" i="8"/>
  <c r="CN278" i="8"/>
  <c r="CR277" i="8"/>
  <c r="CN277" i="8"/>
  <c r="CN276" i="8"/>
  <c r="CH276" i="8"/>
  <c r="CH277" i="8" s="1"/>
  <c r="CH278" i="8" s="1"/>
  <c r="CD281" i="8"/>
  <c r="BZ281" i="8"/>
  <c r="CD280" i="8"/>
  <c r="BZ280" i="8"/>
  <c r="CD279" i="8"/>
  <c r="BZ279" i="8"/>
  <c r="CD278" i="8"/>
  <c r="BZ278" i="8"/>
  <c r="CD277" i="8"/>
  <c r="BZ277" i="8"/>
  <c r="BZ276" i="8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P267" i="8"/>
  <c r="BL267" i="8"/>
  <c r="BL266" i="8"/>
  <c r="BF266" i="8"/>
  <c r="BF267" i="8" s="1"/>
  <c r="BF268" i="8" s="1"/>
  <c r="BP260" i="8"/>
  <c r="BL260" i="8"/>
  <c r="BP259" i="8"/>
  <c r="BL259" i="8"/>
  <c r="BP258" i="8"/>
  <c r="BL258" i="8"/>
  <c r="BP257" i="8"/>
  <c r="BL257" i="8"/>
  <c r="BL256" i="8"/>
  <c r="BF256" i="8"/>
  <c r="BF257" i="8" s="1"/>
  <c r="BF258" i="8" s="1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J266" i="8"/>
  <c r="AD266" i="8"/>
  <c r="AO266" i="8" s="1"/>
  <c r="AN260" i="8"/>
  <c r="AJ260" i="8"/>
  <c r="AN259" i="8"/>
  <c r="AJ259" i="8"/>
  <c r="AN258" i="8"/>
  <c r="AJ258" i="8"/>
  <c r="AN257" i="8"/>
  <c r="AJ257" i="8"/>
  <c r="AJ256" i="8"/>
  <c r="AD256" i="8"/>
  <c r="AD257" i="8" s="1"/>
  <c r="AD258" i="8" s="1"/>
  <c r="Z270" i="8"/>
  <c r="V270" i="8"/>
  <c r="Z269" i="8"/>
  <c r="V269" i="8"/>
  <c r="Z268" i="8"/>
  <c r="V268" i="8"/>
  <c r="Z267" i="8"/>
  <c r="V267" i="8"/>
  <c r="V266" i="8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V256" i="8"/>
  <c r="P256" i="8"/>
  <c r="P257" i="8" s="1"/>
  <c r="P258" i="8" s="1"/>
  <c r="P259" i="8" s="1"/>
  <c r="P260" i="8" s="1"/>
  <c r="P261" i="8" s="1"/>
  <c r="BP250" i="8"/>
  <c r="BL250" i="8"/>
  <c r="BP249" i="8"/>
  <c r="BL249" i="8"/>
  <c r="BP248" i="8"/>
  <c r="BL248" i="8"/>
  <c r="BP247" i="8"/>
  <c r="BL247" i="8"/>
  <c r="BL246" i="8"/>
  <c r="BQ246" i="8" s="1"/>
  <c r="BF246" i="8"/>
  <c r="BF247" i="8" s="1"/>
  <c r="BF248" i="8" s="1"/>
  <c r="BB250" i="8"/>
  <c r="AX250" i="8"/>
  <c r="BB249" i="8"/>
  <c r="AX249" i="8"/>
  <c r="BB248" i="8"/>
  <c r="AX248" i="8"/>
  <c r="BB247" i="8"/>
  <c r="AX247" i="8"/>
  <c r="AR247" i="8"/>
  <c r="AR248" i="8" s="1"/>
  <c r="AX246" i="8"/>
  <c r="BC246" i="8" s="1"/>
  <c r="AR246" i="8"/>
  <c r="AN250" i="8"/>
  <c r="AJ250" i="8"/>
  <c r="AN249" i="8"/>
  <c r="AJ249" i="8"/>
  <c r="AN248" i="8"/>
  <c r="AJ248" i="8"/>
  <c r="AN247" i="8"/>
  <c r="AJ247" i="8"/>
  <c r="AJ246" i="8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DU392" i="8" l="1"/>
  <c r="DU394" i="8"/>
  <c r="DG392" i="8"/>
  <c r="DG394" i="8"/>
  <c r="CS392" i="8"/>
  <c r="CS394" i="8"/>
  <c r="CE392" i="8"/>
  <c r="CE394" i="8"/>
  <c r="BC257" i="8"/>
  <c r="CE277" i="8"/>
  <c r="CE306" i="8"/>
  <c r="BQ266" i="8"/>
  <c r="B408" i="8"/>
  <c r="B409" i="8" s="1"/>
  <c r="B410" i="8" s="1"/>
  <c r="B411" i="8" s="1"/>
  <c r="AO256" i="8"/>
  <c r="BQ256" i="8"/>
  <c r="CE276" i="8"/>
  <c r="CS276" i="8"/>
  <c r="DU276" i="8"/>
  <c r="CE305" i="8"/>
  <c r="AR407" i="8"/>
  <c r="AR408" i="8" s="1"/>
  <c r="AR409" i="8" s="1"/>
  <c r="AR410" i="8" s="1"/>
  <c r="AR411" i="8" s="1"/>
  <c r="DG430" i="8"/>
  <c r="AD267" i="8"/>
  <c r="AD268" i="8" s="1"/>
  <c r="CE307" i="8"/>
  <c r="AD407" i="8"/>
  <c r="AD408" i="8" s="1"/>
  <c r="AD409" i="8" s="1"/>
  <c r="AD410" i="8" s="1"/>
  <c r="AD411" i="8" s="1"/>
  <c r="CV407" i="8"/>
  <c r="CV408" i="8" s="1"/>
  <c r="CV409" i="8" s="1"/>
  <c r="AO407" i="8"/>
  <c r="AA257" i="8"/>
  <c r="AA256" i="8"/>
  <c r="AA267" i="8"/>
  <c r="AO257" i="8"/>
  <c r="AO267" i="8"/>
  <c r="BQ257" i="8"/>
  <c r="BQ267" i="8"/>
  <c r="CS277" i="8"/>
  <c r="CS305" i="8"/>
  <c r="CS356" i="8"/>
  <c r="DG356" i="8"/>
  <c r="P407" i="8"/>
  <c r="P408" i="8" s="1"/>
  <c r="P409" i="8" s="1"/>
  <c r="P410" i="8" s="1"/>
  <c r="P411" i="8" s="1"/>
  <c r="BT407" i="8"/>
  <c r="BT408" i="8" s="1"/>
  <c r="BT409" i="8" s="1"/>
  <c r="BT410" i="8" s="1"/>
  <c r="BT411" i="8" s="1"/>
  <c r="CH407" i="8"/>
  <c r="CH408" i="8" s="1"/>
  <c r="CH409" i="8" s="1"/>
  <c r="CH410" i="8" s="1"/>
  <c r="CH411" i="8" s="1"/>
  <c r="DJ407" i="8"/>
  <c r="DG429" i="8"/>
  <c r="AA441" i="8"/>
  <c r="BQ441" i="8"/>
  <c r="CE441" i="8"/>
  <c r="M390" i="8"/>
  <c r="AO390" i="8"/>
  <c r="DU306" i="8"/>
  <c r="M391" i="8"/>
  <c r="DU277" i="8"/>
  <c r="AO246" i="8"/>
  <c r="AA266" i="8"/>
  <c r="DG276" i="8"/>
  <c r="DG305" i="8"/>
  <c r="DG307" i="8"/>
  <c r="CE355" i="8"/>
  <c r="DU355" i="8"/>
  <c r="BQ407" i="8"/>
  <c r="AO429" i="8"/>
  <c r="CE430" i="8"/>
  <c r="DU429" i="8"/>
  <c r="DU441" i="8"/>
  <c r="BQ391" i="8"/>
  <c r="M392" i="8"/>
  <c r="AO392" i="8"/>
  <c r="BQ392" i="8"/>
  <c r="AA393" i="8"/>
  <c r="BC393" i="8"/>
  <c r="M394" i="8"/>
  <c r="AO394" i="8"/>
  <c r="BQ394" i="8"/>
  <c r="AA391" i="8"/>
  <c r="AA392" i="8"/>
  <c r="BC392" i="8"/>
  <c r="M393" i="8"/>
  <c r="AO393" i="8"/>
  <c r="BQ393" i="8"/>
  <c r="AA394" i="8"/>
  <c r="BC394" i="8"/>
  <c r="BC391" i="8"/>
  <c r="CE279" i="8"/>
  <c r="CE281" i="8"/>
  <c r="BC390" i="8"/>
  <c r="DG441" i="8"/>
  <c r="CS441" i="8"/>
  <c r="AO441" i="8"/>
  <c r="DJ431" i="8"/>
  <c r="DU430" i="8"/>
  <c r="CH431" i="8"/>
  <c r="CS430" i="8"/>
  <c r="BC429" i="8"/>
  <c r="BC430" i="8"/>
  <c r="M430" i="8"/>
  <c r="BF431" i="8"/>
  <c r="BQ430" i="8"/>
  <c r="AO430" i="8"/>
  <c r="AA430" i="8"/>
  <c r="P431" i="8"/>
  <c r="AA429" i="8"/>
  <c r="CV410" i="8"/>
  <c r="DG409" i="8"/>
  <c r="CS410" i="8"/>
  <c r="AA408" i="8"/>
  <c r="BC408" i="8"/>
  <c r="M409" i="8"/>
  <c r="AO409" i="8"/>
  <c r="BQ409" i="8"/>
  <c r="BC410" i="8"/>
  <c r="M408" i="8"/>
  <c r="AO408" i="8"/>
  <c r="BQ408" i="8"/>
  <c r="AA409" i="8"/>
  <c r="BC409" i="8"/>
  <c r="M410" i="8"/>
  <c r="BQ410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BQ237" i="8" s="1"/>
  <c r="AA236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402" i="8"/>
  <c r="BL402" i="8"/>
  <c r="BP401" i="8"/>
  <c r="BL401" i="8"/>
  <c r="BP400" i="8"/>
  <c r="BL400" i="8"/>
  <c r="BL399" i="8"/>
  <c r="BF399" i="8"/>
  <c r="BF400" i="8" s="1"/>
  <c r="BF401" i="8" s="1"/>
  <c r="BB402" i="8"/>
  <c r="AX402" i="8"/>
  <c r="BB401" i="8"/>
  <c r="AX401" i="8"/>
  <c r="BB400" i="8"/>
  <c r="AX400" i="8"/>
  <c r="AX399" i="8"/>
  <c r="AR399" i="8"/>
  <c r="AR400" i="8" s="1"/>
  <c r="AR401" i="8" s="1"/>
  <c r="AR402" i="8" s="1"/>
  <c r="AR403" i="8" s="1"/>
  <c r="AN402" i="8"/>
  <c r="AJ402" i="8"/>
  <c r="AN401" i="8"/>
  <c r="AJ401" i="8"/>
  <c r="AN400" i="8"/>
  <c r="AJ400" i="8"/>
  <c r="AJ399" i="8"/>
  <c r="AD399" i="8"/>
  <c r="AD400" i="8" s="1"/>
  <c r="AD401" i="8" s="1"/>
  <c r="AD402" i="8" s="1"/>
  <c r="AD403" i="8" s="1"/>
  <c r="Z402" i="8"/>
  <c r="V402" i="8"/>
  <c r="Z401" i="8"/>
  <c r="V401" i="8"/>
  <c r="Z400" i="8"/>
  <c r="V400" i="8"/>
  <c r="V399" i="8"/>
  <c r="P399" i="8"/>
  <c r="P400" i="8" s="1"/>
  <c r="B399" i="8"/>
  <c r="BH437" i="8"/>
  <c r="BF437" i="8"/>
  <c r="BL436" i="8"/>
  <c r="BQ436" i="8" s="1"/>
  <c r="AT437" i="8"/>
  <c r="AR437" i="8"/>
  <c r="AX436" i="8"/>
  <c r="BC436" i="8" s="1"/>
  <c r="B436" i="8"/>
  <c r="BL424" i="8"/>
  <c r="BL423" i="8"/>
  <c r="BF423" i="8"/>
  <c r="BF424" i="8" s="1"/>
  <c r="AX424" i="8"/>
  <c r="AX423" i="8"/>
  <c r="AR423" i="8"/>
  <c r="AR424" i="8" s="1"/>
  <c r="AR425" i="8" s="1"/>
  <c r="AJ424" i="8"/>
  <c r="AJ423" i="8"/>
  <c r="AD423" i="8"/>
  <c r="AD424" i="8" s="1"/>
  <c r="V424" i="8"/>
  <c r="V423" i="8"/>
  <c r="P423" i="8"/>
  <c r="P424" i="8" s="1"/>
  <c r="P425" i="8" s="1"/>
  <c r="B423" i="8"/>
  <c r="BP418" i="8"/>
  <c r="BL418" i="8"/>
  <c r="BP417" i="8"/>
  <c r="BL417" i="8"/>
  <c r="BL416" i="8"/>
  <c r="BF416" i="8"/>
  <c r="BF417" i="8" s="1"/>
  <c r="BF418" i="8" s="1"/>
  <c r="BB418" i="8"/>
  <c r="AX418" i="8"/>
  <c r="BB417" i="8"/>
  <c r="AX417" i="8"/>
  <c r="AX416" i="8"/>
  <c r="AR416" i="8"/>
  <c r="AR417" i="8" s="1"/>
  <c r="AR418" i="8" s="1"/>
  <c r="AR419" i="8" s="1"/>
  <c r="AN418" i="8"/>
  <c r="AJ418" i="8"/>
  <c r="AN417" i="8"/>
  <c r="AJ417" i="8"/>
  <c r="AJ416" i="8"/>
  <c r="AD416" i="8"/>
  <c r="AD417" i="8" s="1"/>
  <c r="AD418" i="8" s="1"/>
  <c r="AD419" i="8" s="1"/>
  <c r="Z418" i="8"/>
  <c r="V418" i="8"/>
  <c r="Z417" i="8"/>
  <c r="V417" i="8"/>
  <c r="V416" i="8"/>
  <c r="P416" i="8"/>
  <c r="P417" i="8" s="1"/>
  <c r="P418" i="8" s="1"/>
  <c r="P419" i="8" s="1"/>
  <c r="B416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G407" i="8" l="1"/>
  <c r="BF238" i="8"/>
  <c r="DG408" i="8"/>
  <c r="BC407" i="8"/>
  <c r="AO410" i="8"/>
  <c r="CE409" i="8"/>
  <c r="CS409" i="8"/>
  <c r="AA410" i="8"/>
  <c r="CE408" i="8"/>
  <c r="CS408" i="8"/>
  <c r="CE407" i="8"/>
  <c r="DJ408" i="8"/>
  <c r="DU407" i="8"/>
  <c r="AA407" i="8"/>
  <c r="DG361" i="8"/>
  <c r="CE410" i="8"/>
  <c r="CS407" i="8"/>
  <c r="CV411" i="8"/>
  <c r="DG410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23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23" i="8"/>
  <c r="AA399" i="8"/>
  <c r="BF357" i="8"/>
  <c r="BQ356" i="8"/>
  <c r="AO357" i="8"/>
  <c r="AO359" i="8"/>
  <c r="AO361" i="8"/>
  <c r="AO380" i="8"/>
  <c r="BC380" i="8"/>
  <c r="BQ380" i="8"/>
  <c r="AO423" i="8"/>
  <c r="BQ423" i="8"/>
  <c r="AO399" i="8"/>
  <c r="BC399" i="8"/>
  <c r="BQ399" i="8"/>
  <c r="AA368" i="8"/>
  <c r="BQ370" i="8"/>
  <c r="BQ374" i="8"/>
  <c r="BQ416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400" i="8"/>
  <c r="AA381" i="8"/>
  <c r="AA383" i="8"/>
  <c r="AA385" i="8"/>
  <c r="BC381" i="8"/>
  <c r="BC400" i="8"/>
  <c r="BC402" i="8"/>
  <c r="BF402" i="8"/>
  <c r="BQ401" i="8"/>
  <c r="BC401" i="8"/>
  <c r="AO401" i="8"/>
  <c r="AO400" i="8"/>
  <c r="AO402" i="8"/>
  <c r="P401" i="8"/>
  <c r="AA400" i="8"/>
  <c r="BC320" i="8"/>
  <c r="AA424" i="8"/>
  <c r="BC424" i="8"/>
  <c r="BF425" i="8"/>
  <c r="BQ424" i="8"/>
  <c r="AD425" i="8"/>
  <c r="AO424" i="8"/>
  <c r="AA319" i="8"/>
  <c r="AO416" i="8"/>
  <c r="BQ417" i="8"/>
  <c r="AA416" i="8"/>
  <c r="AO319" i="8"/>
  <c r="BQ319" i="8"/>
  <c r="BF419" i="8"/>
  <c r="BQ418" i="8"/>
  <c r="BC417" i="8"/>
  <c r="BC418" i="8"/>
  <c r="BC416" i="8"/>
  <c r="AO418" i="8"/>
  <c r="AO417" i="8"/>
  <c r="AA418" i="8"/>
  <c r="AA417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DJ409" i="8" l="1"/>
  <c r="DU408" i="8"/>
  <c r="BF279" i="8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403" i="8"/>
  <c r="BQ402" i="8"/>
  <c r="P402" i="8"/>
  <c r="AA401" i="8"/>
  <c r="BQ382" i="8"/>
  <c r="BF384" i="8"/>
  <c r="BQ383" i="8"/>
  <c r="BC383" i="8"/>
  <c r="AR384" i="8"/>
  <c r="AD383" i="8"/>
  <c r="AO382" i="8"/>
  <c r="P321" i="8"/>
  <c r="AA320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410" i="8" l="1"/>
  <c r="DU409" i="8"/>
  <c r="BQ279" i="8"/>
  <c r="DJ282" i="8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403" i="8"/>
  <c r="AA402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36" i="8"/>
  <c r="AD437" i="8" s="1"/>
  <c r="AF437" i="8"/>
  <c r="AJ436" i="8"/>
  <c r="R437" i="8"/>
  <c r="P436" i="8"/>
  <c r="P437" i="8" s="1"/>
  <c r="V436" i="8"/>
  <c r="H436" i="8"/>
  <c r="B437" i="8"/>
  <c r="L424" i="8"/>
  <c r="H424" i="8"/>
  <c r="H423" i="8"/>
  <c r="B424" i="8"/>
  <c r="B425" i="8" s="1"/>
  <c r="L418" i="8"/>
  <c r="H418" i="8"/>
  <c r="L417" i="8"/>
  <c r="H417" i="8"/>
  <c r="H416" i="8"/>
  <c r="B417" i="8"/>
  <c r="B418" i="8" s="1"/>
  <c r="B419" i="8" s="1"/>
  <c r="L402" i="8"/>
  <c r="H402" i="8"/>
  <c r="L401" i="8"/>
  <c r="H401" i="8"/>
  <c r="L400" i="8"/>
  <c r="H400" i="8"/>
  <c r="H399" i="8"/>
  <c r="B400" i="8"/>
  <c r="B401" i="8" s="1"/>
  <c r="B402" i="8" s="1"/>
  <c r="B403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DJ411" i="8" l="1"/>
  <c r="DU410" i="8"/>
  <c r="CV282" i="8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36" i="8"/>
  <c r="M225" i="8"/>
  <c r="AA436" i="8"/>
  <c r="M416" i="8"/>
  <c r="M436" i="8"/>
  <c r="M423" i="8"/>
  <c r="M266" i="8"/>
  <c r="M424" i="8"/>
  <c r="M226" i="8"/>
  <c r="M276" i="8"/>
  <c r="M318" i="8"/>
  <c r="M326" i="8"/>
  <c r="M341" i="8"/>
  <c r="M418" i="8"/>
  <c r="M417" i="8"/>
  <c r="B268" i="8"/>
  <c r="M267" i="8"/>
  <c r="M368" i="8"/>
  <c r="M380" i="8"/>
  <c r="M236" i="8"/>
  <c r="M342" i="8"/>
  <c r="M399" i="8"/>
  <c r="M401" i="8"/>
  <c r="M400" i="8"/>
  <c r="M402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<sst xmlns="http://schemas.openxmlformats.org/spreadsheetml/2006/main" count="4012" uniqueCount="70">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</sst>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42"/>
  <sheetViews>
    <sheetView tabSelected="1" topLeftCell="BD127" zoomScale="85" zoomScaleNormal="85" workbookViewId="0">
      <selection activeCell="DN153" sqref="DN153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125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125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125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125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125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125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  <c r="BS71" s="54"/>
      <c r="BT71" s="32" t="s">
        <v>11</v>
      </c>
      <c r="BU71" s="32" t="s">
        <v>12</v>
      </c>
      <c r="BV71" s="32" t="s">
        <v>20</v>
      </c>
      <c r="BW71" s="32" t="s">
        <v>28</v>
      </c>
      <c r="BX71" s="32" t="s">
        <v>29</v>
      </c>
      <c r="BY71" s="32" t="s">
        <v>30</v>
      </c>
      <c r="BZ71" s="33" t="s">
        <v>13</v>
      </c>
      <c r="CA71" s="32" t="s">
        <v>14</v>
      </c>
      <c r="CB71" s="32" t="s">
        <v>15</v>
      </c>
      <c r="CC71" s="32" t="s">
        <v>16</v>
      </c>
      <c r="CD71" s="33" t="s">
        <v>18</v>
      </c>
      <c r="CE71" s="33" t="s">
        <v>45</v>
      </c>
      <c r="CG71" s="54"/>
      <c r="CH71" s="32" t="s">
        <v>11</v>
      </c>
      <c r="CI71" s="32" t="s">
        <v>12</v>
      </c>
      <c r="CJ71" s="32" t="s">
        <v>20</v>
      </c>
      <c r="CK71" s="32" t="s">
        <v>28</v>
      </c>
      <c r="CL71" s="32" t="s">
        <v>29</v>
      </c>
      <c r="CM71" s="32" t="s">
        <v>30</v>
      </c>
      <c r="CN71" s="33" t="s">
        <v>13</v>
      </c>
      <c r="CO71" s="32" t="s">
        <v>14</v>
      </c>
      <c r="CP71" s="32" t="s">
        <v>15</v>
      </c>
      <c r="CQ71" s="32" t="s">
        <v>16</v>
      </c>
      <c r="CR71" s="33" t="s">
        <v>18</v>
      </c>
      <c r="CS71" s="33" t="s">
        <v>45</v>
      </c>
      <c r="CU71" s="54"/>
      <c r="CV71" s="32" t="s">
        <v>11</v>
      </c>
      <c r="CW71" s="32" t="s">
        <v>12</v>
      </c>
      <c r="CX71" s="32" t="s">
        <v>20</v>
      </c>
      <c r="CY71" s="32" t="s">
        <v>28</v>
      </c>
      <c r="CZ71" s="32" t="s">
        <v>29</v>
      </c>
      <c r="DA71" s="32" t="s">
        <v>30</v>
      </c>
      <c r="DB71" s="33" t="s">
        <v>13</v>
      </c>
      <c r="DC71" s="32" t="s">
        <v>14</v>
      </c>
      <c r="DD71" s="32" t="s">
        <v>15</v>
      </c>
      <c r="DE71" s="32" t="s">
        <v>16</v>
      </c>
      <c r="DF71" s="33" t="s">
        <v>18</v>
      </c>
      <c r="DG71" s="33" t="s">
        <v>45</v>
      </c>
      <c r="DI71" s="54"/>
      <c r="DJ71" s="32" t="s">
        <v>11</v>
      </c>
      <c r="DK71" s="32" t="s">
        <v>12</v>
      </c>
      <c r="DL71" s="32" t="s">
        <v>20</v>
      </c>
      <c r="DM71" s="32" t="s">
        <v>28</v>
      </c>
      <c r="DN71" s="32" t="s">
        <v>29</v>
      </c>
      <c r="DO71" s="32" t="s">
        <v>30</v>
      </c>
      <c r="DP71" s="33" t="s">
        <v>13</v>
      </c>
      <c r="DQ71" s="32" t="s">
        <v>14</v>
      </c>
      <c r="DR71" s="32" t="s">
        <v>15</v>
      </c>
      <c r="DS71" s="32" t="s">
        <v>16</v>
      </c>
      <c r="DT71" s="33" t="s">
        <v>18</v>
      </c>
      <c r="DU71" s="33" t="s">
        <v>45</v>
      </c>
    </row>
    <row r="72" spans="1:125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  <c r="BS72" s="53">
        <v>1</v>
      </c>
      <c r="BT72">
        <v>4</v>
      </c>
      <c r="BU72">
        <v>1</v>
      </c>
      <c r="BV72">
        <v>15000</v>
      </c>
      <c r="BZ72" s="29" t="e">
        <f>AVERAGE(BW72:BY72)</f>
        <v>#DIV/0!</v>
      </c>
      <c r="CA72" s="5" t="s">
        <v>43</v>
      </c>
      <c r="CB72" s="5" t="s">
        <v>43</v>
      </c>
      <c r="CC72" s="5" t="s">
        <v>43</v>
      </c>
      <c r="CD72" s="5" t="s">
        <v>43</v>
      </c>
      <c r="CE72" s="34" t="e">
        <f>BZ72*1000/(BT72*BU72*BV72)</f>
        <v>#DIV/0!</v>
      </c>
      <c r="CG72" s="53">
        <v>1</v>
      </c>
      <c r="CH72">
        <v>4</v>
      </c>
      <c r="CI72">
        <v>1</v>
      </c>
      <c r="CJ72">
        <v>20000</v>
      </c>
      <c r="CN72" s="29" t="e">
        <f>AVERAGE(CK72:CM72)</f>
        <v>#DIV/0!</v>
      </c>
      <c r="CO72" s="5" t="s">
        <v>43</v>
      </c>
      <c r="CP72" s="5" t="s">
        <v>43</v>
      </c>
      <c r="CQ72" s="5" t="s">
        <v>43</v>
      </c>
      <c r="CR72" s="5" t="s">
        <v>43</v>
      </c>
      <c r="CS72" s="34" t="e">
        <f>CN72*1000/(CH72*CI72*CJ72)</f>
        <v>#DIV/0!</v>
      </c>
      <c r="CU72" s="53">
        <v>1</v>
      </c>
      <c r="CV72">
        <v>4</v>
      </c>
      <c r="CW72">
        <v>1</v>
      </c>
      <c r="CX72">
        <v>25000</v>
      </c>
      <c r="DB72" s="29" t="e">
        <f>AVERAGE(CY72:DA72)</f>
        <v>#DIV/0!</v>
      </c>
      <c r="DC72" s="5" t="s">
        <v>43</v>
      </c>
      <c r="DD72" s="5" t="s">
        <v>43</v>
      </c>
      <c r="DE72" s="5" t="s">
        <v>43</v>
      </c>
      <c r="DF72" s="5" t="s">
        <v>43</v>
      </c>
      <c r="DG72" s="34" t="e">
        <f>DB72*1000/(CV72*CW72*CX72)</f>
        <v>#DIV/0!</v>
      </c>
      <c r="DI72" s="53">
        <v>1</v>
      </c>
      <c r="DJ72">
        <v>4</v>
      </c>
      <c r="DK72">
        <v>1</v>
      </c>
      <c r="DL72">
        <v>30000</v>
      </c>
      <c r="DP72" s="29" t="e">
        <f>AVERAGE(DM72:DO72)</f>
        <v>#DIV/0!</v>
      </c>
      <c r="DQ72" s="5" t="s">
        <v>43</v>
      </c>
      <c r="DR72" s="5" t="s">
        <v>43</v>
      </c>
      <c r="DS72" s="5" t="s">
        <v>43</v>
      </c>
      <c r="DT72" s="5" t="s">
        <v>43</v>
      </c>
      <c r="DU72" s="34" t="e">
        <f>DP72*1000/(DJ72*DK72*DL72)</f>
        <v>#DIV/0!</v>
      </c>
    </row>
    <row r="73" spans="1:125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  <c r="BS73" s="53">
        <v>2</v>
      </c>
      <c r="BT73">
        <v>4</v>
      </c>
      <c r="BU73">
        <v>10</v>
      </c>
      <c r="BV73">
        <v>15000</v>
      </c>
      <c r="BZ73" s="29" t="e">
        <f t="shared" ref="BZ73:BZ84" si="96">AVERAGE(BW73:BY73)</f>
        <v>#DIV/0!</v>
      </c>
      <c r="CA73" s="38"/>
      <c r="CB73" s="5"/>
      <c r="CC73" s="38"/>
      <c r="CD73" s="13" t="e">
        <f t="shared" ref="CD73:CD84" si="97">AVERAGE(CA73:CC73)</f>
        <v>#DIV/0!</v>
      </c>
      <c r="CE73" s="34" t="e">
        <f>BZ73*1000/(BT73*BU73*BV73)</f>
        <v>#DIV/0!</v>
      </c>
      <c r="CG73" s="53">
        <v>2</v>
      </c>
      <c r="CH73">
        <v>4</v>
      </c>
      <c r="CI73">
        <v>10</v>
      </c>
      <c r="CJ73">
        <v>20000</v>
      </c>
      <c r="CN73" s="29" t="e">
        <f t="shared" ref="CN73:CN84" si="98">AVERAGE(CK73:CM73)</f>
        <v>#DIV/0!</v>
      </c>
      <c r="CO73" s="38"/>
      <c r="CP73" s="5"/>
      <c r="CQ73" s="38"/>
      <c r="CR73" s="13" t="e">
        <f t="shared" ref="CR73:CR84" si="99">AVERAGE(CO73:CQ73)</f>
        <v>#DIV/0!</v>
      </c>
      <c r="CS73" s="34" t="e">
        <f>CN73*1000/(CH73*CI73*CJ73)</f>
        <v>#DIV/0!</v>
      </c>
      <c r="CU73" s="53">
        <v>2</v>
      </c>
      <c r="CV73">
        <v>4</v>
      </c>
      <c r="CW73">
        <v>10</v>
      </c>
      <c r="CX73">
        <v>25000</v>
      </c>
      <c r="DB73" s="29" t="e">
        <f t="shared" ref="DB73:DB84" si="100">AVERAGE(CY73:DA73)</f>
        <v>#DIV/0!</v>
      </c>
      <c r="DC73" s="38"/>
      <c r="DD73" s="5"/>
      <c r="DE73" s="38"/>
      <c r="DF73" s="13" t="e">
        <f t="shared" ref="DF73:DF84" si="101">AVERAGE(DC73:DE73)</f>
        <v>#DIV/0!</v>
      </c>
      <c r="DG73" s="34" t="e">
        <f>DB73*1000/(CV73*CW73*CX73)</f>
        <v>#DIV/0!</v>
      </c>
      <c r="DI73" s="53">
        <v>2</v>
      </c>
      <c r="DJ73">
        <v>4</v>
      </c>
      <c r="DK73">
        <v>10</v>
      </c>
      <c r="DL73">
        <v>30000</v>
      </c>
      <c r="DP73" s="29" t="e">
        <f t="shared" ref="DP73:DP84" si="102">AVERAGE(DM73:DO73)</f>
        <v>#DIV/0!</v>
      </c>
      <c r="DQ73" s="38"/>
      <c r="DR73" s="5"/>
      <c r="DS73" s="38"/>
      <c r="DT73" s="13" t="e">
        <f t="shared" ref="DT73:DT84" si="103">AVERAGE(DQ73:DS73)</f>
        <v>#DIV/0!</v>
      </c>
      <c r="DU73" s="34" t="e">
        <f>DP73*1000/(DJ73*DK73*DL73)</f>
        <v>#DIV/0!</v>
      </c>
    </row>
    <row r="74" spans="1:125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104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105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106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107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8">BL74*1000/(BF74*BG74*BH74)</f>
        <v>#DIV/0!</v>
      </c>
      <c r="BS74" s="53">
        <v>3</v>
      </c>
      <c r="BT74">
        <v>4</v>
      </c>
      <c r="BU74">
        <v>20</v>
      </c>
      <c r="BV74">
        <v>15000</v>
      </c>
      <c r="BZ74" s="29" t="e">
        <f t="shared" si="96"/>
        <v>#DIV/0!</v>
      </c>
      <c r="CD74" s="13" t="e">
        <f t="shared" si="97"/>
        <v>#DIV/0!</v>
      </c>
      <c r="CE74" s="34" t="e">
        <f t="shared" ref="CE74:CE84" si="109">BZ74*1000/(BT74*BU74*BV74)</f>
        <v>#DIV/0!</v>
      </c>
      <c r="CG74" s="53">
        <v>3</v>
      </c>
      <c r="CH74">
        <v>4</v>
      </c>
      <c r="CI74">
        <v>20</v>
      </c>
      <c r="CJ74">
        <v>20000</v>
      </c>
      <c r="CN74" s="29" t="e">
        <f t="shared" si="98"/>
        <v>#DIV/0!</v>
      </c>
      <c r="CR74" s="13" t="e">
        <f t="shared" si="99"/>
        <v>#DIV/0!</v>
      </c>
      <c r="CS74" s="34" t="e">
        <f t="shared" ref="CS74:CS84" si="110">CN74*1000/(CH74*CI74*CJ74)</f>
        <v>#DIV/0!</v>
      </c>
      <c r="CU74" s="53">
        <v>3</v>
      </c>
      <c r="CV74">
        <v>4</v>
      </c>
      <c r="CW74">
        <v>20</v>
      </c>
      <c r="CX74">
        <v>25000</v>
      </c>
      <c r="DB74" s="29" t="e">
        <f t="shared" si="100"/>
        <v>#DIV/0!</v>
      </c>
      <c r="DF74" s="13" t="e">
        <f t="shared" si="101"/>
        <v>#DIV/0!</v>
      </c>
      <c r="DG74" s="34" t="e">
        <f t="shared" ref="DG74:DG84" si="111">DB74*1000/(CV74*CW74*CX74)</f>
        <v>#DIV/0!</v>
      </c>
      <c r="DI74" s="53">
        <v>3</v>
      </c>
      <c r="DJ74">
        <v>4</v>
      </c>
      <c r="DK74">
        <v>20</v>
      </c>
      <c r="DL74">
        <v>30000</v>
      </c>
      <c r="DP74" s="29" t="e">
        <f t="shared" si="102"/>
        <v>#DIV/0!</v>
      </c>
      <c r="DT74" s="13" t="e">
        <f t="shared" si="103"/>
        <v>#DIV/0!</v>
      </c>
      <c r="DU74" s="34" t="e">
        <f t="shared" ref="DU74:DU84" si="112">DP74*1000/(DJ74*DK74*DL74)</f>
        <v>#DIV/0!</v>
      </c>
    </row>
    <row r="75" spans="1:125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104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105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106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107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8"/>
        <v>#DIV/0!</v>
      </c>
      <c r="BS75" s="53">
        <v>4</v>
      </c>
      <c r="BT75">
        <v>4</v>
      </c>
      <c r="BU75">
        <v>30</v>
      </c>
      <c r="BV75">
        <v>15000</v>
      </c>
      <c r="BZ75" s="29" t="e">
        <f t="shared" si="96"/>
        <v>#DIV/0!</v>
      </c>
      <c r="CD75" s="13" t="e">
        <f t="shared" si="97"/>
        <v>#DIV/0!</v>
      </c>
      <c r="CE75" s="34" t="e">
        <f t="shared" si="109"/>
        <v>#DIV/0!</v>
      </c>
      <c r="CG75" s="53">
        <v>4</v>
      </c>
      <c r="CH75">
        <v>4</v>
      </c>
      <c r="CI75">
        <v>30</v>
      </c>
      <c r="CJ75">
        <v>20000</v>
      </c>
      <c r="CN75" s="29" t="e">
        <f t="shared" si="98"/>
        <v>#DIV/0!</v>
      </c>
      <c r="CR75" s="13" t="e">
        <f t="shared" si="99"/>
        <v>#DIV/0!</v>
      </c>
      <c r="CS75" s="34" t="e">
        <f t="shared" si="110"/>
        <v>#DIV/0!</v>
      </c>
      <c r="CU75" s="53">
        <v>4</v>
      </c>
      <c r="CV75">
        <v>4</v>
      </c>
      <c r="CW75">
        <v>30</v>
      </c>
      <c r="CX75">
        <v>25000</v>
      </c>
      <c r="DB75" s="29" t="e">
        <f t="shared" si="100"/>
        <v>#DIV/0!</v>
      </c>
      <c r="DF75" s="13" t="e">
        <f t="shared" si="101"/>
        <v>#DIV/0!</v>
      </c>
      <c r="DG75" s="34" t="e">
        <f t="shared" si="111"/>
        <v>#DIV/0!</v>
      </c>
      <c r="DI75" s="53">
        <v>4</v>
      </c>
      <c r="DJ75">
        <v>4</v>
      </c>
      <c r="DK75">
        <v>30</v>
      </c>
      <c r="DL75">
        <v>30000</v>
      </c>
      <c r="DP75" s="29" t="e">
        <f t="shared" si="102"/>
        <v>#DIV/0!</v>
      </c>
      <c r="DT75" s="13" t="e">
        <f t="shared" si="103"/>
        <v>#DIV/0!</v>
      </c>
      <c r="DU75" s="34" t="e">
        <f t="shared" si="112"/>
        <v>#DIV/0!</v>
      </c>
    </row>
    <row r="76" spans="1:125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104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105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106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107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8"/>
        <v>#DIV/0!</v>
      </c>
      <c r="BS76" s="53">
        <v>5</v>
      </c>
      <c r="BT76">
        <v>4</v>
      </c>
      <c r="BU76">
        <v>40</v>
      </c>
      <c r="BV76">
        <v>15000</v>
      </c>
      <c r="BZ76" s="29" t="e">
        <f t="shared" si="96"/>
        <v>#DIV/0!</v>
      </c>
      <c r="CD76" s="13" t="e">
        <f t="shared" si="97"/>
        <v>#DIV/0!</v>
      </c>
      <c r="CE76" s="34" t="e">
        <f t="shared" si="109"/>
        <v>#DIV/0!</v>
      </c>
      <c r="CG76" s="53">
        <v>5</v>
      </c>
      <c r="CH76">
        <v>4</v>
      </c>
      <c r="CI76">
        <v>40</v>
      </c>
      <c r="CJ76">
        <v>20000</v>
      </c>
      <c r="CN76" s="29" t="e">
        <f t="shared" si="98"/>
        <v>#DIV/0!</v>
      </c>
      <c r="CR76" s="13" t="e">
        <f t="shared" si="99"/>
        <v>#DIV/0!</v>
      </c>
      <c r="CS76" s="34" t="e">
        <f t="shared" si="110"/>
        <v>#DIV/0!</v>
      </c>
      <c r="CU76" s="53">
        <v>5</v>
      </c>
      <c r="CV76">
        <v>4</v>
      </c>
      <c r="CW76">
        <v>40</v>
      </c>
      <c r="CX76">
        <v>25000</v>
      </c>
      <c r="DB76" s="29" t="e">
        <f t="shared" si="100"/>
        <v>#DIV/0!</v>
      </c>
      <c r="DF76" s="13" t="e">
        <f t="shared" si="101"/>
        <v>#DIV/0!</v>
      </c>
      <c r="DG76" s="34" t="e">
        <f t="shared" si="111"/>
        <v>#DIV/0!</v>
      </c>
      <c r="DI76" s="53">
        <v>5</v>
      </c>
      <c r="DJ76">
        <v>4</v>
      </c>
      <c r="DK76">
        <v>40</v>
      </c>
      <c r="DL76">
        <v>30000</v>
      </c>
      <c r="DP76" s="29" t="e">
        <f t="shared" si="102"/>
        <v>#DIV/0!</v>
      </c>
      <c r="DT76" s="13" t="e">
        <f t="shared" si="103"/>
        <v>#DIV/0!</v>
      </c>
      <c r="DU76" s="34" t="e">
        <f t="shared" si="112"/>
        <v>#DIV/0!</v>
      </c>
    </row>
    <row r="77" spans="1:125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104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105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106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107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8"/>
        <v>#DIV/0!</v>
      </c>
      <c r="BS77" s="53">
        <v>6</v>
      </c>
      <c r="BT77">
        <v>4</v>
      </c>
      <c r="BU77">
        <v>50</v>
      </c>
      <c r="BV77">
        <v>15000</v>
      </c>
      <c r="BZ77" s="29" t="e">
        <f t="shared" si="96"/>
        <v>#DIV/0!</v>
      </c>
      <c r="CD77" s="13" t="e">
        <f t="shared" si="97"/>
        <v>#DIV/0!</v>
      </c>
      <c r="CE77" s="34" t="e">
        <f t="shared" si="109"/>
        <v>#DIV/0!</v>
      </c>
      <c r="CG77" s="53">
        <v>6</v>
      </c>
      <c r="CH77">
        <v>4</v>
      </c>
      <c r="CI77">
        <v>50</v>
      </c>
      <c r="CJ77">
        <v>20000</v>
      </c>
      <c r="CN77" s="29" t="e">
        <f t="shared" si="98"/>
        <v>#DIV/0!</v>
      </c>
      <c r="CR77" s="13" t="e">
        <f t="shared" si="99"/>
        <v>#DIV/0!</v>
      </c>
      <c r="CS77" s="34" t="e">
        <f t="shared" si="110"/>
        <v>#DIV/0!</v>
      </c>
      <c r="CU77" s="53">
        <v>6</v>
      </c>
      <c r="CV77">
        <v>4</v>
      </c>
      <c r="CW77">
        <v>50</v>
      </c>
      <c r="CX77">
        <v>25000</v>
      </c>
      <c r="DB77" s="29" t="e">
        <f t="shared" si="100"/>
        <v>#DIV/0!</v>
      </c>
      <c r="DF77" s="13" t="e">
        <f t="shared" si="101"/>
        <v>#DIV/0!</v>
      </c>
      <c r="DG77" s="34" t="e">
        <f t="shared" si="111"/>
        <v>#DIV/0!</v>
      </c>
      <c r="DI77" s="53">
        <v>6</v>
      </c>
      <c r="DJ77">
        <v>4</v>
      </c>
      <c r="DK77">
        <v>50</v>
      </c>
      <c r="DL77">
        <v>30000</v>
      </c>
      <c r="DP77" s="29" t="e">
        <f t="shared" si="102"/>
        <v>#DIV/0!</v>
      </c>
      <c r="DT77" s="13" t="e">
        <f t="shared" si="103"/>
        <v>#DIV/0!</v>
      </c>
      <c r="DU77" s="34" t="e">
        <f t="shared" si="112"/>
        <v>#DIV/0!</v>
      </c>
    </row>
    <row r="78" spans="1:125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104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105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106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107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8"/>
        <v>#DIV/0!</v>
      </c>
      <c r="BS78" s="53">
        <v>7</v>
      </c>
      <c r="BT78">
        <v>4</v>
      </c>
      <c r="BU78">
        <v>60</v>
      </c>
      <c r="BV78">
        <v>15000</v>
      </c>
      <c r="BZ78" s="29" t="e">
        <f t="shared" si="96"/>
        <v>#DIV/0!</v>
      </c>
      <c r="CD78" s="13" t="e">
        <f t="shared" si="97"/>
        <v>#DIV/0!</v>
      </c>
      <c r="CE78" s="34" t="e">
        <f t="shared" si="109"/>
        <v>#DIV/0!</v>
      </c>
      <c r="CG78" s="53">
        <v>7</v>
      </c>
      <c r="CH78">
        <v>4</v>
      </c>
      <c r="CI78">
        <v>60</v>
      </c>
      <c r="CJ78">
        <v>20000</v>
      </c>
      <c r="CN78" s="29" t="e">
        <f t="shared" si="98"/>
        <v>#DIV/0!</v>
      </c>
      <c r="CR78" s="13" t="e">
        <f t="shared" si="99"/>
        <v>#DIV/0!</v>
      </c>
      <c r="CS78" s="34" t="e">
        <f t="shared" si="110"/>
        <v>#DIV/0!</v>
      </c>
      <c r="CU78" s="53">
        <v>7</v>
      </c>
      <c r="CV78">
        <v>4</v>
      </c>
      <c r="CW78">
        <v>60</v>
      </c>
      <c r="CX78">
        <v>25000</v>
      </c>
      <c r="DB78" s="29" t="e">
        <f t="shared" si="100"/>
        <v>#DIV/0!</v>
      </c>
      <c r="DF78" s="13" t="e">
        <f t="shared" si="101"/>
        <v>#DIV/0!</v>
      </c>
      <c r="DG78" s="34" t="e">
        <f t="shared" si="111"/>
        <v>#DIV/0!</v>
      </c>
      <c r="DI78" s="53">
        <v>7</v>
      </c>
      <c r="DJ78">
        <v>4</v>
      </c>
      <c r="DK78">
        <v>60</v>
      </c>
      <c r="DL78">
        <v>30000</v>
      </c>
      <c r="DP78" s="29" t="e">
        <f t="shared" si="102"/>
        <v>#DIV/0!</v>
      </c>
      <c r="DT78" s="13" t="e">
        <f t="shared" si="103"/>
        <v>#DIV/0!</v>
      </c>
      <c r="DU78" s="34" t="e">
        <f t="shared" si="112"/>
        <v>#DIV/0!</v>
      </c>
    </row>
    <row r="79" spans="1:125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104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105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106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107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8"/>
        <v>#DIV/0!</v>
      </c>
      <c r="BS79" s="53">
        <v>8</v>
      </c>
      <c r="BT79">
        <v>4</v>
      </c>
      <c r="BU79">
        <v>70</v>
      </c>
      <c r="BV79">
        <v>15000</v>
      </c>
      <c r="BZ79" s="29" t="e">
        <f t="shared" si="96"/>
        <v>#DIV/0!</v>
      </c>
      <c r="CD79" s="13" t="e">
        <f t="shared" si="97"/>
        <v>#DIV/0!</v>
      </c>
      <c r="CE79" s="34" t="e">
        <f t="shared" si="109"/>
        <v>#DIV/0!</v>
      </c>
      <c r="CG79" s="53">
        <v>8</v>
      </c>
      <c r="CH79">
        <v>4</v>
      </c>
      <c r="CI79">
        <v>70</v>
      </c>
      <c r="CJ79">
        <v>20000</v>
      </c>
      <c r="CN79" s="29" t="e">
        <f t="shared" si="98"/>
        <v>#DIV/0!</v>
      </c>
      <c r="CR79" s="13" t="e">
        <f t="shared" si="99"/>
        <v>#DIV/0!</v>
      </c>
      <c r="CS79" s="34" t="e">
        <f t="shared" si="110"/>
        <v>#DIV/0!</v>
      </c>
      <c r="CU79" s="53">
        <v>8</v>
      </c>
      <c r="CV79">
        <v>4</v>
      </c>
      <c r="CW79">
        <v>70</v>
      </c>
      <c r="CX79">
        <v>25000</v>
      </c>
      <c r="DB79" s="29" t="e">
        <f t="shared" si="100"/>
        <v>#DIV/0!</v>
      </c>
      <c r="DF79" s="13" t="e">
        <f t="shared" si="101"/>
        <v>#DIV/0!</v>
      </c>
      <c r="DG79" s="34" t="e">
        <f t="shared" si="111"/>
        <v>#DIV/0!</v>
      </c>
      <c r="DI79" s="53">
        <v>8</v>
      </c>
      <c r="DJ79">
        <v>4</v>
      </c>
      <c r="DK79">
        <v>70</v>
      </c>
      <c r="DL79">
        <v>30000</v>
      </c>
      <c r="DP79" s="29" t="e">
        <f t="shared" si="102"/>
        <v>#DIV/0!</v>
      </c>
      <c r="DT79" s="13" t="e">
        <f t="shared" si="103"/>
        <v>#DIV/0!</v>
      </c>
      <c r="DU79" s="34" t="e">
        <f t="shared" si="112"/>
        <v>#DIV/0!</v>
      </c>
    </row>
    <row r="80" spans="1:125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104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105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106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107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8"/>
        <v>#DIV/0!</v>
      </c>
      <c r="BS80" s="53">
        <v>9</v>
      </c>
      <c r="BT80">
        <v>4</v>
      </c>
      <c r="BU80">
        <v>80</v>
      </c>
      <c r="BV80">
        <v>15000</v>
      </c>
      <c r="BZ80" s="29" t="e">
        <f t="shared" si="96"/>
        <v>#DIV/0!</v>
      </c>
      <c r="CD80" s="13" t="e">
        <f t="shared" si="97"/>
        <v>#DIV/0!</v>
      </c>
      <c r="CE80" s="34" t="e">
        <f t="shared" si="109"/>
        <v>#DIV/0!</v>
      </c>
      <c r="CG80" s="53">
        <v>9</v>
      </c>
      <c r="CH80">
        <v>4</v>
      </c>
      <c r="CI80">
        <v>80</v>
      </c>
      <c r="CJ80">
        <v>20000</v>
      </c>
      <c r="CN80" s="29" t="e">
        <f t="shared" si="98"/>
        <v>#DIV/0!</v>
      </c>
      <c r="CR80" s="13" t="e">
        <f t="shared" si="99"/>
        <v>#DIV/0!</v>
      </c>
      <c r="CS80" s="34" t="e">
        <f t="shared" si="110"/>
        <v>#DIV/0!</v>
      </c>
      <c r="CU80" s="53">
        <v>9</v>
      </c>
      <c r="CV80">
        <v>4</v>
      </c>
      <c r="CW80">
        <v>80</v>
      </c>
      <c r="CX80">
        <v>25000</v>
      </c>
      <c r="DB80" s="29" t="e">
        <f t="shared" si="100"/>
        <v>#DIV/0!</v>
      </c>
      <c r="DF80" s="13" t="e">
        <f t="shared" si="101"/>
        <v>#DIV/0!</v>
      </c>
      <c r="DG80" s="34" t="e">
        <f t="shared" si="111"/>
        <v>#DIV/0!</v>
      </c>
      <c r="DI80" s="53">
        <v>9</v>
      </c>
      <c r="DJ80">
        <v>4</v>
      </c>
      <c r="DK80">
        <v>80</v>
      </c>
      <c r="DL80">
        <v>30000</v>
      </c>
      <c r="DP80" s="29" t="e">
        <f t="shared" si="102"/>
        <v>#DIV/0!</v>
      </c>
      <c r="DT80" s="13" t="e">
        <f t="shared" si="103"/>
        <v>#DIV/0!</v>
      </c>
      <c r="DU80" s="34" t="e">
        <f t="shared" si="112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104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105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106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107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8"/>
        <v>#DIV/0!</v>
      </c>
      <c r="BS81" s="53">
        <v>10</v>
      </c>
      <c r="BT81">
        <v>4</v>
      </c>
      <c r="BU81">
        <v>90</v>
      </c>
      <c r="BV81">
        <v>15000</v>
      </c>
      <c r="BZ81" s="29" t="e">
        <f t="shared" si="96"/>
        <v>#DIV/0!</v>
      </c>
      <c r="CD81" s="13" t="e">
        <f t="shared" si="97"/>
        <v>#DIV/0!</v>
      </c>
      <c r="CE81" s="34" t="e">
        <f t="shared" si="109"/>
        <v>#DIV/0!</v>
      </c>
      <c r="CG81" s="53">
        <v>10</v>
      </c>
      <c r="CH81">
        <v>4</v>
      </c>
      <c r="CI81">
        <v>90</v>
      </c>
      <c r="CJ81">
        <v>20000</v>
      </c>
      <c r="CN81" s="29" t="e">
        <f t="shared" si="98"/>
        <v>#DIV/0!</v>
      </c>
      <c r="CR81" s="13" t="e">
        <f t="shared" si="99"/>
        <v>#DIV/0!</v>
      </c>
      <c r="CS81" s="34" t="e">
        <f t="shared" si="110"/>
        <v>#DIV/0!</v>
      </c>
      <c r="CU81" s="53">
        <v>10</v>
      </c>
      <c r="CV81">
        <v>4</v>
      </c>
      <c r="CW81">
        <v>90</v>
      </c>
      <c r="CX81">
        <v>25000</v>
      </c>
      <c r="DB81" s="29" t="e">
        <f t="shared" si="100"/>
        <v>#DIV/0!</v>
      </c>
      <c r="DF81" s="13" t="e">
        <f t="shared" si="101"/>
        <v>#DIV/0!</v>
      </c>
      <c r="DG81" s="34" t="e">
        <f t="shared" si="111"/>
        <v>#DIV/0!</v>
      </c>
      <c r="DI81" s="53">
        <v>10</v>
      </c>
      <c r="DJ81">
        <v>4</v>
      </c>
      <c r="DK81">
        <v>90</v>
      </c>
      <c r="DL81">
        <v>30000</v>
      </c>
      <c r="DP81" s="29" t="e">
        <f t="shared" si="102"/>
        <v>#DIV/0!</v>
      </c>
      <c r="DT81" s="13" t="e">
        <f t="shared" si="103"/>
        <v>#DIV/0!</v>
      </c>
      <c r="DU81" s="34" t="e">
        <f t="shared" si="112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104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105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106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107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8"/>
        <v>#DIV/0!</v>
      </c>
      <c r="BS82" s="53">
        <v>11</v>
      </c>
      <c r="BT82">
        <v>4</v>
      </c>
      <c r="BU82">
        <v>100</v>
      </c>
      <c r="BV82">
        <v>15000</v>
      </c>
      <c r="BZ82" s="29" t="e">
        <f t="shared" si="96"/>
        <v>#DIV/0!</v>
      </c>
      <c r="CD82" s="13" t="e">
        <f t="shared" si="97"/>
        <v>#DIV/0!</v>
      </c>
      <c r="CE82" s="34" t="e">
        <f t="shared" si="109"/>
        <v>#DIV/0!</v>
      </c>
      <c r="CG82" s="53">
        <v>11</v>
      </c>
      <c r="CH82">
        <v>4</v>
      </c>
      <c r="CI82">
        <v>100</v>
      </c>
      <c r="CJ82">
        <v>20000</v>
      </c>
      <c r="CN82" s="29" t="e">
        <f t="shared" si="98"/>
        <v>#DIV/0!</v>
      </c>
      <c r="CR82" s="13" t="e">
        <f t="shared" si="99"/>
        <v>#DIV/0!</v>
      </c>
      <c r="CS82" s="34" t="e">
        <f t="shared" si="110"/>
        <v>#DIV/0!</v>
      </c>
      <c r="CU82" s="53">
        <v>11</v>
      </c>
      <c r="CV82">
        <v>4</v>
      </c>
      <c r="CW82">
        <v>100</v>
      </c>
      <c r="CX82">
        <v>25000</v>
      </c>
      <c r="DB82" s="29" t="e">
        <f t="shared" si="100"/>
        <v>#DIV/0!</v>
      </c>
      <c r="DF82" s="13" t="e">
        <f t="shared" si="101"/>
        <v>#DIV/0!</v>
      </c>
      <c r="DG82" s="34" t="e">
        <f t="shared" si="111"/>
        <v>#DIV/0!</v>
      </c>
      <c r="DI82" s="53">
        <v>11</v>
      </c>
      <c r="DJ82">
        <v>4</v>
      </c>
      <c r="DK82">
        <v>100</v>
      </c>
      <c r="DL82">
        <v>30000</v>
      </c>
      <c r="DP82" s="29" t="e">
        <f t="shared" si="102"/>
        <v>#DIV/0!</v>
      </c>
      <c r="DT82" s="13" t="e">
        <f t="shared" si="103"/>
        <v>#DIV/0!</v>
      </c>
      <c r="DU82" s="34" t="e">
        <f t="shared" si="112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104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105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106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107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8"/>
        <v>#DIV/0!</v>
      </c>
      <c r="BS83" s="53">
        <v>12</v>
      </c>
      <c r="BT83">
        <v>4</v>
      </c>
      <c r="BU83">
        <v>150</v>
      </c>
      <c r="BV83">
        <v>15000</v>
      </c>
      <c r="BZ83" s="29" t="e">
        <f t="shared" si="96"/>
        <v>#DIV/0!</v>
      </c>
      <c r="CD83" s="13" t="e">
        <f t="shared" si="97"/>
        <v>#DIV/0!</v>
      </c>
      <c r="CE83" s="34" t="e">
        <f t="shared" si="109"/>
        <v>#DIV/0!</v>
      </c>
      <c r="CG83" s="53">
        <v>12</v>
      </c>
      <c r="CH83">
        <v>4</v>
      </c>
      <c r="CI83">
        <v>150</v>
      </c>
      <c r="CJ83">
        <v>20000</v>
      </c>
      <c r="CN83" s="29" t="e">
        <f t="shared" si="98"/>
        <v>#DIV/0!</v>
      </c>
      <c r="CR83" s="13" t="e">
        <f t="shared" si="99"/>
        <v>#DIV/0!</v>
      </c>
      <c r="CS83" s="34" t="e">
        <f t="shared" si="110"/>
        <v>#DIV/0!</v>
      </c>
      <c r="CU83" s="53">
        <v>12</v>
      </c>
      <c r="CV83">
        <v>4</v>
      </c>
      <c r="CW83">
        <v>150</v>
      </c>
      <c r="CX83">
        <v>25000</v>
      </c>
      <c r="DB83" s="29" t="e">
        <f t="shared" si="100"/>
        <v>#DIV/0!</v>
      </c>
      <c r="DF83" s="13" t="e">
        <f t="shared" si="101"/>
        <v>#DIV/0!</v>
      </c>
      <c r="DG83" s="34" t="e">
        <f t="shared" si="111"/>
        <v>#DIV/0!</v>
      </c>
      <c r="DI83" s="53">
        <v>12</v>
      </c>
      <c r="DJ83">
        <v>4</v>
      </c>
      <c r="DK83">
        <v>150</v>
      </c>
      <c r="DL83">
        <v>30000</v>
      </c>
      <c r="DP83" s="29" t="e">
        <f t="shared" si="102"/>
        <v>#DIV/0!</v>
      </c>
      <c r="DT83" s="13" t="e">
        <f t="shared" si="103"/>
        <v>#DIV/0!</v>
      </c>
      <c r="DU83" s="34" t="e">
        <f t="shared" si="112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104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105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106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107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8"/>
        <v>1.9140625000000001E-2</v>
      </c>
      <c r="BS84" s="55">
        <v>13</v>
      </c>
      <c r="BT84" s="41">
        <v>4</v>
      </c>
      <c r="BU84" s="41">
        <v>160</v>
      </c>
      <c r="BV84" s="41">
        <v>15000</v>
      </c>
      <c r="BW84" s="41">
        <v>154.1</v>
      </c>
      <c r="BX84" s="41">
        <v>152.9</v>
      </c>
      <c r="BY84" s="41">
        <v>145.80000000000001</v>
      </c>
      <c r="BZ84" s="42">
        <f t="shared" si="96"/>
        <v>150.93333333333334</v>
      </c>
      <c r="CD84" s="43" t="e">
        <f t="shared" si="97"/>
        <v>#DIV/0!</v>
      </c>
      <c r="CE84" s="44">
        <f t="shared" si="109"/>
        <v>1.5722222222222224E-2</v>
      </c>
      <c r="CG84" s="55">
        <v>13</v>
      </c>
      <c r="CH84" s="41">
        <v>4</v>
      </c>
      <c r="CI84" s="41">
        <v>160</v>
      </c>
      <c r="CJ84" s="41">
        <v>20000</v>
      </c>
      <c r="CK84" s="41">
        <v>185.4</v>
      </c>
      <c r="CL84" s="41">
        <v>184.4</v>
      </c>
      <c r="CM84" s="41">
        <v>184.5</v>
      </c>
      <c r="CN84" s="42">
        <f t="shared" si="98"/>
        <v>184.76666666666665</v>
      </c>
      <c r="CR84" s="43" t="e">
        <f t="shared" si="99"/>
        <v>#DIV/0!</v>
      </c>
      <c r="CS84" s="44">
        <f t="shared" si="110"/>
        <v>1.4434895833333333E-2</v>
      </c>
      <c r="CU84" s="55">
        <v>13</v>
      </c>
      <c r="CV84" s="41">
        <v>4</v>
      </c>
      <c r="CW84" s="41">
        <v>160</v>
      </c>
      <c r="CX84" s="41">
        <v>25000</v>
      </c>
      <c r="CY84" s="41">
        <v>229.7</v>
      </c>
      <c r="CZ84" s="41">
        <v>229.7</v>
      </c>
      <c r="DA84" s="41">
        <v>229.8</v>
      </c>
      <c r="DB84" s="42">
        <f t="shared" si="100"/>
        <v>229.73333333333335</v>
      </c>
      <c r="DF84" s="43" t="e">
        <f t="shared" si="101"/>
        <v>#DIV/0!</v>
      </c>
      <c r="DG84" s="44">
        <f t="shared" si="111"/>
        <v>1.4358333333333334E-2</v>
      </c>
      <c r="DI84" s="55">
        <v>13</v>
      </c>
      <c r="DJ84" s="41">
        <v>4</v>
      </c>
      <c r="DK84" s="41">
        <v>160</v>
      </c>
      <c r="DL84" s="41">
        <v>30000</v>
      </c>
      <c r="DM84" s="41">
        <v>275.5</v>
      </c>
      <c r="DN84" s="41">
        <v>275.60000000000002</v>
      </c>
      <c r="DO84" s="41">
        <v>275.5</v>
      </c>
      <c r="DP84" s="42">
        <f t="shared" si="102"/>
        <v>275.53333333333336</v>
      </c>
      <c r="DT84" s="43" t="e">
        <f t="shared" si="103"/>
        <v>#DIV/0!</v>
      </c>
      <c r="DU84" s="44">
        <f t="shared" si="112"/>
        <v>1.4350694444444447E-2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  <c r="BS85" s="53">
        <v>18</v>
      </c>
      <c r="BT85">
        <v>4</v>
      </c>
      <c r="BU85">
        <v>214</v>
      </c>
      <c r="BV85">
        <v>15000</v>
      </c>
      <c r="BZ85" s="29" t="s">
        <v>44</v>
      </c>
      <c r="CD85" s="13"/>
      <c r="CE85" s="34"/>
      <c r="CG85" s="53">
        <v>18</v>
      </c>
      <c r="CH85">
        <v>4</v>
      </c>
      <c r="CI85">
        <v>214</v>
      </c>
      <c r="CJ85">
        <v>20000</v>
      </c>
      <c r="CN85" s="29" t="s">
        <v>44</v>
      </c>
      <c r="CR85" s="13"/>
      <c r="CS85" s="34"/>
      <c r="CU85" s="53">
        <v>18</v>
      </c>
      <c r="CV85">
        <v>4</v>
      </c>
      <c r="CW85">
        <v>214</v>
      </c>
      <c r="CX85">
        <v>25000</v>
      </c>
      <c r="DB85" s="29" t="s">
        <v>44</v>
      </c>
      <c r="DF85" s="13"/>
      <c r="DG85" s="34"/>
      <c r="DI85" s="53">
        <v>18</v>
      </c>
      <c r="DJ85">
        <v>4</v>
      </c>
      <c r="DK85">
        <v>214</v>
      </c>
      <c r="DL85">
        <v>30000</v>
      </c>
      <c r="DP85" s="29" t="s">
        <v>44</v>
      </c>
      <c r="DT85" s="13"/>
      <c r="DU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13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14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15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16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17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18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19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20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21">AVERAGE(BI90:BK90)</f>
        <v>#DIV/0!</v>
      </c>
      <c r="BM90" s="38"/>
      <c r="BN90" s="5"/>
      <c r="BO90" s="38"/>
      <c r="BP90" s="13" t="e">
        <f t="shared" ref="BP90:BP100" si="122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23">AVERAGE(BW90:BY90)</f>
        <v>#DIV/0!</v>
      </c>
      <c r="CA90" s="38"/>
      <c r="CB90" s="5"/>
      <c r="CC90" s="38"/>
      <c r="CD90" s="13" t="e">
        <f t="shared" ref="CD90:CD100" si="124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25">AVERAGE(CK90:CM90)</f>
        <v>#DIV/0!</v>
      </c>
      <c r="CO90" s="38"/>
      <c r="CP90" s="5"/>
      <c r="CQ90" s="38"/>
      <c r="CR90" s="13" t="e">
        <f t="shared" ref="CR90:CR100" si="126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27">AVERAGE(CY90:DA90)</f>
        <v>#DIV/0!</v>
      </c>
      <c r="DC90" s="38"/>
      <c r="DD90" s="5"/>
      <c r="DE90" s="38"/>
      <c r="DF90" s="13" t="e">
        <f t="shared" ref="DF90:DF100" si="128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29">AVERAGE(DM90:DO90)</f>
        <v>#DIV/0!</v>
      </c>
      <c r="DQ90" s="38"/>
      <c r="DR90" s="5"/>
      <c r="DS90" s="38"/>
      <c r="DT90" s="13" t="e">
        <f t="shared" ref="DT90:DT100" si="130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31">AVERAGE(EA90:EC90)</f>
        <v>#DIV/0!</v>
      </c>
      <c r="EE90" s="38"/>
      <c r="EF90" s="5"/>
      <c r="EG90" s="38"/>
      <c r="EH90" s="13" t="e">
        <f t="shared" ref="EH90:EH100" si="132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33">AVERAGE(EO90:EQ90)</f>
        <v>#DIV/0!</v>
      </c>
      <c r="ES90" s="38"/>
      <c r="ET90" s="5"/>
      <c r="EU90" s="38"/>
      <c r="EV90" s="13" t="e">
        <f t="shared" ref="EV90:EV100" si="134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13"/>
        <v>#DIV/0!</v>
      </c>
      <c r="I91">
        <v>1</v>
      </c>
      <c r="J91">
        <v>1</v>
      </c>
      <c r="K91">
        <v>1</v>
      </c>
      <c r="L91" s="13">
        <f t="shared" si="114"/>
        <v>1</v>
      </c>
      <c r="M91" s="34" t="e">
        <f t="shared" ref="M91:M100" si="135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15"/>
        <v>#DIV/0!</v>
      </c>
      <c r="W91">
        <v>1</v>
      </c>
      <c r="X91">
        <v>1</v>
      </c>
      <c r="Y91">
        <v>1</v>
      </c>
      <c r="Z91" s="13">
        <f t="shared" si="116"/>
        <v>1</v>
      </c>
      <c r="AA91" s="34" t="e">
        <f t="shared" ref="AA91:AA100" si="136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17"/>
        <v>#DIV/0!</v>
      </c>
      <c r="AK91">
        <v>1</v>
      </c>
      <c r="AL91">
        <v>1</v>
      </c>
      <c r="AM91">
        <v>1</v>
      </c>
      <c r="AN91" s="13">
        <f t="shared" si="118"/>
        <v>1</v>
      </c>
      <c r="AO91" s="34" t="e">
        <f t="shared" ref="AO91:AO100" si="137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19"/>
        <v>#DIV/0!</v>
      </c>
      <c r="AY91">
        <v>1</v>
      </c>
      <c r="AZ91">
        <v>1</v>
      </c>
      <c r="BA91">
        <v>1</v>
      </c>
      <c r="BB91" s="13">
        <f t="shared" si="120"/>
        <v>1</v>
      </c>
      <c r="BC91" s="34" t="e">
        <f t="shared" ref="BC91:BC100" si="138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21"/>
        <v>#DIV/0!</v>
      </c>
      <c r="BP91" s="13" t="e">
        <f t="shared" si="122"/>
        <v>#DIV/0!</v>
      </c>
      <c r="BQ91" s="34" t="e">
        <f t="shared" ref="BQ91:BQ100" si="139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23"/>
        <v>#DIV/0!</v>
      </c>
      <c r="CD91" s="13" t="e">
        <f t="shared" si="124"/>
        <v>#DIV/0!</v>
      </c>
      <c r="CE91" s="34" t="e">
        <f t="shared" ref="CE91:CE100" si="140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25"/>
        <v>#DIV/0!</v>
      </c>
      <c r="CR91" s="13" t="e">
        <f t="shared" si="126"/>
        <v>#DIV/0!</v>
      </c>
      <c r="CS91" s="34" t="e">
        <f t="shared" ref="CS91:CS100" si="141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27"/>
        <v>#DIV/0!</v>
      </c>
      <c r="DF91" s="13" t="e">
        <f t="shared" si="128"/>
        <v>#DIV/0!</v>
      </c>
      <c r="DG91" s="34" t="e">
        <f t="shared" ref="DG91:DG100" si="142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29"/>
        <v>#DIV/0!</v>
      </c>
      <c r="DT91" s="13" t="e">
        <f t="shared" si="130"/>
        <v>#DIV/0!</v>
      </c>
      <c r="DU91" s="34" t="e">
        <f t="shared" ref="DU91:DU100" si="143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31"/>
        <v>#DIV/0!</v>
      </c>
      <c r="EH91" s="13" t="e">
        <f t="shared" si="132"/>
        <v>#DIV/0!</v>
      </c>
      <c r="EI91" s="34" t="e">
        <f t="shared" ref="EI91:EI100" si="144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33"/>
        <v>#DIV/0!</v>
      </c>
      <c r="EV91" s="13" t="e">
        <f t="shared" si="134"/>
        <v>#DIV/0!</v>
      </c>
      <c r="EW91" s="34" t="e">
        <f t="shared" ref="EW91:EW100" si="145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13"/>
        <v>#DIV/0!</v>
      </c>
      <c r="L92" s="13" t="e">
        <f t="shared" si="114"/>
        <v>#DIV/0!</v>
      </c>
      <c r="M92" s="34" t="e">
        <f t="shared" si="135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15"/>
        <v>#DIV/0!</v>
      </c>
      <c r="Z92" s="13" t="e">
        <f t="shared" si="116"/>
        <v>#DIV/0!</v>
      </c>
      <c r="AA92" s="34" t="e">
        <f t="shared" si="136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17"/>
        <v>#DIV/0!</v>
      </c>
      <c r="AN92" s="13" t="e">
        <f t="shared" si="118"/>
        <v>#DIV/0!</v>
      </c>
      <c r="AO92" s="34" t="e">
        <f t="shared" si="137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19"/>
        <v>#DIV/0!</v>
      </c>
      <c r="BB92" s="13" t="e">
        <f t="shared" si="120"/>
        <v>#DIV/0!</v>
      </c>
      <c r="BC92" s="34" t="e">
        <f t="shared" si="138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21"/>
        <v>#DIV/0!</v>
      </c>
      <c r="BP92" s="13" t="e">
        <f t="shared" si="122"/>
        <v>#DIV/0!</v>
      </c>
      <c r="BQ92" s="34" t="e">
        <f t="shared" si="139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23"/>
        <v>#DIV/0!</v>
      </c>
      <c r="CD92" s="13" t="e">
        <f t="shared" si="124"/>
        <v>#DIV/0!</v>
      </c>
      <c r="CE92" s="34" t="e">
        <f t="shared" si="140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25"/>
        <v>#DIV/0!</v>
      </c>
      <c r="CR92" s="13" t="e">
        <f t="shared" si="126"/>
        <v>#DIV/0!</v>
      </c>
      <c r="CS92" s="34" t="e">
        <f t="shared" si="141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27"/>
        <v>#DIV/0!</v>
      </c>
      <c r="DF92" s="13" t="e">
        <f t="shared" si="128"/>
        <v>#DIV/0!</v>
      </c>
      <c r="DG92" s="34" t="e">
        <f t="shared" si="142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29"/>
        <v>#DIV/0!</v>
      </c>
      <c r="DT92" s="13" t="e">
        <f t="shared" si="130"/>
        <v>#DIV/0!</v>
      </c>
      <c r="DU92" s="34" t="e">
        <f t="shared" si="143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31"/>
        <v>#DIV/0!</v>
      </c>
      <c r="EH92" s="13" t="e">
        <f t="shared" si="132"/>
        <v>#DIV/0!</v>
      </c>
      <c r="EI92" s="34" t="e">
        <f t="shared" si="144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33"/>
        <v>#DIV/0!</v>
      </c>
      <c r="EV92" s="13" t="e">
        <f t="shared" si="134"/>
        <v>#DIV/0!</v>
      </c>
      <c r="EW92" s="34" t="e">
        <f t="shared" si="145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13"/>
        <v>#DIV/0!</v>
      </c>
      <c r="L93" s="13" t="e">
        <f t="shared" si="114"/>
        <v>#DIV/0!</v>
      </c>
      <c r="M93" s="34" t="e">
        <f t="shared" si="135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15"/>
        <v>#DIV/0!</v>
      </c>
      <c r="Z93" s="13" t="e">
        <f t="shared" si="116"/>
        <v>#DIV/0!</v>
      </c>
      <c r="AA93" s="34" t="e">
        <f t="shared" si="136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17"/>
        <v>#DIV/0!</v>
      </c>
      <c r="AN93" s="13" t="e">
        <f t="shared" si="118"/>
        <v>#DIV/0!</v>
      </c>
      <c r="AO93" s="34" t="e">
        <f t="shared" si="137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19"/>
        <v>#DIV/0!</v>
      </c>
      <c r="BB93" s="13" t="e">
        <f t="shared" si="120"/>
        <v>#DIV/0!</v>
      </c>
      <c r="BC93" s="34" t="e">
        <f t="shared" si="138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21"/>
        <v>#DIV/0!</v>
      </c>
      <c r="BP93" s="13" t="e">
        <f t="shared" si="122"/>
        <v>#DIV/0!</v>
      </c>
      <c r="BQ93" s="34" t="e">
        <f t="shared" si="139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23"/>
        <v>#DIV/0!</v>
      </c>
      <c r="CD93" s="13" t="e">
        <f t="shared" si="124"/>
        <v>#DIV/0!</v>
      </c>
      <c r="CE93" s="34" t="e">
        <f t="shared" si="140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25"/>
        <v>#DIV/0!</v>
      </c>
      <c r="CR93" s="13" t="e">
        <f t="shared" si="126"/>
        <v>#DIV/0!</v>
      </c>
      <c r="CS93" s="34" t="e">
        <f t="shared" si="141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27"/>
        <v>#DIV/0!</v>
      </c>
      <c r="DF93" s="13" t="e">
        <f t="shared" si="128"/>
        <v>#DIV/0!</v>
      </c>
      <c r="DG93" s="34" t="e">
        <f t="shared" si="142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29"/>
        <v>#DIV/0!</v>
      </c>
      <c r="DT93" s="13" t="e">
        <f t="shared" si="130"/>
        <v>#DIV/0!</v>
      </c>
      <c r="DU93" s="34" t="e">
        <f t="shared" si="143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31"/>
        <v>#DIV/0!</v>
      </c>
      <c r="EH93" s="13" t="e">
        <f t="shared" si="132"/>
        <v>#DIV/0!</v>
      </c>
      <c r="EI93" s="34" t="e">
        <f t="shared" si="144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33"/>
        <v>#DIV/0!</v>
      </c>
      <c r="EV93" s="13" t="e">
        <f t="shared" si="134"/>
        <v>#DIV/0!</v>
      </c>
      <c r="EW93" s="34" t="e">
        <f t="shared" si="145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13"/>
        <v>#DIV/0!</v>
      </c>
      <c r="L94" s="13" t="e">
        <f t="shared" si="114"/>
        <v>#DIV/0!</v>
      </c>
      <c r="M94" s="34" t="e">
        <f t="shared" si="135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15"/>
        <v>#DIV/0!</v>
      </c>
      <c r="Z94" s="13" t="e">
        <f t="shared" si="116"/>
        <v>#DIV/0!</v>
      </c>
      <c r="AA94" s="34" t="e">
        <f t="shared" si="136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17"/>
        <v>#DIV/0!</v>
      </c>
      <c r="AN94" s="13" t="e">
        <f t="shared" si="118"/>
        <v>#DIV/0!</v>
      </c>
      <c r="AO94" s="34" t="e">
        <f t="shared" si="137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19"/>
        <v>#DIV/0!</v>
      </c>
      <c r="BB94" s="13" t="e">
        <f t="shared" si="120"/>
        <v>#DIV/0!</v>
      </c>
      <c r="BC94" s="34" t="e">
        <f t="shared" si="138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21"/>
        <v>#DIV/0!</v>
      </c>
      <c r="BP94" s="13" t="e">
        <f t="shared" si="122"/>
        <v>#DIV/0!</v>
      </c>
      <c r="BQ94" s="34" t="e">
        <f t="shared" si="139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23"/>
        <v>#DIV/0!</v>
      </c>
      <c r="CD94" s="13" t="e">
        <f t="shared" si="124"/>
        <v>#DIV/0!</v>
      </c>
      <c r="CE94" s="34" t="e">
        <f t="shared" si="140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25"/>
        <v>#DIV/0!</v>
      </c>
      <c r="CR94" s="13" t="e">
        <f t="shared" si="126"/>
        <v>#DIV/0!</v>
      </c>
      <c r="CS94" s="34" t="e">
        <f t="shared" si="141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27"/>
        <v>#DIV/0!</v>
      </c>
      <c r="DF94" s="13" t="e">
        <f t="shared" si="128"/>
        <v>#DIV/0!</v>
      </c>
      <c r="DG94" s="34" t="e">
        <f t="shared" si="142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29"/>
        <v>#DIV/0!</v>
      </c>
      <c r="DT94" s="13" t="e">
        <f t="shared" si="130"/>
        <v>#DIV/0!</v>
      </c>
      <c r="DU94" s="34" t="e">
        <f t="shared" si="143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31"/>
        <v>#DIV/0!</v>
      </c>
      <c r="EH94" s="13" t="e">
        <f t="shared" si="132"/>
        <v>#DIV/0!</v>
      </c>
      <c r="EI94" s="34" t="e">
        <f t="shared" si="144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33"/>
        <v>#DIV/0!</v>
      </c>
      <c r="EV94" s="13" t="e">
        <f t="shared" si="134"/>
        <v>#DIV/0!</v>
      </c>
      <c r="EW94" s="34" t="e">
        <f t="shared" si="145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13"/>
        <v>#DIV/0!</v>
      </c>
      <c r="L95" s="13" t="e">
        <f t="shared" si="114"/>
        <v>#DIV/0!</v>
      </c>
      <c r="M95" s="34" t="e">
        <f t="shared" si="135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15"/>
        <v>#DIV/0!</v>
      </c>
      <c r="Z95" s="13" t="e">
        <f t="shared" si="116"/>
        <v>#DIV/0!</v>
      </c>
      <c r="AA95" s="34" t="e">
        <f t="shared" si="136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17"/>
        <v>#DIV/0!</v>
      </c>
      <c r="AN95" s="13" t="e">
        <f t="shared" si="118"/>
        <v>#DIV/0!</v>
      </c>
      <c r="AO95" s="34" t="e">
        <f t="shared" si="137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19"/>
        <v>#DIV/0!</v>
      </c>
      <c r="BB95" s="13" t="e">
        <f t="shared" si="120"/>
        <v>#DIV/0!</v>
      </c>
      <c r="BC95" s="34" t="e">
        <f t="shared" si="138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21"/>
        <v>#DIV/0!</v>
      </c>
      <c r="BP95" s="13" t="e">
        <f t="shared" si="122"/>
        <v>#DIV/0!</v>
      </c>
      <c r="BQ95" s="34" t="e">
        <f t="shared" si="139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23"/>
        <v>#DIV/0!</v>
      </c>
      <c r="CD95" s="13" t="e">
        <f t="shared" si="124"/>
        <v>#DIV/0!</v>
      </c>
      <c r="CE95" s="34" t="e">
        <f t="shared" si="140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25"/>
        <v>#DIV/0!</v>
      </c>
      <c r="CR95" s="13" t="e">
        <f t="shared" si="126"/>
        <v>#DIV/0!</v>
      </c>
      <c r="CS95" s="34" t="e">
        <f t="shared" si="141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27"/>
        <v>#DIV/0!</v>
      </c>
      <c r="DF95" s="13" t="e">
        <f t="shared" si="128"/>
        <v>#DIV/0!</v>
      </c>
      <c r="DG95" s="34" t="e">
        <f t="shared" si="142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29"/>
        <v>#DIV/0!</v>
      </c>
      <c r="DT95" s="13" t="e">
        <f t="shared" si="130"/>
        <v>#DIV/0!</v>
      </c>
      <c r="DU95" s="34" t="e">
        <f t="shared" si="143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31"/>
        <v>#DIV/0!</v>
      </c>
      <c r="EH95" s="13" t="e">
        <f t="shared" si="132"/>
        <v>#DIV/0!</v>
      </c>
      <c r="EI95" s="34" t="e">
        <f t="shared" si="144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33"/>
        <v>#DIV/0!</v>
      </c>
      <c r="EV95" s="13" t="e">
        <f t="shared" si="134"/>
        <v>#DIV/0!</v>
      </c>
      <c r="EW95" s="34" t="e">
        <f t="shared" si="145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13"/>
        <v>#DIV/0!</v>
      </c>
      <c r="L96" s="13" t="e">
        <f t="shared" si="114"/>
        <v>#DIV/0!</v>
      </c>
      <c r="M96" s="34" t="e">
        <f t="shared" si="135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15"/>
        <v>#DIV/0!</v>
      </c>
      <c r="Z96" s="13" t="e">
        <f t="shared" si="116"/>
        <v>#DIV/0!</v>
      </c>
      <c r="AA96" s="34" t="e">
        <f t="shared" si="136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17"/>
        <v>#DIV/0!</v>
      </c>
      <c r="AN96" s="13" t="e">
        <f t="shared" si="118"/>
        <v>#DIV/0!</v>
      </c>
      <c r="AO96" s="34" t="e">
        <f t="shared" si="137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19"/>
        <v>#DIV/0!</v>
      </c>
      <c r="BB96" s="13" t="e">
        <f t="shared" si="120"/>
        <v>#DIV/0!</v>
      </c>
      <c r="BC96" s="34" t="e">
        <f t="shared" si="138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21"/>
        <v>#DIV/0!</v>
      </c>
      <c r="BP96" s="13" t="e">
        <f t="shared" si="122"/>
        <v>#DIV/0!</v>
      </c>
      <c r="BQ96" s="34" t="e">
        <f t="shared" si="139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23"/>
        <v>#DIV/0!</v>
      </c>
      <c r="CD96" s="13" t="e">
        <f t="shared" si="124"/>
        <v>#DIV/0!</v>
      </c>
      <c r="CE96" s="34" t="e">
        <f t="shared" si="140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25"/>
        <v>#DIV/0!</v>
      </c>
      <c r="CR96" s="13" t="e">
        <f t="shared" si="126"/>
        <v>#DIV/0!</v>
      </c>
      <c r="CS96" s="34" t="e">
        <f t="shared" si="141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27"/>
        <v>#DIV/0!</v>
      </c>
      <c r="DF96" s="13" t="e">
        <f t="shared" si="128"/>
        <v>#DIV/0!</v>
      </c>
      <c r="DG96" s="34" t="e">
        <f t="shared" si="142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29"/>
        <v>#DIV/0!</v>
      </c>
      <c r="DT96" s="13" t="e">
        <f t="shared" si="130"/>
        <v>#DIV/0!</v>
      </c>
      <c r="DU96" s="34" t="e">
        <f t="shared" si="143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31"/>
        <v>#DIV/0!</v>
      </c>
      <c r="EH96" s="13" t="e">
        <f t="shared" si="132"/>
        <v>#DIV/0!</v>
      </c>
      <c r="EI96" s="34" t="e">
        <f t="shared" si="144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33"/>
        <v>#DIV/0!</v>
      </c>
      <c r="EV96" s="13" t="e">
        <f t="shared" si="134"/>
        <v>#DIV/0!</v>
      </c>
      <c r="EW96" s="34" t="e">
        <f t="shared" si="145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13"/>
        <v>#DIV/0!</v>
      </c>
      <c r="L97" s="13" t="e">
        <f t="shared" si="114"/>
        <v>#DIV/0!</v>
      </c>
      <c r="M97" s="34" t="e">
        <f t="shared" si="135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15"/>
        <v>#DIV/0!</v>
      </c>
      <c r="Z97" s="13" t="e">
        <f t="shared" si="116"/>
        <v>#DIV/0!</v>
      </c>
      <c r="AA97" s="34" t="e">
        <f t="shared" si="136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17"/>
        <v>#DIV/0!</v>
      </c>
      <c r="AN97" s="13" t="e">
        <f t="shared" si="118"/>
        <v>#DIV/0!</v>
      </c>
      <c r="AO97" s="34" t="e">
        <f t="shared" si="137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19"/>
        <v>#DIV/0!</v>
      </c>
      <c r="BB97" s="13" t="e">
        <f t="shared" si="120"/>
        <v>#DIV/0!</v>
      </c>
      <c r="BC97" s="34" t="e">
        <f t="shared" si="138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21"/>
        <v>#DIV/0!</v>
      </c>
      <c r="BP97" s="13" t="e">
        <f t="shared" si="122"/>
        <v>#DIV/0!</v>
      </c>
      <c r="BQ97" s="34" t="e">
        <f t="shared" si="139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23"/>
        <v>#DIV/0!</v>
      </c>
      <c r="CD97" s="13" t="e">
        <f t="shared" si="124"/>
        <v>#DIV/0!</v>
      </c>
      <c r="CE97" s="34" t="e">
        <f t="shared" si="140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25"/>
        <v>#DIV/0!</v>
      </c>
      <c r="CR97" s="13" t="e">
        <f t="shared" si="126"/>
        <v>#DIV/0!</v>
      </c>
      <c r="CS97" s="34" t="e">
        <f t="shared" si="141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27"/>
        <v>#DIV/0!</v>
      </c>
      <c r="DF97" s="13" t="e">
        <f t="shared" si="128"/>
        <v>#DIV/0!</v>
      </c>
      <c r="DG97" s="34" t="e">
        <f t="shared" si="142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29"/>
        <v>#DIV/0!</v>
      </c>
      <c r="DT97" s="13" t="e">
        <f t="shared" si="130"/>
        <v>#DIV/0!</v>
      </c>
      <c r="DU97" s="34" t="e">
        <f t="shared" si="143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31"/>
        <v>#DIV/0!</v>
      </c>
      <c r="EH97" s="13" t="e">
        <f t="shared" si="132"/>
        <v>#DIV/0!</v>
      </c>
      <c r="EI97" s="34" t="e">
        <f t="shared" si="144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33"/>
        <v>#DIV/0!</v>
      </c>
      <c r="EV97" s="13" t="e">
        <f t="shared" si="134"/>
        <v>#DIV/0!</v>
      </c>
      <c r="EW97" s="34" t="e">
        <f t="shared" si="145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13"/>
        <v>#DIV/0!</v>
      </c>
      <c r="L98" s="13" t="e">
        <f t="shared" si="114"/>
        <v>#DIV/0!</v>
      </c>
      <c r="M98" s="34" t="e">
        <f t="shared" si="135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15"/>
        <v>#DIV/0!</v>
      </c>
      <c r="Z98" s="13" t="e">
        <f t="shared" si="116"/>
        <v>#DIV/0!</v>
      </c>
      <c r="AA98" s="34" t="e">
        <f t="shared" si="136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17"/>
        <v>#DIV/0!</v>
      </c>
      <c r="AN98" s="13" t="e">
        <f t="shared" si="118"/>
        <v>#DIV/0!</v>
      </c>
      <c r="AO98" s="34" t="e">
        <f t="shared" si="137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19"/>
        <v>#DIV/0!</v>
      </c>
      <c r="BB98" s="13" t="e">
        <f t="shared" si="120"/>
        <v>#DIV/0!</v>
      </c>
      <c r="BC98" s="34" t="e">
        <f t="shared" si="138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21"/>
        <v>#DIV/0!</v>
      </c>
      <c r="BP98" s="13" t="e">
        <f t="shared" si="122"/>
        <v>#DIV/0!</v>
      </c>
      <c r="BQ98" s="34" t="e">
        <f t="shared" si="139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23"/>
        <v>#DIV/0!</v>
      </c>
      <c r="CD98" s="13" t="e">
        <f t="shared" si="124"/>
        <v>#DIV/0!</v>
      </c>
      <c r="CE98" s="34" t="e">
        <f t="shared" si="140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25"/>
        <v>#DIV/0!</v>
      </c>
      <c r="CR98" s="13" t="e">
        <f t="shared" si="126"/>
        <v>#DIV/0!</v>
      </c>
      <c r="CS98" s="34" t="e">
        <f t="shared" si="141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27"/>
        <v>#DIV/0!</v>
      </c>
      <c r="DF98" s="13" t="e">
        <f t="shared" si="128"/>
        <v>#DIV/0!</v>
      </c>
      <c r="DG98" s="34" t="e">
        <f t="shared" si="142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29"/>
        <v>#DIV/0!</v>
      </c>
      <c r="DT98" s="13" t="e">
        <f t="shared" si="130"/>
        <v>#DIV/0!</v>
      </c>
      <c r="DU98" s="34" t="e">
        <f t="shared" si="143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31"/>
        <v>#DIV/0!</v>
      </c>
      <c r="EH98" s="13" t="e">
        <f t="shared" si="132"/>
        <v>#DIV/0!</v>
      </c>
      <c r="EI98" s="34" t="e">
        <f t="shared" si="144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33"/>
        <v>#DIV/0!</v>
      </c>
      <c r="EV98" s="13" t="e">
        <f t="shared" si="134"/>
        <v>#DIV/0!</v>
      </c>
      <c r="EW98" s="34" t="e">
        <f t="shared" si="145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13"/>
        <v>#DIV/0!</v>
      </c>
      <c r="I99">
        <v>5</v>
      </c>
      <c r="J99">
        <v>5</v>
      </c>
      <c r="K99">
        <v>5</v>
      </c>
      <c r="L99" s="13">
        <f t="shared" si="114"/>
        <v>5</v>
      </c>
      <c r="M99" s="34" t="e">
        <f t="shared" si="135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15"/>
        <v>#DIV/0!</v>
      </c>
      <c r="Z99" s="13" t="e">
        <f t="shared" si="116"/>
        <v>#DIV/0!</v>
      </c>
      <c r="AA99" s="34" t="e">
        <f t="shared" si="136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17"/>
        <v>#DIV/0!</v>
      </c>
      <c r="AN99" s="13" t="e">
        <f t="shared" si="118"/>
        <v>#DIV/0!</v>
      </c>
      <c r="AO99" s="34" t="e">
        <f t="shared" si="137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19"/>
        <v>#DIV/0!</v>
      </c>
      <c r="BB99" s="13" t="e">
        <f t="shared" si="120"/>
        <v>#DIV/0!</v>
      </c>
      <c r="BC99" s="34" t="e">
        <f t="shared" si="138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21"/>
        <v>#DIV/0!</v>
      </c>
      <c r="BP99" s="13" t="e">
        <f t="shared" si="122"/>
        <v>#DIV/0!</v>
      </c>
      <c r="BQ99" s="34" t="e">
        <f t="shared" si="139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23"/>
        <v>#DIV/0!</v>
      </c>
      <c r="CD99" s="13" t="e">
        <f t="shared" si="124"/>
        <v>#DIV/0!</v>
      </c>
      <c r="CE99" s="34" t="e">
        <f t="shared" si="140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25"/>
        <v>#DIV/0!</v>
      </c>
      <c r="CR99" s="13" t="e">
        <f t="shared" si="126"/>
        <v>#DIV/0!</v>
      </c>
      <c r="CS99" s="34" t="e">
        <f t="shared" si="141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27"/>
        <v>#DIV/0!</v>
      </c>
      <c r="DF99" s="13" t="e">
        <f t="shared" si="128"/>
        <v>#DIV/0!</v>
      </c>
      <c r="DG99" s="34" t="e">
        <f t="shared" si="142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29"/>
        <v>#DIV/0!</v>
      </c>
      <c r="DT99" s="13" t="e">
        <f t="shared" si="130"/>
        <v>#DIV/0!</v>
      </c>
      <c r="DU99" s="34" t="e">
        <f t="shared" si="143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31"/>
        <v>#DIV/0!</v>
      </c>
      <c r="EH99" s="13" t="e">
        <f t="shared" si="132"/>
        <v>#DIV/0!</v>
      </c>
      <c r="EI99" s="34" t="e">
        <f t="shared" si="144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33"/>
        <v>#DIV/0!</v>
      </c>
      <c r="EV99" s="13" t="e">
        <f t="shared" si="134"/>
        <v>#DIV/0!</v>
      </c>
      <c r="EW99" s="34" t="e">
        <f t="shared" si="145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13"/>
        <v>12.520000000000001</v>
      </c>
      <c r="I100" s="41">
        <v>7</v>
      </c>
      <c r="J100" s="41">
        <v>9</v>
      </c>
      <c r="K100" s="41">
        <v>9</v>
      </c>
      <c r="L100" s="43">
        <f t="shared" si="114"/>
        <v>8.3333333333333339</v>
      </c>
      <c r="M100" s="44">
        <f t="shared" si="135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15"/>
        <v>23.933333333333334</v>
      </c>
      <c r="W100" s="41">
        <v>26</v>
      </c>
      <c r="X100" s="41">
        <v>19</v>
      </c>
      <c r="Y100" s="41">
        <v>28</v>
      </c>
      <c r="Z100" s="43">
        <f t="shared" si="116"/>
        <v>24.333333333333332</v>
      </c>
      <c r="AA100" s="44">
        <f t="shared" si="136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17"/>
        <v>35.233333333333327</v>
      </c>
      <c r="AK100" s="41">
        <v>41</v>
      </c>
      <c r="AL100" s="41">
        <v>37</v>
      </c>
      <c r="AM100" s="41">
        <v>34</v>
      </c>
      <c r="AN100" s="43">
        <f t="shared" si="118"/>
        <v>37.333333333333336</v>
      </c>
      <c r="AO100" s="44">
        <f t="shared" si="137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19"/>
        <v>57.5</v>
      </c>
      <c r="AY100" s="41">
        <v>57</v>
      </c>
      <c r="AZ100" s="41">
        <v>61</v>
      </c>
      <c r="BA100" s="41">
        <v>68</v>
      </c>
      <c r="BB100" s="43">
        <f t="shared" si="120"/>
        <v>62</v>
      </c>
      <c r="BC100" s="44">
        <f t="shared" si="138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21"/>
        <v>110.93333333333334</v>
      </c>
      <c r="BP100" s="43" t="e">
        <f t="shared" si="122"/>
        <v>#DIV/0!</v>
      </c>
      <c r="BQ100" s="44">
        <f t="shared" si="139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23"/>
        <v>150.66666666666666</v>
      </c>
      <c r="CD100" s="43" t="e">
        <f t="shared" si="124"/>
        <v>#DIV/0!</v>
      </c>
      <c r="CE100" s="44">
        <f t="shared" si="140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25"/>
        <v>168.33333333333334</v>
      </c>
      <c r="CR100" s="43" t="e">
        <f t="shared" si="126"/>
        <v>#DIV/0!</v>
      </c>
      <c r="CS100" s="44">
        <f t="shared" si="141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27"/>
        <v>210</v>
      </c>
      <c r="DF100" s="43" t="e">
        <f t="shared" si="128"/>
        <v>#DIV/0!</v>
      </c>
      <c r="DG100" s="44">
        <f t="shared" si="142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29"/>
        <v>251.4</v>
      </c>
      <c r="DT100" s="43" t="e">
        <f t="shared" si="130"/>
        <v>#DIV/0!</v>
      </c>
      <c r="DU100" s="44">
        <f t="shared" si="143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31"/>
        <v>#DIV/0!</v>
      </c>
      <c r="EH100" s="43" t="e">
        <f t="shared" si="132"/>
        <v>#DIV/0!</v>
      </c>
      <c r="EI100" s="44" t="e">
        <f t="shared" si="144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33"/>
        <v>#DIV/0!</v>
      </c>
      <c r="EV100" s="43" t="e">
        <f t="shared" si="134"/>
        <v>#DIV/0!</v>
      </c>
      <c r="EW100" s="44" t="e">
        <f t="shared" si="145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46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47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48">AVERAGE(S106:U106)</f>
        <v>#DIV/0!</v>
      </c>
      <c r="W106" s="38"/>
      <c r="X106" s="5"/>
      <c r="Y106" s="38"/>
      <c r="Z106" s="13" t="e">
        <f t="shared" ref="Z106:Z116" si="149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50">AVERAGE(AG106:AI106)</f>
        <v>#DIV/0!</v>
      </c>
      <c r="AK106" s="38"/>
      <c r="AL106" s="5"/>
      <c r="AM106" s="38"/>
      <c r="AN106" s="13" t="e">
        <f t="shared" ref="AN106:AN116" si="151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52">AVERAGE(AU106:AW106)</f>
        <v>#DIV/0!</v>
      </c>
      <c r="AY106" s="38"/>
      <c r="AZ106" s="5"/>
      <c r="BA106" s="38"/>
      <c r="BB106" s="13" t="e">
        <f t="shared" ref="BB106:BB116" si="153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54">AVERAGE(BI106:BK106)</f>
        <v>#DIV/0!</v>
      </c>
      <c r="BM106" s="38"/>
      <c r="BN106" s="5"/>
      <c r="BO106" s="38"/>
      <c r="BP106" s="13" t="e">
        <f t="shared" ref="BP106:BP116" si="155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46"/>
        <v>#DIV/0!</v>
      </c>
      <c r="I107">
        <v>1</v>
      </c>
      <c r="J107">
        <v>1</v>
      </c>
      <c r="K107">
        <v>1</v>
      </c>
      <c r="L107" s="13">
        <f t="shared" si="147"/>
        <v>1</v>
      </c>
      <c r="M107" s="34" t="e">
        <f t="shared" ref="M107:M116" si="156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48"/>
        <v>#DIV/0!</v>
      </c>
      <c r="Z107" s="13" t="e">
        <f t="shared" si="149"/>
        <v>#DIV/0!</v>
      </c>
      <c r="AA107" s="34" t="e">
        <f t="shared" ref="AA107:AA116" si="157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50"/>
        <v>#DIV/0!</v>
      </c>
      <c r="AN107" s="13" t="e">
        <f t="shared" si="151"/>
        <v>#DIV/0!</v>
      </c>
      <c r="AO107" s="34" t="e">
        <f t="shared" ref="AO107:AO116" si="158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52"/>
        <v>#DIV/0!</v>
      </c>
      <c r="BB107" s="13" t="e">
        <f t="shared" si="153"/>
        <v>#DIV/0!</v>
      </c>
      <c r="BC107" s="34" t="e">
        <f t="shared" ref="BC107:BC116" si="159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54"/>
        <v>#DIV/0!</v>
      </c>
      <c r="BP107" s="13" t="e">
        <f t="shared" si="155"/>
        <v>#DIV/0!</v>
      </c>
      <c r="BQ107" s="34" t="e">
        <f t="shared" ref="BQ107:BQ116" si="160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46"/>
        <v>#DIV/0!</v>
      </c>
      <c r="L108" s="13" t="e">
        <f t="shared" si="147"/>
        <v>#DIV/0!</v>
      </c>
      <c r="M108" s="34" t="e">
        <f t="shared" si="156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48"/>
        <v>#DIV/0!</v>
      </c>
      <c r="Z108" s="13" t="e">
        <f t="shared" si="149"/>
        <v>#DIV/0!</v>
      </c>
      <c r="AA108" s="34" t="e">
        <f t="shared" si="157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50"/>
        <v>#DIV/0!</v>
      </c>
      <c r="AN108" s="13" t="e">
        <f t="shared" si="151"/>
        <v>#DIV/0!</v>
      </c>
      <c r="AO108" s="34" t="e">
        <f t="shared" si="158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52"/>
        <v>#DIV/0!</v>
      </c>
      <c r="BB108" s="13" t="e">
        <f t="shared" si="153"/>
        <v>#DIV/0!</v>
      </c>
      <c r="BC108" s="34" t="e">
        <f t="shared" si="159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54"/>
        <v>#DIV/0!</v>
      </c>
      <c r="BP108" s="13" t="e">
        <f t="shared" si="155"/>
        <v>#DIV/0!</v>
      </c>
      <c r="BQ108" s="34" t="e">
        <f t="shared" si="160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46"/>
        <v>#DIV/0!</v>
      </c>
      <c r="L109" s="13" t="e">
        <f t="shared" si="147"/>
        <v>#DIV/0!</v>
      </c>
      <c r="M109" s="34" t="e">
        <f t="shared" si="156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48"/>
        <v>#DIV/0!</v>
      </c>
      <c r="Z109" s="13" t="e">
        <f t="shared" si="149"/>
        <v>#DIV/0!</v>
      </c>
      <c r="AA109" s="34" t="e">
        <f t="shared" si="157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50"/>
        <v>#DIV/0!</v>
      </c>
      <c r="AN109" s="13" t="e">
        <f t="shared" si="151"/>
        <v>#DIV/0!</v>
      </c>
      <c r="AO109" s="34" t="e">
        <f t="shared" si="158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52"/>
        <v>#DIV/0!</v>
      </c>
      <c r="BB109" s="13" t="e">
        <f t="shared" si="153"/>
        <v>#DIV/0!</v>
      </c>
      <c r="BC109" s="34" t="e">
        <f t="shared" si="159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54"/>
        <v>#DIV/0!</v>
      </c>
      <c r="BP109" s="13" t="e">
        <f t="shared" si="155"/>
        <v>#DIV/0!</v>
      </c>
      <c r="BQ109" s="34" t="e">
        <f t="shared" si="160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46"/>
        <v>11.229999999999999</v>
      </c>
      <c r="I110">
        <v>4</v>
      </c>
      <c r="J110">
        <v>4</v>
      </c>
      <c r="K110">
        <v>4</v>
      </c>
      <c r="L110" s="13">
        <f t="shared" si="147"/>
        <v>4</v>
      </c>
      <c r="M110" s="34">
        <f t="shared" si="156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48"/>
        <v>#DIV/0!</v>
      </c>
      <c r="Z110" s="13" t="e">
        <f t="shared" si="149"/>
        <v>#DIV/0!</v>
      </c>
      <c r="AA110" s="34" t="e">
        <f t="shared" si="157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50"/>
        <v>#DIV/0!</v>
      </c>
      <c r="AN110" s="13" t="e">
        <f t="shared" si="151"/>
        <v>#DIV/0!</v>
      </c>
      <c r="AO110" s="34" t="e">
        <f t="shared" si="158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52"/>
        <v>#DIV/0!</v>
      </c>
      <c r="BB110" s="13" t="e">
        <f t="shared" si="153"/>
        <v>#DIV/0!</v>
      </c>
      <c r="BC110" s="34" t="e">
        <f t="shared" si="159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54"/>
        <v>#DIV/0!</v>
      </c>
      <c r="BP110" s="13" t="e">
        <f t="shared" si="155"/>
        <v>#DIV/0!</v>
      </c>
      <c r="BQ110" s="34" t="e">
        <f t="shared" si="160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46"/>
        <v>#DIV/0!</v>
      </c>
      <c r="L111" s="13" t="e">
        <f t="shared" si="147"/>
        <v>#DIV/0!</v>
      </c>
      <c r="M111" s="34" t="e">
        <f t="shared" si="156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48"/>
        <v>#DIV/0!</v>
      </c>
      <c r="Z111" s="13" t="e">
        <f t="shared" si="149"/>
        <v>#DIV/0!</v>
      </c>
      <c r="AA111" s="34" t="e">
        <f t="shared" si="157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50"/>
        <v>#DIV/0!</v>
      </c>
      <c r="AN111" s="13" t="e">
        <f t="shared" si="151"/>
        <v>#DIV/0!</v>
      </c>
      <c r="AO111" s="34" t="e">
        <f t="shared" si="158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52"/>
        <v>#DIV/0!</v>
      </c>
      <c r="BB111" s="13" t="e">
        <f t="shared" si="153"/>
        <v>#DIV/0!</v>
      </c>
      <c r="BC111" s="34" t="e">
        <f t="shared" si="159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54"/>
        <v>#DIV/0!</v>
      </c>
      <c r="BP111" s="13" t="e">
        <f t="shared" si="155"/>
        <v>#DIV/0!</v>
      </c>
      <c r="BQ111" s="34" t="e">
        <f t="shared" si="160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46"/>
        <v>#DIV/0!</v>
      </c>
      <c r="L112" s="13" t="e">
        <f t="shared" si="147"/>
        <v>#DIV/0!</v>
      </c>
      <c r="M112" s="34" t="e">
        <f t="shared" si="156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48"/>
        <v>#DIV/0!</v>
      </c>
      <c r="Z112" s="13" t="e">
        <f t="shared" si="149"/>
        <v>#DIV/0!</v>
      </c>
      <c r="AA112" s="34" t="e">
        <f t="shared" si="157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50"/>
        <v>#DIV/0!</v>
      </c>
      <c r="AN112" s="13" t="e">
        <f t="shared" si="151"/>
        <v>#DIV/0!</v>
      </c>
      <c r="AO112" s="34" t="e">
        <f t="shared" si="158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52"/>
        <v>#DIV/0!</v>
      </c>
      <c r="BB112" s="13" t="e">
        <f t="shared" si="153"/>
        <v>#DIV/0!</v>
      </c>
      <c r="BC112" s="34" t="e">
        <f t="shared" si="159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54"/>
        <v>#DIV/0!</v>
      </c>
      <c r="BP112" s="13" t="e">
        <f t="shared" si="155"/>
        <v>#DIV/0!</v>
      </c>
      <c r="BQ112" s="34" t="e">
        <f t="shared" si="160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46"/>
        <v>#DIV/0!</v>
      </c>
      <c r="L113" s="13" t="e">
        <f t="shared" si="147"/>
        <v>#DIV/0!</v>
      </c>
      <c r="M113" s="34" t="e">
        <f t="shared" si="156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48"/>
        <v>#DIV/0!</v>
      </c>
      <c r="Z113" s="13" t="e">
        <f t="shared" si="149"/>
        <v>#DIV/0!</v>
      </c>
      <c r="AA113" s="34" t="e">
        <f t="shared" si="157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50"/>
        <v>#DIV/0!</v>
      </c>
      <c r="AN113" s="13" t="e">
        <f t="shared" si="151"/>
        <v>#DIV/0!</v>
      </c>
      <c r="AO113" s="34" t="e">
        <f t="shared" si="158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52"/>
        <v>#DIV/0!</v>
      </c>
      <c r="BB113" s="13" t="e">
        <f t="shared" si="153"/>
        <v>#DIV/0!</v>
      </c>
      <c r="BC113" s="34" t="e">
        <f t="shared" si="159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54"/>
        <v>#DIV/0!</v>
      </c>
      <c r="BP113" s="13" t="e">
        <f t="shared" si="155"/>
        <v>#DIV/0!</v>
      </c>
      <c r="BQ113" s="34" t="e">
        <f t="shared" si="160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46"/>
        <v>#DIV/0!</v>
      </c>
      <c r="L114" s="13" t="e">
        <f t="shared" si="147"/>
        <v>#DIV/0!</v>
      </c>
      <c r="M114" s="34" t="e">
        <f t="shared" si="156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48"/>
        <v>#DIV/0!</v>
      </c>
      <c r="Z114" s="13" t="e">
        <f t="shared" si="149"/>
        <v>#DIV/0!</v>
      </c>
      <c r="AA114" s="34" t="e">
        <f t="shared" si="157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50"/>
        <v>#DIV/0!</v>
      </c>
      <c r="AN114" s="13" t="e">
        <f t="shared" si="151"/>
        <v>#DIV/0!</v>
      </c>
      <c r="AO114" s="34" t="e">
        <f t="shared" si="158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52"/>
        <v>#DIV/0!</v>
      </c>
      <c r="BB114" s="13" t="e">
        <f t="shared" si="153"/>
        <v>#DIV/0!</v>
      </c>
      <c r="BC114" s="34" t="e">
        <f t="shared" si="159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54"/>
        <v>#DIV/0!</v>
      </c>
      <c r="BP114" s="13" t="e">
        <f t="shared" si="155"/>
        <v>#DIV/0!</v>
      </c>
      <c r="BQ114" s="34" t="e">
        <f t="shared" si="160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46"/>
        <v>13.293333333333335</v>
      </c>
      <c r="I115">
        <v>9</v>
      </c>
      <c r="J115">
        <v>8</v>
      </c>
      <c r="K115">
        <v>10</v>
      </c>
      <c r="L115" s="13">
        <f t="shared" si="147"/>
        <v>9</v>
      </c>
      <c r="M115" s="34">
        <f t="shared" si="156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48"/>
        <v>#DIV/0!</v>
      </c>
      <c r="Z115" s="13" t="e">
        <f t="shared" si="149"/>
        <v>#DIV/0!</v>
      </c>
      <c r="AA115" s="34" t="e">
        <f t="shared" si="157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50"/>
        <v>#DIV/0!</v>
      </c>
      <c r="AN115" s="13" t="e">
        <f t="shared" si="151"/>
        <v>#DIV/0!</v>
      </c>
      <c r="AO115" s="34" t="e">
        <f t="shared" si="158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52"/>
        <v>#DIV/0!</v>
      </c>
      <c r="BB115" s="13" t="e">
        <f t="shared" si="153"/>
        <v>#DIV/0!</v>
      </c>
      <c r="BC115" s="34" t="e">
        <f t="shared" si="159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54"/>
        <v>#DIV/0!</v>
      </c>
      <c r="BP115" s="13" t="e">
        <f t="shared" si="155"/>
        <v>#DIV/0!</v>
      </c>
      <c r="BQ115" s="34" t="e">
        <f t="shared" si="160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46"/>
        <v>13.64</v>
      </c>
      <c r="I116" s="41">
        <v>9</v>
      </c>
      <c r="J116" s="41">
        <v>9</v>
      </c>
      <c r="K116" s="41">
        <v>8</v>
      </c>
      <c r="L116" s="43">
        <f t="shared" si="147"/>
        <v>8.6666666666666661</v>
      </c>
      <c r="M116" s="44">
        <f t="shared" si="156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48"/>
        <v>26.166666666666668</v>
      </c>
      <c r="Z116" s="43" t="e">
        <f t="shared" si="149"/>
        <v>#DIV/0!</v>
      </c>
      <c r="AA116" s="44">
        <f t="shared" si="157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50"/>
        <v>38.300000000000004</v>
      </c>
      <c r="AN116" s="43" t="e">
        <f t="shared" si="151"/>
        <v>#DIV/0!</v>
      </c>
      <c r="AO116" s="44">
        <f t="shared" si="158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52"/>
        <v>63.1</v>
      </c>
      <c r="BB116" s="43" t="e">
        <f t="shared" si="153"/>
        <v>#DIV/0!</v>
      </c>
      <c r="BC116" s="44">
        <f t="shared" si="159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54"/>
        <v>119.39999999999999</v>
      </c>
      <c r="BP116" s="43" t="e">
        <f t="shared" si="155"/>
        <v>#DIV/0!</v>
      </c>
      <c r="BQ116" s="44">
        <f t="shared" si="160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61">$B$121</f>
        <v>7</v>
      </c>
      <c r="C124">
        <v>10</v>
      </c>
      <c r="D124">
        <v>1000</v>
      </c>
      <c r="H124" s="29" t="e">
        <f t="shared" ref="H124:H133" si="162">AVERAGE(E124:G124)</f>
        <v>#DIV/0!</v>
      </c>
      <c r="I124" s="38"/>
      <c r="J124" s="5"/>
      <c r="K124" s="38"/>
      <c r="L124" s="13" t="e">
        <f t="shared" ref="L124:L133" si="163">AVERAGE(I124:K124)</f>
        <v>#DIV/0!</v>
      </c>
      <c r="M124" s="34" t="e">
        <f>H124*1000/(B124*C124*D124)</f>
        <v>#DIV/0!</v>
      </c>
      <c r="O124">
        <v>2</v>
      </c>
      <c r="P124">
        <f t="shared" ref="P124:P134" si="164">$B$121</f>
        <v>7</v>
      </c>
      <c r="Q124">
        <v>10</v>
      </c>
      <c r="R124">
        <v>2000</v>
      </c>
      <c r="V124" s="29" t="e">
        <f t="shared" ref="V124:V133" si="165">AVERAGE(S124:U124)</f>
        <v>#DIV/0!</v>
      </c>
      <c r="W124" s="38"/>
      <c r="X124" s="5"/>
      <c r="Y124" s="38"/>
      <c r="Z124" s="13" t="e">
        <f t="shared" ref="Z124:Z133" si="166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67">$B$121</f>
        <v>7</v>
      </c>
      <c r="AE124">
        <v>10</v>
      </c>
      <c r="AF124">
        <v>3000</v>
      </c>
      <c r="AJ124" s="29" t="e">
        <f t="shared" ref="AJ124:AJ133" si="168">AVERAGE(AG124:AI124)</f>
        <v>#DIV/0!</v>
      </c>
      <c r="AK124" s="38"/>
      <c r="AL124" s="5"/>
      <c r="AM124" s="38"/>
      <c r="AN124" s="13" t="e">
        <f t="shared" ref="AN124:AN133" si="169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70">$B$121</f>
        <v>7</v>
      </c>
      <c r="AS124">
        <v>10</v>
      </c>
      <c r="AT124">
        <v>5000</v>
      </c>
      <c r="AX124" s="29" t="e">
        <f t="shared" ref="AX124:AX133" si="171">AVERAGE(AU124:AW124)</f>
        <v>#DIV/0!</v>
      </c>
      <c r="AY124" s="38"/>
      <c r="AZ124" s="5"/>
      <c r="BA124" s="38"/>
      <c r="BB124" s="13" t="e">
        <f t="shared" ref="BB124:BB133" si="172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73">$B$121</f>
        <v>7</v>
      </c>
      <c r="BG124">
        <v>10</v>
      </c>
      <c r="BH124">
        <v>10000</v>
      </c>
      <c r="BL124" s="29" t="e">
        <f t="shared" ref="BL124:BL133" si="174">AVERAGE(BI124:BK124)</f>
        <v>#DIV/0!</v>
      </c>
      <c r="BM124" s="38"/>
      <c r="BN124" s="5"/>
      <c r="BO124" s="38"/>
      <c r="BP124" s="13" t="e">
        <f t="shared" ref="BP124:BP133" si="175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61"/>
        <v>7</v>
      </c>
      <c r="C125">
        <v>20</v>
      </c>
      <c r="D125">
        <v>1000</v>
      </c>
      <c r="H125" s="29" t="e">
        <f t="shared" si="162"/>
        <v>#DIV/0!</v>
      </c>
      <c r="L125" s="13" t="e">
        <f t="shared" si="163"/>
        <v>#DIV/0!</v>
      </c>
      <c r="M125" s="34" t="e">
        <f t="shared" ref="M125:M133" si="176">H125*1000/(B125*C125*D125)</f>
        <v>#DIV/0!</v>
      </c>
      <c r="O125">
        <v>3</v>
      </c>
      <c r="P125">
        <f t="shared" si="164"/>
        <v>7</v>
      </c>
      <c r="Q125">
        <v>20</v>
      </c>
      <c r="R125">
        <v>2000</v>
      </c>
      <c r="V125" s="29" t="e">
        <f t="shared" si="165"/>
        <v>#DIV/0!</v>
      </c>
      <c r="Z125" s="13" t="e">
        <f t="shared" si="166"/>
        <v>#DIV/0!</v>
      </c>
      <c r="AA125" s="34" t="e">
        <f t="shared" ref="AA125:AA133" si="177">V125*1000/(P125*Q125*R125)</f>
        <v>#DIV/0!</v>
      </c>
      <c r="AC125">
        <v>3</v>
      </c>
      <c r="AD125">
        <f t="shared" si="167"/>
        <v>7</v>
      </c>
      <c r="AE125">
        <v>20</v>
      </c>
      <c r="AF125">
        <v>3000</v>
      </c>
      <c r="AJ125" s="29" t="e">
        <f t="shared" si="168"/>
        <v>#DIV/0!</v>
      </c>
      <c r="AN125" s="13" t="e">
        <f t="shared" si="169"/>
        <v>#DIV/0!</v>
      </c>
      <c r="AO125" s="34" t="e">
        <f t="shared" ref="AO125:AO133" si="178">AJ125*1000/(AD125*AE125*AF125)</f>
        <v>#DIV/0!</v>
      </c>
      <c r="AQ125">
        <v>3</v>
      </c>
      <c r="AR125">
        <f t="shared" si="170"/>
        <v>7</v>
      </c>
      <c r="AS125">
        <v>20</v>
      </c>
      <c r="AT125">
        <v>5000</v>
      </c>
      <c r="AX125" s="29" t="e">
        <f t="shared" si="171"/>
        <v>#DIV/0!</v>
      </c>
      <c r="BB125" s="13" t="e">
        <f t="shared" si="172"/>
        <v>#DIV/0!</v>
      </c>
      <c r="BC125" s="34" t="e">
        <f t="shared" ref="BC125:BC133" si="179">AX125*1000/(AR125*AS125*AT125)</f>
        <v>#DIV/0!</v>
      </c>
      <c r="BE125" s="53">
        <v>3</v>
      </c>
      <c r="BF125">
        <f t="shared" si="173"/>
        <v>7</v>
      </c>
      <c r="BG125">
        <v>20</v>
      </c>
      <c r="BH125">
        <v>10000</v>
      </c>
      <c r="BL125" s="29" t="e">
        <f t="shared" si="174"/>
        <v>#DIV/0!</v>
      </c>
      <c r="BP125" s="13" t="e">
        <f t="shared" si="175"/>
        <v>#DIV/0!</v>
      </c>
      <c r="BQ125" s="34" t="e">
        <f t="shared" ref="BQ125:BQ133" si="180">BL125*1000/(BF125*BG125*BH125)</f>
        <v>#DIV/0!</v>
      </c>
    </row>
    <row r="126" spans="1:69" x14ac:dyDescent="0.25">
      <c r="A126">
        <v>4</v>
      </c>
      <c r="B126">
        <f t="shared" si="161"/>
        <v>7</v>
      </c>
      <c r="C126">
        <v>30</v>
      </c>
      <c r="D126">
        <v>1000</v>
      </c>
      <c r="H126" s="29" t="e">
        <f t="shared" si="162"/>
        <v>#DIV/0!</v>
      </c>
      <c r="L126" s="13" t="e">
        <f t="shared" si="163"/>
        <v>#DIV/0!</v>
      </c>
      <c r="M126" s="34" t="e">
        <f t="shared" si="176"/>
        <v>#DIV/0!</v>
      </c>
      <c r="O126">
        <v>4</v>
      </c>
      <c r="P126">
        <f t="shared" si="164"/>
        <v>7</v>
      </c>
      <c r="Q126">
        <v>30</v>
      </c>
      <c r="R126">
        <v>2000</v>
      </c>
      <c r="V126" s="29" t="e">
        <f t="shared" si="165"/>
        <v>#DIV/0!</v>
      </c>
      <c r="Z126" s="13" t="e">
        <f t="shared" si="166"/>
        <v>#DIV/0!</v>
      </c>
      <c r="AA126" s="34" t="e">
        <f t="shared" si="177"/>
        <v>#DIV/0!</v>
      </c>
      <c r="AC126">
        <v>4</v>
      </c>
      <c r="AD126">
        <f t="shared" si="167"/>
        <v>7</v>
      </c>
      <c r="AE126">
        <v>30</v>
      </c>
      <c r="AF126">
        <v>3000</v>
      </c>
      <c r="AJ126" s="29" t="e">
        <f t="shared" si="168"/>
        <v>#DIV/0!</v>
      </c>
      <c r="AN126" s="13" t="e">
        <f t="shared" si="169"/>
        <v>#DIV/0!</v>
      </c>
      <c r="AO126" s="34" t="e">
        <f t="shared" si="178"/>
        <v>#DIV/0!</v>
      </c>
      <c r="AQ126">
        <v>4</v>
      </c>
      <c r="AR126">
        <f t="shared" si="170"/>
        <v>7</v>
      </c>
      <c r="AS126">
        <v>30</v>
      </c>
      <c r="AT126">
        <v>5000</v>
      </c>
      <c r="AX126" s="29" t="e">
        <f t="shared" si="171"/>
        <v>#DIV/0!</v>
      </c>
      <c r="BB126" s="13" t="e">
        <f t="shared" si="172"/>
        <v>#DIV/0!</v>
      </c>
      <c r="BC126" s="34" t="e">
        <f t="shared" si="179"/>
        <v>#DIV/0!</v>
      </c>
      <c r="BE126" s="53">
        <v>4</v>
      </c>
      <c r="BF126">
        <f t="shared" si="173"/>
        <v>7</v>
      </c>
      <c r="BG126">
        <v>30</v>
      </c>
      <c r="BH126">
        <v>10000</v>
      </c>
      <c r="BL126" s="29" t="e">
        <f t="shared" si="174"/>
        <v>#DIV/0!</v>
      </c>
      <c r="BP126" s="13" t="e">
        <f t="shared" si="175"/>
        <v>#DIV/0!</v>
      </c>
      <c r="BQ126" s="34" t="e">
        <f t="shared" si="180"/>
        <v>#DIV/0!</v>
      </c>
    </row>
    <row r="127" spans="1:69" x14ac:dyDescent="0.25">
      <c r="A127">
        <v>5</v>
      </c>
      <c r="B127">
        <f t="shared" si="161"/>
        <v>7</v>
      </c>
      <c r="C127">
        <v>40</v>
      </c>
      <c r="D127">
        <v>1000</v>
      </c>
      <c r="H127" s="29" t="e">
        <f t="shared" si="162"/>
        <v>#DIV/0!</v>
      </c>
      <c r="L127" s="13" t="e">
        <f t="shared" si="163"/>
        <v>#DIV/0!</v>
      </c>
      <c r="M127" s="34" t="e">
        <f t="shared" si="176"/>
        <v>#DIV/0!</v>
      </c>
      <c r="O127">
        <v>5</v>
      </c>
      <c r="P127">
        <f t="shared" si="164"/>
        <v>7</v>
      </c>
      <c r="Q127">
        <v>40</v>
      </c>
      <c r="R127">
        <v>2000</v>
      </c>
      <c r="V127" s="29" t="e">
        <f t="shared" si="165"/>
        <v>#DIV/0!</v>
      </c>
      <c r="Z127" s="13" t="e">
        <f t="shared" si="166"/>
        <v>#DIV/0!</v>
      </c>
      <c r="AA127" s="34" t="e">
        <f t="shared" si="177"/>
        <v>#DIV/0!</v>
      </c>
      <c r="AC127">
        <v>5</v>
      </c>
      <c r="AD127">
        <f t="shared" si="167"/>
        <v>7</v>
      </c>
      <c r="AE127">
        <v>40</v>
      </c>
      <c r="AF127">
        <v>3000</v>
      </c>
      <c r="AJ127" s="29" t="e">
        <f t="shared" si="168"/>
        <v>#DIV/0!</v>
      </c>
      <c r="AN127" s="13" t="e">
        <f t="shared" si="169"/>
        <v>#DIV/0!</v>
      </c>
      <c r="AO127" s="34" t="e">
        <f t="shared" si="178"/>
        <v>#DIV/0!</v>
      </c>
      <c r="AQ127">
        <v>5</v>
      </c>
      <c r="AR127">
        <f t="shared" si="170"/>
        <v>7</v>
      </c>
      <c r="AS127">
        <v>40</v>
      </c>
      <c r="AT127">
        <v>5000</v>
      </c>
      <c r="AX127" s="29" t="e">
        <f t="shared" si="171"/>
        <v>#DIV/0!</v>
      </c>
      <c r="BB127" s="13" t="e">
        <f t="shared" si="172"/>
        <v>#DIV/0!</v>
      </c>
      <c r="BC127" s="34" t="e">
        <f t="shared" si="179"/>
        <v>#DIV/0!</v>
      </c>
      <c r="BE127" s="53">
        <v>5</v>
      </c>
      <c r="BF127">
        <f t="shared" si="173"/>
        <v>7</v>
      </c>
      <c r="BG127">
        <v>40</v>
      </c>
      <c r="BH127">
        <v>10000</v>
      </c>
      <c r="BL127" s="29" t="e">
        <f t="shared" si="174"/>
        <v>#DIV/0!</v>
      </c>
      <c r="BP127" s="13" t="e">
        <f t="shared" si="175"/>
        <v>#DIV/0!</v>
      </c>
      <c r="BQ127" s="34" t="e">
        <f t="shared" si="180"/>
        <v>#DIV/0!</v>
      </c>
    </row>
    <row r="128" spans="1:69" x14ac:dyDescent="0.25">
      <c r="A128">
        <v>6</v>
      </c>
      <c r="B128">
        <f t="shared" si="161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62"/>
        <v>11.319999999999999</v>
      </c>
      <c r="I128">
        <v>6</v>
      </c>
      <c r="J128">
        <v>4</v>
      </c>
      <c r="K128">
        <v>5</v>
      </c>
      <c r="L128" s="13">
        <f t="shared" si="163"/>
        <v>5</v>
      </c>
      <c r="M128" s="34">
        <f t="shared" si="176"/>
        <v>3.2342857142857138E-2</v>
      </c>
      <c r="O128">
        <v>6</v>
      </c>
      <c r="P128">
        <f t="shared" si="164"/>
        <v>7</v>
      </c>
      <c r="Q128">
        <v>50</v>
      </c>
      <c r="R128">
        <v>2000</v>
      </c>
      <c r="V128" s="29" t="e">
        <f t="shared" si="165"/>
        <v>#DIV/0!</v>
      </c>
      <c r="Z128" s="13" t="e">
        <f t="shared" si="166"/>
        <v>#DIV/0!</v>
      </c>
      <c r="AA128" s="34" t="e">
        <f t="shared" si="177"/>
        <v>#DIV/0!</v>
      </c>
      <c r="AC128">
        <v>6</v>
      </c>
      <c r="AD128">
        <f t="shared" si="167"/>
        <v>7</v>
      </c>
      <c r="AE128">
        <v>50</v>
      </c>
      <c r="AF128">
        <v>3000</v>
      </c>
      <c r="AJ128" s="29" t="e">
        <f t="shared" si="168"/>
        <v>#DIV/0!</v>
      </c>
      <c r="AN128" s="13" t="e">
        <f t="shared" si="169"/>
        <v>#DIV/0!</v>
      </c>
      <c r="AO128" s="34" t="e">
        <f t="shared" si="178"/>
        <v>#DIV/0!</v>
      </c>
      <c r="AQ128">
        <v>6</v>
      </c>
      <c r="AR128">
        <f t="shared" si="170"/>
        <v>7</v>
      </c>
      <c r="AS128">
        <v>50</v>
      </c>
      <c r="AT128">
        <v>5000</v>
      </c>
      <c r="AX128" s="29" t="e">
        <f t="shared" si="171"/>
        <v>#DIV/0!</v>
      </c>
      <c r="BB128" s="13" t="e">
        <f t="shared" si="172"/>
        <v>#DIV/0!</v>
      </c>
      <c r="BC128" s="34" t="e">
        <f t="shared" si="179"/>
        <v>#DIV/0!</v>
      </c>
      <c r="BE128" s="53">
        <v>6</v>
      </c>
      <c r="BF128">
        <f t="shared" si="173"/>
        <v>7</v>
      </c>
      <c r="BG128">
        <v>50</v>
      </c>
      <c r="BH128">
        <v>10000</v>
      </c>
      <c r="BL128" s="29" t="e">
        <f t="shared" si="174"/>
        <v>#DIV/0!</v>
      </c>
      <c r="BP128" s="13" t="e">
        <f t="shared" si="175"/>
        <v>#DIV/0!</v>
      </c>
      <c r="BQ128" s="34" t="e">
        <f t="shared" si="180"/>
        <v>#DIV/0!</v>
      </c>
    </row>
    <row r="129" spans="1:125" x14ac:dyDescent="0.25">
      <c r="A129">
        <v>7</v>
      </c>
      <c r="B129">
        <f t="shared" si="161"/>
        <v>7</v>
      </c>
      <c r="C129">
        <v>60</v>
      </c>
      <c r="D129">
        <v>1000</v>
      </c>
      <c r="H129" s="29" t="e">
        <f t="shared" si="162"/>
        <v>#DIV/0!</v>
      </c>
      <c r="L129" s="13" t="e">
        <f t="shared" si="163"/>
        <v>#DIV/0!</v>
      </c>
      <c r="M129" s="34" t="e">
        <f t="shared" si="176"/>
        <v>#DIV/0!</v>
      </c>
      <c r="O129">
        <v>7</v>
      </c>
      <c r="P129">
        <f t="shared" si="164"/>
        <v>7</v>
      </c>
      <c r="Q129">
        <v>60</v>
      </c>
      <c r="R129">
        <v>2000</v>
      </c>
      <c r="V129" s="29" t="e">
        <f t="shared" si="165"/>
        <v>#DIV/0!</v>
      </c>
      <c r="Z129" s="13" t="e">
        <f t="shared" si="166"/>
        <v>#DIV/0!</v>
      </c>
      <c r="AA129" s="34" t="e">
        <f t="shared" si="177"/>
        <v>#DIV/0!</v>
      </c>
      <c r="AC129">
        <v>7</v>
      </c>
      <c r="AD129">
        <f t="shared" si="167"/>
        <v>7</v>
      </c>
      <c r="AE129">
        <v>60</v>
      </c>
      <c r="AF129">
        <v>3000</v>
      </c>
      <c r="AJ129" s="29" t="e">
        <f t="shared" si="168"/>
        <v>#DIV/0!</v>
      </c>
      <c r="AN129" s="13" t="e">
        <f t="shared" si="169"/>
        <v>#DIV/0!</v>
      </c>
      <c r="AO129" s="34" t="e">
        <f t="shared" si="178"/>
        <v>#DIV/0!</v>
      </c>
      <c r="AQ129">
        <v>7</v>
      </c>
      <c r="AR129">
        <f t="shared" si="170"/>
        <v>7</v>
      </c>
      <c r="AS129">
        <v>60</v>
      </c>
      <c r="AT129">
        <v>5000</v>
      </c>
      <c r="AX129" s="29" t="e">
        <f t="shared" si="171"/>
        <v>#DIV/0!</v>
      </c>
      <c r="BB129" s="13" t="e">
        <f t="shared" si="172"/>
        <v>#DIV/0!</v>
      </c>
      <c r="BC129" s="34" t="e">
        <f t="shared" si="179"/>
        <v>#DIV/0!</v>
      </c>
      <c r="BE129" s="53">
        <v>7</v>
      </c>
      <c r="BF129">
        <f t="shared" si="173"/>
        <v>7</v>
      </c>
      <c r="BG129">
        <v>60</v>
      </c>
      <c r="BH129">
        <v>10000</v>
      </c>
      <c r="BL129" s="29" t="e">
        <f t="shared" si="174"/>
        <v>#DIV/0!</v>
      </c>
      <c r="BP129" s="13" t="e">
        <f t="shared" si="175"/>
        <v>#DIV/0!</v>
      </c>
      <c r="BQ129" s="34" t="e">
        <f t="shared" si="180"/>
        <v>#DIV/0!</v>
      </c>
    </row>
    <row r="130" spans="1:125" x14ac:dyDescent="0.25">
      <c r="A130">
        <v>8</v>
      </c>
      <c r="B130">
        <f t="shared" si="161"/>
        <v>7</v>
      </c>
      <c r="C130">
        <v>70</v>
      </c>
      <c r="D130">
        <v>1000</v>
      </c>
      <c r="H130" s="29" t="e">
        <f t="shared" si="162"/>
        <v>#DIV/0!</v>
      </c>
      <c r="L130" s="13" t="e">
        <f t="shared" si="163"/>
        <v>#DIV/0!</v>
      </c>
      <c r="M130" s="34" t="e">
        <f t="shared" si="176"/>
        <v>#DIV/0!</v>
      </c>
      <c r="O130">
        <v>8</v>
      </c>
      <c r="P130">
        <f t="shared" si="164"/>
        <v>7</v>
      </c>
      <c r="Q130">
        <v>70</v>
      </c>
      <c r="R130">
        <v>2000</v>
      </c>
      <c r="V130" s="29" t="e">
        <f t="shared" si="165"/>
        <v>#DIV/0!</v>
      </c>
      <c r="Z130" s="13" t="e">
        <f t="shared" si="166"/>
        <v>#DIV/0!</v>
      </c>
      <c r="AA130" s="34" t="e">
        <f t="shared" si="177"/>
        <v>#DIV/0!</v>
      </c>
      <c r="AC130">
        <v>8</v>
      </c>
      <c r="AD130">
        <f t="shared" si="167"/>
        <v>7</v>
      </c>
      <c r="AE130">
        <v>70</v>
      </c>
      <c r="AF130">
        <v>3000</v>
      </c>
      <c r="AJ130" s="29" t="e">
        <f t="shared" si="168"/>
        <v>#DIV/0!</v>
      </c>
      <c r="AN130" s="13" t="e">
        <f t="shared" si="169"/>
        <v>#DIV/0!</v>
      </c>
      <c r="AO130" s="34" t="e">
        <f t="shared" si="178"/>
        <v>#DIV/0!</v>
      </c>
      <c r="AQ130">
        <v>8</v>
      </c>
      <c r="AR130">
        <f t="shared" si="170"/>
        <v>7</v>
      </c>
      <c r="AS130">
        <v>70</v>
      </c>
      <c r="AT130">
        <v>5000</v>
      </c>
      <c r="AX130" s="29" t="e">
        <f t="shared" si="171"/>
        <v>#DIV/0!</v>
      </c>
      <c r="BB130" s="13" t="e">
        <f t="shared" si="172"/>
        <v>#DIV/0!</v>
      </c>
      <c r="BC130" s="34" t="e">
        <f t="shared" si="179"/>
        <v>#DIV/0!</v>
      </c>
      <c r="BE130" s="53">
        <v>8</v>
      </c>
      <c r="BF130">
        <f t="shared" si="173"/>
        <v>7</v>
      </c>
      <c r="BG130">
        <v>70</v>
      </c>
      <c r="BH130">
        <v>10000</v>
      </c>
      <c r="BL130" s="29" t="e">
        <f t="shared" si="174"/>
        <v>#DIV/0!</v>
      </c>
      <c r="BP130" s="13" t="e">
        <f t="shared" si="175"/>
        <v>#DIV/0!</v>
      </c>
      <c r="BQ130" s="34" t="e">
        <f t="shared" si="180"/>
        <v>#DIV/0!</v>
      </c>
    </row>
    <row r="131" spans="1:125" x14ac:dyDescent="0.25">
      <c r="A131">
        <v>9</v>
      </c>
      <c r="B131">
        <f t="shared" si="161"/>
        <v>7</v>
      </c>
      <c r="C131">
        <v>80</v>
      </c>
      <c r="D131">
        <v>1000</v>
      </c>
      <c r="H131" s="29" t="e">
        <f t="shared" si="162"/>
        <v>#DIV/0!</v>
      </c>
      <c r="L131" s="13" t="e">
        <f t="shared" si="163"/>
        <v>#DIV/0!</v>
      </c>
      <c r="M131" s="34" t="e">
        <f t="shared" si="176"/>
        <v>#DIV/0!</v>
      </c>
      <c r="O131">
        <v>9</v>
      </c>
      <c r="P131">
        <f t="shared" si="164"/>
        <v>7</v>
      </c>
      <c r="Q131">
        <v>80</v>
      </c>
      <c r="R131">
        <v>2000</v>
      </c>
      <c r="V131" s="29" t="e">
        <f t="shared" si="165"/>
        <v>#DIV/0!</v>
      </c>
      <c r="Z131" s="13" t="e">
        <f t="shared" si="166"/>
        <v>#DIV/0!</v>
      </c>
      <c r="AA131" s="34" t="e">
        <f t="shared" si="177"/>
        <v>#DIV/0!</v>
      </c>
      <c r="AC131">
        <v>9</v>
      </c>
      <c r="AD131">
        <f t="shared" si="167"/>
        <v>7</v>
      </c>
      <c r="AE131">
        <v>80</v>
      </c>
      <c r="AF131">
        <v>3000</v>
      </c>
      <c r="AJ131" s="29" t="e">
        <f t="shared" si="168"/>
        <v>#DIV/0!</v>
      </c>
      <c r="AN131" s="13" t="e">
        <f t="shared" si="169"/>
        <v>#DIV/0!</v>
      </c>
      <c r="AO131" s="34" t="e">
        <f t="shared" si="178"/>
        <v>#DIV/0!</v>
      </c>
      <c r="AQ131">
        <v>9</v>
      </c>
      <c r="AR131">
        <f t="shared" si="170"/>
        <v>7</v>
      </c>
      <c r="AS131">
        <v>80</v>
      </c>
      <c r="AT131">
        <v>5000</v>
      </c>
      <c r="AX131" s="29" t="e">
        <f t="shared" si="171"/>
        <v>#DIV/0!</v>
      </c>
      <c r="BB131" s="13" t="e">
        <f t="shared" si="172"/>
        <v>#DIV/0!</v>
      </c>
      <c r="BC131" s="34" t="e">
        <f t="shared" si="179"/>
        <v>#DIV/0!</v>
      </c>
      <c r="BE131" s="53">
        <v>9</v>
      </c>
      <c r="BF131">
        <f t="shared" si="173"/>
        <v>7</v>
      </c>
      <c r="BG131">
        <v>80</v>
      </c>
      <c r="BH131">
        <v>10000</v>
      </c>
      <c r="BL131" s="29" t="e">
        <f t="shared" si="174"/>
        <v>#DIV/0!</v>
      </c>
      <c r="BP131" s="13" t="e">
        <f t="shared" si="175"/>
        <v>#DIV/0!</v>
      </c>
      <c r="BQ131" s="34" t="e">
        <f t="shared" si="180"/>
        <v>#DIV/0!</v>
      </c>
    </row>
    <row r="132" spans="1:125" x14ac:dyDescent="0.25">
      <c r="A132">
        <v>10</v>
      </c>
      <c r="B132">
        <f t="shared" si="161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62"/>
        <v>13.466666666666667</v>
      </c>
      <c r="I132">
        <v>8</v>
      </c>
      <c r="J132">
        <v>9</v>
      </c>
      <c r="K132">
        <v>8</v>
      </c>
      <c r="L132" s="13">
        <f t="shared" si="163"/>
        <v>8.3333333333333339</v>
      </c>
      <c r="M132" s="34">
        <f t="shared" si="176"/>
        <v>2.1375661375661374E-2</v>
      </c>
      <c r="O132">
        <v>10</v>
      </c>
      <c r="P132">
        <f t="shared" si="164"/>
        <v>7</v>
      </c>
      <c r="Q132">
        <v>90</v>
      </c>
      <c r="R132">
        <v>2000</v>
      </c>
      <c r="V132" s="29" t="e">
        <f t="shared" si="165"/>
        <v>#DIV/0!</v>
      </c>
      <c r="Z132" s="13" t="e">
        <f t="shared" si="166"/>
        <v>#DIV/0!</v>
      </c>
      <c r="AA132" s="34" t="e">
        <f t="shared" si="177"/>
        <v>#DIV/0!</v>
      </c>
      <c r="AC132">
        <v>10</v>
      </c>
      <c r="AD132">
        <f t="shared" si="167"/>
        <v>7</v>
      </c>
      <c r="AE132">
        <v>90</v>
      </c>
      <c r="AF132">
        <v>3000</v>
      </c>
      <c r="AJ132" s="29" t="e">
        <f t="shared" si="168"/>
        <v>#DIV/0!</v>
      </c>
      <c r="AN132" s="13" t="e">
        <f t="shared" si="169"/>
        <v>#DIV/0!</v>
      </c>
      <c r="AO132" s="34" t="e">
        <f t="shared" si="178"/>
        <v>#DIV/0!</v>
      </c>
      <c r="AQ132">
        <v>10</v>
      </c>
      <c r="AR132">
        <f t="shared" si="170"/>
        <v>7</v>
      </c>
      <c r="AS132">
        <v>90</v>
      </c>
      <c r="AT132">
        <v>5000</v>
      </c>
      <c r="AX132" s="29" t="e">
        <f t="shared" si="171"/>
        <v>#DIV/0!</v>
      </c>
      <c r="BB132" s="13" t="e">
        <f t="shared" si="172"/>
        <v>#DIV/0!</v>
      </c>
      <c r="BC132" s="34" t="e">
        <f t="shared" si="179"/>
        <v>#DIV/0!</v>
      </c>
      <c r="BE132" s="53">
        <v>10</v>
      </c>
      <c r="BF132">
        <f t="shared" si="173"/>
        <v>7</v>
      </c>
      <c r="BG132">
        <v>90</v>
      </c>
      <c r="BH132">
        <v>10000</v>
      </c>
      <c r="BL132" s="29" t="e">
        <f t="shared" si="174"/>
        <v>#DIV/0!</v>
      </c>
      <c r="BP132" s="13" t="e">
        <f t="shared" si="175"/>
        <v>#DIV/0!</v>
      </c>
      <c r="BQ132" s="34" t="e">
        <f t="shared" si="180"/>
        <v>#DIV/0!</v>
      </c>
    </row>
    <row r="133" spans="1:125" s="41" customFormat="1" x14ac:dyDescent="0.25">
      <c r="A133" s="41">
        <v>11</v>
      </c>
      <c r="B133" s="41">
        <f t="shared" si="161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62"/>
        <v>13.423333333333332</v>
      </c>
      <c r="I133" s="41">
        <v>9</v>
      </c>
      <c r="J133" s="41">
        <v>9</v>
      </c>
      <c r="K133" s="41">
        <v>9</v>
      </c>
      <c r="L133" s="43">
        <f t="shared" si="163"/>
        <v>9</v>
      </c>
      <c r="M133" s="44">
        <f t="shared" si="176"/>
        <v>2.1072736787022501E-2</v>
      </c>
      <c r="O133" s="41">
        <v>11</v>
      </c>
      <c r="P133" s="41">
        <f t="shared" si="164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65"/>
        <v>25.866666666666664</v>
      </c>
      <c r="Z133" s="43" t="e">
        <f t="shared" si="166"/>
        <v>#DIV/0!</v>
      </c>
      <c r="AA133" s="44">
        <f t="shared" si="177"/>
        <v>2.0303506017791729E-2</v>
      </c>
      <c r="AC133" s="41">
        <v>11</v>
      </c>
      <c r="AD133" s="41">
        <f t="shared" si="167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68"/>
        <v>38.233333333333334</v>
      </c>
      <c r="AN133" s="43" t="e">
        <f t="shared" si="169"/>
        <v>#DIV/0!</v>
      </c>
      <c r="AO133" s="44">
        <f t="shared" si="178"/>
        <v>2.0006977149834293E-2</v>
      </c>
      <c r="AQ133" s="41">
        <v>11</v>
      </c>
      <c r="AR133" s="41">
        <f t="shared" si="170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71"/>
        <v>63.666666666666664</v>
      </c>
      <c r="BB133" s="43" t="e">
        <f t="shared" si="172"/>
        <v>#DIV/0!</v>
      </c>
      <c r="BC133" s="44">
        <f t="shared" si="179"/>
        <v>1.998953427524856E-2</v>
      </c>
      <c r="BE133" s="55">
        <v>11</v>
      </c>
      <c r="BF133" s="41">
        <f t="shared" si="173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74"/>
        <v>120.76666666666667</v>
      </c>
      <c r="BP133" s="43" t="e">
        <f t="shared" si="175"/>
        <v>#DIV/0!</v>
      </c>
      <c r="BQ133" s="44">
        <f t="shared" si="180"/>
        <v>1.8958660387231818E-2</v>
      </c>
    </row>
    <row r="134" spans="1:125" x14ac:dyDescent="0.25">
      <c r="A134">
        <v>18</v>
      </c>
      <c r="B134">
        <f t="shared" si="161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64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67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70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73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125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125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  <c r="BS137" s="54"/>
      <c r="BT137" s="32" t="s">
        <v>11</v>
      </c>
      <c r="BU137" s="32" t="s">
        <v>12</v>
      </c>
      <c r="BV137" s="32" t="s">
        <v>20</v>
      </c>
      <c r="BW137" s="32" t="s">
        <v>28</v>
      </c>
      <c r="BX137" s="32" t="s">
        <v>29</v>
      </c>
      <c r="BY137" s="32" t="s">
        <v>30</v>
      </c>
      <c r="BZ137" s="33" t="s">
        <v>13</v>
      </c>
      <c r="CA137" s="32" t="s">
        <v>14</v>
      </c>
      <c r="CB137" s="32" t="s">
        <v>15</v>
      </c>
      <c r="CC137" s="32" t="s">
        <v>16</v>
      </c>
      <c r="CD137" s="33" t="s">
        <v>18</v>
      </c>
      <c r="CE137" s="33" t="s">
        <v>45</v>
      </c>
      <c r="CG137" s="54"/>
      <c r="CH137" s="32" t="s">
        <v>11</v>
      </c>
      <c r="CI137" s="32" t="s">
        <v>12</v>
      </c>
      <c r="CJ137" s="32" t="s">
        <v>20</v>
      </c>
      <c r="CK137" s="32" t="s">
        <v>28</v>
      </c>
      <c r="CL137" s="32" t="s">
        <v>29</v>
      </c>
      <c r="CM137" s="32" t="s">
        <v>30</v>
      </c>
      <c r="CN137" s="33" t="s">
        <v>13</v>
      </c>
      <c r="CO137" s="32" t="s">
        <v>14</v>
      </c>
      <c r="CP137" s="32" t="s">
        <v>15</v>
      </c>
      <c r="CQ137" s="32" t="s">
        <v>16</v>
      </c>
      <c r="CR137" s="33" t="s">
        <v>18</v>
      </c>
      <c r="CS137" s="33" t="s">
        <v>45</v>
      </c>
      <c r="CU137" s="54"/>
      <c r="CV137" s="32" t="s">
        <v>11</v>
      </c>
      <c r="CW137" s="32" t="s">
        <v>12</v>
      </c>
      <c r="CX137" s="32" t="s">
        <v>20</v>
      </c>
      <c r="CY137" s="32" t="s">
        <v>28</v>
      </c>
      <c r="CZ137" s="32" t="s">
        <v>29</v>
      </c>
      <c r="DA137" s="32" t="s">
        <v>30</v>
      </c>
      <c r="DB137" s="33" t="s">
        <v>13</v>
      </c>
      <c r="DC137" s="32" t="s">
        <v>14</v>
      </c>
      <c r="DD137" s="32" t="s">
        <v>15</v>
      </c>
      <c r="DE137" s="32" t="s">
        <v>16</v>
      </c>
      <c r="DF137" s="33" t="s">
        <v>18</v>
      </c>
      <c r="DG137" s="33" t="s">
        <v>45</v>
      </c>
      <c r="DI137" s="54"/>
      <c r="DJ137" s="32" t="s">
        <v>11</v>
      </c>
      <c r="DK137" s="32" t="s">
        <v>12</v>
      </c>
      <c r="DL137" s="32" t="s">
        <v>20</v>
      </c>
      <c r="DM137" s="32" t="s">
        <v>28</v>
      </c>
      <c r="DN137" s="32" t="s">
        <v>29</v>
      </c>
      <c r="DO137" s="32" t="s">
        <v>30</v>
      </c>
      <c r="DP137" s="33" t="s">
        <v>13</v>
      </c>
      <c r="DQ137" s="32" t="s">
        <v>14</v>
      </c>
      <c r="DR137" s="32" t="s">
        <v>15</v>
      </c>
      <c r="DS137" s="32" t="s">
        <v>16</v>
      </c>
      <c r="DT137" s="33" t="s">
        <v>18</v>
      </c>
      <c r="DU137" s="33" t="s">
        <v>45</v>
      </c>
    </row>
    <row r="138" spans="1:125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  <c r="BS138" s="53">
        <v>1</v>
      </c>
      <c r="BT138">
        <v>8</v>
      </c>
      <c r="BU138">
        <v>1</v>
      </c>
      <c r="BV138">
        <v>15000</v>
      </c>
      <c r="BZ138" s="29" t="e">
        <f>AVERAGE(BW138:BY138)</f>
        <v>#DIV/0!</v>
      </c>
      <c r="CA138" s="5"/>
      <c r="CB138" s="5"/>
      <c r="CC138" s="5"/>
      <c r="CD138" s="5" t="s">
        <v>43</v>
      </c>
      <c r="CE138" s="34" t="e">
        <f>BZ138*1000/(BT138*BU138*BV138)</f>
        <v>#DIV/0!</v>
      </c>
      <c r="CG138" s="53">
        <v>1</v>
      </c>
      <c r="CH138">
        <v>8</v>
      </c>
      <c r="CI138">
        <v>1</v>
      </c>
      <c r="CJ138">
        <v>20000</v>
      </c>
      <c r="CN138" s="29" t="e">
        <f>AVERAGE(CK138:CM138)</f>
        <v>#DIV/0!</v>
      </c>
      <c r="CO138" s="5"/>
      <c r="CP138" s="5"/>
      <c r="CQ138" s="5"/>
      <c r="CR138" s="5" t="s">
        <v>43</v>
      </c>
      <c r="CS138" s="34" t="e">
        <f>CN138*1000/(CH138*CI138*CJ138)</f>
        <v>#DIV/0!</v>
      </c>
      <c r="CU138" s="53">
        <v>1</v>
      </c>
      <c r="CV138">
        <v>8</v>
      </c>
      <c r="CW138">
        <v>1</v>
      </c>
      <c r="CX138">
        <v>25000</v>
      </c>
      <c r="DB138" s="29" t="e">
        <f>AVERAGE(CY138:DA138)</f>
        <v>#DIV/0!</v>
      </c>
      <c r="DC138" s="5"/>
      <c r="DD138" s="5"/>
      <c r="DE138" s="5"/>
      <c r="DF138" s="5" t="s">
        <v>43</v>
      </c>
      <c r="DG138" s="34" t="e">
        <f>DB138*1000/(CV138*CW138*CX138)</f>
        <v>#DIV/0!</v>
      </c>
      <c r="DI138" s="53">
        <v>1</v>
      </c>
      <c r="DJ138">
        <v>8</v>
      </c>
      <c r="DK138">
        <v>1</v>
      </c>
      <c r="DL138">
        <v>30000</v>
      </c>
      <c r="DP138" s="29" t="e">
        <f>AVERAGE(DM138:DO138)</f>
        <v>#DIV/0!</v>
      </c>
      <c r="DQ138" s="5"/>
      <c r="DR138" s="5"/>
      <c r="DS138" s="5"/>
      <c r="DT138" s="5" t="s">
        <v>43</v>
      </c>
      <c r="DU138" s="34" t="e">
        <f>DP138*1000/(DJ138*DK138*DL138)</f>
        <v>#DIV/0!</v>
      </c>
    </row>
    <row r="139" spans="1:125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81">AVERAGE(E139:G139)</f>
        <v>#DIV/0!</v>
      </c>
      <c r="I139" s="38"/>
      <c r="J139" s="5"/>
      <c r="K139" s="38"/>
      <c r="L139" s="13" t="e">
        <f t="shared" ref="L139:L146" si="182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83">AVERAGE(S139:U139)</f>
        <v>#DIV/0!</v>
      </c>
      <c r="W139" s="38"/>
      <c r="X139" s="5"/>
      <c r="Y139" s="38"/>
      <c r="Z139" s="13" t="e">
        <f t="shared" ref="Z139:Z146" si="184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85">AVERAGE(AG139:AI139)</f>
        <v>#DIV/0!</v>
      </c>
      <c r="AK139" s="38"/>
      <c r="AL139" s="5"/>
      <c r="AM139" s="38"/>
      <c r="AN139" s="13" t="e">
        <f t="shared" ref="AN139:AN146" si="186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87">AVERAGE(AU139:AW139)</f>
        <v>#DIV/0!</v>
      </c>
      <c r="AY139" s="38"/>
      <c r="AZ139" s="5"/>
      <c r="BA139" s="38"/>
      <c r="BB139" s="13" t="e">
        <f t="shared" ref="BB139:BB146" si="188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89">AVERAGE(BI139:BK139)</f>
        <v>#DIV/0!</v>
      </c>
      <c r="BM139" s="38"/>
      <c r="BN139" s="5"/>
      <c r="BO139" s="38"/>
      <c r="BP139" s="13" t="e">
        <f t="shared" ref="BP139:BP146" si="190">AVERAGE(BM139:BO139)</f>
        <v>#DIV/0!</v>
      </c>
      <c r="BQ139" s="34" t="e">
        <f>BL139*1000/(BF139*BG139*BH139)</f>
        <v>#DIV/0!</v>
      </c>
      <c r="BS139" s="53">
        <v>2</v>
      </c>
      <c r="BT139">
        <v>8</v>
      </c>
      <c r="BU139">
        <v>10</v>
      </c>
      <c r="BV139">
        <v>15000</v>
      </c>
      <c r="BZ139" s="29" t="e">
        <f t="shared" ref="BZ139:BZ146" si="191">AVERAGE(BW139:BY139)</f>
        <v>#DIV/0!</v>
      </c>
      <c r="CA139" s="38"/>
      <c r="CB139" s="5"/>
      <c r="CC139" s="38"/>
      <c r="CD139" s="13" t="e">
        <f t="shared" ref="CD139:CD146" si="192">AVERAGE(CA139:CC139)</f>
        <v>#DIV/0!</v>
      </c>
      <c r="CE139" s="34" t="e">
        <f>BZ139*1000/(BT139*BU139*BV139)</f>
        <v>#DIV/0!</v>
      </c>
      <c r="CG139" s="53">
        <v>2</v>
      </c>
      <c r="CH139">
        <v>8</v>
      </c>
      <c r="CI139">
        <v>10</v>
      </c>
      <c r="CJ139">
        <v>20000</v>
      </c>
      <c r="CN139" s="29" t="e">
        <f t="shared" ref="CN139:CN146" si="193">AVERAGE(CK139:CM139)</f>
        <v>#DIV/0!</v>
      </c>
      <c r="CO139" s="38"/>
      <c r="CP139" s="5"/>
      <c r="CQ139" s="38"/>
      <c r="CR139" s="13" t="e">
        <f t="shared" ref="CR139:CR146" si="194">AVERAGE(CO139:CQ139)</f>
        <v>#DIV/0!</v>
      </c>
      <c r="CS139" s="34" t="e">
        <f>CN139*1000/(CH139*CI139*CJ139)</f>
        <v>#DIV/0!</v>
      </c>
      <c r="CU139" s="53">
        <v>2</v>
      </c>
      <c r="CV139">
        <v>8</v>
      </c>
      <c r="CW139">
        <v>10</v>
      </c>
      <c r="CX139">
        <v>25000</v>
      </c>
      <c r="DB139" s="29" t="e">
        <f t="shared" ref="DB139:DB146" si="195">AVERAGE(CY139:DA139)</f>
        <v>#DIV/0!</v>
      </c>
      <c r="DC139" s="38"/>
      <c r="DD139" s="5"/>
      <c r="DE139" s="38"/>
      <c r="DF139" s="13" t="e">
        <f t="shared" ref="DF139:DF146" si="196">AVERAGE(DC139:DE139)</f>
        <v>#DIV/0!</v>
      </c>
      <c r="DG139" s="34" t="e">
        <f>DB139*1000/(CV139*CW139*CX139)</f>
        <v>#DIV/0!</v>
      </c>
      <c r="DI139" s="53">
        <v>2</v>
      </c>
      <c r="DJ139">
        <v>8</v>
      </c>
      <c r="DK139">
        <v>10</v>
      </c>
      <c r="DL139">
        <v>30000</v>
      </c>
      <c r="DP139" s="29" t="e">
        <f t="shared" ref="DP139:DP146" si="197">AVERAGE(DM139:DO139)</f>
        <v>#DIV/0!</v>
      </c>
      <c r="DQ139" s="38"/>
      <c r="DR139" s="5"/>
      <c r="DS139" s="38"/>
      <c r="DT139" s="13" t="e">
        <f t="shared" ref="DT139:DT146" si="198">AVERAGE(DQ139:DS139)</f>
        <v>#DIV/0!</v>
      </c>
      <c r="DU139" s="34" t="e">
        <f>DP139*1000/(DJ139*DK139*DL139)</f>
        <v>#DIV/0!</v>
      </c>
    </row>
    <row r="140" spans="1:125" x14ac:dyDescent="0.25">
      <c r="A140">
        <v>3</v>
      </c>
      <c r="B140">
        <v>8</v>
      </c>
      <c r="C140">
        <v>20</v>
      </c>
      <c r="D140">
        <v>1000</v>
      </c>
      <c r="H140" s="29" t="e">
        <f t="shared" si="181"/>
        <v>#DIV/0!</v>
      </c>
      <c r="L140" s="13" t="e">
        <f t="shared" si="182"/>
        <v>#DIV/0!</v>
      </c>
      <c r="M140" s="34" t="e">
        <f t="shared" ref="M140:M146" si="19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83"/>
        <v>#DIV/0!</v>
      </c>
      <c r="Z140" s="13" t="e">
        <f t="shared" si="184"/>
        <v>#DIV/0!</v>
      </c>
      <c r="AA140" s="34" t="e">
        <f t="shared" ref="AA140:AA146" si="20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85"/>
        <v>#DIV/0!</v>
      </c>
      <c r="AN140" s="13" t="e">
        <f t="shared" si="186"/>
        <v>#DIV/0!</v>
      </c>
      <c r="AO140" s="34" t="e">
        <f t="shared" ref="AO140:AO146" si="20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87"/>
        <v>#DIV/0!</v>
      </c>
      <c r="BB140" s="13" t="e">
        <f t="shared" si="188"/>
        <v>#DIV/0!</v>
      </c>
      <c r="BC140" s="34" t="e">
        <f t="shared" ref="BC140:BC146" si="20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89"/>
        <v>#DIV/0!</v>
      </c>
      <c r="BP140" s="13" t="e">
        <f t="shared" si="190"/>
        <v>#DIV/0!</v>
      </c>
      <c r="BQ140" s="34" t="e">
        <f t="shared" ref="BQ140:BQ146" si="203">BL140*1000/(BF140*BG140*BH140)</f>
        <v>#DIV/0!</v>
      </c>
      <c r="BS140" s="53">
        <v>3</v>
      </c>
      <c r="BT140">
        <v>8</v>
      </c>
      <c r="BU140">
        <v>20</v>
      </c>
      <c r="BV140">
        <v>15000</v>
      </c>
      <c r="BZ140" s="29" t="e">
        <f t="shared" si="191"/>
        <v>#DIV/0!</v>
      </c>
      <c r="CD140" s="13" t="e">
        <f t="shared" si="192"/>
        <v>#DIV/0!</v>
      </c>
      <c r="CE140" s="34" t="e">
        <f t="shared" ref="CE140:CE146" si="204">BZ140*1000/(BT140*BU140*BV140)</f>
        <v>#DIV/0!</v>
      </c>
      <c r="CG140" s="53">
        <v>3</v>
      </c>
      <c r="CH140">
        <v>8</v>
      </c>
      <c r="CI140">
        <v>20</v>
      </c>
      <c r="CJ140">
        <v>20000</v>
      </c>
      <c r="CN140" s="29" t="e">
        <f t="shared" si="193"/>
        <v>#DIV/0!</v>
      </c>
      <c r="CR140" s="13" t="e">
        <f t="shared" si="194"/>
        <v>#DIV/0!</v>
      </c>
      <c r="CS140" s="34" t="e">
        <f t="shared" ref="CS140:CS146" si="205">CN140*1000/(CH140*CI140*CJ140)</f>
        <v>#DIV/0!</v>
      </c>
      <c r="CU140" s="53">
        <v>3</v>
      </c>
      <c r="CV140">
        <v>8</v>
      </c>
      <c r="CW140">
        <v>20</v>
      </c>
      <c r="CX140">
        <v>25000</v>
      </c>
      <c r="DB140" s="29" t="e">
        <f t="shared" si="195"/>
        <v>#DIV/0!</v>
      </c>
      <c r="DF140" s="13" t="e">
        <f t="shared" si="196"/>
        <v>#DIV/0!</v>
      </c>
      <c r="DG140" s="34" t="e">
        <f t="shared" ref="DG140:DG146" si="206">DB140*1000/(CV140*CW140*CX140)</f>
        <v>#DIV/0!</v>
      </c>
      <c r="DI140" s="53">
        <v>3</v>
      </c>
      <c r="DJ140">
        <v>8</v>
      </c>
      <c r="DK140">
        <v>20</v>
      </c>
      <c r="DL140">
        <v>30000</v>
      </c>
      <c r="DP140" s="29" t="e">
        <f t="shared" si="197"/>
        <v>#DIV/0!</v>
      </c>
      <c r="DT140" s="13" t="e">
        <f t="shared" si="198"/>
        <v>#DIV/0!</v>
      </c>
      <c r="DU140" s="34" t="e">
        <f t="shared" ref="DU140:DU146" si="207">DP140*1000/(DJ140*DK140*DL140)</f>
        <v>#DIV/0!</v>
      </c>
    </row>
    <row r="141" spans="1:125" x14ac:dyDescent="0.25">
      <c r="A141">
        <v>4</v>
      </c>
      <c r="B141">
        <v>8</v>
      </c>
      <c r="C141">
        <v>30</v>
      </c>
      <c r="D141">
        <v>1000</v>
      </c>
      <c r="H141" s="29" t="e">
        <f t="shared" si="181"/>
        <v>#DIV/0!</v>
      </c>
      <c r="L141" s="13" t="e">
        <f t="shared" si="182"/>
        <v>#DIV/0!</v>
      </c>
      <c r="M141" s="34" t="e">
        <f t="shared" si="19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83"/>
        <v>#DIV/0!</v>
      </c>
      <c r="Z141" s="13" t="e">
        <f t="shared" si="184"/>
        <v>#DIV/0!</v>
      </c>
      <c r="AA141" s="34" t="e">
        <f t="shared" si="20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85"/>
        <v>#DIV/0!</v>
      </c>
      <c r="AN141" s="13" t="e">
        <f t="shared" si="186"/>
        <v>#DIV/0!</v>
      </c>
      <c r="AO141" s="34" t="e">
        <f t="shared" si="20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87"/>
        <v>#DIV/0!</v>
      </c>
      <c r="BB141" s="13" t="e">
        <f t="shared" si="188"/>
        <v>#DIV/0!</v>
      </c>
      <c r="BC141" s="34" t="e">
        <f t="shared" si="20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89"/>
        <v>#DIV/0!</v>
      </c>
      <c r="BP141" s="13" t="e">
        <f t="shared" si="190"/>
        <v>#DIV/0!</v>
      </c>
      <c r="BQ141" s="34" t="e">
        <f t="shared" si="203"/>
        <v>#DIV/0!</v>
      </c>
      <c r="BS141" s="53">
        <v>4</v>
      </c>
      <c r="BT141">
        <v>8</v>
      </c>
      <c r="BU141">
        <v>30</v>
      </c>
      <c r="BV141">
        <v>15000</v>
      </c>
      <c r="BZ141" s="29" t="e">
        <f t="shared" si="191"/>
        <v>#DIV/0!</v>
      </c>
      <c r="CD141" s="13" t="e">
        <f t="shared" si="192"/>
        <v>#DIV/0!</v>
      </c>
      <c r="CE141" s="34" t="e">
        <f t="shared" si="204"/>
        <v>#DIV/0!</v>
      </c>
      <c r="CG141" s="53">
        <v>4</v>
      </c>
      <c r="CH141">
        <v>8</v>
      </c>
      <c r="CI141">
        <v>30</v>
      </c>
      <c r="CJ141">
        <v>20000</v>
      </c>
      <c r="CN141" s="29" t="e">
        <f t="shared" si="193"/>
        <v>#DIV/0!</v>
      </c>
      <c r="CR141" s="13" t="e">
        <f t="shared" si="194"/>
        <v>#DIV/0!</v>
      </c>
      <c r="CS141" s="34" t="e">
        <f t="shared" si="205"/>
        <v>#DIV/0!</v>
      </c>
      <c r="CU141" s="53">
        <v>4</v>
      </c>
      <c r="CV141">
        <v>8</v>
      </c>
      <c r="CW141">
        <v>30</v>
      </c>
      <c r="CX141">
        <v>25000</v>
      </c>
      <c r="DB141" s="29" t="e">
        <f t="shared" si="195"/>
        <v>#DIV/0!</v>
      </c>
      <c r="DF141" s="13" t="e">
        <f t="shared" si="196"/>
        <v>#DIV/0!</v>
      </c>
      <c r="DG141" s="34" t="e">
        <f t="shared" si="206"/>
        <v>#DIV/0!</v>
      </c>
      <c r="DI141" s="53">
        <v>4</v>
      </c>
      <c r="DJ141">
        <v>8</v>
      </c>
      <c r="DK141">
        <v>30</v>
      </c>
      <c r="DL141">
        <v>30000</v>
      </c>
      <c r="DP141" s="29" t="e">
        <f t="shared" si="197"/>
        <v>#DIV/0!</v>
      </c>
      <c r="DT141" s="13" t="e">
        <f t="shared" si="198"/>
        <v>#DIV/0!</v>
      </c>
      <c r="DU141" s="34" t="e">
        <f t="shared" si="207"/>
        <v>#DIV/0!</v>
      </c>
    </row>
    <row r="142" spans="1:125" x14ac:dyDescent="0.25">
      <c r="A142">
        <v>5</v>
      </c>
      <c r="B142">
        <v>8</v>
      </c>
      <c r="C142">
        <v>40</v>
      </c>
      <c r="D142">
        <v>1000</v>
      </c>
      <c r="H142" s="29" t="e">
        <f t="shared" si="181"/>
        <v>#DIV/0!</v>
      </c>
      <c r="L142" s="13" t="e">
        <f t="shared" si="182"/>
        <v>#DIV/0!</v>
      </c>
      <c r="M142" s="34" t="e">
        <f t="shared" si="19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83"/>
        <v>#DIV/0!</v>
      </c>
      <c r="Z142" s="13" t="e">
        <f t="shared" si="184"/>
        <v>#DIV/0!</v>
      </c>
      <c r="AA142" s="34" t="e">
        <f t="shared" si="20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85"/>
        <v>#DIV/0!</v>
      </c>
      <c r="AN142" s="13" t="e">
        <f t="shared" si="186"/>
        <v>#DIV/0!</v>
      </c>
      <c r="AO142" s="34" t="e">
        <f t="shared" si="20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87"/>
        <v>#DIV/0!</v>
      </c>
      <c r="BB142" s="13" t="e">
        <f t="shared" si="188"/>
        <v>#DIV/0!</v>
      </c>
      <c r="BC142" s="34" t="e">
        <f t="shared" si="20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89"/>
        <v>#DIV/0!</v>
      </c>
      <c r="BP142" s="13" t="e">
        <f t="shared" si="190"/>
        <v>#DIV/0!</v>
      </c>
      <c r="BQ142" s="34" t="e">
        <f t="shared" si="203"/>
        <v>#DIV/0!</v>
      </c>
      <c r="BS142" s="53">
        <v>5</v>
      </c>
      <c r="BT142">
        <v>8</v>
      </c>
      <c r="BU142">
        <v>40</v>
      </c>
      <c r="BV142">
        <v>15000</v>
      </c>
      <c r="BZ142" s="29" t="e">
        <f t="shared" si="191"/>
        <v>#DIV/0!</v>
      </c>
      <c r="CD142" s="13" t="e">
        <f t="shared" si="192"/>
        <v>#DIV/0!</v>
      </c>
      <c r="CE142" s="34" t="e">
        <f t="shared" si="204"/>
        <v>#DIV/0!</v>
      </c>
      <c r="CG142" s="53">
        <v>5</v>
      </c>
      <c r="CH142">
        <v>8</v>
      </c>
      <c r="CI142">
        <v>40</v>
      </c>
      <c r="CJ142">
        <v>20000</v>
      </c>
      <c r="CN142" s="29" t="e">
        <f t="shared" si="193"/>
        <v>#DIV/0!</v>
      </c>
      <c r="CR142" s="13" t="e">
        <f t="shared" si="194"/>
        <v>#DIV/0!</v>
      </c>
      <c r="CS142" s="34" t="e">
        <f t="shared" si="205"/>
        <v>#DIV/0!</v>
      </c>
      <c r="CU142" s="53">
        <v>5</v>
      </c>
      <c r="CV142">
        <v>8</v>
      </c>
      <c r="CW142">
        <v>40</v>
      </c>
      <c r="CX142">
        <v>25000</v>
      </c>
      <c r="DB142" s="29" t="e">
        <f t="shared" si="195"/>
        <v>#DIV/0!</v>
      </c>
      <c r="DF142" s="13" t="e">
        <f t="shared" si="196"/>
        <v>#DIV/0!</v>
      </c>
      <c r="DG142" s="34" t="e">
        <f t="shared" si="206"/>
        <v>#DIV/0!</v>
      </c>
      <c r="DI142" s="53">
        <v>5</v>
      </c>
      <c r="DJ142">
        <v>8</v>
      </c>
      <c r="DK142">
        <v>40</v>
      </c>
      <c r="DL142">
        <v>30000</v>
      </c>
      <c r="DP142" s="29" t="e">
        <f t="shared" si="197"/>
        <v>#DIV/0!</v>
      </c>
      <c r="DT142" s="13" t="e">
        <f t="shared" si="198"/>
        <v>#DIV/0!</v>
      </c>
      <c r="DU142" s="34" t="e">
        <f t="shared" si="207"/>
        <v>#DIV/0!</v>
      </c>
    </row>
    <row r="143" spans="1:125" x14ac:dyDescent="0.25">
      <c r="A143">
        <v>6</v>
      </c>
      <c r="B143">
        <v>8</v>
      </c>
      <c r="C143">
        <v>50</v>
      </c>
      <c r="D143">
        <v>1000</v>
      </c>
      <c r="H143" s="29" t="e">
        <f t="shared" si="181"/>
        <v>#DIV/0!</v>
      </c>
      <c r="L143" s="13" t="e">
        <f t="shared" si="182"/>
        <v>#DIV/0!</v>
      </c>
      <c r="M143" s="34" t="e">
        <f t="shared" si="19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83"/>
        <v>#DIV/0!</v>
      </c>
      <c r="Z143" s="13" t="e">
        <f t="shared" si="184"/>
        <v>#DIV/0!</v>
      </c>
      <c r="AA143" s="34" t="e">
        <f t="shared" si="20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85"/>
        <v>#DIV/0!</v>
      </c>
      <c r="AN143" s="13" t="e">
        <f t="shared" si="186"/>
        <v>#DIV/0!</v>
      </c>
      <c r="AO143" s="34" t="e">
        <f t="shared" si="20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87"/>
        <v>#DIV/0!</v>
      </c>
      <c r="BB143" s="13" t="e">
        <f t="shared" si="188"/>
        <v>#DIV/0!</v>
      </c>
      <c r="BC143" s="34" t="e">
        <f t="shared" si="20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89"/>
        <v>#DIV/0!</v>
      </c>
      <c r="BP143" s="13" t="e">
        <f t="shared" si="190"/>
        <v>#DIV/0!</v>
      </c>
      <c r="BQ143" s="34" t="e">
        <f t="shared" si="203"/>
        <v>#DIV/0!</v>
      </c>
      <c r="BS143" s="53">
        <v>6</v>
      </c>
      <c r="BT143">
        <v>8</v>
      </c>
      <c r="BU143">
        <v>50</v>
      </c>
      <c r="BV143">
        <v>15000</v>
      </c>
      <c r="BZ143" s="29" t="e">
        <f t="shared" si="191"/>
        <v>#DIV/0!</v>
      </c>
      <c r="CD143" s="13" t="e">
        <f t="shared" si="192"/>
        <v>#DIV/0!</v>
      </c>
      <c r="CE143" s="34" t="e">
        <f t="shared" si="204"/>
        <v>#DIV/0!</v>
      </c>
      <c r="CG143" s="53">
        <v>6</v>
      </c>
      <c r="CH143">
        <v>8</v>
      </c>
      <c r="CI143">
        <v>50</v>
      </c>
      <c r="CJ143">
        <v>20000</v>
      </c>
      <c r="CN143" s="29" t="e">
        <f t="shared" si="193"/>
        <v>#DIV/0!</v>
      </c>
      <c r="CR143" s="13" t="e">
        <f t="shared" si="194"/>
        <v>#DIV/0!</v>
      </c>
      <c r="CS143" s="34" t="e">
        <f t="shared" si="205"/>
        <v>#DIV/0!</v>
      </c>
      <c r="CU143" s="53">
        <v>6</v>
      </c>
      <c r="CV143">
        <v>8</v>
      </c>
      <c r="CW143">
        <v>50</v>
      </c>
      <c r="CX143">
        <v>25000</v>
      </c>
      <c r="DB143" s="29" t="e">
        <f t="shared" si="195"/>
        <v>#DIV/0!</v>
      </c>
      <c r="DF143" s="13" t="e">
        <f t="shared" si="196"/>
        <v>#DIV/0!</v>
      </c>
      <c r="DG143" s="34" t="e">
        <f t="shared" si="206"/>
        <v>#DIV/0!</v>
      </c>
      <c r="DI143" s="53">
        <v>6</v>
      </c>
      <c r="DJ143">
        <v>8</v>
      </c>
      <c r="DK143">
        <v>50</v>
      </c>
      <c r="DL143">
        <v>30000</v>
      </c>
      <c r="DP143" s="29" t="e">
        <f t="shared" si="197"/>
        <v>#DIV/0!</v>
      </c>
      <c r="DT143" s="13" t="e">
        <f t="shared" si="198"/>
        <v>#DIV/0!</v>
      </c>
      <c r="DU143" s="34" t="e">
        <f t="shared" si="207"/>
        <v>#DIV/0!</v>
      </c>
    </row>
    <row r="144" spans="1:125" x14ac:dyDescent="0.25">
      <c r="A144">
        <v>7</v>
      </c>
      <c r="B144">
        <v>8</v>
      </c>
      <c r="C144">
        <v>60</v>
      </c>
      <c r="D144">
        <v>1000</v>
      </c>
      <c r="H144" s="29" t="e">
        <f t="shared" si="181"/>
        <v>#DIV/0!</v>
      </c>
      <c r="L144" s="13" t="e">
        <f t="shared" si="182"/>
        <v>#DIV/0!</v>
      </c>
      <c r="M144" s="34" t="e">
        <f t="shared" si="19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83"/>
        <v>#DIV/0!</v>
      </c>
      <c r="Z144" s="13" t="e">
        <f t="shared" si="184"/>
        <v>#DIV/0!</v>
      </c>
      <c r="AA144" s="34" t="e">
        <f t="shared" si="20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85"/>
        <v>#DIV/0!</v>
      </c>
      <c r="AN144" s="13" t="e">
        <f t="shared" si="186"/>
        <v>#DIV/0!</v>
      </c>
      <c r="AO144" s="34" t="e">
        <f t="shared" si="20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87"/>
        <v>#DIV/0!</v>
      </c>
      <c r="BB144" s="13" t="e">
        <f t="shared" si="188"/>
        <v>#DIV/0!</v>
      </c>
      <c r="BC144" s="34" t="e">
        <f t="shared" si="20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89"/>
        <v>#DIV/0!</v>
      </c>
      <c r="BP144" s="13" t="e">
        <f t="shared" si="190"/>
        <v>#DIV/0!</v>
      </c>
      <c r="BQ144" s="34" t="e">
        <f t="shared" si="203"/>
        <v>#DIV/0!</v>
      </c>
      <c r="BS144" s="53">
        <v>7</v>
      </c>
      <c r="BT144">
        <v>8</v>
      </c>
      <c r="BU144">
        <v>60</v>
      </c>
      <c r="BV144">
        <v>15000</v>
      </c>
      <c r="BZ144" s="29" t="e">
        <f t="shared" si="191"/>
        <v>#DIV/0!</v>
      </c>
      <c r="CD144" s="13" t="e">
        <f t="shared" si="192"/>
        <v>#DIV/0!</v>
      </c>
      <c r="CE144" s="34" t="e">
        <f t="shared" si="204"/>
        <v>#DIV/0!</v>
      </c>
      <c r="CG144" s="53">
        <v>7</v>
      </c>
      <c r="CH144">
        <v>8</v>
      </c>
      <c r="CI144">
        <v>60</v>
      </c>
      <c r="CJ144">
        <v>20000</v>
      </c>
      <c r="CN144" s="29" t="e">
        <f t="shared" si="193"/>
        <v>#DIV/0!</v>
      </c>
      <c r="CR144" s="13" t="e">
        <f t="shared" si="194"/>
        <v>#DIV/0!</v>
      </c>
      <c r="CS144" s="34" t="e">
        <f t="shared" si="205"/>
        <v>#DIV/0!</v>
      </c>
      <c r="CU144" s="53">
        <v>7</v>
      </c>
      <c r="CV144">
        <v>8</v>
      </c>
      <c r="CW144">
        <v>60</v>
      </c>
      <c r="CX144">
        <v>25000</v>
      </c>
      <c r="DB144" s="29" t="e">
        <f t="shared" si="195"/>
        <v>#DIV/0!</v>
      </c>
      <c r="DF144" s="13" t="e">
        <f t="shared" si="196"/>
        <v>#DIV/0!</v>
      </c>
      <c r="DG144" s="34" t="e">
        <f t="shared" si="206"/>
        <v>#DIV/0!</v>
      </c>
      <c r="DI144" s="53">
        <v>7</v>
      </c>
      <c r="DJ144">
        <v>8</v>
      </c>
      <c r="DK144">
        <v>60</v>
      </c>
      <c r="DL144">
        <v>30000</v>
      </c>
      <c r="DP144" s="29" t="e">
        <f t="shared" si="197"/>
        <v>#DIV/0!</v>
      </c>
      <c r="DT144" s="13" t="e">
        <f t="shared" si="198"/>
        <v>#DIV/0!</v>
      </c>
      <c r="DU144" s="34" t="e">
        <f t="shared" si="207"/>
        <v>#DIV/0!</v>
      </c>
    </row>
    <row r="145" spans="1:125" x14ac:dyDescent="0.25">
      <c r="A145">
        <v>8</v>
      </c>
      <c r="B145">
        <v>8</v>
      </c>
      <c r="C145">
        <v>70</v>
      </c>
      <c r="D145">
        <v>1000</v>
      </c>
      <c r="H145" s="29" t="e">
        <f t="shared" si="181"/>
        <v>#DIV/0!</v>
      </c>
      <c r="L145" s="13" t="e">
        <f t="shared" si="182"/>
        <v>#DIV/0!</v>
      </c>
      <c r="M145" s="34" t="e">
        <f t="shared" si="19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83"/>
        <v>#DIV/0!</v>
      </c>
      <c r="Z145" s="13" t="e">
        <f t="shared" si="184"/>
        <v>#DIV/0!</v>
      </c>
      <c r="AA145" s="34" t="e">
        <f t="shared" si="20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85"/>
        <v>#DIV/0!</v>
      </c>
      <c r="AN145" s="13" t="e">
        <f t="shared" si="186"/>
        <v>#DIV/0!</v>
      </c>
      <c r="AO145" s="34" t="e">
        <f t="shared" si="20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87"/>
        <v>#DIV/0!</v>
      </c>
      <c r="BB145" s="13" t="e">
        <f t="shared" si="188"/>
        <v>#DIV/0!</v>
      </c>
      <c r="BC145" s="34" t="e">
        <f t="shared" si="20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89"/>
        <v>#DIV/0!</v>
      </c>
      <c r="BP145" s="13" t="e">
        <f t="shared" si="190"/>
        <v>#DIV/0!</v>
      </c>
      <c r="BQ145" s="34" t="e">
        <f t="shared" si="203"/>
        <v>#DIV/0!</v>
      </c>
      <c r="BS145" s="53">
        <v>8</v>
      </c>
      <c r="BT145">
        <v>8</v>
      </c>
      <c r="BU145">
        <v>70</v>
      </c>
      <c r="BV145">
        <v>15000</v>
      </c>
      <c r="BZ145" s="29" t="e">
        <f t="shared" si="191"/>
        <v>#DIV/0!</v>
      </c>
      <c r="CD145" s="13" t="e">
        <f t="shared" si="192"/>
        <v>#DIV/0!</v>
      </c>
      <c r="CE145" s="34" t="e">
        <f t="shared" si="204"/>
        <v>#DIV/0!</v>
      </c>
      <c r="CG145" s="53">
        <v>8</v>
      </c>
      <c r="CH145">
        <v>8</v>
      </c>
      <c r="CI145">
        <v>70</v>
      </c>
      <c r="CJ145">
        <v>20000</v>
      </c>
      <c r="CN145" s="29" t="e">
        <f t="shared" si="193"/>
        <v>#DIV/0!</v>
      </c>
      <c r="CR145" s="13" t="e">
        <f t="shared" si="194"/>
        <v>#DIV/0!</v>
      </c>
      <c r="CS145" s="34" t="e">
        <f t="shared" si="205"/>
        <v>#DIV/0!</v>
      </c>
      <c r="CU145" s="53">
        <v>8</v>
      </c>
      <c r="CV145">
        <v>8</v>
      </c>
      <c r="CW145">
        <v>70</v>
      </c>
      <c r="CX145">
        <v>25000</v>
      </c>
      <c r="DB145" s="29" t="e">
        <f t="shared" si="195"/>
        <v>#DIV/0!</v>
      </c>
      <c r="DF145" s="13" t="e">
        <f t="shared" si="196"/>
        <v>#DIV/0!</v>
      </c>
      <c r="DG145" s="34" t="e">
        <f t="shared" si="206"/>
        <v>#DIV/0!</v>
      </c>
      <c r="DI145" s="53">
        <v>8</v>
      </c>
      <c r="DJ145">
        <v>8</v>
      </c>
      <c r="DK145">
        <v>70</v>
      </c>
      <c r="DL145">
        <v>30000</v>
      </c>
      <c r="DP145" s="29" t="e">
        <f t="shared" si="197"/>
        <v>#DIV/0!</v>
      </c>
      <c r="DT145" s="13" t="e">
        <f t="shared" si="198"/>
        <v>#DIV/0!</v>
      </c>
      <c r="DU145" s="34" t="e">
        <f t="shared" si="207"/>
        <v>#DIV/0!</v>
      </c>
    </row>
    <row r="146" spans="1:125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81"/>
        <v>13.413333333333334</v>
      </c>
      <c r="I146" s="41">
        <v>10</v>
      </c>
      <c r="J146" s="41">
        <v>9</v>
      </c>
      <c r="K146" s="41">
        <v>9</v>
      </c>
      <c r="L146" s="43">
        <f t="shared" si="182"/>
        <v>9.3333333333333339</v>
      </c>
      <c r="M146" s="44">
        <f t="shared" si="19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83"/>
        <v>25.900000000000002</v>
      </c>
      <c r="Z146" s="43" t="e">
        <f t="shared" si="184"/>
        <v>#DIV/0!</v>
      </c>
      <c r="AA146" s="44">
        <f t="shared" si="20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85"/>
        <v>38.366666666666667</v>
      </c>
      <c r="AN146" s="43" t="e">
        <f t="shared" si="186"/>
        <v>#DIV/0!</v>
      </c>
      <c r="AO146" s="44">
        <f t="shared" si="20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87"/>
        <v>62.9</v>
      </c>
      <c r="BB146" s="43" t="e">
        <f t="shared" si="188"/>
        <v>#DIV/0!</v>
      </c>
      <c r="BC146" s="44">
        <f t="shared" si="20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89"/>
        <v>121.76666666666667</v>
      </c>
      <c r="BP146" s="43" t="e">
        <f t="shared" si="190"/>
        <v>#DIV/0!</v>
      </c>
      <c r="BQ146" s="44">
        <f t="shared" si="203"/>
        <v>1.9026041666666667E-2</v>
      </c>
      <c r="BS146" s="55">
        <v>9</v>
      </c>
      <c r="BT146" s="41">
        <v>8</v>
      </c>
      <c r="BU146" s="41">
        <v>80</v>
      </c>
      <c r="BV146" s="41">
        <v>15000</v>
      </c>
      <c r="BZ146" s="42" t="e">
        <f t="shared" si="191"/>
        <v>#DIV/0!</v>
      </c>
      <c r="CD146" s="43" t="e">
        <f t="shared" si="192"/>
        <v>#DIV/0!</v>
      </c>
      <c r="CE146" s="44" t="e">
        <f t="shared" si="204"/>
        <v>#DIV/0!</v>
      </c>
      <c r="CG146" s="55">
        <v>9</v>
      </c>
      <c r="CH146" s="41">
        <v>8</v>
      </c>
      <c r="CI146" s="41">
        <v>80</v>
      </c>
      <c r="CJ146" s="41">
        <v>20000</v>
      </c>
      <c r="CN146" s="42" t="e">
        <f t="shared" si="193"/>
        <v>#DIV/0!</v>
      </c>
      <c r="CR146" s="43" t="e">
        <f t="shared" si="194"/>
        <v>#DIV/0!</v>
      </c>
      <c r="CS146" s="44" t="e">
        <f t="shared" si="205"/>
        <v>#DIV/0!</v>
      </c>
      <c r="CU146" s="55">
        <v>9</v>
      </c>
      <c r="CV146" s="41">
        <v>8</v>
      </c>
      <c r="CW146" s="41">
        <v>80</v>
      </c>
      <c r="CX146" s="41">
        <v>25000</v>
      </c>
      <c r="DB146" s="42" t="e">
        <f t="shared" si="195"/>
        <v>#DIV/0!</v>
      </c>
      <c r="DF146" s="43" t="e">
        <f t="shared" si="196"/>
        <v>#DIV/0!</v>
      </c>
      <c r="DG146" s="44" t="e">
        <f t="shared" si="206"/>
        <v>#DIV/0!</v>
      </c>
      <c r="DI146" s="55">
        <v>9</v>
      </c>
      <c r="DJ146" s="41">
        <v>8</v>
      </c>
      <c r="DK146" s="41">
        <v>80</v>
      </c>
      <c r="DL146" s="41">
        <v>30000</v>
      </c>
      <c r="DP146" s="42" t="e">
        <f t="shared" si="197"/>
        <v>#DIV/0!</v>
      </c>
      <c r="DT146" s="43" t="e">
        <f t="shared" si="198"/>
        <v>#DIV/0!</v>
      </c>
      <c r="DU146" s="44" t="e">
        <f t="shared" si="207"/>
        <v>#DIV/0!</v>
      </c>
    </row>
    <row r="147" spans="1:125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  <c r="BS147" s="53">
        <v>18</v>
      </c>
      <c r="BT147">
        <v>8</v>
      </c>
      <c r="BU147">
        <v>81</v>
      </c>
      <c r="BV147">
        <v>15000</v>
      </c>
      <c r="BZ147" s="29" t="s">
        <v>44</v>
      </c>
      <c r="CD147" s="13"/>
      <c r="CE147" s="34"/>
      <c r="CG147" s="53">
        <v>18</v>
      </c>
      <c r="CH147">
        <v>8</v>
      </c>
      <c r="CI147">
        <v>81</v>
      </c>
      <c r="CJ147">
        <v>20000</v>
      </c>
      <c r="CN147" s="29" t="s">
        <v>44</v>
      </c>
      <c r="CR147" s="13"/>
      <c r="CS147" s="34"/>
      <c r="CU147" s="53">
        <v>18</v>
      </c>
      <c r="CV147">
        <v>8</v>
      </c>
      <c r="CW147">
        <v>81</v>
      </c>
      <c r="CX147">
        <v>25000</v>
      </c>
      <c r="DB147" s="29" t="s">
        <v>44</v>
      </c>
      <c r="DF147" s="13"/>
      <c r="DG147" s="34"/>
      <c r="DI147" s="53">
        <v>18</v>
      </c>
      <c r="DJ147">
        <v>8</v>
      </c>
      <c r="DK147">
        <v>81</v>
      </c>
      <c r="DL147">
        <v>30000</v>
      </c>
      <c r="DP147" s="29" t="s">
        <v>44</v>
      </c>
      <c r="DT147" s="13"/>
      <c r="DU147" s="34"/>
    </row>
    <row r="150" spans="1:125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125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125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125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208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209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210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211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212">AVERAGE(BM153:BO153)</f>
        <v>#DIV/0!</v>
      </c>
      <c r="BQ153" s="34" t="e">
        <f>BL153*1000/(BF153*BG153*BH153)</f>
        <v>#DIV/0!</v>
      </c>
    </row>
    <row r="154" spans="1:125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213">AVERAGE(E154:G154)</f>
        <v>#DIV/0!</v>
      </c>
      <c r="L154" s="13" t="e">
        <f t="shared" si="208"/>
        <v>#DIV/0!</v>
      </c>
      <c r="M154" s="34" t="e">
        <f t="shared" ref="M154:M160" si="214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215">AVERAGE(S154:U154)</f>
        <v>#DIV/0!</v>
      </c>
      <c r="Z154" s="13" t="e">
        <f t="shared" si="209"/>
        <v>#DIV/0!</v>
      </c>
      <c r="AA154" s="34" t="e">
        <f t="shared" ref="AA154:AA160" si="216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217">AVERAGE(AG154:AI154)</f>
        <v>#DIV/0!</v>
      </c>
      <c r="AN154" s="13" t="e">
        <f t="shared" si="210"/>
        <v>#DIV/0!</v>
      </c>
      <c r="AO154" s="34" t="e">
        <f t="shared" ref="AO154:AO160" si="218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219">AVERAGE(AU154:AW154)</f>
        <v>#DIV/0!</v>
      </c>
      <c r="BB154" s="13" t="e">
        <f t="shared" si="211"/>
        <v>#DIV/0!</v>
      </c>
      <c r="BC154" s="34" t="e">
        <f t="shared" ref="BC154:BC160" si="220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221">AVERAGE(BI154:BK154)</f>
        <v>#DIV/0!</v>
      </c>
      <c r="BP154" s="13" t="e">
        <f t="shared" si="212"/>
        <v>#DIV/0!</v>
      </c>
      <c r="BQ154" s="34" t="e">
        <f t="shared" ref="BQ154:BQ160" si="222">BL154*1000/(BF154*BG154*BH154)</f>
        <v>#DIV/0!</v>
      </c>
    </row>
    <row r="155" spans="1:125" x14ac:dyDescent="0.25">
      <c r="A155">
        <v>4</v>
      </c>
      <c r="B155">
        <v>9</v>
      </c>
      <c r="C155">
        <v>30</v>
      </c>
      <c r="D155">
        <v>1000</v>
      </c>
      <c r="H155" s="29" t="e">
        <f t="shared" si="213"/>
        <v>#DIV/0!</v>
      </c>
      <c r="L155" s="13" t="e">
        <f t="shared" si="208"/>
        <v>#DIV/0!</v>
      </c>
      <c r="M155" s="34" t="e">
        <f t="shared" si="214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215"/>
        <v>#DIV/0!</v>
      </c>
      <c r="Z155" s="13" t="e">
        <f t="shared" si="209"/>
        <v>#DIV/0!</v>
      </c>
      <c r="AA155" s="34" t="e">
        <f t="shared" si="216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217"/>
        <v>#DIV/0!</v>
      </c>
      <c r="AN155" s="13" t="e">
        <f t="shared" si="210"/>
        <v>#DIV/0!</v>
      </c>
      <c r="AO155" s="34" t="e">
        <f t="shared" si="218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219"/>
        <v>#DIV/0!</v>
      </c>
      <c r="BB155" s="13" t="e">
        <f t="shared" si="211"/>
        <v>#DIV/0!</v>
      </c>
      <c r="BC155" s="34" t="e">
        <f t="shared" si="220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221"/>
        <v>#DIV/0!</v>
      </c>
      <c r="BP155" s="13" t="e">
        <f t="shared" si="212"/>
        <v>#DIV/0!</v>
      </c>
      <c r="BQ155" s="34" t="e">
        <f t="shared" si="222"/>
        <v>#DIV/0!</v>
      </c>
    </row>
    <row r="156" spans="1:125" x14ac:dyDescent="0.25">
      <c r="A156">
        <v>5</v>
      </c>
      <c r="B156">
        <v>9</v>
      </c>
      <c r="C156">
        <v>40</v>
      </c>
      <c r="D156">
        <v>1000</v>
      </c>
      <c r="H156" s="29" t="e">
        <f t="shared" si="213"/>
        <v>#DIV/0!</v>
      </c>
      <c r="L156" s="13" t="e">
        <f t="shared" si="208"/>
        <v>#DIV/0!</v>
      </c>
      <c r="M156" s="34" t="e">
        <f t="shared" si="214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215"/>
        <v>#DIV/0!</v>
      </c>
      <c r="Z156" s="13" t="e">
        <f t="shared" si="209"/>
        <v>#DIV/0!</v>
      </c>
      <c r="AA156" s="34" t="e">
        <f t="shared" si="216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217"/>
        <v>#DIV/0!</v>
      </c>
      <c r="AN156" s="13" t="e">
        <f t="shared" si="210"/>
        <v>#DIV/0!</v>
      </c>
      <c r="AO156" s="34" t="e">
        <f t="shared" si="218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219"/>
        <v>#DIV/0!</v>
      </c>
      <c r="BB156" s="13" t="e">
        <f t="shared" si="211"/>
        <v>#DIV/0!</v>
      </c>
      <c r="BC156" s="34" t="e">
        <f t="shared" si="220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221"/>
        <v>#DIV/0!</v>
      </c>
      <c r="BP156" s="13" t="e">
        <f t="shared" si="212"/>
        <v>#DIV/0!</v>
      </c>
      <c r="BQ156" s="34" t="e">
        <f t="shared" si="222"/>
        <v>#DIV/0!</v>
      </c>
    </row>
    <row r="157" spans="1:125" x14ac:dyDescent="0.25">
      <c r="A157">
        <v>6</v>
      </c>
      <c r="B157">
        <v>9</v>
      </c>
      <c r="C157">
        <v>50</v>
      </c>
      <c r="D157">
        <v>1000</v>
      </c>
      <c r="H157" s="29" t="e">
        <f t="shared" si="213"/>
        <v>#DIV/0!</v>
      </c>
      <c r="L157" s="13" t="e">
        <f t="shared" si="208"/>
        <v>#DIV/0!</v>
      </c>
      <c r="M157" s="34" t="e">
        <f t="shared" si="214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215"/>
        <v>#DIV/0!</v>
      </c>
      <c r="Z157" s="13" t="e">
        <f t="shared" si="209"/>
        <v>#DIV/0!</v>
      </c>
      <c r="AA157" s="34" t="e">
        <f t="shared" si="216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217"/>
        <v>#DIV/0!</v>
      </c>
      <c r="AN157" s="13" t="e">
        <f t="shared" si="210"/>
        <v>#DIV/0!</v>
      </c>
      <c r="AO157" s="34" t="e">
        <f t="shared" si="218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219"/>
        <v>#DIV/0!</v>
      </c>
      <c r="BB157" s="13" t="e">
        <f t="shared" si="211"/>
        <v>#DIV/0!</v>
      </c>
      <c r="BC157" s="34" t="e">
        <f t="shared" si="220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221"/>
        <v>#DIV/0!</v>
      </c>
      <c r="BP157" s="13" t="e">
        <f t="shared" si="212"/>
        <v>#DIV/0!</v>
      </c>
      <c r="BQ157" s="34" t="e">
        <f t="shared" si="222"/>
        <v>#DIV/0!</v>
      </c>
    </row>
    <row r="158" spans="1:125" x14ac:dyDescent="0.25">
      <c r="A158">
        <v>7</v>
      </c>
      <c r="B158">
        <v>9</v>
      </c>
      <c r="C158">
        <v>60</v>
      </c>
      <c r="D158">
        <v>1000</v>
      </c>
      <c r="H158" s="29" t="e">
        <f t="shared" si="213"/>
        <v>#DIV/0!</v>
      </c>
      <c r="L158" s="13" t="e">
        <f t="shared" si="208"/>
        <v>#DIV/0!</v>
      </c>
      <c r="M158" s="34" t="e">
        <f t="shared" si="214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215"/>
        <v>#DIV/0!</v>
      </c>
      <c r="Z158" s="13" t="e">
        <f t="shared" si="209"/>
        <v>#DIV/0!</v>
      </c>
      <c r="AA158" s="34" t="e">
        <f t="shared" si="216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217"/>
        <v>#DIV/0!</v>
      </c>
      <c r="AN158" s="13" t="e">
        <f t="shared" si="210"/>
        <v>#DIV/0!</v>
      </c>
      <c r="AO158" s="34" t="e">
        <f t="shared" si="218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219"/>
        <v>#DIV/0!</v>
      </c>
      <c r="BB158" s="13" t="e">
        <f t="shared" si="211"/>
        <v>#DIV/0!</v>
      </c>
      <c r="BC158" s="34" t="e">
        <f t="shared" si="220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221"/>
        <v>#DIV/0!</v>
      </c>
      <c r="BP158" s="13" t="e">
        <f t="shared" si="212"/>
        <v>#DIV/0!</v>
      </c>
      <c r="BQ158" s="34" t="e">
        <f t="shared" si="222"/>
        <v>#DIV/0!</v>
      </c>
    </row>
    <row r="159" spans="1:125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213"/>
        <v>13.176666666666668</v>
      </c>
      <c r="I159">
        <v>10</v>
      </c>
      <c r="J159">
        <v>9</v>
      </c>
      <c r="K159">
        <v>8</v>
      </c>
      <c r="L159" s="13">
        <f t="shared" si="208"/>
        <v>9</v>
      </c>
      <c r="M159" s="34">
        <f t="shared" si="214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215"/>
        <v>#DIV/0!</v>
      </c>
      <c r="Z159" s="13" t="e">
        <f t="shared" si="209"/>
        <v>#DIV/0!</v>
      </c>
      <c r="AA159" s="34" t="e">
        <f t="shared" si="216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217"/>
        <v>#DIV/0!</v>
      </c>
      <c r="AN159" s="13" t="e">
        <f t="shared" si="210"/>
        <v>#DIV/0!</v>
      </c>
      <c r="AO159" s="34" t="e">
        <f t="shared" si="218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219"/>
        <v>#DIV/0!</v>
      </c>
      <c r="BB159" s="13" t="e">
        <f t="shared" si="211"/>
        <v>#DIV/0!</v>
      </c>
      <c r="BC159" s="34" t="e">
        <f t="shared" si="220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221"/>
        <v>#DIV/0!</v>
      </c>
      <c r="BP159" s="13" t="e">
        <f t="shared" si="212"/>
        <v>#DIV/0!</v>
      </c>
      <c r="BQ159" s="34" t="e">
        <f t="shared" si="222"/>
        <v>#DIV/0!</v>
      </c>
    </row>
    <row r="160" spans="1:125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213"/>
        <v>13.236666666666665</v>
      </c>
      <c r="I160" s="41">
        <v>10</v>
      </c>
      <c r="J160" s="41">
        <v>8</v>
      </c>
      <c r="K160" s="41">
        <v>8</v>
      </c>
      <c r="L160" s="43">
        <f t="shared" si="208"/>
        <v>8.6666666666666661</v>
      </c>
      <c r="M160" s="44">
        <f t="shared" si="214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215"/>
        <v>25.8</v>
      </c>
      <c r="Z160" s="43" t="e">
        <f t="shared" si="209"/>
        <v>#DIV/0!</v>
      </c>
      <c r="AA160" s="44">
        <f t="shared" si="216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217"/>
        <v>38</v>
      </c>
      <c r="AN160" s="43" t="e">
        <f t="shared" si="210"/>
        <v>#DIV/0!</v>
      </c>
      <c r="AO160" s="44">
        <f t="shared" si="218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219"/>
        <v>60.966666666666669</v>
      </c>
      <c r="BB160" s="43" t="e">
        <f t="shared" si="211"/>
        <v>#DIV/0!</v>
      </c>
      <c r="BC160" s="44">
        <f t="shared" si="220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221"/>
        <v>112.46666666666668</v>
      </c>
      <c r="BP160" s="43" t="e">
        <f t="shared" si="212"/>
        <v>#DIV/0!</v>
      </c>
      <c r="BQ160" s="44">
        <f t="shared" si="222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223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24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25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26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27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28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29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30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31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32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33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34">AVERAGE(E167:G167)</f>
        <v>#DIV/0!</v>
      </c>
      <c r="I167" s="38"/>
      <c r="J167" s="5"/>
      <c r="K167" s="38"/>
      <c r="L167" s="13" t="e">
        <f t="shared" ref="L167:L173" si="235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36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37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38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39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40">AVERAGE(AU167:AW167)</f>
        <v>#DIV/0!</v>
      </c>
      <c r="AY167" s="38"/>
      <c r="AZ167" s="5"/>
      <c r="BA167" s="38"/>
      <c r="BB167" s="13" t="e">
        <f t="shared" ref="BB167:BB173" si="241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42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223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43">AVERAGE(BW167:BY167)</f>
        <v>#DIV/0!</v>
      </c>
      <c r="CA167" s="38"/>
      <c r="CB167" s="5"/>
      <c r="CC167" s="38"/>
      <c r="CD167" s="13" t="e">
        <f t="shared" si="224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44">AVERAGE(CK167:CM167)</f>
        <v>#DIV/0!</v>
      </c>
      <c r="CO167" s="38"/>
      <c r="CP167" s="5"/>
      <c r="CQ167" s="38"/>
      <c r="CR167" s="13" t="e">
        <f t="shared" si="225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45">AVERAGE(CY167:DA167)</f>
        <v>#DIV/0!</v>
      </c>
      <c r="DC167" s="38"/>
      <c r="DD167" s="5"/>
      <c r="DE167" s="38"/>
      <c r="DF167" s="13" t="e">
        <f t="shared" si="226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46">AVERAGE(DM167:DO167)</f>
        <v>#DIV/0!</v>
      </c>
      <c r="DQ167" s="38"/>
      <c r="DR167" s="5"/>
      <c r="DS167" s="38"/>
      <c r="DT167" s="13" t="e">
        <f t="shared" si="227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47">AVERAGE(EA167:EC167)</f>
        <v>#DIV/0!</v>
      </c>
      <c r="EE167" s="38"/>
      <c r="EF167" s="5"/>
      <c r="EG167" s="38"/>
      <c r="EH167" s="13" t="e">
        <f t="shared" si="228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48">AVERAGE(EO167:EQ167)</f>
        <v>#DIV/0!</v>
      </c>
      <c r="ES167" s="38"/>
      <c r="ET167" s="5"/>
      <c r="EU167" s="38"/>
      <c r="EV167" s="13" t="e">
        <f t="shared" si="229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49">AVERAGE(FC167:FE167)</f>
        <v>#DIV/0!</v>
      </c>
      <c r="FG167" s="38"/>
      <c r="FH167" s="5"/>
      <c r="FI167" s="38"/>
      <c r="FJ167" s="13" t="e">
        <f t="shared" si="230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50">AVERAGE(FQ167:FS167)</f>
        <v>#DIV/0!</v>
      </c>
      <c r="FU167" s="38"/>
      <c r="FV167" s="5"/>
      <c r="FW167" s="38"/>
      <c r="FX167" s="13" t="e">
        <f t="shared" si="231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51">AVERAGE(GE167:GG167)</f>
        <v>#DIV/0!</v>
      </c>
      <c r="GI167" s="38"/>
      <c r="GJ167" s="5"/>
      <c r="GK167" s="38"/>
      <c r="GL167" s="13" t="e">
        <f t="shared" si="232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52">AVERAGE(GS167:GU167)</f>
        <v>#DIV/0!</v>
      </c>
      <c r="GW167" s="38"/>
      <c r="GX167" s="5"/>
      <c r="GY167" s="38"/>
      <c r="GZ167" s="13" t="e">
        <f t="shared" si="233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34"/>
        <v>#DIV/0!</v>
      </c>
      <c r="L168" s="13" t="e">
        <f t="shared" si="235"/>
        <v>#DIV/0!</v>
      </c>
      <c r="M168" s="34" t="e">
        <f t="shared" ref="M168:M173" si="253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36"/>
        <v>#DIV/0!</v>
      </c>
      <c r="Z168" s="13" t="e">
        <f t="shared" si="237"/>
        <v>#DIV/0!</v>
      </c>
      <c r="AA168" s="34" t="e">
        <f t="shared" ref="AA168:AA173" si="254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38"/>
        <v>#DIV/0!</v>
      </c>
      <c r="AN168" s="13" t="e">
        <f t="shared" si="239"/>
        <v>#DIV/0!</v>
      </c>
      <c r="AO168" s="34" t="e">
        <f t="shared" ref="AO168:AO173" si="255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40"/>
        <v>#DIV/0!</v>
      </c>
      <c r="BB168" s="13" t="e">
        <f t="shared" si="241"/>
        <v>#DIV/0!</v>
      </c>
      <c r="BC168" s="34" t="e">
        <f t="shared" ref="BC168:BC173" si="256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42"/>
        <v>100.33333333333333</v>
      </c>
      <c r="BM168">
        <v>32</v>
      </c>
      <c r="BN168">
        <v>42</v>
      </c>
      <c r="BO168">
        <v>47</v>
      </c>
      <c r="BP168" s="13">
        <f t="shared" si="223"/>
        <v>40.333333333333336</v>
      </c>
      <c r="BQ168" s="34">
        <f t="shared" ref="BQ168:BQ173" si="257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43"/>
        <v>#DIV/0!</v>
      </c>
      <c r="CD168" s="13" t="e">
        <f t="shared" si="224"/>
        <v>#DIV/0!</v>
      </c>
      <c r="CE168" s="34" t="e">
        <f t="shared" ref="CE168:CE173" si="258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44"/>
        <v>#DIV/0!</v>
      </c>
      <c r="CR168" s="13" t="e">
        <f t="shared" si="225"/>
        <v>#DIV/0!</v>
      </c>
      <c r="CS168" s="34" t="e">
        <f t="shared" ref="CS168:CS173" si="259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45"/>
        <v>#DIV/0!</v>
      </c>
      <c r="DF168" s="13" t="e">
        <f t="shared" si="226"/>
        <v>#DIV/0!</v>
      </c>
      <c r="DG168" s="34" t="e">
        <f t="shared" ref="DG168:DG173" si="260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46"/>
        <v>#DIV/0!</v>
      </c>
      <c r="DT168" s="13" t="e">
        <f t="shared" si="227"/>
        <v>#DIV/0!</v>
      </c>
      <c r="DU168" s="34" t="e">
        <f t="shared" ref="DU168:DU173" si="261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47"/>
        <v>#DIV/0!</v>
      </c>
      <c r="EH168" s="13" t="e">
        <f t="shared" si="228"/>
        <v>#DIV/0!</v>
      </c>
      <c r="EI168" s="34" t="e">
        <f t="shared" ref="EI168:EI173" si="262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48"/>
        <v>#DIV/0!</v>
      </c>
      <c r="EV168" s="13" t="e">
        <f t="shared" si="229"/>
        <v>#DIV/0!</v>
      </c>
      <c r="EW168" s="34" t="e">
        <f t="shared" ref="EW168:EW173" si="263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49"/>
        <v>#DIV/0!</v>
      </c>
      <c r="FJ168" s="13" t="e">
        <f t="shared" si="230"/>
        <v>#DIV/0!</v>
      </c>
      <c r="FK168" s="34" t="e">
        <f t="shared" ref="FK168:FK173" si="264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50"/>
        <v>#DIV/0!</v>
      </c>
      <c r="FX168" s="13" t="e">
        <f t="shared" si="231"/>
        <v>#DIV/0!</v>
      </c>
      <c r="FY168" s="34" t="e">
        <f t="shared" ref="FY168:FY173" si="265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51"/>
        <v>#DIV/0!</v>
      </c>
      <c r="GL168" s="13" t="e">
        <f t="shared" si="232"/>
        <v>#DIV/0!</v>
      </c>
      <c r="GM168" s="34" t="e">
        <f t="shared" ref="GM168:GM173" si="266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52"/>
        <v>#DIV/0!</v>
      </c>
      <c r="GZ168" s="13" t="e">
        <f t="shared" si="233"/>
        <v>#DIV/0!</v>
      </c>
      <c r="HA168" s="34" t="e">
        <f t="shared" ref="HA168:HA173" si="267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34"/>
        <v>#DIV/0!</v>
      </c>
      <c r="L169" s="13" t="e">
        <f t="shared" si="235"/>
        <v>#DIV/0!</v>
      </c>
      <c r="M169" s="34" t="e">
        <f t="shared" si="253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36"/>
        <v>#DIV/0!</v>
      </c>
      <c r="Z169" s="13" t="e">
        <f t="shared" si="237"/>
        <v>#DIV/0!</v>
      </c>
      <c r="AA169" s="34" t="e">
        <f t="shared" si="254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38"/>
        <v>#DIV/0!</v>
      </c>
      <c r="AN169" s="13" t="e">
        <f t="shared" si="239"/>
        <v>#DIV/0!</v>
      </c>
      <c r="AO169" s="34" t="e">
        <f t="shared" si="255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40"/>
        <v>#DIV/0!</v>
      </c>
      <c r="BB169" s="13" t="e">
        <f t="shared" si="241"/>
        <v>#DIV/0!</v>
      </c>
      <c r="BC169" s="34" t="e">
        <f t="shared" si="256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42"/>
        <v>104</v>
      </c>
      <c r="BM169">
        <v>56</v>
      </c>
      <c r="BN169">
        <v>52</v>
      </c>
      <c r="BO169">
        <v>55</v>
      </c>
      <c r="BP169" s="13">
        <f t="shared" si="223"/>
        <v>54.333333333333336</v>
      </c>
      <c r="BQ169" s="34">
        <f t="shared" si="257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43"/>
        <v>#DIV/0!</v>
      </c>
      <c r="CD169" s="13" t="e">
        <f t="shared" si="224"/>
        <v>#DIV/0!</v>
      </c>
      <c r="CE169" s="34" t="e">
        <f t="shared" si="258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44"/>
        <v>#DIV/0!</v>
      </c>
      <c r="CR169" s="13" t="e">
        <f t="shared" si="225"/>
        <v>#DIV/0!</v>
      </c>
      <c r="CS169" s="34" t="e">
        <f t="shared" si="259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45"/>
        <v>#DIV/0!</v>
      </c>
      <c r="DF169" s="13" t="e">
        <f t="shared" si="226"/>
        <v>#DIV/0!</v>
      </c>
      <c r="DG169" s="34" t="e">
        <f t="shared" si="260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46"/>
        <v>#DIV/0!</v>
      </c>
      <c r="DT169" s="13" t="e">
        <f t="shared" si="227"/>
        <v>#DIV/0!</v>
      </c>
      <c r="DU169" s="34" t="e">
        <f t="shared" si="261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47"/>
        <v>#DIV/0!</v>
      </c>
      <c r="EH169" s="13" t="e">
        <f t="shared" si="228"/>
        <v>#DIV/0!</v>
      </c>
      <c r="EI169" s="34" t="e">
        <f t="shared" si="262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48"/>
        <v>#DIV/0!</v>
      </c>
      <c r="EV169" s="13" t="e">
        <f t="shared" si="229"/>
        <v>#DIV/0!</v>
      </c>
      <c r="EW169" s="34" t="e">
        <f t="shared" si="263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49"/>
        <v>#DIV/0!</v>
      </c>
      <c r="FJ169" s="13" t="e">
        <f t="shared" si="230"/>
        <v>#DIV/0!</v>
      </c>
      <c r="FK169" s="34" t="e">
        <f t="shared" si="264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50"/>
        <v>#DIV/0!</v>
      </c>
      <c r="FX169" s="13" t="e">
        <f t="shared" si="231"/>
        <v>#DIV/0!</v>
      </c>
      <c r="FY169" s="34" t="e">
        <f t="shared" si="265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51"/>
        <v>#DIV/0!</v>
      </c>
      <c r="GL169" s="13" t="e">
        <f t="shared" si="232"/>
        <v>#DIV/0!</v>
      </c>
      <c r="GM169" s="34" t="e">
        <f t="shared" si="266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52"/>
        <v>#DIV/0!</v>
      </c>
      <c r="GZ169" s="13" t="e">
        <f t="shared" si="233"/>
        <v>#DIV/0!</v>
      </c>
      <c r="HA169" s="34" t="e">
        <f t="shared" si="267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34"/>
        <v>#DIV/0!</v>
      </c>
      <c r="L170" s="13" t="e">
        <f t="shared" si="235"/>
        <v>#DIV/0!</v>
      </c>
      <c r="M170" s="34" t="e">
        <f t="shared" si="253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36"/>
        <v>#DIV/0!</v>
      </c>
      <c r="Z170" s="13" t="e">
        <f t="shared" si="237"/>
        <v>#DIV/0!</v>
      </c>
      <c r="AA170" s="34" t="e">
        <f t="shared" si="254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38"/>
        <v>#DIV/0!</v>
      </c>
      <c r="AN170" s="13" t="e">
        <f t="shared" si="239"/>
        <v>#DIV/0!</v>
      </c>
      <c r="AO170" s="34" t="e">
        <f t="shared" si="255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40"/>
        <v>#DIV/0!</v>
      </c>
      <c r="BB170" s="13" t="e">
        <f t="shared" si="241"/>
        <v>#DIV/0!</v>
      </c>
      <c r="BC170" s="34" t="e">
        <f t="shared" si="256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42"/>
        <v>104.66666666666667</v>
      </c>
      <c r="BM170">
        <v>78</v>
      </c>
      <c r="BN170">
        <v>71</v>
      </c>
      <c r="BO170">
        <v>90</v>
      </c>
      <c r="BP170" s="13">
        <f t="shared" si="223"/>
        <v>79.666666666666671</v>
      </c>
      <c r="BQ170" s="34">
        <f t="shared" si="257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43"/>
        <v>#DIV/0!</v>
      </c>
      <c r="CD170" s="13" t="e">
        <f t="shared" si="224"/>
        <v>#DIV/0!</v>
      </c>
      <c r="CE170" s="34" t="e">
        <f t="shared" si="258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44"/>
        <v>#DIV/0!</v>
      </c>
      <c r="CR170" s="13" t="e">
        <f t="shared" si="225"/>
        <v>#DIV/0!</v>
      </c>
      <c r="CS170" s="34" t="e">
        <f t="shared" si="259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45"/>
        <v>#DIV/0!</v>
      </c>
      <c r="DF170" s="13" t="e">
        <f t="shared" si="226"/>
        <v>#DIV/0!</v>
      </c>
      <c r="DG170" s="34" t="e">
        <f t="shared" si="260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46"/>
        <v>#DIV/0!</v>
      </c>
      <c r="DT170" s="13" t="e">
        <f t="shared" si="227"/>
        <v>#DIV/0!</v>
      </c>
      <c r="DU170" s="34" t="e">
        <f t="shared" si="261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47"/>
        <v>#DIV/0!</v>
      </c>
      <c r="EH170" s="13" t="e">
        <f t="shared" si="228"/>
        <v>#DIV/0!</v>
      </c>
      <c r="EI170" s="34" t="e">
        <f t="shared" si="262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48"/>
        <v>#DIV/0!</v>
      </c>
      <c r="EV170" s="13" t="e">
        <f t="shared" si="229"/>
        <v>#DIV/0!</v>
      </c>
      <c r="EW170" s="34" t="e">
        <f t="shared" si="263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49"/>
        <v>#DIV/0!</v>
      </c>
      <c r="FJ170" s="13" t="e">
        <f t="shared" si="230"/>
        <v>#DIV/0!</v>
      </c>
      <c r="FK170" s="34" t="e">
        <f t="shared" si="264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50"/>
        <v>#DIV/0!</v>
      </c>
      <c r="FX170" s="13" t="e">
        <f t="shared" si="231"/>
        <v>#DIV/0!</v>
      </c>
      <c r="FY170" s="34" t="e">
        <f t="shared" si="265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51"/>
        <v>#DIV/0!</v>
      </c>
      <c r="GL170" s="13" t="e">
        <f t="shared" si="232"/>
        <v>#DIV/0!</v>
      </c>
      <c r="GM170" s="34" t="e">
        <f t="shared" si="266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52"/>
        <v>#DIV/0!</v>
      </c>
      <c r="GZ170" s="13" t="e">
        <f t="shared" si="233"/>
        <v>#DIV/0!</v>
      </c>
      <c r="HA170" s="34" t="e">
        <f t="shared" si="267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34"/>
        <v>#DIV/0!</v>
      </c>
      <c r="L171" s="13" t="e">
        <f t="shared" si="235"/>
        <v>#DIV/0!</v>
      </c>
      <c r="M171" s="34" t="e">
        <f t="shared" si="253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36"/>
        <v>#DIV/0!</v>
      </c>
      <c r="Z171" s="13" t="e">
        <f t="shared" si="237"/>
        <v>#DIV/0!</v>
      </c>
      <c r="AA171" s="34" t="e">
        <f t="shared" si="254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38"/>
        <v>#DIV/0!</v>
      </c>
      <c r="AN171" s="13" t="e">
        <f t="shared" si="239"/>
        <v>#DIV/0!</v>
      </c>
      <c r="AO171" s="34" t="e">
        <f t="shared" si="255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40"/>
        <v>#DIV/0!</v>
      </c>
      <c r="BB171" s="13" t="e">
        <f t="shared" si="241"/>
        <v>#DIV/0!</v>
      </c>
      <c r="BC171" s="34" t="e">
        <f t="shared" si="256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42"/>
        <v>112.33333333333333</v>
      </c>
      <c r="BM171">
        <v>104</v>
      </c>
      <c r="BN171">
        <v>100</v>
      </c>
      <c r="BO171">
        <v>101</v>
      </c>
      <c r="BP171" s="13">
        <f t="shared" si="223"/>
        <v>101.66666666666667</v>
      </c>
      <c r="BQ171" s="34">
        <f t="shared" si="257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43"/>
        <v>#DIV/0!</v>
      </c>
      <c r="CD171" s="13" t="e">
        <f t="shared" si="224"/>
        <v>#DIV/0!</v>
      </c>
      <c r="CE171" s="34" t="e">
        <f t="shared" si="258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44"/>
        <v>#DIV/0!</v>
      </c>
      <c r="CR171" s="13" t="e">
        <f t="shared" si="225"/>
        <v>#DIV/0!</v>
      </c>
      <c r="CS171" s="34" t="e">
        <f t="shared" si="259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45"/>
        <v>#DIV/0!</v>
      </c>
      <c r="DF171" s="13" t="e">
        <f t="shared" si="226"/>
        <v>#DIV/0!</v>
      </c>
      <c r="DG171" s="34" t="e">
        <f t="shared" si="260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46"/>
        <v>#DIV/0!</v>
      </c>
      <c r="DT171" s="13" t="e">
        <f t="shared" si="227"/>
        <v>#DIV/0!</v>
      </c>
      <c r="DU171" s="34" t="e">
        <f t="shared" si="261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47"/>
        <v>#DIV/0!</v>
      </c>
      <c r="EH171" s="13" t="e">
        <f t="shared" si="228"/>
        <v>#DIV/0!</v>
      </c>
      <c r="EI171" s="34" t="e">
        <f t="shared" si="262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48"/>
        <v>#DIV/0!</v>
      </c>
      <c r="EV171" s="13" t="e">
        <f t="shared" si="229"/>
        <v>#DIV/0!</v>
      </c>
      <c r="EW171" s="34" t="e">
        <f t="shared" si="263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49"/>
        <v>#DIV/0!</v>
      </c>
      <c r="FJ171" s="13" t="e">
        <f t="shared" si="230"/>
        <v>#DIV/0!</v>
      </c>
      <c r="FK171" s="34" t="e">
        <f t="shared" si="264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50"/>
        <v>#DIV/0!</v>
      </c>
      <c r="FX171" s="13" t="e">
        <f t="shared" si="231"/>
        <v>#DIV/0!</v>
      </c>
      <c r="FY171" s="34" t="e">
        <f t="shared" si="265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51"/>
        <v>#DIV/0!</v>
      </c>
      <c r="GL171" s="13" t="e">
        <f t="shared" si="232"/>
        <v>#DIV/0!</v>
      </c>
      <c r="GM171" s="34" t="e">
        <f t="shared" si="266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52"/>
        <v>#DIV/0!</v>
      </c>
      <c r="GZ171" s="13" t="e">
        <f t="shared" si="233"/>
        <v>#DIV/0!</v>
      </c>
      <c r="HA171" s="34" t="e">
        <f t="shared" si="267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34"/>
        <v>12.9</v>
      </c>
      <c r="I172">
        <v>9</v>
      </c>
      <c r="J172">
        <v>7</v>
      </c>
      <c r="K172">
        <v>8</v>
      </c>
      <c r="L172" s="13">
        <f t="shared" si="235"/>
        <v>8</v>
      </c>
      <c r="M172" s="34">
        <f t="shared" si="253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36"/>
        <v>#DIV/0!</v>
      </c>
      <c r="Z172" s="13" t="e">
        <f t="shared" si="237"/>
        <v>#DIV/0!</v>
      </c>
      <c r="AA172" s="34" t="e">
        <f t="shared" si="254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38"/>
        <v>#DIV/0!</v>
      </c>
      <c r="AN172" s="13" t="e">
        <f t="shared" si="239"/>
        <v>#DIV/0!</v>
      </c>
      <c r="AO172" s="34" t="e">
        <f t="shared" si="255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40"/>
        <v>#DIV/0!</v>
      </c>
      <c r="BB172" s="13" t="e">
        <f t="shared" si="241"/>
        <v>#DIV/0!</v>
      </c>
      <c r="BC172" s="34" t="e">
        <f t="shared" si="256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42"/>
        <v>109.33333333333333</v>
      </c>
      <c r="BM172">
        <v>111</v>
      </c>
      <c r="BN172">
        <v>134</v>
      </c>
      <c r="BO172">
        <v>116</v>
      </c>
      <c r="BP172" s="13">
        <f t="shared" si="223"/>
        <v>120.33333333333333</v>
      </c>
      <c r="BQ172" s="34">
        <f t="shared" si="257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43"/>
        <v>#DIV/0!</v>
      </c>
      <c r="CD172" s="13" t="e">
        <f t="shared" si="224"/>
        <v>#DIV/0!</v>
      </c>
      <c r="CE172" s="34" t="e">
        <f t="shared" si="258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44"/>
        <v>#DIV/0!</v>
      </c>
      <c r="CR172" s="13" t="e">
        <f t="shared" si="225"/>
        <v>#DIV/0!</v>
      </c>
      <c r="CS172" s="34" t="e">
        <f t="shared" si="259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45"/>
        <v>#DIV/0!</v>
      </c>
      <c r="DF172" s="13" t="e">
        <f t="shared" si="226"/>
        <v>#DIV/0!</v>
      </c>
      <c r="DG172" s="34" t="e">
        <f t="shared" si="260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46"/>
        <v>#DIV/0!</v>
      </c>
      <c r="DT172" s="13" t="e">
        <f t="shared" si="227"/>
        <v>#DIV/0!</v>
      </c>
      <c r="DU172" s="34" t="e">
        <f t="shared" si="261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47"/>
        <v>#DIV/0!</v>
      </c>
      <c r="EH172" s="13" t="e">
        <f t="shared" si="228"/>
        <v>#DIV/0!</v>
      </c>
      <c r="EI172" s="34" t="e">
        <f t="shared" si="262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48"/>
        <v>#DIV/0!</v>
      </c>
      <c r="EV172" s="13" t="e">
        <f t="shared" si="229"/>
        <v>#DIV/0!</v>
      </c>
      <c r="EW172" s="34" t="e">
        <f t="shared" si="263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49"/>
        <v>#DIV/0!</v>
      </c>
      <c r="FJ172" s="13" t="e">
        <f t="shared" si="230"/>
        <v>#DIV/0!</v>
      </c>
      <c r="FK172" s="34" t="e">
        <f t="shared" si="264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50"/>
        <v>#DIV/0!</v>
      </c>
      <c r="FX172" s="13" t="e">
        <f t="shared" si="231"/>
        <v>#DIV/0!</v>
      </c>
      <c r="FY172" s="34" t="e">
        <f t="shared" si="265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51"/>
        <v>#DIV/0!</v>
      </c>
      <c r="GL172" s="13" t="e">
        <f t="shared" si="232"/>
        <v>#DIV/0!</v>
      </c>
      <c r="GM172" s="34" t="e">
        <f t="shared" si="266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52"/>
        <v>#DIV/0!</v>
      </c>
      <c r="GZ172" s="13" t="e">
        <f t="shared" si="233"/>
        <v>#DIV/0!</v>
      </c>
      <c r="HA172" s="34" t="e">
        <f t="shared" si="267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34"/>
        <v>12.11</v>
      </c>
      <c r="I173" s="41">
        <v>9</v>
      </c>
      <c r="J173" s="41">
        <v>9</v>
      </c>
      <c r="K173" s="41">
        <v>9</v>
      </c>
      <c r="L173" s="43">
        <f t="shared" si="235"/>
        <v>9</v>
      </c>
      <c r="M173" s="44">
        <f t="shared" si="253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36"/>
        <v>23.306666666666668</v>
      </c>
      <c r="W173" s="41">
        <v>26</v>
      </c>
      <c r="X173" s="41">
        <v>17</v>
      </c>
      <c r="Y173" s="41">
        <v>18</v>
      </c>
      <c r="Z173" s="43">
        <f t="shared" si="237"/>
        <v>20.333333333333332</v>
      </c>
      <c r="AA173" s="44">
        <f t="shared" si="254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38"/>
        <v>34.56666666666667</v>
      </c>
      <c r="AK173" s="41">
        <v>33</v>
      </c>
      <c r="AL173" s="41">
        <v>35</v>
      </c>
      <c r="AM173" s="41">
        <v>33</v>
      </c>
      <c r="AN173" s="43">
        <f t="shared" si="239"/>
        <v>33.666666666666664</v>
      </c>
      <c r="AO173" s="44">
        <f t="shared" si="255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40"/>
        <v>57</v>
      </c>
      <c r="AY173" s="41">
        <v>68</v>
      </c>
      <c r="AZ173" s="41">
        <v>61</v>
      </c>
      <c r="BA173" s="41">
        <v>53</v>
      </c>
      <c r="BB173" s="43">
        <f t="shared" si="241"/>
        <v>60.666666666666664</v>
      </c>
      <c r="BC173" s="44">
        <f t="shared" si="256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42"/>
        <v>100.33333333333333</v>
      </c>
      <c r="BM173" s="41">
        <v>122</v>
      </c>
      <c r="BN173" s="41">
        <v>134</v>
      </c>
      <c r="BO173" s="41">
        <v>166</v>
      </c>
      <c r="BP173" s="43">
        <f t="shared" si="223"/>
        <v>140.66666666666666</v>
      </c>
      <c r="BQ173" s="44">
        <f t="shared" si="257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43"/>
        <v>140</v>
      </c>
      <c r="CA173" s="41">
        <v>139</v>
      </c>
      <c r="CB173" s="41">
        <v>135</v>
      </c>
      <c r="CC173" s="41">
        <v>134</v>
      </c>
      <c r="CD173" s="43">
        <f t="shared" si="224"/>
        <v>136</v>
      </c>
      <c r="CE173" s="44">
        <f t="shared" si="258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44"/>
        <v>168</v>
      </c>
      <c r="CR173" s="43" t="e">
        <f t="shared" si="225"/>
        <v>#DIV/0!</v>
      </c>
      <c r="CS173" s="44">
        <f t="shared" si="259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26"/>
        <v>#DIV/0!</v>
      </c>
      <c r="DG173" s="44">
        <f t="shared" si="260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46"/>
        <v>251</v>
      </c>
      <c r="DT173" s="43" t="e">
        <f t="shared" si="227"/>
        <v>#DIV/0!</v>
      </c>
      <c r="DU173" s="44">
        <f t="shared" si="261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47"/>
        <v>294</v>
      </c>
      <c r="EH173" s="43" t="e">
        <f t="shared" si="228"/>
        <v>#DIV/0!</v>
      </c>
      <c r="EI173" s="44">
        <f t="shared" si="262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48"/>
        <v>335</v>
      </c>
      <c r="ES173" s="41">
        <v>345</v>
      </c>
      <c r="ET173" s="41">
        <v>342</v>
      </c>
      <c r="EU173" s="41">
        <v>353</v>
      </c>
      <c r="EV173" s="43">
        <f t="shared" si="229"/>
        <v>346.66666666666669</v>
      </c>
      <c r="EW173" s="44">
        <f t="shared" si="263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49"/>
        <v>377</v>
      </c>
      <c r="FG173" s="41">
        <v>389</v>
      </c>
      <c r="FH173" s="41">
        <v>390</v>
      </c>
      <c r="FI173" s="41">
        <v>396</v>
      </c>
      <c r="FJ173" s="43">
        <f t="shared" si="230"/>
        <v>391.66666666666669</v>
      </c>
      <c r="FK173" s="44">
        <f t="shared" si="264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50"/>
        <v>419</v>
      </c>
      <c r="FU173" s="41">
        <v>496</v>
      </c>
      <c r="FV173" s="41">
        <v>433</v>
      </c>
      <c r="FW173" s="41">
        <v>443</v>
      </c>
      <c r="FX173" s="43">
        <f t="shared" si="231"/>
        <v>457.33333333333331</v>
      </c>
      <c r="FY173" s="44">
        <f t="shared" si="265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51"/>
        <v>503</v>
      </c>
      <c r="GI173" s="41">
        <v>521</v>
      </c>
      <c r="GJ173" s="41">
        <v>512</v>
      </c>
      <c r="GK173" s="41">
        <v>518</v>
      </c>
      <c r="GL173" s="43">
        <f t="shared" si="232"/>
        <v>517</v>
      </c>
      <c r="GM173" s="44">
        <f t="shared" si="266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52"/>
        <v>588</v>
      </c>
      <c r="GW173" s="41">
        <v>601</v>
      </c>
      <c r="GX173" s="41">
        <v>603</v>
      </c>
      <c r="GY173" s="41">
        <v>600</v>
      </c>
      <c r="GZ173" s="43">
        <f t="shared" si="233"/>
        <v>601.33333333333337</v>
      </c>
      <c r="HA173" s="44">
        <f t="shared" si="267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68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69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70">AVERAGE(S180:U180)</f>
        <v>#DIV/0!</v>
      </c>
      <c r="W180" s="38"/>
      <c r="X180" s="5"/>
      <c r="Y180" s="38"/>
      <c r="Z180" s="13" t="e">
        <f t="shared" ref="Z180:Z185" si="271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72">AVERAGE(AG180:AI180)</f>
        <v>#DIV/0!</v>
      </c>
      <c r="AK180" s="38"/>
      <c r="AL180" s="5"/>
      <c r="AM180" s="38"/>
      <c r="AN180" s="13" t="e">
        <f t="shared" ref="AN180:AN185" si="273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74">AVERAGE(AU180:AW180)</f>
        <v>#DIV/0!</v>
      </c>
      <c r="AY180" s="38"/>
      <c r="AZ180" s="5"/>
      <c r="BA180" s="38"/>
      <c r="BB180" s="13" t="e">
        <f t="shared" ref="BB180:BB185" si="275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76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77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68"/>
        <v>#DIV/0!</v>
      </c>
      <c r="L181" s="13" t="e">
        <f t="shared" si="269"/>
        <v>#DIV/0!</v>
      </c>
      <c r="M181" s="34" t="e">
        <f t="shared" ref="M181:M184" si="278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70"/>
        <v>#DIV/0!</v>
      </c>
      <c r="Z181" s="13" t="e">
        <f t="shared" si="271"/>
        <v>#DIV/0!</v>
      </c>
      <c r="AA181" s="34" t="e">
        <f t="shared" ref="AA181:AA184" si="279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72"/>
        <v>#DIV/0!</v>
      </c>
      <c r="AN181" s="13" t="e">
        <f t="shared" si="273"/>
        <v>#DIV/0!</v>
      </c>
      <c r="AO181" s="34" t="e">
        <f t="shared" ref="AO181:AO184" si="280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74"/>
        <v>#DIV/0!</v>
      </c>
      <c r="BB181" s="13" t="e">
        <f t="shared" si="275"/>
        <v>#DIV/0!</v>
      </c>
      <c r="BC181" s="34" t="e">
        <f t="shared" ref="BC181:BC184" si="281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76"/>
        <v>102.86666666666667</v>
      </c>
      <c r="BM181">
        <v>31</v>
      </c>
      <c r="BN181">
        <v>32</v>
      </c>
      <c r="BO181">
        <v>31</v>
      </c>
      <c r="BP181" s="13">
        <f t="shared" si="277"/>
        <v>31.333333333333332</v>
      </c>
      <c r="BQ181" s="34">
        <f t="shared" ref="BQ181:BQ184" si="282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68"/>
        <v>11.209999999999999</v>
      </c>
      <c r="I182">
        <v>6</v>
      </c>
      <c r="J182">
        <v>5</v>
      </c>
      <c r="K182">
        <v>4</v>
      </c>
      <c r="L182" s="13">
        <f t="shared" si="269"/>
        <v>5</v>
      </c>
      <c r="M182" s="34">
        <f t="shared" si="278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70"/>
        <v>#DIV/0!</v>
      </c>
      <c r="Z182" s="13" t="e">
        <f t="shared" si="271"/>
        <v>#DIV/0!</v>
      </c>
      <c r="AA182" s="34" t="e">
        <f t="shared" si="279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72"/>
        <v>#DIV/0!</v>
      </c>
      <c r="AN182" s="13" t="e">
        <f t="shared" si="273"/>
        <v>#DIV/0!</v>
      </c>
      <c r="AO182" s="34" t="e">
        <f t="shared" si="280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74"/>
        <v>#DIV/0!</v>
      </c>
      <c r="BB182" s="13" t="e">
        <f t="shared" si="275"/>
        <v>#DIV/0!</v>
      </c>
      <c r="BC182" s="34" t="e">
        <f t="shared" si="281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76"/>
        <v>106.40000000000002</v>
      </c>
      <c r="BM182">
        <v>45</v>
      </c>
      <c r="BN182">
        <v>49</v>
      </c>
      <c r="BO182">
        <v>48</v>
      </c>
      <c r="BP182" s="13">
        <f t="shared" si="277"/>
        <v>47.333333333333336</v>
      </c>
      <c r="BQ182" s="34">
        <f t="shared" si="282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68"/>
        <v>#DIV/0!</v>
      </c>
      <c r="L183" s="13" t="e">
        <f t="shared" si="269"/>
        <v>#DIV/0!</v>
      </c>
      <c r="M183" s="34" t="e">
        <f t="shared" si="278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70"/>
        <v>#DIV/0!</v>
      </c>
      <c r="Z183" s="13" t="e">
        <f t="shared" si="271"/>
        <v>#DIV/0!</v>
      </c>
      <c r="AA183" s="34" t="e">
        <f t="shared" si="279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72"/>
        <v>#DIV/0!</v>
      </c>
      <c r="AN183" s="13" t="e">
        <f t="shared" si="273"/>
        <v>#DIV/0!</v>
      </c>
      <c r="AO183" s="34" t="e">
        <f t="shared" si="280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74"/>
        <v>#DIV/0!</v>
      </c>
      <c r="BB183" s="13" t="e">
        <f t="shared" si="275"/>
        <v>#DIV/0!</v>
      </c>
      <c r="BC183" s="34" t="e">
        <f t="shared" si="281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76"/>
        <v>#DIV/0!</v>
      </c>
      <c r="BP183" s="13" t="e">
        <f t="shared" si="277"/>
        <v>#DIV/0!</v>
      </c>
      <c r="BQ183" s="34" t="e">
        <f t="shared" si="282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68"/>
        <v>12.536666666666667</v>
      </c>
      <c r="I184">
        <v>9</v>
      </c>
      <c r="J184">
        <v>8</v>
      </c>
      <c r="K184">
        <v>7</v>
      </c>
      <c r="L184" s="13">
        <f t="shared" si="269"/>
        <v>8</v>
      </c>
      <c r="M184" s="34">
        <f t="shared" si="278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70"/>
        <v>#DIV/0!</v>
      </c>
      <c r="Z184" s="13" t="e">
        <f t="shared" si="271"/>
        <v>#DIV/0!</v>
      </c>
      <c r="AA184" s="34" t="e">
        <f t="shared" si="279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72"/>
        <v>#DIV/0!</v>
      </c>
      <c r="AN184" s="13" t="e">
        <f t="shared" si="273"/>
        <v>#DIV/0!</v>
      </c>
      <c r="AO184" s="34" t="e">
        <f t="shared" si="280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74"/>
        <v>#DIV/0!</v>
      </c>
      <c r="BB184" s="13" t="e">
        <f t="shared" si="275"/>
        <v>#DIV/0!</v>
      </c>
      <c r="BC184" s="34" t="e">
        <f t="shared" si="281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76"/>
        <v>#DIV/0!</v>
      </c>
      <c r="BP184" s="13" t="e">
        <f t="shared" si="277"/>
        <v>#DIV/0!</v>
      </c>
      <c r="BQ184" s="34" t="e">
        <f t="shared" si="282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68"/>
        <v>13.020000000000001</v>
      </c>
      <c r="I185" s="41">
        <v>10</v>
      </c>
      <c r="J185" s="41">
        <v>10</v>
      </c>
      <c r="K185" s="41">
        <v>8</v>
      </c>
      <c r="L185" s="43">
        <f t="shared" si="269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70"/>
        <v>25.333333333333332</v>
      </c>
      <c r="Z185" s="43" t="e">
        <f t="shared" si="271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72"/>
        <v>37.5</v>
      </c>
      <c r="AN185" s="43" t="e">
        <f t="shared" si="273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74"/>
        <v>61.966666666666669</v>
      </c>
      <c r="BB185" s="43" t="e">
        <f t="shared" si="275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76"/>
        <v>118.36666666666667</v>
      </c>
      <c r="BM185" s="41">
        <v>103</v>
      </c>
      <c r="BN185" s="41">
        <v>108</v>
      </c>
      <c r="BO185" s="41">
        <v>113</v>
      </c>
      <c r="BP185" s="43">
        <f t="shared" si="277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83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84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85">AVERAGE(S192:U192)</f>
        <v>#DIV/0!</v>
      </c>
      <c r="W192" s="38"/>
      <c r="X192" s="5"/>
      <c r="Y192" s="38"/>
      <c r="Z192" s="13" t="e">
        <f t="shared" ref="Z192:Z197" si="286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87">AVERAGE(AG192:AI192)</f>
        <v>#DIV/0!</v>
      </c>
      <c r="AK192" s="38"/>
      <c r="AL192" s="5"/>
      <c r="AM192" s="38"/>
      <c r="AN192" s="13" t="e">
        <f t="shared" ref="AN192:AN197" si="288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89">AVERAGE(AU192:AW192)</f>
        <v>#DIV/0!</v>
      </c>
      <c r="AY192" s="38"/>
      <c r="AZ192" s="5"/>
      <c r="BA192" s="38"/>
      <c r="BB192" s="13" t="e">
        <f t="shared" ref="BB192:BB197" si="290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91">AVERAGE(BI192:BK192)</f>
        <v>#DIV/0!</v>
      </c>
      <c r="BM192" s="38"/>
      <c r="BN192" s="5"/>
      <c r="BO192" s="38"/>
      <c r="BP192" s="13" t="e">
        <f t="shared" ref="BP192:BP197" si="292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83"/>
        <v>#DIV/0!</v>
      </c>
      <c r="L193" s="13" t="e">
        <f t="shared" si="284"/>
        <v>#DIV/0!</v>
      </c>
      <c r="M193" s="34" t="e">
        <f t="shared" ref="M193:M196" si="293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85"/>
        <v>#DIV/0!</v>
      </c>
      <c r="Z193" s="13" t="e">
        <f t="shared" si="286"/>
        <v>#DIV/0!</v>
      </c>
      <c r="AA193" s="34" t="e">
        <f t="shared" ref="AA193:AA196" si="294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87"/>
        <v>#DIV/0!</v>
      </c>
      <c r="AN193" s="13" t="e">
        <f t="shared" si="288"/>
        <v>#DIV/0!</v>
      </c>
      <c r="AO193" s="34" t="e">
        <f t="shared" ref="AO193:AO196" si="295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89"/>
        <v>#DIV/0!</v>
      </c>
      <c r="BB193" s="13" t="e">
        <f t="shared" si="290"/>
        <v>#DIV/0!</v>
      </c>
      <c r="BC193" s="34" t="e">
        <f t="shared" ref="BC193:BC196" si="296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91"/>
        <v>#DIV/0!</v>
      </c>
      <c r="BP193" s="13" t="e">
        <f t="shared" si="292"/>
        <v>#DIV/0!</v>
      </c>
      <c r="BQ193" s="34" t="e">
        <f t="shared" ref="BQ193:BQ196" si="297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83"/>
        <v>#DIV/0!</v>
      </c>
      <c r="L194" s="13" t="e">
        <f t="shared" si="284"/>
        <v>#DIV/0!</v>
      </c>
      <c r="M194" s="34" t="e">
        <f t="shared" si="293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85"/>
        <v>#DIV/0!</v>
      </c>
      <c r="Z194" s="13" t="e">
        <f t="shared" si="286"/>
        <v>#DIV/0!</v>
      </c>
      <c r="AA194" s="34" t="e">
        <f t="shared" si="294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87"/>
        <v>#DIV/0!</v>
      </c>
      <c r="AN194" s="13" t="e">
        <f t="shared" si="288"/>
        <v>#DIV/0!</v>
      </c>
      <c r="AO194" s="34" t="e">
        <f t="shared" si="295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89"/>
        <v>#DIV/0!</v>
      </c>
      <c r="BB194" s="13" t="e">
        <f t="shared" si="290"/>
        <v>#DIV/0!</v>
      </c>
      <c r="BC194" s="34" t="e">
        <f t="shared" si="296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91"/>
        <v>#DIV/0!</v>
      </c>
      <c r="BP194" s="13" t="e">
        <f t="shared" si="292"/>
        <v>#DIV/0!</v>
      </c>
      <c r="BQ194" s="34" t="e">
        <f t="shared" si="297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83"/>
        <v>#DIV/0!</v>
      </c>
      <c r="L195" s="13" t="e">
        <f t="shared" si="284"/>
        <v>#DIV/0!</v>
      </c>
      <c r="M195" s="34" t="e">
        <f t="shared" si="293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85"/>
        <v>#DIV/0!</v>
      </c>
      <c r="Z195" s="13" t="e">
        <f t="shared" si="286"/>
        <v>#DIV/0!</v>
      </c>
      <c r="AA195" s="34" t="e">
        <f t="shared" si="294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87"/>
        <v>#DIV/0!</v>
      </c>
      <c r="AN195" s="13" t="e">
        <f t="shared" si="288"/>
        <v>#DIV/0!</v>
      </c>
      <c r="AO195" s="34" t="e">
        <f t="shared" si="295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89"/>
        <v>#DIV/0!</v>
      </c>
      <c r="BB195" s="13" t="e">
        <f t="shared" si="290"/>
        <v>#DIV/0!</v>
      </c>
      <c r="BC195" s="34" t="e">
        <f t="shared" si="296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91"/>
        <v>#DIV/0!</v>
      </c>
      <c r="BP195" s="13" t="e">
        <f t="shared" si="292"/>
        <v>#DIV/0!</v>
      </c>
      <c r="BQ195" s="34" t="e">
        <f t="shared" si="297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83"/>
        <v>12.75</v>
      </c>
      <c r="I196">
        <v>9</v>
      </c>
      <c r="J196">
        <v>8</v>
      </c>
      <c r="K196">
        <v>8</v>
      </c>
      <c r="L196" s="13">
        <f t="shared" si="284"/>
        <v>8.3333333333333339</v>
      </c>
      <c r="M196" s="34">
        <f t="shared" si="293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85"/>
        <v>#DIV/0!</v>
      </c>
      <c r="Z196" s="13" t="e">
        <f t="shared" si="286"/>
        <v>#DIV/0!</v>
      </c>
      <c r="AA196" s="34" t="e">
        <f t="shared" si="294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87"/>
        <v>#DIV/0!</v>
      </c>
      <c r="AN196" s="13" t="e">
        <f t="shared" si="288"/>
        <v>#DIV/0!</v>
      </c>
      <c r="AO196" s="34" t="e">
        <f t="shared" si="295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89"/>
        <v>#DIV/0!</v>
      </c>
      <c r="BB196" s="13" t="e">
        <f t="shared" si="290"/>
        <v>#DIV/0!</v>
      </c>
      <c r="BC196" s="34" t="e">
        <f t="shared" si="296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91"/>
        <v>#DIV/0!</v>
      </c>
      <c r="BP196" s="13" t="e">
        <f t="shared" si="292"/>
        <v>#DIV/0!</v>
      </c>
      <c r="BQ196" s="34" t="e">
        <f t="shared" si="297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83"/>
        <v>13.006666666666666</v>
      </c>
      <c r="I197" s="41">
        <v>9</v>
      </c>
      <c r="J197" s="41">
        <v>8</v>
      </c>
      <c r="K197" s="41">
        <v>10</v>
      </c>
      <c r="L197" s="43">
        <f t="shared" si="284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85"/>
        <v>25.8</v>
      </c>
      <c r="Z197" s="43" t="e">
        <f t="shared" si="286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87"/>
        <v>37.5</v>
      </c>
      <c r="AN197" s="43" t="e">
        <f t="shared" si="288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89"/>
        <v>61.9</v>
      </c>
      <c r="BB197" s="43" t="e">
        <f t="shared" si="290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91"/>
        <v>122.43333333333334</v>
      </c>
      <c r="BP197" s="43" t="e">
        <f t="shared" si="292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98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99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300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301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302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303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98"/>
        <v>10.800000000000002</v>
      </c>
      <c r="I205">
        <v>4</v>
      </c>
      <c r="J205">
        <v>4</v>
      </c>
      <c r="K205">
        <v>6</v>
      </c>
      <c r="L205" s="13">
        <f t="shared" si="299"/>
        <v>4.666666666666667</v>
      </c>
      <c r="M205" s="34">
        <f t="shared" ref="M205:M208" si="304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300"/>
        <v>#DIV/0!</v>
      </c>
      <c r="Z205" s="13"/>
      <c r="AA205" s="34" t="e">
        <f t="shared" ref="AA205:AA208" si="305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301"/>
        <v>#DIV/0!</v>
      </c>
      <c r="AN205" s="13"/>
      <c r="AO205" s="34" t="e">
        <f t="shared" ref="AO205:AO208" si="306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302"/>
        <v>#DIV/0!</v>
      </c>
      <c r="BB205" s="13"/>
      <c r="BC205" s="34" t="e">
        <f t="shared" ref="BC205:BC208" si="307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303"/>
        <v>#DIV/0!</v>
      </c>
      <c r="BP205" s="13"/>
      <c r="BQ205" s="34" t="e">
        <f t="shared" ref="BQ205:BQ208" si="308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98"/>
        <v>11.533333333333333</v>
      </c>
      <c r="I206">
        <v>10</v>
      </c>
      <c r="J206">
        <v>6</v>
      </c>
      <c r="K206">
        <v>10</v>
      </c>
      <c r="L206" s="13">
        <f t="shared" si="299"/>
        <v>8.6666666666666661</v>
      </c>
      <c r="M206" s="34">
        <f t="shared" si="304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300"/>
        <v>#DIV/0!</v>
      </c>
      <c r="Z206" s="13"/>
      <c r="AA206" s="34" t="e">
        <f t="shared" si="305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301"/>
        <v>#DIV/0!</v>
      </c>
      <c r="AN206" s="13"/>
      <c r="AO206" s="34" t="e">
        <f t="shared" si="306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302"/>
        <v>#DIV/0!</v>
      </c>
      <c r="BB206" s="13"/>
      <c r="BC206" s="34" t="e">
        <f t="shared" si="307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303"/>
        <v>#DIV/0!</v>
      </c>
      <c r="BP206" s="13"/>
      <c r="BQ206" s="34" t="e">
        <f t="shared" si="308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98"/>
        <v>12.233333333333334</v>
      </c>
      <c r="I207">
        <v>7</v>
      </c>
      <c r="J207">
        <v>13</v>
      </c>
      <c r="K207">
        <v>8</v>
      </c>
      <c r="L207" s="13">
        <f t="shared" si="299"/>
        <v>9.3333333333333339</v>
      </c>
      <c r="M207" s="34">
        <f t="shared" si="304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300"/>
        <v>#DIV/0!</v>
      </c>
      <c r="Z207" s="13"/>
      <c r="AA207" s="34" t="e">
        <f t="shared" si="305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301"/>
        <v>#DIV/0!</v>
      </c>
      <c r="AN207" s="13"/>
      <c r="AO207" s="34" t="e">
        <f t="shared" si="306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302"/>
        <v>#DIV/0!</v>
      </c>
      <c r="BB207" s="13"/>
      <c r="BC207" s="34" t="e">
        <f t="shared" si="307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303"/>
        <v>#DIV/0!</v>
      </c>
      <c r="BP207" s="13"/>
      <c r="BQ207" s="34" t="e">
        <f t="shared" si="308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98"/>
        <v>13</v>
      </c>
      <c r="I208" s="41">
        <v>11</v>
      </c>
      <c r="J208" s="41">
        <v>11</v>
      </c>
      <c r="K208" s="41">
        <v>9</v>
      </c>
      <c r="L208" s="43">
        <f t="shared" si="299"/>
        <v>10.333333333333334</v>
      </c>
      <c r="M208" s="44">
        <f t="shared" si="304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300"/>
        <v>25.266666666666666</v>
      </c>
      <c r="Z208" s="43"/>
      <c r="AA208" s="44">
        <f t="shared" si="305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301"/>
        <v>38.6</v>
      </c>
      <c r="AN208" s="43"/>
      <c r="AO208" s="44">
        <f t="shared" si="306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302"/>
        <v>61.566666666666663</v>
      </c>
      <c r="BB208" s="43"/>
      <c r="BC208" s="44">
        <f t="shared" si="307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303"/>
        <v>117.89999999999999</v>
      </c>
      <c r="BP208" s="43"/>
      <c r="BQ208" s="44">
        <f t="shared" si="308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309">AVERAGE(E215:G215)</f>
        <v>#DIV/0!</v>
      </c>
      <c r="I215" s="38"/>
      <c r="J215" s="5"/>
      <c r="K215" s="38"/>
      <c r="L215" s="13" t="e">
        <f t="shared" ref="L215:L219" si="310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311">AVERAGE(S215:U215)</f>
        <v>#DIV/0!</v>
      </c>
      <c r="W215" s="38"/>
      <c r="X215" s="5"/>
      <c r="Y215" s="38"/>
      <c r="Z215" s="13" t="e">
        <f t="shared" ref="Z215:Z219" si="312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313">AVERAGE(AG215:AI215)</f>
        <v>#DIV/0!</v>
      </c>
      <c r="AK215" s="38"/>
      <c r="AL215" s="5"/>
      <c r="AM215" s="38"/>
      <c r="AN215" s="13" t="e">
        <f t="shared" ref="AN215:AN219" si="314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315">AVERAGE(AU215:AW215)</f>
        <v>#DIV/0!</v>
      </c>
      <c r="AY215" s="38"/>
      <c r="AZ215" s="5"/>
      <c r="BA215" s="38"/>
      <c r="BB215" s="13" t="e">
        <f t="shared" ref="BB215:BB219" si="316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317">AVERAGE(BI215:BK215)</f>
        <v>#DIV/0!</v>
      </c>
      <c r="BM215" s="38"/>
      <c r="BN215" s="5"/>
      <c r="BO215" s="38"/>
      <c r="BP215" s="13" t="e">
        <f t="shared" ref="BP215:BP219" si="318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309"/>
        <v>#DIV/0!</v>
      </c>
      <c r="L216" s="13" t="e">
        <f t="shared" si="310"/>
        <v>#DIV/0!</v>
      </c>
      <c r="M216" s="34" t="e">
        <f t="shared" ref="M216:M219" si="319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311"/>
        <v>#DIV/0!</v>
      </c>
      <c r="Z216" s="13" t="e">
        <f t="shared" si="312"/>
        <v>#DIV/0!</v>
      </c>
      <c r="AA216" s="34" t="e">
        <f t="shared" ref="AA216:AA219" si="320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313"/>
        <v>#DIV/0!</v>
      </c>
      <c r="AN216" s="13" t="e">
        <f t="shared" si="314"/>
        <v>#DIV/0!</v>
      </c>
      <c r="AO216" s="34" t="e">
        <f t="shared" ref="AO216:AO219" si="321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315"/>
        <v>#DIV/0!</v>
      </c>
      <c r="BB216" s="13" t="e">
        <f t="shared" si="316"/>
        <v>#DIV/0!</v>
      </c>
      <c r="BC216" s="34" t="e">
        <f t="shared" ref="BC216:BC219" si="322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317"/>
        <v>#DIV/0!</v>
      </c>
      <c r="BP216" s="13" t="e">
        <f t="shared" si="318"/>
        <v>#DIV/0!</v>
      </c>
      <c r="BQ216" s="34" t="e">
        <f t="shared" ref="BQ216:BQ219" si="323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309"/>
        <v>#DIV/0!</v>
      </c>
      <c r="L217" s="13" t="e">
        <f t="shared" si="310"/>
        <v>#DIV/0!</v>
      </c>
      <c r="M217" s="34" t="e">
        <f t="shared" si="319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311"/>
        <v>#DIV/0!</v>
      </c>
      <c r="Z217" s="13" t="e">
        <f t="shared" si="312"/>
        <v>#DIV/0!</v>
      </c>
      <c r="AA217" s="34" t="e">
        <f t="shared" si="320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313"/>
        <v>#DIV/0!</v>
      </c>
      <c r="AN217" s="13" t="e">
        <f t="shared" si="314"/>
        <v>#DIV/0!</v>
      </c>
      <c r="AO217" s="34" t="e">
        <f t="shared" si="321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315"/>
        <v>#DIV/0!</v>
      </c>
      <c r="BB217" s="13" t="e">
        <f t="shared" si="316"/>
        <v>#DIV/0!</v>
      </c>
      <c r="BC217" s="34" t="e">
        <f t="shared" si="322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317"/>
        <v>#DIV/0!</v>
      </c>
      <c r="BP217" s="13" t="e">
        <f t="shared" si="318"/>
        <v>#DIV/0!</v>
      </c>
      <c r="BQ217" s="34" t="e">
        <f t="shared" si="323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309"/>
        <v>#DIV/0!</v>
      </c>
      <c r="L218" s="13" t="e">
        <f t="shared" si="310"/>
        <v>#DIV/0!</v>
      </c>
      <c r="M218" s="34" t="e">
        <f t="shared" si="319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311"/>
        <v>#DIV/0!</v>
      </c>
      <c r="Z218" s="13" t="e">
        <f t="shared" si="312"/>
        <v>#DIV/0!</v>
      </c>
      <c r="AA218" s="34" t="e">
        <f t="shared" si="320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313"/>
        <v>#DIV/0!</v>
      </c>
      <c r="AN218" s="13" t="e">
        <f t="shared" si="314"/>
        <v>#DIV/0!</v>
      </c>
      <c r="AO218" s="34" t="e">
        <f t="shared" si="321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315"/>
        <v>#DIV/0!</v>
      </c>
      <c r="BB218" s="13" t="e">
        <f t="shared" si="316"/>
        <v>#DIV/0!</v>
      </c>
      <c r="BC218" s="34" t="e">
        <f t="shared" si="322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317"/>
        <v>#DIV/0!</v>
      </c>
      <c r="BP218" s="13" t="e">
        <f t="shared" si="318"/>
        <v>#DIV/0!</v>
      </c>
      <c r="BQ218" s="34" t="e">
        <f t="shared" si="323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309"/>
        <v>13.033333333333333</v>
      </c>
      <c r="I219" s="41">
        <v>9</v>
      </c>
      <c r="J219" s="41">
        <v>9</v>
      </c>
      <c r="K219" s="41">
        <v>9</v>
      </c>
      <c r="L219" s="43">
        <f t="shared" si="310"/>
        <v>9</v>
      </c>
      <c r="M219" s="44">
        <f t="shared" si="319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311"/>
        <v>25.766666666666666</v>
      </c>
      <c r="Z219" s="43" t="e">
        <f t="shared" si="312"/>
        <v>#DIV/0!</v>
      </c>
      <c r="AA219" s="44">
        <f t="shared" si="320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313"/>
        <v>37.56666666666667</v>
      </c>
      <c r="AN219" s="43" t="e">
        <f t="shared" si="314"/>
        <v>#DIV/0!</v>
      </c>
      <c r="AO219" s="44">
        <f t="shared" si="321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315"/>
        <v>61.4</v>
      </c>
      <c r="BB219" s="43" t="e">
        <f t="shared" si="316"/>
        <v>#DIV/0!</v>
      </c>
      <c r="BC219" s="44">
        <f t="shared" si="322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317"/>
        <v>116</v>
      </c>
      <c r="BP219" s="43" t="e">
        <f t="shared" si="318"/>
        <v>#DIV/0!</v>
      </c>
      <c r="BQ219" s="44">
        <f t="shared" si="323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24">AVERAGE(E226:G226)</f>
        <v>#DIV/0!</v>
      </c>
      <c r="I226" s="38"/>
      <c r="J226" s="5"/>
      <c r="K226" s="38"/>
      <c r="L226" s="13" t="e">
        <f t="shared" ref="L226:L230" si="325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26">AVERAGE(S226:U226)</f>
        <v>#DIV/0!</v>
      </c>
      <c r="W226" s="38"/>
      <c r="X226" s="5"/>
      <c r="Y226" s="38"/>
      <c r="Z226" s="13" t="e">
        <f t="shared" ref="Z226:Z230" si="327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28">AVERAGE(AG226:AI226)</f>
        <v>#DIV/0!</v>
      </c>
      <c r="AK226" s="38"/>
      <c r="AL226" s="5"/>
      <c r="AM226" s="38"/>
      <c r="AN226" s="13" t="e">
        <f t="shared" ref="AN226:AN230" si="329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30">AVERAGE(AU226:AW226)</f>
        <v>#DIV/0!</v>
      </c>
      <c r="AY226" s="38"/>
      <c r="AZ226" s="5"/>
      <c r="BA226" s="38"/>
      <c r="BB226" s="13" t="e">
        <f t="shared" ref="BB226:BB230" si="331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32">AVERAGE(BI226:BK226)</f>
        <v>#DIV/0!</v>
      </c>
      <c r="BM226" s="38"/>
      <c r="BN226" s="5"/>
      <c r="BO226" s="38"/>
      <c r="BP226" s="13" t="e">
        <f t="shared" ref="BP226:BP230" si="333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34">B226</f>
        <v>15</v>
      </c>
      <c r="C227">
        <v>20</v>
      </c>
      <c r="D227">
        <v>1000</v>
      </c>
      <c r="H227" s="29" t="e">
        <f t="shared" si="324"/>
        <v>#DIV/0!</v>
      </c>
      <c r="L227" s="13" t="e">
        <f t="shared" si="325"/>
        <v>#DIV/0!</v>
      </c>
      <c r="M227" s="34" t="e">
        <f t="shared" ref="M227:M230" si="335">H227*1000/(B227*C227*D227)</f>
        <v>#DIV/0!</v>
      </c>
      <c r="O227">
        <v>3</v>
      </c>
      <c r="P227">
        <f t="shared" ref="P227:P231" si="336">P226</f>
        <v>15</v>
      </c>
      <c r="Q227">
        <v>20</v>
      </c>
      <c r="R227">
        <v>2000</v>
      </c>
      <c r="V227" s="29" t="e">
        <f t="shared" si="326"/>
        <v>#DIV/0!</v>
      </c>
      <c r="Z227" s="13" t="e">
        <f t="shared" si="327"/>
        <v>#DIV/0!</v>
      </c>
      <c r="AA227" s="34" t="e">
        <f t="shared" ref="AA227:AA230" si="337">V227*1000/(P227*Q227*R227)</f>
        <v>#DIV/0!</v>
      </c>
      <c r="AC227">
        <v>3</v>
      </c>
      <c r="AD227">
        <f t="shared" ref="AD227:AD231" si="338">AD226</f>
        <v>15</v>
      </c>
      <c r="AE227">
        <v>20</v>
      </c>
      <c r="AF227">
        <v>3000</v>
      </c>
      <c r="AJ227" s="29" t="e">
        <f t="shared" si="328"/>
        <v>#DIV/0!</v>
      </c>
      <c r="AN227" s="13" t="e">
        <f t="shared" si="329"/>
        <v>#DIV/0!</v>
      </c>
      <c r="AO227" s="34" t="e">
        <f t="shared" ref="AO227:AO230" si="339">AJ227*1000/(AD227*AE227*AF227)</f>
        <v>#DIV/0!</v>
      </c>
      <c r="AQ227">
        <v>3</v>
      </c>
      <c r="AR227">
        <f t="shared" ref="AR227:AR231" si="340">AR226</f>
        <v>15</v>
      </c>
      <c r="AS227">
        <v>20</v>
      </c>
      <c r="AT227">
        <v>5000</v>
      </c>
      <c r="AX227" s="29" t="e">
        <f t="shared" si="330"/>
        <v>#DIV/0!</v>
      </c>
      <c r="BB227" s="13" t="e">
        <f t="shared" si="331"/>
        <v>#DIV/0!</v>
      </c>
      <c r="BC227" s="34" t="e">
        <f t="shared" ref="BC227:BC230" si="341">AX227*1000/(AR227*AS227*AT227)</f>
        <v>#DIV/0!</v>
      </c>
      <c r="BE227" s="53">
        <v>3</v>
      </c>
      <c r="BF227">
        <f t="shared" ref="BF227:BF231" si="342">BF226</f>
        <v>15</v>
      </c>
      <c r="BG227">
        <v>20</v>
      </c>
      <c r="BH227">
        <v>10000</v>
      </c>
      <c r="BL227" s="29" t="e">
        <f t="shared" si="332"/>
        <v>#DIV/0!</v>
      </c>
      <c r="BP227" s="13" t="e">
        <f t="shared" si="333"/>
        <v>#DIV/0!</v>
      </c>
      <c r="BQ227" s="34" t="e">
        <f t="shared" ref="BQ227:BQ230" si="343">BL227*1000/(BF227*BG227*BH227)</f>
        <v>#DIV/0!</v>
      </c>
    </row>
    <row r="228" spans="1:69" x14ac:dyDescent="0.25">
      <c r="A228">
        <v>4</v>
      </c>
      <c r="B228">
        <f t="shared" si="334"/>
        <v>15</v>
      </c>
      <c r="C228">
        <v>30</v>
      </c>
      <c r="D228">
        <v>1000</v>
      </c>
      <c r="H228" s="29" t="e">
        <f t="shared" si="324"/>
        <v>#DIV/0!</v>
      </c>
      <c r="L228" s="13" t="e">
        <f t="shared" si="325"/>
        <v>#DIV/0!</v>
      </c>
      <c r="M228" s="34" t="e">
        <f t="shared" si="335"/>
        <v>#DIV/0!</v>
      </c>
      <c r="O228">
        <v>4</v>
      </c>
      <c r="P228">
        <f t="shared" si="336"/>
        <v>15</v>
      </c>
      <c r="Q228">
        <v>30</v>
      </c>
      <c r="R228">
        <v>2000</v>
      </c>
      <c r="V228" s="29" t="e">
        <f t="shared" si="326"/>
        <v>#DIV/0!</v>
      </c>
      <c r="Z228" s="13" t="e">
        <f t="shared" si="327"/>
        <v>#DIV/0!</v>
      </c>
      <c r="AA228" s="34" t="e">
        <f t="shared" si="337"/>
        <v>#DIV/0!</v>
      </c>
      <c r="AC228">
        <v>4</v>
      </c>
      <c r="AD228">
        <f t="shared" si="338"/>
        <v>15</v>
      </c>
      <c r="AE228">
        <v>30</v>
      </c>
      <c r="AF228">
        <v>3000</v>
      </c>
      <c r="AJ228" s="29" t="e">
        <f t="shared" si="328"/>
        <v>#DIV/0!</v>
      </c>
      <c r="AN228" s="13" t="e">
        <f t="shared" si="329"/>
        <v>#DIV/0!</v>
      </c>
      <c r="AO228" s="34" t="e">
        <f t="shared" si="339"/>
        <v>#DIV/0!</v>
      </c>
      <c r="AQ228">
        <v>4</v>
      </c>
      <c r="AR228">
        <f t="shared" si="340"/>
        <v>15</v>
      </c>
      <c r="AS228">
        <v>30</v>
      </c>
      <c r="AT228">
        <v>5000</v>
      </c>
      <c r="AX228" s="29" t="e">
        <f t="shared" si="330"/>
        <v>#DIV/0!</v>
      </c>
      <c r="BB228" s="13" t="e">
        <f t="shared" si="331"/>
        <v>#DIV/0!</v>
      </c>
      <c r="BC228" s="34" t="e">
        <f t="shared" si="341"/>
        <v>#DIV/0!</v>
      </c>
      <c r="BE228" s="53">
        <v>4</v>
      </c>
      <c r="BF228">
        <f t="shared" si="342"/>
        <v>15</v>
      </c>
      <c r="BG228">
        <v>30</v>
      </c>
      <c r="BH228">
        <v>10000</v>
      </c>
      <c r="BL228" s="29" t="e">
        <f t="shared" si="332"/>
        <v>#DIV/0!</v>
      </c>
      <c r="BP228" s="13" t="e">
        <f t="shared" si="333"/>
        <v>#DIV/0!</v>
      </c>
      <c r="BQ228" s="34" t="e">
        <f t="shared" si="343"/>
        <v>#DIV/0!</v>
      </c>
    </row>
    <row r="229" spans="1:69" x14ac:dyDescent="0.25">
      <c r="A229">
        <v>5</v>
      </c>
      <c r="B229">
        <f t="shared" si="334"/>
        <v>15</v>
      </c>
      <c r="C229">
        <v>40</v>
      </c>
      <c r="D229">
        <v>1000</v>
      </c>
      <c r="H229" s="29" t="e">
        <f t="shared" si="324"/>
        <v>#DIV/0!</v>
      </c>
      <c r="L229" s="13" t="e">
        <f t="shared" si="325"/>
        <v>#DIV/0!</v>
      </c>
      <c r="M229" s="34" t="e">
        <f t="shared" si="335"/>
        <v>#DIV/0!</v>
      </c>
      <c r="O229">
        <v>5</v>
      </c>
      <c r="P229">
        <f t="shared" si="336"/>
        <v>15</v>
      </c>
      <c r="Q229">
        <v>40</v>
      </c>
      <c r="R229">
        <v>2000</v>
      </c>
      <c r="V229" s="29" t="e">
        <f t="shared" si="326"/>
        <v>#DIV/0!</v>
      </c>
      <c r="Z229" s="13" t="e">
        <f t="shared" si="327"/>
        <v>#DIV/0!</v>
      </c>
      <c r="AA229" s="34" t="e">
        <f t="shared" si="337"/>
        <v>#DIV/0!</v>
      </c>
      <c r="AC229">
        <v>5</v>
      </c>
      <c r="AD229">
        <f t="shared" si="338"/>
        <v>15</v>
      </c>
      <c r="AE229">
        <v>40</v>
      </c>
      <c r="AF229">
        <v>3000</v>
      </c>
      <c r="AJ229" s="29" t="e">
        <f t="shared" si="328"/>
        <v>#DIV/0!</v>
      </c>
      <c r="AN229" s="13" t="e">
        <f t="shared" si="329"/>
        <v>#DIV/0!</v>
      </c>
      <c r="AO229" s="34" t="e">
        <f t="shared" si="339"/>
        <v>#DIV/0!</v>
      </c>
      <c r="AQ229">
        <v>5</v>
      </c>
      <c r="AR229">
        <f t="shared" si="340"/>
        <v>15</v>
      </c>
      <c r="AS229">
        <v>40</v>
      </c>
      <c r="AT229">
        <v>5000</v>
      </c>
      <c r="AX229" s="29" t="e">
        <f t="shared" si="330"/>
        <v>#DIV/0!</v>
      </c>
      <c r="BB229" s="13" t="e">
        <f t="shared" si="331"/>
        <v>#DIV/0!</v>
      </c>
      <c r="BC229" s="34" t="e">
        <f t="shared" si="341"/>
        <v>#DIV/0!</v>
      </c>
      <c r="BE229" s="53">
        <v>5</v>
      </c>
      <c r="BF229">
        <f t="shared" si="342"/>
        <v>15</v>
      </c>
      <c r="BG229">
        <v>40</v>
      </c>
      <c r="BH229">
        <v>10000</v>
      </c>
      <c r="BL229" s="29" t="e">
        <f t="shared" si="332"/>
        <v>#DIV/0!</v>
      </c>
      <c r="BP229" s="13" t="e">
        <f t="shared" si="333"/>
        <v>#DIV/0!</v>
      </c>
      <c r="BQ229" s="34" t="e">
        <f t="shared" si="343"/>
        <v>#DIV/0!</v>
      </c>
    </row>
    <row r="230" spans="1:69" s="41" customFormat="1" x14ac:dyDescent="0.25">
      <c r="A230" s="41">
        <v>6</v>
      </c>
      <c r="B230" s="41">
        <f t="shared" si="334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24"/>
        <v>13.1</v>
      </c>
      <c r="I230" s="41">
        <v>9</v>
      </c>
      <c r="L230" s="43">
        <f t="shared" si="325"/>
        <v>9</v>
      </c>
      <c r="M230" s="44">
        <f t="shared" si="335"/>
        <v>2.0793650793650795E-2</v>
      </c>
      <c r="O230" s="41">
        <v>6</v>
      </c>
      <c r="P230" s="41">
        <f t="shared" si="336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26"/>
        <v>25.333333333333332</v>
      </c>
      <c r="W230" s="41">
        <v>19</v>
      </c>
      <c r="Z230" s="43">
        <f t="shared" si="327"/>
        <v>19</v>
      </c>
      <c r="AA230" s="44">
        <f t="shared" si="337"/>
        <v>2.0105820105820106E-2</v>
      </c>
      <c r="AC230" s="41">
        <v>6</v>
      </c>
      <c r="AD230" s="41">
        <f t="shared" si="338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28"/>
        <v>37.833333333333336</v>
      </c>
      <c r="AN230" s="43" t="e">
        <f t="shared" si="329"/>
        <v>#DIV/0!</v>
      </c>
      <c r="AO230" s="44">
        <f t="shared" si="339"/>
        <v>2.0017636684303352E-2</v>
      </c>
      <c r="AQ230" s="41">
        <v>6</v>
      </c>
      <c r="AR230" s="41">
        <f t="shared" si="340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30"/>
        <v>61.800000000000004</v>
      </c>
      <c r="AY230" s="41">
        <v>44</v>
      </c>
      <c r="AZ230" s="41">
        <v>48</v>
      </c>
      <c r="BB230" s="43">
        <f t="shared" si="331"/>
        <v>46</v>
      </c>
      <c r="BC230" s="44">
        <f t="shared" si="341"/>
        <v>1.9619047619047623E-2</v>
      </c>
      <c r="BE230" s="55">
        <v>6</v>
      </c>
      <c r="BF230" s="41">
        <f t="shared" si="342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32"/>
        <v>116.96666666666665</v>
      </c>
      <c r="BP230" s="43" t="e">
        <f t="shared" si="333"/>
        <v>#DIV/0!</v>
      </c>
      <c r="BQ230" s="44">
        <f t="shared" si="343"/>
        <v>1.8566137566137564E-2</v>
      </c>
    </row>
    <row r="231" spans="1:69" x14ac:dyDescent="0.25">
      <c r="A231">
        <v>18</v>
      </c>
      <c r="B231">
        <f t="shared" si="334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36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38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40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42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44">AVERAGE(E237:G237)</f>
        <v>#DIV/0!</v>
      </c>
      <c r="I237" s="38"/>
      <c r="J237" s="5"/>
      <c r="K237" s="38"/>
      <c r="L237" s="13" t="e">
        <f t="shared" ref="L237:L240" si="345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46">AVERAGE(S237:U237)</f>
        <v>#DIV/0!</v>
      </c>
      <c r="W237" s="38"/>
      <c r="X237" s="5"/>
      <c r="Y237" s="38"/>
      <c r="Z237" s="13" t="e">
        <f t="shared" ref="Z237:Z240" si="347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48">AVERAGE(AG237:AI237)</f>
        <v>#DIV/0!</v>
      </c>
      <c r="AK237" s="38"/>
      <c r="AL237" s="5"/>
      <c r="AM237" s="38"/>
      <c r="AN237" s="13" t="e">
        <f t="shared" ref="AN237:AN240" si="349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50">AVERAGE(AU237:AW237)</f>
        <v>#DIV/0!</v>
      </c>
      <c r="AY237" s="38"/>
      <c r="AZ237" s="5"/>
      <c r="BA237" s="38"/>
      <c r="BB237" s="13" t="e">
        <f t="shared" ref="BB237:BB240" si="351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52">AVERAGE(BI237:BK237)</f>
        <v>#DIV/0!</v>
      </c>
      <c r="BM237" s="38"/>
      <c r="BN237" s="5"/>
      <c r="BO237" s="38"/>
      <c r="BP237" s="13" t="e">
        <f t="shared" ref="BP237:BP240" si="353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54">B237</f>
        <v>16</v>
      </c>
      <c r="C238">
        <v>20</v>
      </c>
      <c r="D238">
        <v>1000</v>
      </c>
      <c r="H238" s="29" t="e">
        <f t="shared" si="344"/>
        <v>#DIV/0!</v>
      </c>
      <c r="L238" s="13" t="e">
        <f t="shared" si="345"/>
        <v>#DIV/0!</v>
      </c>
      <c r="M238" s="34" t="e">
        <f t="shared" ref="M238:M240" si="355">H238*1000/(B238*C238*D238)</f>
        <v>#DIV/0!</v>
      </c>
      <c r="O238">
        <v>3</v>
      </c>
      <c r="P238">
        <f t="shared" ref="P238:P240" si="356">P237</f>
        <v>16</v>
      </c>
      <c r="Q238">
        <v>20</v>
      </c>
      <c r="R238">
        <v>2000</v>
      </c>
      <c r="V238" s="29" t="e">
        <f t="shared" si="346"/>
        <v>#DIV/0!</v>
      </c>
      <c r="Z238" s="13" t="e">
        <f t="shared" si="347"/>
        <v>#DIV/0!</v>
      </c>
      <c r="AA238" s="34" t="e">
        <f t="shared" ref="AA238:AA240" si="357">V238*1000/(P238*Q238*R238)</f>
        <v>#DIV/0!</v>
      </c>
      <c r="AC238">
        <v>3</v>
      </c>
      <c r="AD238">
        <f t="shared" ref="AD238:AD240" si="358">AD237</f>
        <v>16</v>
      </c>
      <c r="AE238">
        <v>20</v>
      </c>
      <c r="AF238">
        <v>3000</v>
      </c>
      <c r="AJ238" s="29" t="e">
        <f t="shared" si="348"/>
        <v>#DIV/0!</v>
      </c>
      <c r="AN238" s="13" t="e">
        <f t="shared" si="349"/>
        <v>#DIV/0!</v>
      </c>
      <c r="AO238" s="34" t="e">
        <f t="shared" ref="AO238:AO240" si="359">AJ238*1000/(AD238*AE238*AF238)</f>
        <v>#DIV/0!</v>
      </c>
      <c r="AQ238">
        <v>3</v>
      </c>
      <c r="AR238">
        <f t="shared" ref="AR238:AR240" si="360">AR237</f>
        <v>16</v>
      </c>
      <c r="AS238">
        <v>20</v>
      </c>
      <c r="AT238">
        <v>5000</v>
      </c>
      <c r="AX238" s="29" t="e">
        <f t="shared" si="350"/>
        <v>#DIV/0!</v>
      </c>
      <c r="BB238" s="13" t="e">
        <f t="shared" si="351"/>
        <v>#DIV/0!</v>
      </c>
      <c r="BC238" s="34" t="e">
        <f t="shared" ref="BC238:BC240" si="361">AX238*1000/(AR238*AS238*AT238)</f>
        <v>#DIV/0!</v>
      </c>
      <c r="BE238" s="53">
        <v>3</v>
      </c>
      <c r="BF238">
        <f t="shared" ref="BF238:BF240" si="362">BF237</f>
        <v>16</v>
      </c>
      <c r="BG238">
        <v>20</v>
      </c>
      <c r="BH238">
        <v>10000</v>
      </c>
      <c r="BL238" s="29" t="e">
        <f t="shared" si="352"/>
        <v>#DIV/0!</v>
      </c>
      <c r="BP238" s="13" t="e">
        <f t="shared" si="353"/>
        <v>#DIV/0!</v>
      </c>
      <c r="BQ238" s="34" t="e">
        <f t="shared" ref="BQ238:BQ240" si="363">BL238*1000/(BF238*BG238*BH238)</f>
        <v>#DIV/0!</v>
      </c>
    </row>
    <row r="239" spans="1:69" x14ac:dyDescent="0.25">
      <c r="A239">
        <v>4</v>
      </c>
      <c r="B239">
        <f t="shared" si="354"/>
        <v>16</v>
      </c>
      <c r="C239">
        <v>30</v>
      </c>
      <c r="D239">
        <v>1000</v>
      </c>
      <c r="H239" s="29" t="e">
        <f t="shared" si="344"/>
        <v>#DIV/0!</v>
      </c>
      <c r="L239" s="13" t="e">
        <f t="shared" si="345"/>
        <v>#DIV/0!</v>
      </c>
      <c r="M239" s="34" t="e">
        <f t="shared" si="355"/>
        <v>#DIV/0!</v>
      </c>
      <c r="O239">
        <v>4</v>
      </c>
      <c r="P239">
        <f t="shared" si="356"/>
        <v>16</v>
      </c>
      <c r="Q239">
        <v>30</v>
      </c>
      <c r="R239">
        <v>2000</v>
      </c>
      <c r="V239" s="29" t="e">
        <f t="shared" si="346"/>
        <v>#DIV/0!</v>
      </c>
      <c r="Z239" s="13" t="e">
        <f t="shared" si="347"/>
        <v>#DIV/0!</v>
      </c>
      <c r="AA239" s="34" t="e">
        <f t="shared" si="357"/>
        <v>#DIV/0!</v>
      </c>
      <c r="AC239">
        <v>4</v>
      </c>
      <c r="AD239">
        <f t="shared" si="358"/>
        <v>16</v>
      </c>
      <c r="AE239">
        <v>30</v>
      </c>
      <c r="AF239">
        <v>3000</v>
      </c>
      <c r="AJ239" s="29" t="e">
        <f t="shared" si="348"/>
        <v>#DIV/0!</v>
      </c>
      <c r="AN239" s="13" t="e">
        <f t="shared" si="349"/>
        <v>#DIV/0!</v>
      </c>
      <c r="AO239" s="34" t="e">
        <f t="shared" si="359"/>
        <v>#DIV/0!</v>
      </c>
      <c r="AQ239">
        <v>4</v>
      </c>
      <c r="AR239">
        <f t="shared" si="360"/>
        <v>16</v>
      </c>
      <c r="AS239">
        <v>30</v>
      </c>
      <c r="AT239">
        <v>5000</v>
      </c>
      <c r="AX239" s="29" t="e">
        <f t="shared" si="350"/>
        <v>#DIV/0!</v>
      </c>
      <c r="BB239" s="13" t="e">
        <f t="shared" si="351"/>
        <v>#DIV/0!</v>
      </c>
      <c r="BC239" s="34" t="e">
        <f t="shared" si="361"/>
        <v>#DIV/0!</v>
      </c>
      <c r="BE239" s="53">
        <v>4</v>
      </c>
      <c r="BF239">
        <f t="shared" si="362"/>
        <v>16</v>
      </c>
      <c r="BG239">
        <v>30</v>
      </c>
      <c r="BH239">
        <v>10000</v>
      </c>
      <c r="BL239" s="29" t="e">
        <f t="shared" si="352"/>
        <v>#DIV/0!</v>
      </c>
      <c r="BP239" s="13" t="e">
        <f t="shared" si="353"/>
        <v>#DIV/0!</v>
      </c>
      <c r="BQ239" s="34" t="e">
        <f t="shared" si="363"/>
        <v>#DIV/0!</v>
      </c>
    </row>
    <row r="240" spans="1:69" s="41" customFormat="1" x14ac:dyDescent="0.25">
      <c r="A240" s="41">
        <v>5</v>
      </c>
      <c r="B240" s="41">
        <f t="shared" si="354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44"/>
        <v>13.133333333333333</v>
      </c>
      <c r="L240" s="43" t="e">
        <f t="shared" si="345"/>
        <v>#DIV/0!</v>
      </c>
      <c r="M240" s="44">
        <f t="shared" si="355"/>
        <v>2.0520833333333332E-2</v>
      </c>
      <c r="O240" s="41">
        <v>5</v>
      </c>
      <c r="P240" s="41">
        <f t="shared" si="356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46"/>
        <v>25.5</v>
      </c>
      <c r="Z240" s="43" t="e">
        <f t="shared" si="347"/>
        <v>#DIV/0!</v>
      </c>
      <c r="AA240" s="44">
        <f t="shared" si="357"/>
        <v>1.9921874999999999E-2</v>
      </c>
      <c r="AC240" s="41">
        <v>5</v>
      </c>
      <c r="AD240" s="41">
        <f t="shared" si="358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48"/>
        <v>38.799999999999997</v>
      </c>
      <c r="AN240" s="43" t="e">
        <f t="shared" si="349"/>
        <v>#DIV/0!</v>
      </c>
      <c r="AO240" s="44">
        <f t="shared" si="359"/>
        <v>2.0208333333333332E-2</v>
      </c>
      <c r="AQ240" s="41">
        <v>5</v>
      </c>
      <c r="AR240" s="41">
        <f t="shared" si="360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50"/>
        <v>62.633333333333333</v>
      </c>
      <c r="BB240" s="43" t="e">
        <f t="shared" si="351"/>
        <v>#DIV/0!</v>
      </c>
      <c r="BC240" s="44">
        <f t="shared" si="361"/>
        <v>1.9572916666666669E-2</v>
      </c>
      <c r="BE240" s="55">
        <v>5</v>
      </c>
      <c r="BF240" s="41">
        <f t="shared" si="362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52"/>
        <v>119.23333333333333</v>
      </c>
      <c r="BP240" s="43" t="e">
        <f t="shared" si="353"/>
        <v>#DIV/0!</v>
      </c>
      <c r="BQ240" s="44">
        <f t="shared" si="363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64">AVERAGE(E247:G247)</f>
        <v>#DIV/0!</v>
      </c>
      <c r="I247" s="38"/>
      <c r="J247" s="5"/>
      <c r="K247" s="38"/>
      <c r="L247" s="13" t="e">
        <f t="shared" ref="L247:L250" si="365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66">AVERAGE(S247:U247)</f>
        <v>#DIV/0!</v>
      </c>
      <c r="W247" s="38"/>
      <c r="X247" s="5"/>
      <c r="Y247" s="38"/>
      <c r="Z247" s="13" t="e">
        <f t="shared" ref="Z247:Z250" si="367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68">AVERAGE(AG247:AI247)</f>
        <v>#DIV/0!</v>
      </c>
      <c r="AK247" s="38"/>
      <c r="AL247" s="5"/>
      <c r="AM247" s="38"/>
      <c r="AN247" s="13" t="e">
        <f t="shared" ref="AN247:AN250" si="369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70">AVERAGE(AU247:AW247)</f>
        <v>#DIV/0!</v>
      </c>
      <c r="AY247" s="38"/>
      <c r="AZ247" s="5"/>
      <c r="BA247" s="38"/>
      <c r="BB247" s="13" t="e">
        <f t="shared" ref="BB247:BB250" si="371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72">AVERAGE(BI247:BK247)</f>
        <v>#DIV/0!</v>
      </c>
      <c r="BM247" s="38"/>
      <c r="BN247" s="5"/>
      <c r="BO247" s="38"/>
      <c r="BP247" s="13" t="e">
        <f t="shared" ref="BP247:BP250" si="373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74">B247</f>
        <v>17</v>
      </c>
      <c r="C248">
        <v>20</v>
      </c>
      <c r="D248">
        <v>1000</v>
      </c>
      <c r="H248" s="29" t="e">
        <f t="shared" si="364"/>
        <v>#DIV/0!</v>
      </c>
      <c r="L248" s="13" t="e">
        <f t="shared" si="365"/>
        <v>#DIV/0!</v>
      </c>
      <c r="M248" s="34" t="e">
        <f t="shared" ref="M248:M250" si="375">H248*1000/(B248*C248*D248)</f>
        <v>#DIV/0!</v>
      </c>
      <c r="O248">
        <v>3</v>
      </c>
      <c r="P248">
        <f t="shared" ref="P248:P251" si="376">P247</f>
        <v>17</v>
      </c>
      <c r="Q248">
        <v>20</v>
      </c>
      <c r="R248">
        <v>2000</v>
      </c>
      <c r="V248" s="29" t="e">
        <f t="shared" si="366"/>
        <v>#DIV/0!</v>
      </c>
      <c r="Z248" s="13" t="e">
        <f t="shared" si="367"/>
        <v>#DIV/0!</v>
      </c>
      <c r="AA248" s="34" t="e">
        <f t="shared" ref="AA248:AA250" si="377">V248*1000/(P248*Q248*R248)</f>
        <v>#DIV/0!</v>
      </c>
      <c r="AC248">
        <v>3</v>
      </c>
      <c r="AD248">
        <f t="shared" ref="AD248:AD251" si="378">AD247</f>
        <v>17</v>
      </c>
      <c r="AE248">
        <v>20</v>
      </c>
      <c r="AF248">
        <v>3000</v>
      </c>
      <c r="AJ248" s="29" t="e">
        <f t="shared" si="368"/>
        <v>#DIV/0!</v>
      </c>
      <c r="AN248" s="13" t="e">
        <f t="shared" si="369"/>
        <v>#DIV/0!</v>
      </c>
      <c r="AO248" s="34" t="e">
        <f t="shared" ref="AO248:AO250" si="379">AJ248*1000/(AD248*AE248*AF248)</f>
        <v>#DIV/0!</v>
      </c>
      <c r="AQ248">
        <v>3</v>
      </c>
      <c r="AR248">
        <f t="shared" ref="AR248:AR251" si="380">AR247</f>
        <v>17</v>
      </c>
      <c r="AS248">
        <v>20</v>
      </c>
      <c r="AT248">
        <v>5000</v>
      </c>
      <c r="AX248" s="29" t="e">
        <f t="shared" si="370"/>
        <v>#DIV/0!</v>
      </c>
      <c r="BB248" s="13" t="e">
        <f t="shared" si="371"/>
        <v>#DIV/0!</v>
      </c>
      <c r="BC248" s="34" t="e">
        <f t="shared" ref="BC248:BC250" si="381">AX248*1000/(AR248*AS248*AT248)</f>
        <v>#DIV/0!</v>
      </c>
      <c r="BE248" s="53">
        <v>3</v>
      </c>
      <c r="BF248">
        <f t="shared" ref="BF248:BF251" si="382">BF247</f>
        <v>17</v>
      </c>
      <c r="BG248">
        <v>20</v>
      </c>
      <c r="BH248">
        <v>10000</v>
      </c>
      <c r="BL248" s="29" t="e">
        <f t="shared" si="372"/>
        <v>#DIV/0!</v>
      </c>
      <c r="BP248" s="13" t="e">
        <f t="shared" si="373"/>
        <v>#DIV/0!</v>
      </c>
      <c r="BQ248" s="34" t="e">
        <f t="shared" ref="BQ248:BQ250" si="383">BL248*1000/(BF248*BG248*BH248)</f>
        <v>#DIV/0!</v>
      </c>
    </row>
    <row r="249" spans="1:69" x14ac:dyDescent="0.25">
      <c r="A249">
        <v>4</v>
      </c>
      <c r="B249">
        <f t="shared" si="374"/>
        <v>17</v>
      </c>
      <c r="C249">
        <v>30</v>
      </c>
      <c r="D249">
        <v>1000</v>
      </c>
      <c r="H249" s="29" t="e">
        <f t="shared" si="364"/>
        <v>#DIV/0!</v>
      </c>
      <c r="L249" s="13" t="e">
        <f t="shared" si="365"/>
        <v>#DIV/0!</v>
      </c>
      <c r="M249" s="34" t="e">
        <f t="shared" si="375"/>
        <v>#DIV/0!</v>
      </c>
      <c r="O249">
        <v>4</v>
      </c>
      <c r="P249">
        <f t="shared" si="376"/>
        <v>17</v>
      </c>
      <c r="Q249">
        <v>30</v>
      </c>
      <c r="R249">
        <v>2000</v>
      </c>
      <c r="V249" s="29" t="e">
        <f t="shared" si="366"/>
        <v>#DIV/0!</v>
      </c>
      <c r="Z249" s="13" t="e">
        <f t="shared" si="367"/>
        <v>#DIV/0!</v>
      </c>
      <c r="AA249" s="34" t="e">
        <f t="shared" si="377"/>
        <v>#DIV/0!</v>
      </c>
      <c r="AC249">
        <v>4</v>
      </c>
      <c r="AD249">
        <f t="shared" si="378"/>
        <v>17</v>
      </c>
      <c r="AE249">
        <v>30</v>
      </c>
      <c r="AF249">
        <v>3000</v>
      </c>
      <c r="AJ249" s="29" t="e">
        <f t="shared" si="368"/>
        <v>#DIV/0!</v>
      </c>
      <c r="AN249" s="13" t="e">
        <f t="shared" si="369"/>
        <v>#DIV/0!</v>
      </c>
      <c r="AO249" s="34" t="e">
        <f t="shared" si="379"/>
        <v>#DIV/0!</v>
      </c>
      <c r="AQ249">
        <v>4</v>
      </c>
      <c r="AR249">
        <f t="shared" si="380"/>
        <v>17</v>
      </c>
      <c r="AS249">
        <v>30</v>
      </c>
      <c r="AT249">
        <v>5000</v>
      </c>
      <c r="AX249" s="29" t="e">
        <f t="shared" si="370"/>
        <v>#DIV/0!</v>
      </c>
      <c r="BB249" s="13" t="e">
        <f t="shared" si="371"/>
        <v>#DIV/0!</v>
      </c>
      <c r="BC249" s="34" t="e">
        <f t="shared" si="381"/>
        <v>#DIV/0!</v>
      </c>
      <c r="BE249" s="53">
        <v>4</v>
      </c>
      <c r="BF249">
        <f t="shared" si="382"/>
        <v>17</v>
      </c>
      <c r="BG249">
        <v>30</v>
      </c>
      <c r="BH249">
        <v>10000</v>
      </c>
      <c r="BL249" s="29" t="e">
        <f t="shared" si="372"/>
        <v>#DIV/0!</v>
      </c>
      <c r="BP249" s="13" t="e">
        <f t="shared" si="373"/>
        <v>#DIV/0!</v>
      </c>
      <c r="BQ249" s="34" t="e">
        <f t="shared" si="383"/>
        <v>#DIV/0!</v>
      </c>
    </row>
    <row r="250" spans="1:69" s="41" customFormat="1" x14ac:dyDescent="0.25">
      <c r="A250" s="41">
        <v>6</v>
      </c>
      <c r="B250" s="41">
        <f t="shared" si="374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64"/>
        <v>13.133333333333333</v>
      </c>
      <c r="L250" s="43" t="e">
        <f t="shared" si="365"/>
        <v>#DIV/0!</v>
      </c>
      <c r="M250" s="44">
        <f t="shared" si="375"/>
        <v>2.0879703232644407E-2</v>
      </c>
      <c r="O250" s="41">
        <v>6</v>
      </c>
      <c r="P250" s="41">
        <f t="shared" si="376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66"/>
        <v>25.666666666666668</v>
      </c>
      <c r="Z250" s="43" t="e">
        <f t="shared" si="367"/>
        <v>#DIV/0!</v>
      </c>
      <c r="AA250" s="44">
        <f t="shared" si="377"/>
        <v>2.0402755696873345E-2</v>
      </c>
      <c r="AC250" s="41">
        <v>6</v>
      </c>
      <c r="AD250" s="41">
        <f t="shared" si="378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68"/>
        <v>37.666666666666664</v>
      </c>
      <c r="AN250" s="43" t="e">
        <f t="shared" si="369"/>
        <v>#DIV/0!</v>
      </c>
      <c r="AO250" s="44">
        <f t="shared" si="379"/>
        <v>1.9961137608196431E-2</v>
      </c>
      <c r="AQ250" s="41">
        <v>6</v>
      </c>
      <c r="AR250" s="41">
        <f t="shared" si="380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70"/>
        <v>62.233333333333327</v>
      </c>
      <c r="BB250" s="43" t="e">
        <f t="shared" si="371"/>
        <v>#DIV/0!</v>
      </c>
      <c r="BC250" s="44">
        <f t="shared" si="381"/>
        <v>1.978802331743508E-2</v>
      </c>
      <c r="BE250" s="55">
        <v>6</v>
      </c>
      <c r="BF250" s="41">
        <f t="shared" si="382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72"/>
        <v>111</v>
      </c>
      <c r="BP250" s="43" t="e">
        <f t="shared" si="373"/>
        <v>#DIV/0!</v>
      </c>
      <c r="BQ250" s="44">
        <f t="shared" si="383"/>
        <v>1.7647058823529412E-2</v>
      </c>
    </row>
    <row r="251" spans="1:69" x14ac:dyDescent="0.25">
      <c r="A251">
        <v>18</v>
      </c>
      <c r="B251">
        <f t="shared" si="374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76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78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80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82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84">AVERAGE(E257:G257)</f>
        <v>#DIV/0!</v>
      </c>
      <c r="I257" s="38"/>
      <c r="J257" s="5"/>
      <c r="K257" s="38"/>
      <c r="L257" s="13" t="e">
        <f t="shared" ref="L257:L260" si="385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86">AVERAGE(S257:U257)</f>
        <v>#DIV/0!</v>
      </c>
      <c r="W257" s="38"/>
      <c r="X257" s="5"/>
      <c r="Y257" s="38"/>
      <c r="Z257" s="13" t="e">
        <f t="shared" ref="Z257:Z260" si="387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88">AVERAGE(AG257:AI257)</f>
        <v>#DIV/0!</v>
      </c>
      <c r="AK257" s="38"/>
      <c r="AL257" s="5"/>
      <c r="AM257" s="38"/>
      <c r="AN257" s="13" t="e">
        <f t="shared" ref="AN257:AN260" si="389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90">AVERAGE(AU257:AW257)</f>
        <v>#DIV/0!</v>
      </c>
      <c r="AY257" s="38"/>
      <c r="AZ257" s="5"/>
      <c r="BA257" s="38"/>
      <c r="BB257" s="13" t="e">
        <f t="shared" ref="BB257:BB260" si="391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92">AVERAGE(BI257:BK257)</f>
        <v>#DIV/0!</v>
      </c>
      <c r="BM257" s="38"/>
      <c r="BN257" s="5"/>
      <c r="BO257" s="38"/>
      <c r="BP257" s="13" t="e">
        <f t="shared" ref="BP257:BP260" si="393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94">B257</f>
        <v>18</v>
      </c>
      <c r="C258">
        <v>20</v>
      </c>
      <c r="D258">
        <v>1000</v>
      </c>
      <c r="H258" s="29" t="e">
        <f t="shared" si="384"/>
        <v>#DIV/0!</v>
      </c>
      <c r="L258" s="13" t="e">
        <f t="shared" si="385"/>
        <v>#DIV/0!</v>
      </c>
      <c r="M258" s="34" t="e">
        <f t="shared" ref="M258:M260" si="395">H258*1000/(B258*C258*D258)</f>
        <v>#DIV/0!</v>
      </c>
      <c r="O258">
        <v>3</v>
      </c>
      <c r="P258">
        <f t="shared" ref="P258:P261" si="396">P257</f>
        <v>18</v>
      </c>
      <c r="Q258">
        <v>20</v>
      </c>
      <c r="R258">
        <v>2000</v>
      </c>
      <c r="V258" s="29" t="e">
        <f t="shared" si="386"/>
        <v>#DIV/0!</v>
      </c>
      <c r="Z258" s="13" t="e">
        <f t="shared" si="387"/>
        <v>#DIV/0!</v>
      </c>
      <c r="AA258" s="34" t="e">
        <f t="shared" ref="AA258:AA260" si="397">V258*1000/(P258*Q258*R258)</f>
        <v>#DIV/0!</v>
      </c>
      <c r="AC258">
        <v>3</v>
      </c>
      <c r="AD258">
        <f t="shared" ref="AD258:AD261" si="398">AD257</f>
        <v>18</v>
      </c>
      <c r="AE258">
        <v>20</v>
      </c>
      <c r="AF258">
        <v>3000</v>
      </c>
      <c r="AJ258" s="29" t="e">
        <f t="shared" si="388"/>
        <v>#DIV/0!</v>
      </c>
      <c r="AN258" s="13" t="e">
        <f t="shared" si="389"/>
        <v>#DIV/0!</v>
      </c>
      <c r="AO258" s="34" t="e">
        <f t="shared" ref="AO258:AO260" si="399">AJ258*1000/(AD258*AE258*AF258)</f>
        <v>#DIV/0!</v>
      </c>
      <c r="AQ258">
        <v>3</v>
      </c>
      <c r="AR258">
        <f t="shared" ref="AR258:AR261" si="400">AR257</f>
        <v>18</v>
      </c>
      <c r="AS258">
        <v>20</v>
      </c>
      <c r="AT258">
        <v>5000</v>
      </c>
      <c r="AX258" s="29" t="e">
        <f t="shared" si="390"/>
        <v>#DIV/0!</v>
      </c>
      <c r="BB258" s="13" t="e">
        <f t="shared" si="391"/>
        <v>#DIV/0!</v>
      </c>
      <c r="BC258" s="34" t="e">
        <f t="shared" ref="BC258:BC260" si="401">AX258*1000/(AR258*AS258*AT258)</f>
        <v>#DIV/0!</v>
      </c>
      <c r="BE258" s="53">
        <v>3</v>
      </c>
      <c r="BF258">
        <f t="shared" ref="BF258:BF261" si="402">BF257</f>
        <v>18</v>
      </c>
      <c r="BG258">
        <v>20</v>
      </c>
      <c r="BH258">
        <v>10000</v>
      </c>
      <c r="BL258" s="29" t="e">
        <f t="shared" si="392"/>
        <v>#DIV/0!</v>
      </c>
      <c r="BP258" s="13" t="e">
        <f t="shared" si="393"/>
        <v>#DIV/0!</v>
      </c>
      <c r="BQ258" s="34" t="e">
        <f t="shared" ref="BQ258:BQ260" si="403">BL258*1000/(BF258*BG258*BH258)</f>
        <v>#DIV/0!</v>
      </c>
    </row>
    <row r="259" spans="1:69" x14ac:dyDescent="0.25">
      <c r="A259">
        <v>4</v>
      </c>
      <c r="B259">
        <f t="shared" si="394"/>
        <v>18</v>
      </c>
      <c r="C259">
        <v>30</v>
      </c>
      <c r="D259">
        <v>1000</v>
      </c>
      <c r="H259" s="29" t="e">
        <f t="shared" si="384"/>
        <v>#DIV/0!</v>
      </c>
      <c r="L259" s="13" t="e">
        <f t="shared" si="385"/>
        <v>#DIV/0!</v>
      </c>
      <c r="M259" s="34" t="e">
        <f t="shared" si="395"/>
        <v>#DIV/0!</v>
      </c>
      <c r="O259">
        <v>4</v>
      </c>
      <c r="P259">
        <f t="shared" si="396"/>
        <v>18</v>
      </c>
      <c r="Q259">
        <v>30</v>
      </c>
      <c r="R259">
        <v>2000</v>
      </c>
      <c r="V259" s="29" t="e">
        <f t="shared" si="386"/>
        <v>#DIV/0!</v>
      </c>
      <c r="Z259" s="13" t="e">
        <f t="shared" si="387"/>
        <v>#DIV/0!</v>
      </c>
      <c r="AA259" s="34" t="e">
        <f t="shared" si="397"/>
        <v>#DIV/0!</v>
      </c>
      <c r="AC259">
        <v>4</v>
      </c>
      <c r="AD259">
        <f t="shared" si="398"/>
        <v>18</v>
      </c>
      <c r="AE259">
        <v>30</v>
      </c>
      <c r="AF259">
        <v>3000</v>
      </c>
      <c r="AJ259" s="29" t="e">
        <f t="shared" si="388"/>
        <v>#DIV/0!</v>
      </c>
      <c r="AN259" s="13" t="e">
        <f t="shared" si="389"/>
        <v>#DIV/0!</v>
      </c>
      <c r="AO259" s="34" t="e">
        <f t="shared" si="399"/>
        <v>#DIV/0!</v>
      </c>
      <c r="AQ259">
        <v>4</v>
      </c>
      <c r="AR259">
        <f t="shared" si="400"/>
        <v>18</v>
      </c>
      <c r="AS259">
        <v>30</v>
      </c>
      <c r="AT259">
        <v>5000</v>
      </c>
      <c r="AX259" s="29" t="e">
        <f t="shared" si="390"/>
        <v>#DIV/0!</v>
      </c>
      <c r="BB259" s="13" t="e">
        <f t="shared" si="391"/>
        <v>#DIV/0!</v>
      </c>
      <c r="BC259" s="34" t="e">
        <f t="shared" si="401"/>
        <v>#DIV/0!</v>
      </c>
      <c r="BE259" s="53">
        <v>4</v>
      </c>
      <c r="BF259">
        <f t="shared" si="402"/>
        <v>18</v>
      </c>
      <c r="BG259">
        <v>30</v>
      </c>
      <c r="BH259">
        <v>10000</v>
      </c>
      <c r="BL259" s="29" t="e">
        <f t="shared" si="392"/>
        <v>#DIV/0!</v>
      </c>
      <c r="BP259" s="13" t="e">
        <f t="shared" si="393"/>
        <v>#DIV/0!</v>
      </c>
      <c r="BQ259" s="34" t="e">
        <f t="shared" si="403"/>
        <v>#DIV/0!</v>
      </c>
    </row>
    <row r="260" spans="1:69" s="41" customFormat="1" x14ac:dyDescent="0.25">
      <c r="A260" s="41">
        <v>6</v>
      </c>
      <c r="B260" s="41">
        <f t="shared" si="394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84"/>
        <v>13.200000000000001</v>
      </c>
      <c r="L260" s="43" t="e">
        <f t="shared" si="385"/>
        <v>#DIV/0!</v>
      </c>
      <c r="M260" s="44">
        <f t="shared" si="395"/>
        <v>2.0952380952380955E-2</v>
      </c>
      <c r="O260" s="41">
        <v>6</v>
      </c>
      <c r="P260" s="41">
        <f t="shared" si="396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86"/>
        <v>25.399999999999995</v>
      </c>
      <c r="Z260" s="43" t="e">
        <f t="shared" si="387"/>
        <v>#DIV/0!</v>
      </c>
      <c r="AA260" s="44">
        <f t="shared" si="397"/>
        <v>2.0158730158730157E-2</v>
      </c>
      <c r="AC260" s="41">
        <v>6</v>
      </c>
      <c r="AD260" s="41">
        <f t="shared" si="398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88"/>
        <v>38.166666666666664</v>
      </c>
      <c r="AN260" s="43" t="e">
        <f t="shared" si="389"/>
        <v>#DIV/0!</v>
      </c>
      <c r="AO260" s="44">
        <f t="shared" si="399"/>
        <v>2.019400352733686E-2</v>
      </c>
      <c r="AQ260" s="41">
        <v>6</v>
      </c>
      <c r="AR260" s="41">
        <f t="shared" si="400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90"/>
        <v>62.6</v>
      </c>
      <c r="BB260" s="43" t="e">
        <f t="shared" si="391"/>
        <v>#DIV/0!</v>
      </c>
      <c r="BC260" s="44">
        <f t="shared" si="401"/>
        <v>1.9873015873015872E-2</v>
      </c>
      <c r="BE260" s="55">
        <v>6</v>
      </c>
      <c r="BF260" s="41">
        <f t="shared" si="402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92"/>
        <v>120.53333333333335</v>
      </c>
      <c r="BP260" s="43" t="e">
        <f t="shared" si="393"/>
        <v>#DIV/0!</v>
      </c>
      <c r="BQ260" s="44">
        <f t="shared" si="403"/>
        <v>1.9132275132275132E-2</v>
      </c>
    </row>
    <row r="261" spans="1:69" x14ac:dyDescent="0.25">
      <c r="A261">
        <v>18</v>
      </c>
      <c r="B261">
        <f t="shared" si="394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96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98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400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402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404">AVERAGE(E267:G267)</f>
        <v>#DIV/0!</v>
      </c>
      <c r="I267" s="38"/>
      <c r="J267" s="5"/>
      <c r="K267" s="38"/>
      <c r="L267" s="13" t="e">
        <f t="shared" ref="L267:L270" si="405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406">AVERAGE(S267:U267)</f>
        <v>#DIV/0!</v>
      </c>
      <c r="W267" s="38"/>
      <c r="X267" s="5"/>
      <c r="Y267" s="38"/>
      <c r="Z267" s="13" t="e">
        <f t="shared" ref="Z267:Z270" si="407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408">AVERAGE(AG267:AI267)</f>
        <v>#DIV/0!</v>
      </c>
      <c r="AK267" s="38"/>
      <c r="AL267" s="5"/>
      <c r="AM267" s="38"/>
      <c r="AN267" s="13" t="e">
        <f t="shared" ref="AN267:AN270" si="409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410">AVERAGE(AU267:AW267)</f>
        <v>#DIV/0!</v>
      </c>
      <c r="AY267" s="38"/>
      <c r="AZ267" s="5"/>
      <c r="BA267" s="38"/>
      <c r="BB267" s="13" t="e">
        <f t="shared" ref="BB267:BB270" si="411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412">AVERAGE(BI267:BK267)</f>
        <v>#DIV/0!</v>
      </c>
      <c r="BM267" s="38"/>
      <c r="BN267" s="5"/>
      <c r="BO267" s="38"/>
      <c r="BP267" s="13" t="e">
        <f t="shared" ref="BP267:BP270" si="413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414">B267</f>
        <v>19</v>
      </c>
      <c r="C268">
        <v>20</v>
      </c>
      <c r="D268">
        <v>1000</v>
      </c>
      <c r="H268" s="29" t="e">
        <f t="shared" si="404"/>
        <v>#DIV/0!</v>
      </c>
      <c r="L268" s="13" t="e">
        <f t="shared" si="405"/>
        <v>#DIV/0!</v>
      </c>
      <c r="M268" s="34" t="e">
        <f t="shared" ref="M268:M270" si="415">H268*1000/(B268*C268*D268)</f>
        <v>#DIV/0!</v>
      </c>
      <c r="O268">
        <v>3</v>
      </c>
      <c r="P268">
        <f t="shared" ref="P268:P271" si="416">P267</f>
        <v>19</v>
      </c>
      <c r="Q268">
        <v>20</v>
      </c>
      <c r="R268">
        <v>2000</v>
      </c>
      <c r="V268" s="29" t="e">
        <f t="shared" si="406"/>
        <v>#DIV/0!</v>
      </c>
      <c r="Z268" s="13" t="e">
        <f t="shared" si="407"/>
        <v>#DIV/0!</v>
      </c>
      <c r="AA268" s="34" t="e">
        <f t="shared" ref="AA268:AA270" si="417">V268*1000/(P268*Q268*R268)</f>
        <v>#DIV/0!</v>
      </c>
      <c r="AC268">
        <v>3</v>
      </c>
      <c r="AD268">
        <f t="shared" ref="AD268:AD271" si="418">AD267</f>
        <v>19</v>
      </c>
      <c r="AE268">
        <v>20</v>
      </c>
      <c r="AF268">
        <v>3000</v>
      </c>
      <c r="AJ268" s="29" t="e">
        <f t="shared" si="408"/>
        <v>#DIV/0!</v>
      </c>
      <c r="AN268" s="13" t="e">
        <f t="shared" si="409"/>
        <v>#DIV/0!</v>
      </c>
      <c r="AO268" s="34" t="e">
        <f t="shared" ref="AO268:AO270" si="419">AJ268*1000/(AD268*AE268*AF268)</f>
        <v>#DIV/0!</v>
      </c>
      <c r="AQ268">
        <v>3</v>
      </c>
      <c r="AR268">
        <f t="shared" ref="AR268:AR271" si="420">AR267</f>
        <v>19</v>
      </c>
      <c r="AS268">
        <v>20</v>
      </c>
      <c r="AT268">
        <v>5000</v>
      </c>
      <c r="AX268" s="29" t="e">
        <f t="shared" si="410"/>
        <v>#DIV/0!</v>
      </c>
      <c r="BB268" s="13" t="e">
        <f t="shared" si="411"/>
        <v>#DIV/0!</v>
      </c>
      <c r="BC268" s="34" t="e">
        <f t="shared" ref="BC268:BC270" si="421">AX268*1000/(AR268*AS268*AT268)</f>
        <v>#DIV/0!</v>
      </c>
      <c r="BE268" s="53">
        <v>3</v>
      </c>
      <c r="BF268">
        <f t="shared" ref="BF268:BF271" si="422">BF267</f>
        <v>19</v>
      </c>
      <c r="BG268">
        <v>20</v>
      </c>
      <c r="BH268">
        <v>10000</v>
      </c>
      <c r="BL268" s="29" t="e">
        <f t="shared" si="412"/>
        <v>#DIV/0!</v>
      </c>
      <c r="BP268" s="13" t="e">
        <f t="shared" si="413"/>
        <v>#DIV/0!</v>
      </c>
      <c r="BQ268" s="34" t="e">
        <f t="shared" ref="BQ268:BQ270" si="423">BL268*1000/(BF268*BG268*BH268)</f>
        <v>#DIV/0!</v>
      </c>
    </row>
    <row r="269" spans="1:69" x14ac:dyDescent="0.25">
      <c r="A269">
        <v>5</v>
      </c>
      <c r="B269">
        <f t="shared" si="414"/>
        <v>19</v>
      </c>
      <c r="C269">
        <v>30</v>
      </c>
      <c r="D269">
        <v>1000</v>
      </c>
      <c r="H269" s="29" t="e">
        <f t="shared" si="404"/>
        <v>#DIV/0!</v>
      </c>
      <c r="L269" s="13" t="e">
        <f t="shared" si="405"/>
        <v>#DIV/0!</v>
      </c>
      <c r="M269" s="34" t="e">
        <f t="shared" si="415"/>
        <v>#DIV/0!</v>
      </c>
      <c r="O269">
        <v>5</v>
      </c>
      <c r="P269">
        <f t="shared" si="416"/>
        <v>19</v>
      </c>
      <c r="Q269">
        <v>30</v>
      </c>
      <c r="R269">
        <v>2000</v>
      </c>
      <c r="V269" s="29" t="e">
        <f t="shared" si="406"/>
        <v>#DIV/0!</v>
      </c>
      <c r="Z269" s="13" t="e">
        <f t="shared" si="407"/>
        <v>#DIV/0!</v>
      </c>
      <c r="AA269" s="34" t="e">
        <f t="shared" si="417"/>
        <v>#DIV/0!</v>
      </c>
      <c r="AC269">
        <v>5</v>
      </c>
      <c r="AD269">
        <f t="shared" si="418"/>
        <v>19</v>
      </c>
      <c r="AE269">
        <v>30</v>
      </c>
      <c r="AF269">
        <v>3000</v>
      </c>
      <c r="AJ269" s="29" t="e">
        <f t="shared" si="408"/>
        <v>#DIV/0!</v>
      </c>
      <c r="AN269" s="13" t="e">
        <f t="shared" si="409"/>
        <v>#DIV/0!</v>
      </c>
      <c r="AO269" s="34" t="e">
        <f t="shared" si="419"/>
        <v>#DIV/0!</v>
      </c>
      <c r="AQ269">
        <v>5</v>
      </c>
      <c r="AR269">
        <f t="shared" si="420"/>
        <v>19</v>
      </c>
      <c r="AS269">
        <v>30</v>
      </c>
      <c r="AT269">
        <v>5000</v>
      </c>
      <c r="AX269" s="29" t="e">
        <f t="shared" si="410"/>
        <v>#DIV/0!</v>
      </c>
      <c r="BB269" s="13" t="e">
        <f t="shared" si="411"/>
        <v>#DIV/0!</v>
      </c>
      <c r="BC269" s="34" t="e">
        <f t="shared" si="421"/>
        <v>#DIV/0!</v>
      </c>
      <c r="BE269" s="53">
        <v>5</v>
      </c>
      <c r="BF269">
        <f t="shared" si="422"/>
        <v>19</v>
      </c>
      <c r="BG269">
        <v>30</v>
      </c>
      <c r="BH269">
        <v>10000</v>
      </c>
      <c r="BL269" s="29" t="e">
        <f t="shared" si="412"/>
        <v>#DIV/0!</v>
      </c>
      <c r="BP269" s="13" t="e">
        <f t="shared" si="413"/>
        <v>#DIV/0!</v>
      </c>
      <c r="BQ269" s="34" t="e">
        <f t="shared" si="423"/>
        <v>#DIV/0!</v>
      </c>
    </row>
    <row r="270" spans="1:69" s="41" customFormat="1" x14ac:dyDescent="0.25">
      <c r="A270" s="41">
        <v>6</v>
      </c>
      <c r="B270" s="41">
        <f t="shared" si="414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404"/>
        <v>13.1</v>
      </c>
      <c r="L270" s="43" t="e">
        <f t="shared" si="405"/>
        <v>#DIV/0!</v>
      </c>
      <c r="M270" s="44">
        <f t="shared" si="415"/>
        <v>2.0893141945773526E-2</v>
      </c>
      <c r="O270" s="41">
        <v>6</v>
      </c>
      <c r="P270" s="41">
        <f t="shared" si="416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406"/>
        <v>25.366666666666664</v>
      </c>
      <c r="Z270" s="43" t="e">
        <f t="shared" si="407"/>
        <v>#DIV/0!</v>
      </c>
      <c r="AA270" s="44">
        <f t="shared" si="417"/>
        <v>2.0228601807549176E-2</v>
      </c>
      <c r="AC270" s="41">
        <v>6</v>
      </c>
      <c r="AD270" s="41">
        <f t="shared" si="418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408"/>
        <v>38.06666666666667</v>
      </c>
      <c r="AN270" s="43" t="e">
        <f t="shared" si="409"/>
        <v>#DIV/0!</v>
      </c>
      <c r="AO270" s="44">
        <f t="shared" si="419"/>
        <v>2.0237462342725502E-2</v>
      </c>
      <c r="AQ270" s="41">
        <v>6</v>
      </c>
      <c r="AR270" s="41">
        <f t="shared" si="420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410"/>
        <v>61.833333333333336</v>
      </c>
      <c r="BB270" s="43" t="e">
        <f t="shared" si="411"/>
        <v>#DIV/0!</v>
      </c>
      <c r="BC270" s="44">
        <f t="shared" si="421"/>
        <v>1.9723551302498671E-2</v>
      </c>
      <c r="BE270" s="55">
        <v>6</v>
      </c>
      <c r="BF270" s="41">
        <f t="shared" si="422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412"/>
        <v>120.63333333333334</v>
      </c>
      <c r="BP270" s="43" t="e">
        <f t="shared" si="413"/>
        <v>#DIV/0!</v>
      </c>
      <c r="BQ270" s="44">
        <f t="shared" si="423"/>
        <v>1.9239766081871345E-2</v>
      </c>
    </row>
    <row r="271" spans="1:69" x14ac:dyDescent="0.25">
      <c r="A271">
        <v>18</v>
      </c>
      <c r="B271">
        <f t="shared" si="414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416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418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420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422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24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25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26">AVERAGE(S277:U277)</f>
        <v>#DIV/0!</v>
      </c>
      <c r="W277" s="38"/>
      <c r="X277" s="5"/>
      <c r="Y277" s="38"/>
      <c r="Z277" s="13" t="e">
        <f t="shared" ref="Z277:Z281" si="427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28">AVERAGE(AG277:AI277)</f>
        <v>#DIV/0!</v>
      </c>
      <c r="AK277" s="38"/>
      <c r="AL277" s="5"/>
      <c r="AM277" s="38"/>
      <c r="AN277" s="13" t="e">
        <f t="shared" ref="AN277:AN281" si="429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30">AVERAGE(AU277:AW277)</f>
        <v>#DIV/0!</v>
      </c>
      <c r="AY277" s="38"/>
      <c r="AZ277" s="5"/>
      <c r="BA277" s="38"/>
      <c r="BB277" s="13" t="e">
        <f t="shared" ref="BB277:BB281" si="431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32">AVERAGE(BI277:BK277)</f>
        <v>#DIV/0!</v>
      </c>
      <c r="BM277" s="38"/>
      <c r="BN277" s="5"/>
      <c r="BO277" s="38"/>
      <c r="BP277" s="13" t="e">
        <f t="shared" ref="BP277:BP281" si="433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34">AVERAGE(BW277:BY277)</f>
        <v>#DIV/0!</v>
      </c>
      <c r="CA277" s="38"/>
      <c r="CB277" s="5"/>
      <c r="CC277" s="38"/>
      <c r="CD277" s="13" t="e">
        <f t="shared" ref="CD277:CD281" si="435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36">AVERAGE(CK277:CM277)</f>
        <v>#DIV/0!</v>
      </c>
      <c r="CO277" s="38"/>
      <c r="CP277" s="5"/>
      <c r="CQ277" s="38"/>
      <c r="CR277" s="13" t="e">
        <f t="shared" ref="CR277:CR281" si="437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38">AVERAGE(CY277:DA277)</f>
        <v>#DIV/0!</v>
      </c>
      <c r="DC277" s="38"/>
      <c r="DD277" s="5"/>
      <c r="DE277" s="38"/>
      <c r="DF277" s="13" t="e">
        <f t="shared" ref="DF277:DF281" si="439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40">AVERAGE(DM277:DO277)</f>
        <v>#DIV/0!</v>
      </c>
      <c r="DQ277" s="38"/>
      <c r="DR277" s="5"/>
      <c r="DS277" s="38"/>
      <c r="DT277" s="13" t="e">
        <f t="shared" ref="DT277:DT281" si="441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42">B277</f>
        <v>20</v>
      </c>
      <c r="C278">
        <v>10</v>
      </c>
      <c r="D278">
        <v>1000</v>
      </c>
      <c r="H278" s="29" t="e">
        <f t="shared" si="424"/>
        <v>#DIV/0!</v>
      </c>
      <c r="L278" s="13" t="e">
        <f t="shared" si="425"/>
        <v>#DIV/0!</v>
      </c>
      <c r="M278" s="34" t="e">
        <f t="shared" ref="M278:M281" si="443">H278*1000/(B278*C278*D278)</f>
        <v>#DIV/0!</v>
      </c>
      <c r="O278">
        <v>3</v>
      </c>
      <c r="P278">
        <f t="shared" ref="P278:P282" si="444">P277</f>
        <v>20</v>
      </c>
      <c r="Q278">
        <v>10</v>
      </c>
      <c r="R278">
        <f t="shared" ref="R278:R280" si="445">R277</f>
        <v>2000</v>
      </c>
      <c r="V278" s="29" t="e">
        <f t="shared" si="426"/>
        <v>#DIV/0!</v>
      </c>
      <c r="Z278" s="13" t="e">
        <f t="shared" si="427"/>
        <v>#DIV/0!</v>
      </c>
      <c r="AA278" s="34" t="e">
        <f t="shared" ref="AA278:AA281" si="446">V278*1000/(P278*Q278*R278)</f>
        <v>#DIV/0!</v>
      </c>
      <c r="AC278">
        <v>3</v>
      </c>
      <c r="AD278">
        <f t="shared" ref="AD278:AD282" si="447">AD277</f>
        <v>20</v>
      </c>
      <c r="AE278">
        <v>10</v>
      </c>
      <c r="AF278">
        <v>3000</v>
      </c>
      <c r="AJ278" s="29" t="e">
        <f t="shared" si="428"/>
        <v>#DIV/0!</v>
      </c>
      <c r="AN278" s="13" t="e">
        <f t="shared" si="429"/>
        <v>#DIV/0!</v>
      </c>
      <c r="AO278" s="34" t="e">
        <f t="shared" ref="AO278:AO281" si="448">AJ278*1000/(AD278*AE278*AF278)</f>
        <v>#DIV/0!</v>
      </c>
      <c r="AQ278">
        <v>3</v>
      </c>
      <c r="AR278">
        <f t="shared" ref="AR278:AR282" si="449">AR277</f>
        <v>20</v>
      </c>
      <c r="AS278">
        <v>10</v>
      </c>
      <c r="AT278">
        <v>5000</v>
      </c>
      <c r="AX278" s="29" t="e">
        <f t="shared" si="430"/>
        <v>#DIV/0!</v>
      </c>
      <c r="BB278" s="13" t="e">
        <f t="shared" si="431"/>
        <v>#DIV/0!</v>
      </c>
      <c r="BC278" s="34" t="e">
        <f t="shared" ref="BC278:BC281" si="450">AX278*1000/(AR278*AS278*AT278)</f>
        <v>#DIV/0!</v>
      </c>
      <c r="BE278" s="53">
        <v>3</v>
      </c>
      <c r="BF278">
        <f t="shared" ref="BF278:BF282" si="451">BF277</f>
        <v>20</v>
      </c>
      <c r="BG278">
        <v>10</v>
      </c>
      <c r="BH278">
        <v>10000</v>
      </c>
      <c r="BL278" s="29" t="e">
        <f t="shared" si="432"/>
        <v>#DIV/0!</v>
      </c>
      <c r="BP278" s="13" t="e">
        <f t="shared" si="433"/>
        <v>#DIV/0!</v>
      </c>
      <c r="BQ278" s="34" t="e">
        <f t="shared" ref="BQ278:BQ281" si="452">BL278*1000/(BF278*BG278*BH278)</f>
        <v>#DIV/0!</v>
      </c>
      <c r="BS278" s="53">
        <v>3</v>
      </c>
      <c r="BT278">
        <f t="shared" ref="BT278:BT282" si="453">BT277</f>
        <v>20</v>
      </c>
      <c r="BU278">
        <v>10</v>
      </c>
      <c r="BV278">
        <v>15000</v>
      </c>
      <c r="BZ278" s="29" t="e">
        <f t="shared" si="434"/>
        <v>#DIV/0!</v>
      </c>
      <c r="CD278" s="13" t="e">
        <f t="shared" si="435"/>
        <v>#DIV/0!</v>
      </c>
      <c r="CE278" s="34" t="e">
        <f t="shared" ref="CE278:CE281" si="454">BZ278*1000/(BT278*BU278*BV278)</f>
        <v>#DIV/0!</v>
      </c>
      <c r="CG278" s="53">
        <v>3</v>
      </c>
      <c r="CH278">
        <f t="shared" ref="CH278:CH282" si="455">CH277</f>
        <v>20</v>
      </c>
      <c r="CI278">
        <v>10</v>
      </c>
      <c r="CJ278">
        <v>20000</v>
      </c>
      <c r="CN278" s="29" t="e">
        <f t="shared" si="436"/>
        <v>#DIV/0!</v>
      </c>
      <c r="CR278" s="13" t="e">
        <f t="shared" si="437"/>
        <v>#DIV/0!</v>
      </c>
      <c r="CS278" s="34" t="e">
        <f t="shared" ref="CS278:CS281" si="456">CN278*1000/(CH278*CI278*CJ278)</f>
        <v>#DIV/0!</v>
      </c>
      <c r="CU278" s="53">
        <v>3</v>
      </c>
      <c r="CV278">
        <f t="shared" ref="CV278:CV282" si="457">CV277</f>
        <v>20</v>
      </c>
      <c r="CW278">
        <v>10</v>
      </c>
      <c r="CX278">
        <v>25000</v>
      </c>
      <c r="DB278" s="29" t="e">
        <f t="shared" si="438"/>
        <v>#DIV/0!</v>
      </c>
      <c r="DF278" s="13" t="e">
        <f t="shared" si="439"/>
        <v>#DIV/0!</v>
      </c>
      <c r="DG278" s="34" t="e">
        <f t="shared" ref="DG278:DG281" si="458">DB278*1000/(CV278*CW278*CX278)</f>
        <v>#DIV/0!</v>
      </c>
      <c r="DI278" s="53">
        <v>3</v>
      </c>
      <c r="DJ278">
        <f t="shared" ref="DJ278:DJ282" si="459">DJ277</f>
        <v>20</v>
      </c>
      <c r="DK278">
        <v>10</v>
      </c>
      <c r="DL278">
        <v>30000</v>
      </c>
      <c r="DP278" s="29" t="e">
        <f t="shared" si="440"/>
        <v>#DIV/0!</v>
      </c>
      <c r="DT278" s="13" t="e">
        <f t="shared" si="441"/>
        <v>#DIV/0!</v>
      </c>
      <c r="DU278" s="34" t="e">
        <f t="shared" ref="DU278:DU281" si="460">DP278*1000/(DJ278*DK278*DL278)</f>
        <v>#DIV/0!</v>
      </c>
    </row>
    <row r="279" spans="1:125" x14ac:dyDescent="0.25">
      <c r="A279">
        <v>4</v>
      </c>
      <c r="B279">
        <f t="shared" si="442"/>
        <v>20</v>
      </c>
      <c r="C279">
        <v>20</v>
      </c>
      <c r="D279">
        <v>1000</v>
      </c>
      <c r="H279" s="29" t="e">
        <f t="shared" si="424"/>
        <v>#DIV/0!</v>
      </c>
      <c r="L279" s="13" t="e">
        <f t="shared" si="425"/>
        <v>#DIV/0!</v>
      </c>
      <c r="M279" s="34" t="e">
        <f t="shared" si="443"/>
        <v>#DIV/0!</v>
      </c>
      <c r="O279">
        <v>4</v>
      </c>
      <c r="P279">
        <f t="shared" si="444"/>
        <v>20</v>
      </c>
      <c r="Q279">
        <v>20</v>
      </c>
      <c r="R279">
        <f t="shared" si="445"/>
        <v>2000</v>
      </c>
      <c r="V279" s="29" t="e">
        <f t="shared" si="426"/>
        <v>#DIV/0!</v>
      </c>
      <c r="Z279" s="13" t="e">
        <f t="shared" si="427"/>
        <v>#DIV/0!</v>
      </c>
      <c r="AA279" s="34" t="e">
        <f t="shared" si="446"/>
        <v>#DIV/0!</v>
      </c>
      <c r="AC279">
        <v>4</v>
      </c>
      <c r="AD279">
        <f t="shared" si="447"/>
        <v>20</v>
      </c>
      <c r="AE279">
        <v>20</v>
      </c>
      <c r="AF279">
        <v>3000</v>
      </c>
      <c r="AJ279" s="29" t="e">
        <f t="shared" si="428"/>
        <v>#DIV/0!</v>
      </c>
      <c r="AN279" s="13" t="e">
        <f t="shared" si="429"/>
        <v>#DIV/0!</v>
      </c>
      <c r="AO279" s="34" t="e">
        <f t="shared" si="448"/>
        <v>#DIV/0!</v>
      </c>
      <c r="AQ279">
        <v>4</v>
      </c>
      <c r="AR279">
        <f t="shared" si="449"/>
        <v>20</v>
      </c>
      <c r="AS279">
        <v>20</v>
      </c>
      <c r="AT279">
        <v>5000</v>
      </c>
      <c r="AX279" s="29" t="e">
        <f t="shared" si="430"/>
        <v>#DIV/0!</v>
      </c>
      <c r="BB279" s="13" t="e">
        <f t="shared" si="431"/>
        <v>#DIV/0!</v>
      </c>
      <c r="BC279" s="34" t="e">
        <f t="shared" si="450"/>
        <v>#DIV/0!</v>
      </c>
      <c r="BE279" s="53">
        <v>4</v>
      </c>
      <c r="BF279">
        <f t="shared" si="451"/>
        <v>20</v>
      </c>
      <c r="BG279">
        <v>20</v>
      </c>
      <c r="BH279">
        <v>10000</v>
      </c>
      <c r="BL279" s="29" t="e">
        <f t="shared" si="432"/>
        <v>#DIV/0!</v>
      </c>
      <c r="BP279" s="13" t="e">
        <f t="shared" si="433"/>
        <v>#DIV/0!</v>
      </c>
      <c r="BQ279" s="34" t="e">
        <f t="shared" si="452"/>
        <v>#DIV/0!</v>
      </c>
      <c r="BS279" s="53">
        <v>4</v>
      </c>
      <c r="BT279">
        <f t="shared" si="453"/>
        <v>20</v>
      </c>
      <c r="BU279">
        <v>20</v>
      </c>
      <c r="BV279">
        <v>15000</v>
      </c>
      <c r="BZ279" s="29" t="e">
        <f t="shared" si="434"/>
        <v>#DIV/0!</v>
      </c>
      <c r="CD279" s="13" t="e">
        <f t="shared" si="435"/>
        <v>#DIV/0!</v>
      </c>
      <c r="CE279" s="34" t="e">
        <f t="shared" si="454"/>
        <v>#DIV/0!</v>
      </c>
      <c r="CG279" s="53">
        <v>4</v>
      </c>
      <c r="CH279">
        <f t="shared" si="455"/>
        <v>20</v>
      </c>
      <c r="CI279">
        <v>20</v>
      </c>
      <c r="CJ279">
        <v>20000</v>
      </c>
      <c r="CN279" s="29" t="e">
        <f t="shared" si="436"/>
        <v>#DIV/0!</v>
      </c>
      <c r="CR279" s="13" t="e">
        <f t="shared" si="437"/>
        <v>#DIV/0!</v>
      </c>
      <c r="CS279" s="34" t="e">
        <f t="shared" si="456"/>
        <v>#DIV/0!</v>
      </c>
      <c r="CU279" s="53">
        <v>4</v>
      </c>
      <c r="CV279">
        <f t="shared" si="457"/>
        <v>20</v>
      </c>
      <c r="CW279">
        <v>20</v>
      </c>
      <c r="CX279">
        <v>25000</v>
      </c>
      <c r="DB279" s="29" t="e">
        <f t="shared" si="438"/>
        <v>#DIV/0!</v>
      </c>
      <c r="DF279" s="13" t="e">
        <f t="shared" si="439"/>
        <v>#DIV/0!</v>
      </c>
      <c r="DG279" s="34" t="e">
        <f t="shared" si="458"/>
        <v>#DIV/0!</v>
      </c>
      <c r="DI279" s="53">
        <v>4</v>
      </c>
      <c r="DJ279">
        <f t="shared" si="459"/>
        <v>20</v>
      </c>
      <c r="DK279">
        <v>20</v>
      </c>
      <c r="DL279">
        <v>30000</v>
      </c>
      <c r="DP279" s="29" t="e">
        <f t="shared" si="440"/>
        <v>#DIV/0!</v>
      </c>
      <c r="DT279" s="13" t="e">
        <f t="shared" si="441"/>
        <v>#DIV/0!</v>
      </c>
      <c r="DU279" s="34" t="e">
        <f t="shared" si="460"/>
        <v>#DIV/0!</v>
      </c>
    </row>
    <row r="280" spans="1:125" x14ac:dyDescent="0.25">
      <c r="A280">
        <v>5</v>
      </c>
      <c r="B280">
        <f t="shared" si="442"/>
        <v>20</v>
      </c>
      <c r="C280">
        <v>30</v>
      </c>
      <c r="D280">
        <v>1000</v>
      </c>
      <c r="H280" s="29" t="e">
        <f t="shared" si="424"/>
        <v>#DIV/0!</v>
      </c>
      <c r="L280" s="13" t="e">
        <f t="shared" si="425"/>
        <v>#DIV/0!</v>
      </c>
      <c r="M280" s="34" t="e">
        <f t="shared" si="443"/>
        <v>#DIV/0!</v>
      </c>
      <c r="O280">
        <v>5</v>
      </c>
      <c r="P280">
        <f t="shared" si="444"/>
        <v>20</v>
      </c>
      <c r="Q280">
        <v>30</v>
      </c>
      <c r="R280">
        <f t="shared" si="445"/>
        <v>2000</v>
      </c>
      <c r="V280" s="29" t="e">
        <f t="shared" si="426"/>
        <v>#DIV/0!</v>
      </c>
      <c r="Z280" s="13" t="e">
        <f t="shared" si="427"/>
        <v>#DIV/0!</v>
      </c>
      <c r="AA280" s="34" t="e">
        <f t="shared" si="446"/>
        <v>#DIV/0!</v>
      </c>
      <c r="AC280">
        <v>5</v>
      </c>
      <c r="AD280">
        <f t="shared" si="447"/>
        <v>20</v>
      </c>
      <c r="AE280">
        <v>30</v>
      </c>
      <c r="AF280">
        <v>3000</v>
      </c>
      <c r="AJ280" s="29" t="e">
        <f t="shared" si="428"/>
        <v>#DIV/0!</v>
      </c>
      <c r="AN280" s="13" t="e">
        <f t="shared" si="429"/>
        <v>#DIV/0!</v>
      </c>
      <c r="AO280" s="34" t="e">
        <f t="shared" si="448"/>
        <v>#DIV/0!</v>
      </c>
      <c r="AQ280">
        <v>5</v>
      </c>
      <c r="AR280">
        <f t="shared" si="449"/>
        <v>20</v>
      </c>
      <c r="AS280">
        <v>30</v>
      </c>
      <c r="AT280">
        <v>5000</v>
      </c>
      <c r="AX280" s="29" t="e">
        <f t="shared" si="430"/>
        <v>#DIV/0!</v>
      </c>
      <c r="BB280" s="13" t="e">
        <f t="shared" si="431"/>
        <v>#DIV/0!</v>
      </c>
      <c r="BC280" s="34" t="e">
        <f t="shared" si="450"/>
        <v>#DIV/0!</v>
      </c>
      <c r="BE280" s="53">
        <v>5</v>
      </c>
      <c r="BF280">
        <f t="shared" si="451"/>
        <v>20</v>
      </c>
      <c r="BG280">
        <v>30</v>
      </c>
      <c r="BH280">
        <v>10000</v>
      </c>
      <c r="BL280" s="29" t="e">
        <f t="shared" si="432"/>
        <v>#DIV/0!</v>
      </c>
      <c r="BP280" s="13" t="e">
        <f t="shared" si="433"/>
        <v>#DIV/0!</v>
      </c>
      <c r="BQ280" s="34" t="e">
        <f t="shared" si="452"/>
        <v>#DIV/0!</v>
      </c>
      <c r="BS280" s="53">
        <v>5</v>
      </c>
      <c r="BT280">
        <f t="shared" si="453"/>
        <v>20</v>
      </c>
      <c r="BU280">
        <v>30</v>
      </c>
      <c r="BV280">
        <v>15000</v>
      </c>
      <c r="BZ280" s="29" t="e">
        <f t="shared" si="434"/>
        <v>#DIV/0!</v>
      </c>
      <c r="CD280" s="13" t="e">
        <f t="shared" si="435"/>
        <v>#DIV/0!</v>
      </c>
      <c r="CE280" s="34" t="e">
        <f t="shared" si="454"/>
        <v>#DIV/0!</v>
      </c>
      <c r="CG280" s="53">
        <v>5</v>
      </c>
      <c r="CH280">
        <f t="shared" si="455"/>
        <v>20</v>
      </c>
      <c r="CI280">
        <v>30</v>
      </c>
      <c r="CJ280">
        <v>20000</v>
      </c>
      <c r="CN280" s="29" t="e">
        <f t="shared" si="436"/>
        <v>#DIV/0!</v>
      </c>
      <c r="CR280" s="13" t="e">
        <f t="shared" si="437"/>
        <v>#DIV/0!</v>
      </c>
      <c r="CS280" s="34" t="e">
        <f t="shared" si="456"/>
        <v>#DIV/0!</v>
      </c>
      <c r="CU280" s="53">
        <v>5</v>
      </c>
      <c r="CV280">
        <f t="shared" si="457"/>
        <v>20</v>
      </c>
      <c r="CW280">
        <v>30</v>
      </c>
      <c r="CX280">
        <v>25000</v>
      </c>
      <c r="DB280" s="29" t="e">
        <f t="shared" si="438"/>
        <v>#DIV/0!</v>
      </c>
      <c r="DF280" s="13" t="e">
        <f t="shared" si="439"/>
        <v>#DIV/0!</v>
      </c>
      <c r="DG280" s="34" t="e">
        <f t="shared" si="458"/>
        <v>#DIV/0!</v>
      </c>
      <c r="DI280" s="53">
        <v>5</v>
      </c>
      <c r="DJ280">
        <f t="shared" si="459"/>
        <v>20</v>
      </c>
      <c r="DK280">
        <v>30</v>
      </c>
      <c r="DL280">
        <v>30000</v>
      </c>
      <c r="DP280" s="29" t="e">
        <f t="shared" si="440"/>
        <v>#DIV/0!</v>
      </c>
      <c r="DT280" s="13" t="e">
        <f t="shared" si="441"/>
        <v>#DIV/0!</v>
      </c>
      <c r="DU280" s="34" t="e">
        <f t="shared" si="460"/>
        <v>#DIV/0!</v>
      </c>
    </row>
    <row r="281" spans="1:125" s="41" customFormat="1" x14ac:dyDescent="0.25">
      <c r="A281" s="41">
        <v>6</v>
      </c>
      <c r="B281" s="41">
        <f t="shared" si="442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24"/>
        <v>12.199999999999998</v>
      </c>
      <c r="I281" s="41">
        <v>20</v>
      </c>
      <c r="J281" s="41">
        <v>10</v>
      </c>
      <c r="K281" s="41">
        <v>9</v>
      </c>
      <c r="L281" s="43">
        <f t="shared" si="425"/>
        <v>13</v>
      </c>
      <c r="M281" s="44">
        <f t="shared" si="443"/>
        <v>1.9062499999999996E-2</v>
      </c>
      <c r="O281" s="41">
        <v>6</v>
      </c>
      <c r="P281" s="41">
        <f t="shared" si="444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26"/>
        <v>23.3</v>
      </c>
      <c r="Z281" s="43" t="e">
        <f t="shared" si="427"/>
        <v>#DIV/0!</v>
      </c>
      <c r="AA281" s="44">
        <f t="shared" si="446"/>
        <v>1.8203125000000001E-2</v>
      </c>
      <c r="AC281" s="41">
        <v>6</v>
      </c>
      <c r="AD281" s="41">
        <f t="shared" si="447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28"/>
        <v>34.733333333333327</v>
      </c>
      <c r="AN281" s="43" t="e">
        <f t="shared" si="429"/>
        <v>#DIV/0!</v>
      </c>
      <c r="AO281" s="44">
        <f t="shared" si="448"/>
        <v>1.8090277777777775E-2</v>
      </c>
      <c r="AQ281" s="41">
        <v>6</v>
      </c>
      <c r="AR281" s="41">
        <f t="shared" si="449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30"/>
        <v>57.599999999999994</v>
      </c>
      <c r="BB281" s="43" t="e">
        <f t="shared" si="431"/>
        <v>#DIV/0!</v>
      </c>
      <c r="BC281" s="44">
        <f t="shared" si="450"/>
        <v>1.7999999999999999E-2</v>
      </c>
      <c r="BE281" s="55">
        <v>6</v>
      </c>
      <c r="BF281" s="41">
        <f t="shared" si="451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32"/>
        <v>109</v>
      </c>
      <c r="BP281" s="43" t="e">
        <f t="shared" si="433"/>
        <v>#DIV/0!</v>
      </c>
      <c r="BQ281" s="44">
        <f t="shared" si="452"/>
        <v>1.7031250000000001E-2</v>
      </c>
      <c r="BS281" s="55">
        <v>6</v>
      </c>
      <c r="BT281" s="41">
        <f t="shared" si="453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34"/>
        <v>163.53333333333333</v>
      </c>
      <c r="CD281" s="43" t="e">
        <f t="shared" si="435"/>
        <v>#DIV/0!</v>
      </c>
      <c r="CE281" s="44">
        <f t="shared" si="454"/>
        <v>1.7034722222222222E-2</v>
      </c>
      <c r="CG281" s="55">
        <v>6</v>
      </c>
      <c r="CH281" s="41">
        <f t="shared" si="455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36"/>
        <v>187.76666666666665</v>
      </c>
      <c r="CR281" s="43" t="e">
        <f t="shared" si="437"/>
        <v>#DIV/0!</v>
      </c>
      <c r="CS281" s="44">
        <f t="shared" si="456"/>
        <v>1.4669270833333333E-2</v>
      </c>
      <c r="CU281" s="55">
        <v>6</v>
      </c>
      <c r="CV281" s="41">
        <f t="shared" si="457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38"/>
        <v>213</v>
      </c>
      <c r="DF281" s="43" t="e">
        <f t="shared" si="439"/>
        <v>#DIV/0!</v>
      </c>
      <c r="DG281" s="44">
        <f t="shared" si="458"/>
        <v>1.33125E-2</v>
      </c>
      <c r="DI281" s="55">
        <v>6</v>
      </c>
      <c r="DJ281" s="41">
        <f t="shared" si="459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40"/>
        <v>256</v>
      </c>
      <c r="DT281" s="43" t="e">
        <f t="shared" si="441"/>
        <v>#DIV/0!</v>
      </c>
      <c r="DU281" s="44">
        <f t="shared" si="460"/>
        <v>1.3333333333333334E-2</v>
      </c>
    </row>
    <row r="282" spans="1:125" x14ac:dyDescent="0.25">
      <c r="A282">
        <v>18</v>
      </c>
      <c r="B282">
        <f t="shared" si="442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44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47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49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51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53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55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57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59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61">AVERAGE(E288:G288)</f>
        <v>#DIV/0!</v>
      </c>
      <c r="I288" s="38"/>
      <c r="J288" s="5"/>
      <c r="K288" s="38"/>
      <c r="L288" s="13" t="e">
        <f t="shared" ref="L288:L292" si="462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63">AVERAGE(S288:U288)</f>
        <v>#DIV/0!</v>
      </c>
      <c r="W288" s="38"/>
      <c r="X288" s="5"/>
      <c r="Y288" s="38"/>
      <c r="Z288" s="13" t="e">
        <f t="shared" ref="Z288:Z292" si="464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65">AVERAGE(AG288:AI288)</f>
        <v>#DIV/0!</v>
      </c>
      <c r="AK288" s="38"/>
      <c r="AL288" s="5"/>
      <c r="AM288" s="38"/>
      <c r="AN288" s="13" t="e">
        <f t="shared" ref="AN288:AN292" si="466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67">AVERAGE(AU288:AW288)</f>
        <v>#DIV/0!</v>
      </c>
      <c r="AY288" s="38"/>
      <c r="AZ288" s="5"/>
      <c r="BA288" s="38"/>
      <c r="BB288" s="13" t="e">
        <f t="shared" ref="BB288:BB292" si="468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69">AVERAGE(BI288:BK288)</f>
        <v>#DIV/0!</v>
      </c>
      <c r="BM288" s="38"/>
      <c r="BN288" s="5"/>
      <c r="BO288" s="38"/>
      <c r="BP288" s="13" t="e">
        <f t="shared" ref="BP288:BP292" si="470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71">B288</f>
        <v>30</v>
      </c>
      <c r="C289">
        <v>20</v>
      </c>
      <c r="D289">
        <v>1000</v>
      </c>
      <c r="H289" s="29" t="e">
        <f t="shared" si="461"/>
        <v>#DIV/0!</v>
      </c>
      <c r="L289" s="13" t="e">
        <f t="shared" si="462"/>
        <v>#DIV/0!</v>
      </c>
      <c r="M289" s="34" t="e">
        <f t="shared" ref="M289:M292" si="472">H289*1000/(B289*C289*D289)</f>
        <v>#DIV/0!</v>
      </c>
      <c r="O289">
        <v>3</v>
      </c>
      <c r="P289">
        <f t="shared" ref="P289:P293" si="473">P288</f>
        <v>30</v>
      </c>
      <c r="Q289">
        <v>20</v>
      </c>
      <c r="R289">
        <v>2000</v>
      </c>
      <c r="V289" s="29" t="e">
        <f t="shared" si="463"/>
        <v>#DIV/0!</v>
      </c>
      <c r="Z289" s="13" t="e">
        <f t="shared" si="464"/>
        <v>#DIV/0!</v>
      </c>
      <c r="AA289" s="34" t="e">
        <f t="shared" ref="AA289:AA292" si="474">V289*1000/(P289*Q289*R289)</f>
        <v>#DIV/0!</v>
      </c>
      <c r="AC289">
        <v>3</v>
      </c>
      <c r="AD289">
        <f t="shared" ref="AD289:AD293" si="475">AD288</f>
        <v>30</v>
      </c>
      <c r="AE289">
        <v>20</v>
      </c>
      <c r="AF289">
        <v>3000</v>
      </c>
      <c r="AJ289" s="29" t="e">
        <f t="shared" si="465"/>
        <v>#DIV/0!</v>
      </c>
      <c r="AN289" s="13" t="e">
        <f t="shared" si="466"/>
        <v>#DIV/0!</v>
      </c>
      <c r="AO289" s="34" t="e">
        <f t="shared" ref="AO289:AO292" si="476">AJ289*1000/(AD289*AE289*AF289)</f>
        <v>#DIV/0!</v>
      </c>
      <c r="AQ289">
        <v>3</v>
      </c>
      <c r="AR289">
        <f t="shared" ref="AR289:AR293" si="477">AR288</f>
        <v>30</v>
      </c>
      <c r="AS289">
        <v>20</v>
      </c>
      <c r="AT289">
        <v>5000</v>
      </c>
      <c r="AX289" s="29" t="e">
        <f t="shared" si="467"/>
        <v>#DIV/0!</v>
      </c>
      <c r="BB289" s="13" t="e">
        <f t="shared" si="468"/>
        <v>#DIV/0!</v>
      </c>
      <c r="BC289" s="34" t="e">
        <f t="shared" ref="BC289:BC292" si="478">AX289*1000/(AR289*AS289*AT289)</f>
        <v>#DIV/0!</v>
      </c>
      <c r="BE289" s="53">
        <v>3</v>
      </c>
      <c r="BF289">
        <f t="shared" ref="BF289:BF293" si="479">BF288</f>
        <v>30</v>
      </c>
      <c r="BG289">
        <v>20</v>
      </c>
      <c r="BH289">
        <v>10000</v>
      </c>
      <c r="BL289" s="29" t="e">
        <f t="shared" si="469"/>
        <v>#DIV/0!</v>
      </c>
      <c r="BP289" s="13" t="e">
        <f t="shared" si="470"/>
        <v>#DIV/0!</v>
      </c>
      <c r="BQ289" s="34" t="e">
        <f t="shared" ref="BQ289:BQ292" si="480">BL289*1000/(BF289*BG289*BH289)</f>
        <v>#DIV/0!</v>
      </c>
    </row>
    <row r="290" spans="1:125" x14ac:dyDescent="0.25">
      <c r="A290">
        <v>4</v>
      </c>
      <c r="B290">
        <f t="shared" si="471"/>
        <v>30</v>
      </c>
      <c r="C290">
        <v>30</v>
      </c>
      <c r="D290">
        <v>1000</v>
      </c>
      <c r="H290" s="29" t="e">
        <f t="shared" si="461"/>
        <v>#DIV/0!</v>
      </c>
      <c r="L290" s="13" t="e">
        <f t="shared" si="462"/>
        <v>#DIV/0!</v>
      </c>
      <c r="M290" s="34" t="e">
        <f t="shared" si="472"/>
        <v>#DIV/0!</v>
      </c>
      <c r="O290">
        <v>4</v>
      </c>
      <c r="P290">
        <f t="shared" si="473"/>
        <v>30</v>
      </c>
      <c r="Q290">
        <v>30</v>
      </c>
      <c r="R290">
        <v>2000</v>
      </c>
      <c r="V290" s="29" t="e">
        <f t="shared" si="463"/>
        <v>#DIV/0!</v>
      </c>
      <c r="Z290" s="13" t="e">
        <f t="shared" si="464"/>
        <v>#DIV/0!</v>
      </c>
      <c r="AA290" s="34" t="e">
        <f t="shared" si="474"/>
        <v>#DIV/0!</v>
      </c>
      <c r="AC290">
        <v>4</v>
      </c>
      <c r="AD290">
        <f t="shared" si="475"/>
        <v>30</v>
      </c>
      <c r="AE290">
        <v>30</v>
      </c>
      <c r="AF290">
        <v>3000</v>
      </c>
      <c r="AJ290" s="29" t="e">
        <f t="shared" si="465"/>
        <v>#DIV/0!</v>
      </c>
      <c r="AN290" s="13" t="e">
        <f t="shared" si="466"/>
        <v>#DIV/0!</v>
      </c>
      <c r="AO290" s="34" t="e">
        <f t="shared" si="476"/>
        <v>#DIV/0!</v>
      </c>
      <c r="AQ290">
        <v>4</v>
      </c>
      <c r="AR290">
        <f t="shared" si="477"/>
        <v>30</v>
      </c>
      <c r="AS290">
        <v>30</v>
      </c>
      <c r="AT290">
        <v>5000</v>
      </c>
      <c r="AX290" s="29" t="e">
        <f t="shared" si="467"/>
        <v>#DIV/0!</v>
      </c>
      <c r="BB290" s="13" t="e">
        <f t="shared" si="468"/>
        <v>#DIV/0!</v>
      </c>
      <c r="BC290" s="34" t="e">
        <f t="shared" si="478"/>
        <v>#DIV/0!</v>
      </c>
      <c r="BE290" s="53">
        <v>4</v>
      </c>
      <c r="BF290">
        <f t="shared" si="479"/>
        <v>30</v>
      </c>
      <c r="BG290">
        <v>30</v>
      </c>
      <c r="BH290">
        <v>10000</v>
      </c>
      <c r="BL290" s="29" t="e">
        <f t="shared" si="469"/>
        <v>#DIV/0!</v>
      </c>
      <c r="BP290" s="13" t="e">
        <f t="shared" si="470"/>
        <v>#DIV/0!</v>
      </c>
      <c r="BQ290" s="34" t="e">
        <f t="shared" si="480"/>
        <v>#DIV/0!</v>
      </c>
    </row>
    <row r="291" spans="1:125" x14ac:dyDescent="0.25">
      <c r="A291">
        <v>5</v>
      </c>
      <c r="B291">
        <f t="shared" si="471"/>
        <v>30</v>
      </c>
      <c r="C291">
        <v>40</v>
      </c>
      <c r="D291">
        <v>1000</v>
      </c>
      <c r="H291" s="29" t="e">
        <f t="shared" si="461"/>
        <v>#DIV/0!</v>
      </c>
      <c r="L291" s="13" t="e">
        <f t="shared" si="462"/>
        <v>#DIV/0!</v>
      </c>
      <c r="M291" s="34" t="e">
        <f t="shared" si="472"/>
        <v>#DIV/0!</v>
      </c>
      <c r="O291">
        <v>5</v>
      </c>
      <c r="P291">
        <f t="shared" si="473"/>
        <v>30</v>
      </c>
      <c r="Q291">
        <v>40</v>
      </c>
      <c r="R291">
        <v>2000</v>
      </c>
      <c r="V291" s="29" t="e">
        <f t="shared" si="463"/>
        <v>#DIV/0!</v>
      </c>
      <c r="Z291" s="13" t="e">
        <f t="shared" si="464"/>
        <v>#DIV/0!</v>
      </c>
      <c r="AA291" s="34" t="e">
        <f t="shared" si="474"/>
        <v>#DIV/0!</v>
      </c>
      <c r="AC291">
        <v>5</v>
      </c>
      <c r="AD291">
        <f t="shared" si="475"/>
        <v>30</v>
      </c>
      <c r="AE291">
        <v>40</v>
      </c>
      <c r="AF291">
        <v>3000</v>
      </c>
      <c r="AJ291" s="29" t="e">
        <f t="shared" si="465"/>
        <v>#DIV/0!</v>
      </c>
      <c r="AN291" s="13" t="e">
        <f t="shared" si="466"/>
        <v>#DIV/0!</v>
      </c>
      <c r="AO291" s="34" t="e">
        <f t="shared" si="476"/>
        <v>#DIV/0!</v>
      </c>
      <c r="AQ291">
        <v>5</v>
      </c>
      <c r="AR291">
        <f t="shared" si="477"/>
        <v>30</v>
      </c>
      <c r="AS291">
        <v>40</v>
      </c>
      <c r="AT291">
        <v>5000</v>
      </c>
      <c r="AX291" s="29" t="e">
        <f t="shared" si="467"/>
        <v>#DIV/0!</v>
      </c>
      <c r="BB291" s="13" t="e">
        <f t="shared" si="468"/>
        <v>#DIV/0!</v>
      </c>
      <c r="BC291" s="34" t="e">
        <f t="shared" si="478"/>
        <v>#DIV/0!</v>
      </c>
      <c r="BE291" s="53">
        <v>5</v>
      </c>
      <c r="BF291">
        <f t="shared" si="479"/>
        <v>30</v>
      </c>
      <c r="BG291">
        <v>40</v>
      </c>
      <c r="BH291">
        <v>10000</v>
      </c>
      <c r="BL291" s="29" t="e">
        <f t="shared" si="469"/>
        <v>#DIV/0!</v>
      </c>
      <c r="BP291" s="13" t="e">
        <f t="shared" si="470"/>
        <v>#DIV/0!</v>
      </c>
      <c r="BQ291" s="34" t="e">
        <f t="shared" si="480"/>
        <v>#DIV/0!</v>
      </c>
    </row>
    <row r="292" spans="1:125" s="41" customFormat="1" x14ac:dyDescent="0.25">
      <c r="A292" s="41">
        <v>6</v>
      </c>
      <c r="B292" s="41">
        <f t="shared" si="471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61"/>
        <v>13.233333333333334</v>
      </c>
      <c r="I292" s="41">
        <v>13</v>
      </c>
      <c r="J292" s="41">
        <v>11</v>
      </c>
      <c r="K292" s="41">
        <v>9</v>
      </c>
      <c r="L292" s="43">
        <f t="shared" si="462"/>
        <v>11</v>
      </c>
      <c r="M292" s="44">
        <f t="shared" si="472"/>
        <v>2.1005291005291006E-2</v>
      </c>
      <c r="O292" s="41">
        <v>6</v>
      </c>
      <c r="P292" s="41">
        <f t="shared" si="473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63"/>
        <v>25.900000000000002</v>
      </c>
      <c r="Z292" s="43" t="e">
        <f t="shared" si="464"/>
        <v>#DIV/0!</v>
      </c>
      <c r="AA292" s="44">
        <f t="shared" si="474"/>
        <v>2.055555555555556E-2</v>
      </c>
      <c r="AC292" s="41">
        <v>6</v>
      </c>
      <c r="AD292" s="41">
        <f t="shared" si="475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65"/>
        <v>37.666666666666671</v>
      </c>
      <c r="AN292" s="43" t="e">
        <f t="shared" si="466"/>
        <v>#DIV/0!</v>
      </c>
      <c r="AO292" s="44">
        <f t="shared" si="476"/>
        <v>1.9929453262786598E-2</v>
      </c>
      <c r="AQ292" s="41">
        <v>6</v>
      </c>
      <c r="AR292" s="41">
        <f t="shared" si="477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67"/>
        <v>62.4</v>
      </c>
      <c r="BB292" s="43" t="e">
        <f t="shared" si="468"/>
        <v>#DIV/0!</v>
      </c>
      <c r="BC292" s="44">
        <f t="shared" si="478"/>
        <v>1.9809523809523808E-2</v>
      </c>
      <c r="BE292" s="55">
        <v>6</v>
      </c>
      <c r="BF292" s="41">
        <f t="shared" si="479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69"/>
        <v>121.03333333333335</v>
      </c>
      <c r="BP292" s="43" t="e">
        <f t="shared" si="470"/>
        <v>#DIV/0!</v>
      </c>
      <c r="BQ292" s="44">
        <f t="shared" si="480"/>
        <v>1.9211640211640214E-2</v>
      </c>
    </row>
    <row r="293" spans="1:125" x14ac:dyDescent="0.25">
      <c r="A293">
        <v>18</v>
      </c>
      <c r="B293">
        <f t="shared" si="471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73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75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77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79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81">AVERAGE(E298:G298)</f>
        <v>#DIV/0!</v>
      </c>
      <c r="I298" s="38"/>
      <c r="J298" s="5"/>
      <c r="K298" s="38"/>
      <c r="L298" s="13" t="e">
        <f t="shared" ref="L298:L300" si="482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83">AVERAGE(S298:U298)</f>
        <v>#DIV/0!</v>
      </c>
      <c r="W298" s="38"/>
      <c r="X298" s="5"/>
      <c r="Y298" s="38"/>
      <c r="Z298" s="13" t="e">
        <f t="shared" ref="Z298:Z300" si="484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85">AVERAGE(AG298:AI298)</f>
        <v>#DIV/0!</v>
      </c>
      <c r="AK298" s="38"/>
      <c r="AL298" s="5"/>
      <c r="AM298" s="38"/>
      <c r="AN298" s="13" t="e">
        <f t="shared" ref="AN298:AN300" si="486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87">AVERAGE(AU298:AW298)</f>
        <v>#DIV/0!</v>
      </c>
      <c r="AY298" s="38"/>
      <c r="AZ298" s="5"/>
      <c r="BA298" s="38"/>
      <c r="BB298" s="13" t="e">
        <f t="shared" ref="BB298:BB300" si="488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89">AVERAGE(BI298:BK298)</f>
        <v>#DIV/0!</v>
      </c>
      <c r="BM298" s="38"/>
      <c r="BN298" s="5"/>
      <c r="BO298" s="38"/>
      <c r="BP298" s="13" t="e">
        <f t="shared" ref="BP298:BP300" si="490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91">B298</f>
        <v>35</v>
      </c>
      <c r="C299">
        <v>40</v>
      </c>
      <c r="D299">
        <v>1000</v>
      </c>
      <c r="H299" s="29" t="e">
        <f t="shared" si="481"/>
        <v>#DIV/0!</v>
      </c>
      <c r="L299" s="13" t="e">
        <f t="shared" si="482"/>
        <v>#DIV/0!</v>
      </c>
      <c r="M299" s="34" t="e">
        <f t="shared" ref="M299:M300" si="492">H299*1000/(B299*C299*D299)</f>
        <v>#DIV/0!</v>
      </c>
      <c r="O299">
        <v>5</v>
      </c>
      <c r="P299">
        <f t="shared" ref="P299:P301" si="493">P298</f>
        <v>35</v>
      </c>
      <c r="Q299">
        <v>40</v>
      </c>
      <c r="R299">
        <v>2000</v>
      </c>
      <c r="V299" s="29" t="e">
        <f t="shared" si="483"/>
        <v>#DIV/0!</v>
      </c>
      <c r="Z299" s="13" t="e">
        <f t="shared" si="484"/>
        <v>#DIV/0!</v>
      </c>
      <c r="AA299" s="34" t="e">
        <f t="shared" ref="AA299:AA300" si="494">V299*1000/(P299*Q299*R299)</f>
        <v>#DIV/0!</v>
      </c>
      <c r="AC299">
        <v>5</v>
      </c>
      <c r="AD299">
        <f t="shared" ref="AD299:AD301" si="495">AD298</f>
        <v>35</v>
      </c>
      <c r="AE299">
        <v>40</v>
      </c>
      <c r="AF299">
        <v>3000</v>
      </c>
      <c r="AJ299" s="29" t="e">
        <f t="shared" si="485"/>
        <v>#DIV/0!</v>
      </c>
      <c r="AN299" s="13" t="e">
        <f t="shared" si="486"/>
        <v>#DIV/0!</v>
      </c>
      <c r="AO299" s="34" t="e">
        <f t="shared" ref="AO299:AO300" si="496">AJ299*1000/(AD299*AE299*AF299)</f>
        <v>#DIV/0!</v>
      </c>
      <c r="AQ299">
        <v>5</v>
      </c>
      <c r="AR299">
        <f t="shared" ref="AR299:AR301" si="497">AR298</f>
        <v>35</v>
      </c>
      <c r="AS299">
        <v>40</v>
      </c>
      <c r="AT299">
        <v>5000</v>
      </c>
      <c r="AX299" s="29" t="e">
        <f t="shared" si="487"/>
        <v>#DIV/0!</v>
      </c>
      <c r="BB299" s="13" t="e">
        <f t="shared" si="488"/>
        <v>#DIV/0!</v>
      </c>
      <c r="BC299" s="34" t="e">
        <f t="shared" ref="BC299:BC300" si="498">AX299*1000/(AR299*AS299*AT299)</f>
        <v>#DIV/0!</v>
      </c>
      <c r="BE299" s="53">
        <v>5</v>
      </c>
      <c r="BF299">
        <f t="shared" ref="BF299:BF301" si="499">BF298</f>
        <v>35</v>
      </c>
      <c r="BG299">
        <v>40</v>
      </c>
      <c r="BH299">
        <v>10000</v>
      </c>
      <c r="BL299" s="29" t="e">
        <f t="shared" si="489"/>
        <v>#DIV/0!</v>
      </c>
      <c r="BP299" s="13" t="e">
        <f t="shared" si="490"/>
        <v>#DIV/0!</v>
      </c>
      <c r="BQ299" s="34" t="e">
        <f t="shared" ref="BQ299:BQ300" si="500">BL299*1000/(BF299*BG299*BH299)</f>
        <v>#DIV/0!</v>
      </c>
    </row>
    <row r="300" spans="1:125" s="41" customFormat="1" x14ac:dyDescent="0.25">
      <c r="A300" s="41">
        <v>6</v>
      </c>
      <c r="B300" s="41">
        <f t="shared" si="491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81"/>
        <v>13.1</v>
      </c>
      <c r="I300" s="41">
        <v>13</v>
      </c>
      <c r="J300" s="41">
        <v>11</v>
      </c>
      <c r="K300" s="41">
        <v>9</v>
      </c>
      <c r="L300" s="43">
        <f t="shared" si="482"/>
        <v>11</v>
      </c>
      <c r="M300" s="44">
        <f t="shared" si="492"/>
        <v>2.0793650793650795E-2</v>
      </c>
      <c r="O300" s="41">
        <v>6</v>
      </c>
      <c r="P300" s="41">
        <f t="shared" si="493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83"/>
        <v>25.266666666666666</v>
      </c>
      <c r="Z300" s="43" t="e">
        <f t="shared" si="484"/>
        <v>#DIV/0!</v>
      </c>
      <c r="AA300" s="44">
        <f t="shared" si="494"/>
        <v>2.0052910052910052E-2</v>
      </c>
      <c r="AC300" s="41">
        <v>6</v>
      </c>
      <c r="AD300" s="41">
        <f t="shared" si="495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85"/>
        <v>38.56666666666667</v>
      </c>
      <c r="AN300" s="43" t="e">
        <f t="shared" si="486"/>
        <v>#DIV/0!</v>
      </c>
      <c r="AO300" s="44">
        <f t="shared" si="496"/>
        <v>2.0405643738977075E-2</v>
      </c>
      <c r="AQ300" s="41">
        <v>6</v>
      </c>
      <c r="AR300" s="41">
        <f t="shared" si="497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87"/>
        <v>61.9</v>
      </c>
      <c r="BB300" s="43" t="e">
        <f t="shared" si="488"/>
        <v>#DIV/0!</v>
      </c>
      <c r="BC300" s="44">
        <f t="shared" si="498"/>
        <v>1.9650793650793651E-2</v>
      </c>
      <c r="BE300" s="55">
        <v>6</v>
      </c>
      <c r="BF300" s="41">
        <f t="shared" si="499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89"/>
        <v>122.89999999999999</v>
      </c>
      <c r="BP300" s="43" t="e">
        <f t="shared" si="490"/>
        <v>#DIV/0!</v>
      </c>
      <c r="BQ300" s="44">
        <f t="shared" si="500"/>
        <v>1.9507936507936505E-2</v>
      </c>
    </row>
    <row r="301" spans="1:125" x14ac:dyDescent="0.25">
      <c r="A301">
        <v>18</v>
      </c>
      <c r="B301">
        <f t="shared" si="491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93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95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97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99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501">AVERAGE(E306:G306)</f>
        <v>#DIV/0!</v>
      </c>
      <c r="I306" s="38"/>
      <c r="J306" s="5"/>
      <c r="K306" s="38"/>
      <c r="L306" s="13" t="e">
        <f t="shared" ref="L306:L307" si="502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503">AVERAGE(S306:U306)</f>
        <v>#DIV/0!</v>
      </c>
      <c r="W306" s="38"/>
      <c r="X306" s="5"/>
      <c r="Y306" s="38"/>
      <c r="Z306" s="13" t="e">
        <f t="shared" ref="Z306:Z307" si="504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505">AVERAGE(AG306:AI306)</f>
        <v>#DIV/0!</v>
      </c>
      <c r="AK306" s="38"/>
      <c r="AL306" s="5"/>
      <c r="AM306" s="38"/>
      <c r="AN306" s="13" t="e">
        <f t="shared" ref="AN306:AN307" si="506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507">AVERAGE(AU306:AW306)</f>
        <v>#DIV/0!</v>
      </c>
      <c r="AY306" s="38"/>
      <c r="AZ306" s="5"/>
      <c r="BA306" s="38"/>
      <c r="BB306" s="13" t="e">
        <f t="shared" ref="BB306:BB307" si="508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509">AVERAGE(BI306:BK306)</f>
        <v>#DIV/0!</v>
      </c>
      <c r="BM306" s="38"/>
      <c r="BN306" s="5"/>
      <c r="BO306" s="38"/>
      <c r="BP306" s="13" t="e">
        <f t="shared" ref="BP306:BP307" si="510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511">AVERAGE(BW306:BY306)</f>
        <v>#DIV/0!</v>
      </c>
      <c r="CA306" s="38"/>
      <c r="CB306" s="5"/>
      <c r="CC306" s="38"/>
      <c r="CD306" s="13" t="e">
        <f t="shared" ref="CD306:CD307" si="512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513">AVERAGE(CK306:CM306)</f>
        <v>#DIV/0!</v>
      </c>
      <c r="CO306" s="38"/>
      <c r="CP306" s="5"/>
      <c r="CQ306" s="38"/>
      <c r="CR306" s="13" t="e">
        <f t="shared" ref="CR306:CR307" si="514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515">AVERAGE(CY306:DA306)</f>
        <v>#DIV/0!</v>
      </c>
      <c r="DC306" s="38"/>
      <c r="DD306" s="5"/>
      <c r="DE306" s="38"/>
      <c r="DF306" s="13" t="e">
        <f t="shared" ref="DF306:DF307" si="516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517">AVERAGE(DM306:DO306)</f>
        <v>#DIV/0!</v>
      </c>
      <c r="DQ306" s="38"/>
      <c r="DR306" s="5"/>
      <c r="DS306" s="38"/>
      <c r="DT306" s="13" t="e">
        <f t="shared" ref="DT306:DT307" si="518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519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501"/>
        <v>12.1</v>
      </c>
      <c r="L307" s="43" t="e">
        <f t="shared" si="502"/>
        <v>#DIV/0!</v>
      </c>
      <c r="M307" s="44">
        <f>H307*1000/(B307*C307*D307)</f>
        <v>1.8906249999999999E-2</v>
      </c>
      <c r="O307" s="41">
        <v>6</v>
      </c>
      <c r="P307" s="41">
        <f t="shared" ref="P307" si="520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503"/>
        <v>23.433333333333334</v>
      </c>
      <c r="Z307" s="43" t="e">
        <f t="shared" si="504"/>
        <v>#DIV/0!</v>
      </c>
      <c r="AA307" s="44">
        <f>V307*1000/(P307*Q307*R307)</f>
        <v>1.8307291666666666E-2</v>
      </c>
      <c r="AC307" s="41">
        <v>6</v>
      </c>
      <c r="AD307" s="41">
        <f t="shared" ref="AD307" si="521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505"/>
        <v>34.533333333333331</v>
      </c>
      <c r="AN307" s="43" t="e">
        <f t="shared" si="506"/>
        <v>#DIV/0!</v>
      </c>
      <c r="AO307" s="44">
        <f>AJ307*1000/(AD307*AE307*AF307)</f>
        <v>1.7986111111111109E-2</v>
      </c>
      <c r="AQ307" s="41">
        <v>6</v>
      </c>
      <c r="AR307" s="41">
        <f t="shared" ref="AR307" si="522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507"/>
        <v>57.033333333333331</v>
      </c>
      <c r="BB307" s="43" t="e">
        <f t="shared" si="508"/>
        <v>#DIV/0!</v>
      </c>
      <c r="BC307" s="44">
        <f>AX307*1000/(AR307*AS307*AT307)</f>
        <v>1.7822916666666664E-2</v>
      </c>
      <c r="BE307" s="55">
        <v>6</v>
      </c>
      <c r="BF307" s="41">
        <f t="shared" ref="BF307" si="523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509"/>
        <v>112.5</v>
      </c>
      <c r="BP307" s="43" t="e">
        <f t="shared" si="510"/>
        <v>#DIV/0!</v>
      </c>
      <c r="BQ307" s="44">
        <f>BL307*1000/(BF307*BG307*BH307)</f>
        <v>1.7578125E-2</v>
      </c>
      <c r="BS307" s="55">
        <v>6</v>
      </c>
      <c r="BT307" s="41">
        <f t="shared" ref="BT307" si="524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511"/>
        <v>162.33333333333334</v>
      </c>
      <c r="CD307" s="43" t="e">
        <f t="shared" si="512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25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513"/>
        <v>172</v>
      </c>
      <c r="CR307" s="43" t="e">
        <f t="shared" si="514"/>
        <v>#DIV/0!</v>
      </c>
      <c r="CS307" s="44">
        <f>CN307*1000/(CH307*CI307*CJ307)</f>
        <v>1.34375E-2</v>
      </c>
      <c r="CU307" s="55">
        <v>6</v>
      </c>
      <c r="CV307" s="41">
        <f t="shared" ref="CV307" si="526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515"/>
        <v>211.56666666666669</v>
      </c>
      <c r="DF307" s="43" t="e">
        <f t="shared" si="516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27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517"/>
        <v>253.96666666666667</v>
      </c>
      <c r="DT307" s="43" t="e">
        <f t="shared" si="518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519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28">AVERAGE(E313:G313)</f>
        <v>13</v>
      </c>
      <c r="I313" s="56"/>
      <c r="J313" s="57"/>
      <c r="K313" s="56"/>
      <c r="L313" s="43" t="e">
        <f t="shared" ref="L313" si="529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30">AVERAGE(S313:U313)</f>
        <v>25.2</v>
      </c>
      <c r="W313" s="56"/>
      <c r="X313" s="57"/>
      <c r="Y313" s="56"/>
      <c r="Z313" s="43" t="e">
        <f t="shared" ref="Z313" si="531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32">AVERAGE(AG313:AI313)</f>
        <v>37.5</v>
      </c>
      <c r="AK313" s="56"/>
      <c r="AL313" s="57"/>
      <c r="AM313" s="56"/>
      <c r="AN313" s="43" t="e">
        <f t="shared" ref="AN313" si="533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34">AVERAGE(AU313:AW313)</f>
        <v>61.6</v>
      </c>
      <c r="AY313" s="56"/>
      <c r="AZ313" s="57"/>
      <c r="BA313" s="56"/>
      <c r="BB313" s="43" t="e">
        <f t="shared" ref="BB313" si="535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36">AVERAGE(BI313:BK313)</f>
        <v>115.7</v>
      </c>
      <c r="BM313" s="56"/>
      <c r="BN313" s="57"/>
      <c r="BO313" s="56"/>
      <c r="BP313" s="43" t="e">
        <f t="shared" ref="BP313" si="537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38">AVERAGE(E319:G319)</f>
        <v>#DIV/0!</v>
      </c>
      <c r="I319" s="38"/>
      <c r="J319" s="5"/>
      <c r="K319" s="38"/>
      <c r="L319" s="13" t="e">
        <f t="shared" ref="L319:L320" si="539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40">AVERAGE(S319:U319)</f>
        <v>#DIV/0!</v>
      </c>
      <c r="W319" s="38"/>
      <c r="X319" s="5"/>
      <c r="Y319" s="38"/>
      <c r="Z319" s="13" t="e">
        <f t="shared" ref="Z319:Z320" si="541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42">AVERAGE(AG319:AI319)</f>
        <v>#DIV/0!</v>
      </c>
      <c r="AK319" s="38"/>
      <c r="AL319" s="5"/>
      <c r="AM319" s="38"/>
      <c r="AN319" s="13" t="e">
        <f t="shared" ref="AN319:AN320" si="543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44">AVERAGE(AU319:AW319)</f>
        <v>#DIV/0!</v>
      </c>
      <c r="AY319" s="38"/>
      <c r="AZ319" s="5"/>
      <c r="BA319" s="38"/>
      <c r="BB319" s="13" t="e">
        <f t="shared" ref="BB319:BB320" si="545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46">AVERAGE(BI319:BK319)</f>
        <v>#DIV/0!</v>
      </c>
      <c r="BM319" s="38"/>
      <c r="BN319" s="5"/>
      <c r="BO319" s="38"/>
      <c r="BP319" s="13" t="e">
        <f t="shared" ref="BP319:BP320" si="547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48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38"/>
        <v>12.9</v>
      </c>
      <c r="L320" s="43" t="e">
        <f t="shared" si="539"/>
        <v>#DIV/0!</v>
      </c>
      <c r="M320" s="44">
        <f t="shared" ref="M320" si="549">H320*1000/(B320*C320*D320)</f>
        <v>2.1499999999999998E-2</v>
      </c>
      <c r="O320" s="41">
        <v>6</v>
      </c>
      <c r="P320" s="41">
        <f t="shared" ref="P320:P321" si="550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40"/>
        <v>25.099999999999998</v>
      </c>
      <c r="Z320" s="43" t="e">
        <f t="shared" si="541"/>
        <v>#DIV/0!</v>
      </c>
      <c r="AA320" s="44">
        <f t="shared" ref="AA320" si="551">V320*1000/(P320*Q320*R320)</f>
        <v>2.0916666666666663E-2</v>
      </c>
      <c r="AC320" s="41">
        <v>6</v>
      </c>
      <c r="AD320" s="41">
        <f t="shared" ref="AD320:AD321" si="552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42"/>
        <v>36.866666666666667</v>
      </c>
      <c r="AN320" s="43" t="e">
        <f t="shared" si="543"/>
        <v>#DIV/0!</v>
      </c>
      <c r="AO320" s="44">
        <f t="shared" ref="AO320" si="553">AJ320*1000/(AD320*AE320*AF320)</f>
        <v>2.0481481481481479E-2</v>
      </c>
      <c r="AQ320" s="41">
        <v>6</v>
      </c>
      <c r="AR320" s="41">
        <f t="shared" ref="AR320:AR321" si="554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44"/>
        <v>60.9</v>
      </c>
      <c r="BB320" s="43" t="e">
        <f t="shared" si="545"/>
        <v>#DIV/0!</v>
      </c>
      <c r="BC320" s="44">
        <f t="shared" ref="BC320" si="555">AX320*1000/(AR320*AS320*AT320)</f>
        <v>2.0299999999999999E-2</v>
      </c>
      <c r="BE320" s="55">
        <v>6</v>
      </c>
      <c r="BF320" s="41">
        <f t="shared" ref="BF320:BF321" si="556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46"/>
        <v>120.33333333333333</v>
      </c>
      <c r="BP320" s="43" t="e">
        <f t="shared" si="547"/>
        <v>#DIV/0!</v>
      </c>
      <c r="BQ320" s="44">
        <f t="shared" ref="BQ320" si="557">BL320*1000/(BF320*BG320*BH320)</f>
        <v>2.0055555555555556E-2</v>
      </c>
    </row>
    <row r="321" spans="1:69" x14ac:dyDescent="0.25">
      <c r="A321">
        <v>18</v>
      </c>
      <c r="B321">
        <f t="shared" si="548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50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52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54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56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58">AVERAGE(E327:G327)</f>
        <v>#DIV/0!</v>
      </c>
      <c r="I327" s="38"/>
      <c r="J327" s="5"/>
      <c r="K327" s="38"/>
      <c r="L327" s="13" t="e">
        <f t="shared" ref="L327:L335" si="559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60">AVERAGE(S327:U327)</f>
        <v>#DIV/0!</v>
      </c>
      <c r="W327" s="38"/>
      <c r="X327" s="5"/>
      <c r="Y327" s="38"/>
      <c r="Z327" s="13" t="e">
        <f t="shared" ref="Z327:Z335" si="561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62">AVERAGE(AG327:AI327)</f>
        <v>#DIV/0!</v>
      </c>
      <c r="AK327" s="38"/>
      <c r="AL327" s="5"/>
      <c r="AM327" s="38"/>
      <c r="AN327" s="13" t="e">
        <f t="shared" ref="AN327:AN335" si="563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64">AVERAGE(AU327:AW327)</f>
        <v>#DIV/0!</v>
      </c>
      <c r="AY327" s="38"/>
      <c r="AZ327" s="5"/>
      <c r="BA327" s="38"/>
      <c r="BB327" s="13" t="e">
        <f t="shared" ref="BB327:BB335" si="565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66">AVERAGE(BI327:BK327)</f>
        <v>#DIV/0!</v>
      </c>
      <c r="BM327" s="38"/>
      <c r="BN327" s="5"/>
      <c r="BO327" s="38"/>
      <c r="BP327" s="13" t="e">
        <f t="shared" ref="BP327:BP335" si="567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68">B327</f>
        <v>60</v>
      </c>
      <c r="C328">
        <v>3</v>
      </c>
      <c r="D328">
        <v>1000</v>
      </c>
      <c r="H328" s="29" t="e">
        <f t="shared" si="558"/>
        <v>#DIV/0!</v>
      </c>
      <c r="L328" s="13" t="e">
        <f t="shared" si="559"/>
        <v>#DIV/0!</v>
      </c>
      <c r="M328" s="34" t="e">
        <f t="shared" ref="M328:M335" si="569">H328*1000/(B328*C328*D328)</f>
        <v>#DIV/0!</v>
      </c>
      <c r="O328">
        <v>3</v>
      </c>
      <c r="P328">
        <f t="shared" ref="P328:P336" si="570">P327</f>
        <v>60</v>
      </c>
      <c r="Q328">
        <v>3</v>
      </c>
      <c r="R328">
        <v>2000</v>
      </c>
      <c r="V328" s="29" t="e">
        <f t="shared" si="560"/>
        <v>#DIV/0!</v>
      </c>
      <c r="Z328" s="13" t="e">
        <f t="shared" si="561"/>
        <v>#DIV/0!</v>
      </c>
      <c r="AA328" s="34" t="e">
        <f t="shared" ref="AA328:AA335" si="571">V328*1000/(P328*Q328*R328)</f>
        <v>#DIV/0!</v>
      </c>
      <c r="AC328">
        <v>3</v>
      </c>
      <c r="AD328">
        <f t="shared" ref="AD328:AD336" si="572">AD327</f>
        <v>60</v>
      </c>
      <c r="AE328">
        <v>3</v>
      </c>
      <c r="AF328">
        <v>3000</v>
      </c>
      <c r="AJ328" s="29" t="e">
        <f t="shared" si="562"/>
        <v>#DIV/0!</v>
      </c>
      <c r="AN328" s="13" t="e">
        <f t="shared" si="563"/>
        <v>#DIV/0!</v>
      </c>
      <c r="AO328" s="34" t="e">
        <f t="shared" ref="AO328:AO335" si="573">AJ328*1000/(AD328*AE328*AF328)</f>
        <v>#DIV/0!</v>
      </c>
      <c r="AQ328">
        <v>3</v>
      </c>
      <c r="AR328">
        <f t="shared" ref="AR328:AR336" si="574">AR327</f>
        <v>60</v>
      </c>
      <c r="AS328">
        <v>3</v>
      </c>
      <c r="AT328">
        <v>5000</v>
      </c>
      <c r="AX328" s="29" t="e">
        <f t="shared" si="564"/>
        <v>#DIV/0!</v>
      </c>
      <c r="BB328" s="13" t="e">
        <f t="shared" si="565"/>
        <v>#DIV/0!</v>
      </c>
      <c r="BC328" s="34" t="e">
        <f t="shared" ref="BC328:BC335" si="575">AX328*1000/(AR328*AS328*AT328)</f>
        <v>#DIV/0!</v>
      </c>
      <c r="BE328" s="53">
        <v>3</v>
      </c>
      <c r="BF328">
        <f t="shared" ref="BF328:BF336" si="576">BF327</f>
        <v>60</v>
      </c>
      <c r="BG328">
        <v>3</v>
      </c>
      <c r="BH328">
        <v>10000</v>
      </c>
      <c r="BL328" s="29" t="e">
        <f t="shared" si="566"/>
        <v>#DIV/0!</v>
      </c>
      <c r="BP328" s="13" t="e">
        <f t="shared" si="567"/>
        <v>#DIV/0!</v>
      </c>
      <c r="BQ328" s="34" t="e">
        <f t="shared" ref="BQ328:BQ335" si="577">BL328*1000/(BF328*BG328*BH328)</f>
        <v>#DIV/0!</v>
      </c>
    </row>
    <row r="329" spans="1:69" x14ac:dyDescent="0.25">
      <c r="A329">
        <v>4</v>
      </c>
      <c r="B329">
        <f t="shared" si="568"/>
        <v>60</v>
      </c>
      <c r="C329">
        <v>4</v>
      </c>
      <c r="D329">
        <v>1000</v>
      </c>
      <c r="H329" s="29" t="e">
        <f t="shared" si="558"/>
        <v>#DIV/0!</v>
      </c>
      <c r="L329" s="13" t="e">
        <f t="shared" si="559"/>
        <v>#DIV/0!</v>
      </c>
      <c r="M329" s="34" t="e">
        <f t="shared" si="569"/>
        <v>#DIV/0!</v>
      </c>
      <c r="O329">
        <v>4</v>
      </c>
      <c r="P329">
        <f t="shared" si="570"/>
        <v>60</v>
      </c>
      <c r="Q329">
        <v>4</v>
      </c>
      <c r="R329">
        <v>2000</v>
      </c>
      <c r="V329" s="29" t="e">
        <f t="shared" si="560"/>
        <v>#DIV/0!</v>
      </c>
      <c r="Z329" s="13" t="e">
        <f t="shared" si="561"/>
        <v>#DIV/0!</v>
      </c>
      <c r="AA329" s="34" t="e">
        <f t="shared" si="571"/>
        <v>#DIV/0!</v>
      </c>
      <c r="AC329">
        <v>4</v>
      </c>
      <c r="AD329">
        <f t="shared" si="572"/>
        <v>60</v>
      </c>
      <c r="AE329">
        <v>4</v>
      </c>
      <c r="AF329">
        <v>3000</v>
      </c>
      <c r="AJ329" s="29" t="e">
        <f t="shared" si="562"/>
        <v>#DIV/0!</v>
      </c>
      <c r="AN329" s="13" t="e">
        <f t="shared" si="563"/>
        <v>#DIV/0!</v>
      </c>
      <c r="AO329" s="34" t="e">
        <f t="shared" si="573"/>
        <v>#DIV/0!</v>
      </c>
      <c r="AQ329">
        <v>4</v>
      </c>
      <c r="AR329">
        <f t="shared" si="574"/>
        <v>60</v>
      </c>
      <c r="AS329">
        <v>4</v>
      </c>
      <c r="AT329">
        <v>5000</v>
      </c>
      <c r="AX329" s="29" t="e">
        <f t="shared" si="564"/>
        <v>#DIV/0!</v>
      </c>
      <c r="BB329" s="13" t="e">
        <f t="shared" si="565"/>
        <v>#DIV/0!</v>
      </c>
      <c r="BC329" s="34" t="e">
        <f t="shared" si="575"/>
        <v>#DIV/0!</v>
      </c>
      <c r="BE329" s="53">
        <v>4</v>
      </c>
      <c r="BF329">
        <f t="shared" si="576"/>
        <v>60</v>
      </c>
      <c r="BG329">
        <v>4</v>
      </c>
      <c r="BH329">
        <v>10000</v>
      </c>
      <c r="BL329" s="29" t="e">
        <f t="shared" si="566"/>
        <v>#DIV/0!</v>
      </c>
      <c r="BP329" s="13" t="e">
        <f t="shared" si="567"/>
        <v>#DIV/0!</v>
      </c>
      <c r="BQ329" s="34" t="e">
        <f t="shared" si="577"/>
        <v>#DIV/0!</v>
      </c>
    </row>
    <row r="330" spans="1:69" x14ac:dyDescent="0.25">
      <c r="A330">
        <v>5</v>
      </c>
      <c r="B330">
        <f t="shared" si="568"/>
        <v>60</v>
      </c>
      <c r="C330">
        <v>5</v>
      </c>
      <c r="D330">
        <v>1000</v>
      </c>
      <c r="H330" s="29" t="e">
        <f t="shared" si="558"/>
        <v>#DIV/0!</v>
      </c>
      <c r="L330" s="13" t="e">
        <f t="shared" si="559"/>
        <v>#DIV/0!</v>
      </c>
      <c r="M330" s="34" t="e">
        <f t="shared" si="569"/>
        <v>#DIV/0!</v>
      </c>
      <c r="O330">
        <v>5</v>
      </c>
      <c r="P330">
        <f t="shared" si="570"/>
        <v>60</v>
      </c>
      <c r="Q330">
        <v>5</v>
      </c>
      <c r="R330">
        <v>2000</v>
      </c>
      <c r="V330" s="29" t="e">
        <f t="shared" si="560"/>
        <v>#DIV/0!</v>
      </c>
      <c r="Z330" s="13" t="e">
        <f t="shared" si="561"/>
        <v>#DIV/0!</v>
      </c>
      <c r="AA330" s="34" t="e">
        <f t="shared" si="571"/>
        <v>#DIV/0!</v>
      </c>
      <c r="AC330">
        <v>5</v>
      </c>
      <c r="AD330">
        <f t="shared" si="572"/>
        <v>60</v>
      </c>
      <c r="AE330">
        <v>5</v>
      </c>
      <c r="AF330">
        <v>3000</v>
      </c>
      <c r="AJ330" s="29" t="e">
        <f t="shared" si="562"/>
        <v>#DIV/0!</v>
      </c>
      <c r="AN330" s="13" t="e">
        <f t="shared" si="563"/>
        <v>#DIV/0!</v>
      </c>
      <c r="AO330" s="34" t="e">
        <f t="shared" si="573"/>
        <v>#DIV/0!</v>
      </c>
      <c r="AQ330">
        <v>5</v>
      </c>
      <c r="AR330">
        <f t="shared" si="574"/>
        <v>60</v>
      </c>
      <c r="AS330">
        <v>5</v>
      </c>
      <c r="AT330">
        <v>5000</v>
      </c>
      <c r="AX330" s="29" t="e">
        <f t="shared" si="564"/>
        <v>#DIV/0!</v>
      </c>
      <c r="BB330" s="13" t="e">
        <f t="shared" si="565"/>
        <v>#DIV/0!</v>
      </c>
      <c r="BC330" s="34" t="e">
        <f t="shared" si="575"/>
        <v>#DIV/0!</v>
      </c>
      <c r="BE330" s="53">
        <v>5</v>
      </c>
      <c r="BF330">
        <f t="shared" si="576"/>
        <v>60</v>
      </c>
      <c r="BG330">
        <v>5</v>
      </c>
      <c r="BH330">
        <v>10000</v>
      </c>
      <c r="BL330" s="29" t="e">
        <f t="shared" si="566"/>
        <v>#DIV/0!</v>
      </c>
      <c r="BP330" s="13" t="e">
        <f t="shared" si="567"/>
        <v>#DIV/0!</v>
      </c>
      <c r="BQ330" s="34" t="e">
        <f t="shared" si="577"/>
        <v>#DIV/0!</v>
      </c>
    </row>
    <row r="331" spans="1:69" x14ac:dyDescent="0.25">
      <c r="A331">
        <v>6</v>
      </c>
      <c r="B331">
        <f t="shared" si="568"/>
        <v>60</v>
      </c>
      <c r="C331">
        <v>6</v>
      </c>
      <c r="D331">
        <v>1000</v>
      </c>
      <c r="H331" s="29" t="e">
        <f t="shared" ref="H331:H334" si="578">AVERAGE(E331:G331)</f>
        <v>#DIV/0!</v>
      </c>
      <c r="L331" s="13" t="e">
        <f t="shared" ref="L331:L334" si="579">AVERAGE(I331:K331)</f>
        <v>#DIV/0!</v>
      </c>
      <c r="M331" s="34" t="e">
        <f t="shared" ref="M331:M334" si="580">H331*1000/(B331*C331*D331)</f>
        <v>#DIV/0!</v>
      </c>
      <c r="O331">
        <v>6</v>
      </c>
      <c r="P331">
        <f t="shared" si="570"/>
        <v>60</v>
      </c>
      <c r="Q331">
        <v>6</v>
      </c>
      <c r="R331">
        <v>2000</v>
      </c>
      <c r="V331" s="29" t="e">
        <f t="shared" si="560"/>
        <v>#DIV/0!</v>
      </c>
      <c r="Z331" s="13" t="e">
        <f t="shared" si="561"/>
        <v>#DIV/0!</v>
      </c>
      <c r="AA331" s="34" t="e">
        <f t="shared" si="571"/>
        <v>#DIV/0!</v>
      </c>
      <c r="AC331">
        <v>6</v>
      </c>
      <c r="AD331">
        <f t="shared" si="572"/>
        <v>60</v>
      </c>
      <c r="AE331">
        <v>6</v>
      </c>
      <c r="AF331">
        <v>3000</v>
      </c>
      <c r="AJ331" s="29" t="e">
        <f t="shared" si="562"/>
        <v>#DIV/0!</v>
      </c>
      <c r="AN331" s="13" t="e">
        <f t="shared" si="563"/>
        <v>#DIV/0!</v>
      </c>
      <c r="AO331" s="34" t="e">
        <f t="shared" si="573"/>
        <v>#DIV/0!</v>
      </c>
      <c r="AQ331">
        <v>6</v>
      </c>
      <c r="AR331">
        <f t="shared" si="574"/>
        <v>60</v>
      </c>
      <c r="AS331">
        <v>6</v>
      </c>
      <c r="AT331">
        <v>5000</v>
      </c>
      <c r="AX331" s="29" t="e">
        <f t="shared" si="564"/>
        <v>#DIV/0!</v>
      </c>
      <c r="BB331" s="13" t="e">
        <f t="shared" si="565"/>
        <v>#DIV/0!</v>
      </c>
      <c r="BC331" s="34" t="e">
        <f t="shared" si="575"/>
        <v>#DIV/0!</v>
      </c>
      <c r="BE331" s="53">
        <v>6</v>
      </c>
      <c r="BF331">
        <f t="shared" si="576"/>
        <v>60</v>
      </c>
      <c r="BG331">
        <v>6</v>
      </c>
      <c r="BH331">
        <v>10000</v>
      </c>
      <c r="BL331" s="29" t="e">
        <f t="shared" si="566"/>
        <v>#DIV/0!</v>
      </c>
      <c r="BP331" s="13" t="e">
        <f t="shared" si="567"/>
        <v>#DIV/0!</v>
      </c>
      <c r="BQ331" s="34" t="e">
        <f t="shared" si="577"/>
        <v>#DIV/0!</v>
      </c>
    </row>
    <row r="332" spans="1:69" x14ac:dyDescent="0.25">
      <c r="A332">
        <v>7</v>
      </c>
      <c r="B332">
        <f t="shared" si="568"/>
        <v>60</v>
      </c>
      <c r="C332">
        <v>7</v>
      </c>
      <c r="D332">
        <v>1000</v>
      </c>
      <c r="H332" s="29" t="e">
        <f t="shared" si="578"/>
        <v>#DIV/0!</v>
      </c>
      <c r="L332" s="13" t="e">
        <f t="shared" si="579"/>
        <v>#DIV/0!</v>
      </c>
      <c r="M332" s="34" t="e">
        <f t="shared" si="580"/>
        <v>#DIV/0!</v>
      </c>
      <c r="O332">
        <v>7</v>
      </c>
      <c r="P332">
        <f t="shared" si="570"/>
        <v>60</v>
      </c>
      <c r="Q332">
        <v>7</v>
      </c>
      <c r="R332">
        <v>2000</v>
      </c>
      <c r="V332" s="29" t="e">
        <f t="shared" si="560"/>
        <v>#DIV/0!</v>
      </c>
      <c r="Z332" s="13" t="e">
        <f t="shared" si="561"/>
        <v>#DIV/0!</v>
      </c>
      <c r="AA332" s="34" t="e">
        <f t="shared" si="571"/>
        <v>#DIV/0!</v>
      </c>
      <c r="AC332">
        <v>7</v>
      </c>
      <c r="AD332">
        <f t="shared" si="572"/>
        <v>60</v>
      </c>
      <c r="AE332">
        <v>7</v>
      </c>
      <c r="AF332">
        <v>3000</v>
      </c>
      <c r="AJ332" s="29" t="e">
        <f t="shared" si="562"/>
        <v>#DIV/0!</v>
      </c>
      <c r="AN332" s="13" t="e">
        <f t="shared" si="563"/>
        <v>#DIV/0!</v>
      </c>
      <c r="AO332" s="34" t="e">
        <f t="shared" si="573"/>
        <v>#DIV/0!</v>
      </c>
      <c r="AQ332">
        <v>7</v>
      </c>
      <c r="AR332">
        <f t="shared" si="574"/>
        <v>60</v>
      </c>
      <c r="AS332">
        <v>7</v>
      </c>
      <c r="AT332">
        <v>5000</v>
      </c>
      <c r="AX332" s="29" t="e">
        <f t="shared" si="564"/>
        <v>#DIV/0!</v>
      </c>
      <c r="BB332" s="13" t="e">
        <f t="shared" si="565"/>
        <v>#DIV/0!</v>
      </c>
      <c r="BC332" s="34" t="e">
        <f t="shared" si="575"/>
        <v>#DIV/0!</v>
      </c>
      <c r="BE332" s="53">
        <v>7</v>
      </c>
      <c r="BF332">
        <f t="shared" si="576"/>
        <v>60</v>
      </c>
      <c r="BG332">
        <v>7</v>
      </c>
      <c r="BH332">
        <v>10000</v>
      </c>
      <c r="BL332" s="29" t="e">
        <f t="shared" si="566"/>
        <v>#DIV/0!</v>
      </c>
      <c r="BP332" s="13" t="e">
        <f t="shared" si="567"/>
        <v>#DIV/0!</v>
      </c>
      <c r="BQ332" s="34" t="e">
        <f t="shared" si="577"/>
        <v>#DIV/0!</v>
      </c>
    </row>
    <row r="333" spans="1:69" x14ac:dyDescent="0.25">
      <c r="A333">
        <v>8</v>
      </c>
      <c r="B333">
        <f t="shared" si="568"/>
        <v>60</v>
      </c>
      <c r="C333">
        <v>8</v>
      </c>
      <c r="D333">
        <v>1000</v>
      </c>
      <c r="H333" s="29" t="e">
        <f t="shared" si="578"/>
        <v>#DIV/0!</v>
      </c>
      <c r="L333" s="13" t="e">
        <f t="shared" si="579"/>
        <v>#DIV/0!</v>
      </c>
      <c r="M333" s="34" t="e">
        <f t="shared" si="580"/>
        <v>#DIV/0!</v>
      </c>
      <c r="O333">
        <v>8</v>
      </c>
      <c r="P333">
        <f t="shared" si="570"/>
        <v>60</v>
      </c>
      <c r="Q333">
        <v>8</v>
      </c>
      <c r="R333">
        <v>2000</v>
      </c>
      <c r="V333" s="29" t="e">
        <f t="shared" si="560"/>
        <v>#DIV/0!</v>
      </c>
      <c r="Z333" s="13" t="e">
        <f t="shared" si="561"/>
        <v>#DIV/0!</v>
      </c>
      <c r="AA333" s="34" t="e">
        <f t="shared" si="571"/>
        <v>#DIV/0!</v>
      </c>
      <c r="AC333">
        <v>8</v>
      </c>
      <c r="AD333">
        <f t="shared" si="572"/>
        <v>60</v>
      </c>
      <c r="AE333">
        <v>8</v>
      </c>
      <c r="AF333">
        <v>3000</v>
      </c>
      <c r="AJ333" s="29" t="e">
        <f t="shared" si="562"/>
        <v>#DIV/0!</v>
      </c>
      <c r="AN333" s="13" t="e">
        <f t="shared" si="563"/>
        <v>#DIV/0!</v>
      </c>
      <c r="AO333" s="34" t="e">
        <f t="shared" si="573"/>
        <v>#DIV/0!</v>
      </c>
      <c r="AQ333">
        <v>8</v>
      </c>
      <c r="AR333">
        <f t="shared" si="574"/>
        <v>60</v>
      </c>
      <c r="AS333">
        <v>8</v>
      </c>
      <c r="AT333">
        <v>5000</v>
      </c>
      <c r="AX333" s="29" t="e">
        <f t="shared" si="564"/>
        <v>#DIV/0!</v>
      </c>
      <c r="BB333" s="13" t="e">
        <f t="shared" si="565"/>
        <v>#DIV/0!</v>
      </c>
      <c r="BC333" s="34" t="e">
        <f t="shared" si="575"/>
        <v>#DIV/0!</v>
      </c>
      <c r="BE333" s="53">
        <v>8</v>
      </c>
      <c r="BF333">
        <f t="shared" si="576"/>
        <v>60</v>
      </c>
      <c r="BG333">
        <v>8</v>
      </c>
      <c r="BH333">
        <v>10000</v>
      </c>
      <c r="BL333" s="29" t="e">
        <f t="shared" si="566"/>
        <v>#DIV/0!</v>
      </c>
      <c r="BP333" s="13" t="e">
        <f t="shared" si="567"/>
        <v>#DIV/0!</v>
      </c>
      <c r="BQ333" s="34" t="e">
        <f t="shared" si="577"/>
        <v>#DIV/0!</v>
      </c>
    </row>
    <row r="334" spans="1:69" x14ac:dyDescent="0.25">
      <c r="A334">
        <v>9</v>
      </c>
      <c r="B334">
        <f t="shared" si="568"/>
        <v>60</v>
      </c>
      <c r="C334">
        <v>9</v>
      </c>
      <c r="D334">
        <v>1000</v>
      </c>
      <c r="H334" s="29" t="e">
        <f t="shared" si="578"/>
        <v>#DIV/0!</v>
      </c>
      <c r="L334" s="13" t="e">
        <f t="shared" si="579"/>
        <v>#DIV/0!</v>
      </c>
      <c r="M334" s="34" t="e">
        <f t="shared" si="580"/>
        <v>#DIV/0!</v>
      </c>
      <c r="O334">
        <v>9</v>
      </c>
      <c r="P334">
        <f t="shared" si="570"/>
        <v>60</v>
      </c>
      <c r="Q334">
        <v>9</v>
      </c>
      <c r="R334">
        <v>2000</v>
      </c>
      <c r="V334" s="29" t="e">
        <f t="shared" si="560"/>
        <v>#DIV/0!</v>
      </c>
      <c r="Z334" s="13" t="e">
        <f t="shared" si="561"/>
        <v>#DIV/0!</v>
      </c>
      <c r="AA334" s="34" t="e">
        <f t="shared" si="571"/>
        <v>#DIV/0!</v>
      </c>
      <c r="AC334">
        <v>9</v>
      </c>
      <c r="AD334">
        <f t="shared" si="572"/>
        <v>60</v>
      </c>
      <c r="AE334">
        <v>9</v>
      </c>
      <c r="AF334">
        <v>3000</v>
      </c>
      <c r="AJ334" s="29" t="e">
        <f t="shared" si="562"/>
        <v>#DIV/0!</v>
      </c>
      <c r="AN334" s="13" t="e">
        <f t="shared" si="563"/>
        <v>#DIV/0!</v>
      </c>
      <c r="AO334" s="34" t="e">
        <f t="shared" si="573"/>
        <v>#DIV/0!</v>
      </c>
      <c r="AQ334">
        <v>9</v>
      </c>
      <c r="AR334">
        <f t="shared" si="574"/>
        <v>60</v>
      </c>
      <c r="AS334">
        <v>9</v>
      </c>
      <c r="AT334">
        <v>5000</v>
      </c>
      <c r="AX334" s="29" t="e">
        <f t="shared" si="564"/>
        <v>#DIV/0!</v>
      </c>
      <c r="BB334" s="13" t="e">
        <f t="shared" si="565"/>
        <v>#DIV/0!</v>
      </c>
      <c r="BC334" s="34" t="e">
        <f t="shared" si="575"/>
        <v>#DIV/0!</v>
      </c>
      <c r="BE334" s="53">
        <v>9</v>
      </c>
      <c r="BF334">
        <f t="shared" si="576"/>
        <v>60</v>
      </c>
      <c r="BG334">
        <v>9</v>
      </c>
      <c r="BH334">
        <v>10000</v>
      </c>
      <c r="BL334" s="29" t="e">
        <f t="shared" si="566"/>
        <v>#DIV/0!</v>
      </c>
      <c r="BP334" s="13" t="e">
        <f t="shared" si="567"/>
        <v>#DIV/0!</v>
      </c>
      <c r="BQ334" s="34" t="e">
        <f t="shared" si="577"/>
        <v>#DIV/0!</v>
      </c>
    </row>
    <row r="335" spans="1:69" s="41" customFormat="1" x14ac:dyDescent="0.25">
      <c r="A335" s="41">
        <v>10</v>
      </c>
      <c r="B335" s="41">
        <f t="shared" si="568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58"/>
        <v>12.800000000000002</v>
      </c>
      <c r="L335" s="43" t="e">
        <f t="shared" si="559"/>
        <v>#DIV/0!</v>
      </c>
      <c r="M335" s="44">
        <f t="shared" si="569"/>
        <v>2.1333333333333336E-2</v>
      </c>
      <c r="O335" s="41">
        <v>10</v>
      </c>
      <c r="P335" s="41">
        <f t="shared" si="570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60"/>
        <v>24.733333333333334</v>
      </c>
      <c r="Z335" s="43" t="e">
        <f t="shared" si="561"/>
        <v>#DIV/0!</v>
      </c>
      <c r="AA335" s="44">
        <f t="shared" si="571"/>
        <v>2.0611111111111115E-2</v>
      </c>
      <c r="AC335" s="41">
        <v>10</v>
      </c>
      <c r="AD335" s="41">
        <f t="shared" si="572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62"/>
        <v>36.9</v>
      </c>
      <c r="AN335" s="43" t="e">
        <f t="shared" si="563"/>
        <v>#DIV/0!</v>
      </c>
      <c r="AO335" s="44">
        <f t="shared" si="573"/>
        <v>2.0500000000000001E-2</v>
      </c>
      <c r="AQ335" s="41">
        <v>10</v>
      </c>
      <c r="AR335" s="41">
        <f t="shared" si="574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64"/>
        <v>60.800000000000004</v>
      </c>
      <c r="BB335" s="43" t="e">
        <f t="shared" si="565"/>
        <v>#DIV/0!</v>
      </c>
      <c r="BC335" s="44">
        <f t="shared" si="575"/>
        <v>2.0266666666666669E-2</v>
      </c>
      <c r="BE335" s="55">
        <v>10</v>
      </c>
      <c r="BF335" s="41">
        <f t="shared" si="576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66"/>
        <v>111.76666666666667</v>
      </c>
      <c r="BP335" s="43" t="e">
        <f t="shared" si="567"/>
        <v>#DIV/0!</v>
      </c>
      <c r="BQ335" s="44">
        <f t="shared" si="577"/>
        <v>1.8627777777777778E-2</v>
      </c>
    </row>
    <row r="336" spans="1:69" x14ac:dyDescent="0.25">
      <c r="A336">
        <v>11</v>
      </c>
      <c r="B336">
        <f t="shared" si="568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70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72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74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76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81">AVERAGE(E342:G342)</f>
        <v>#DIV/0!</v>
      </c>
      <c r="I342" s="38"/>
      <c r="J342" s="5"/>
      <c r="K342" s="38"/>
      <c r="L342" s="13" t="e">
        <f t="shared" ref="L342:L346" si="582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83">AVERAGE(S342:U342)</f>
        <v>#DIV/0!</v>
      </c>
      <c r="W342" s="38"/>
      <c r="X342" s="5"/>
      <c r="Y342" s="38"/>
      <c r="Z342" s="13" t="e">
        <f t="shared" ref="Z342:Z349" si="584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85">AVERAGE(AG342:AI342)</f>
        <v>#DIV/0!</v>
      </c>
      <c r="AK342" s="38"/>
      <c r="AL342" s="5"/>
      <c r="AM342" s="38"/>
      <c r="AN342" s="13" t="e">
        <f t="shared" ref="AN342:AN349" si="586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87">AVERAGE(AU342:AW342)</f>
        <v>#DIV/0!</v>
      </c>
      <c r="AY342" s="38"/>
      <c r="AZ342" s="5"/>
      <c r="BA342" s="38"/>
      <c r="BB342" s="13" t="e">
        <f t="shared" ref="BB342:BB349" si="588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89">AVERAGE(BI342:BK342)</f>
        <v>#DIV/0!</v>
      </c>
      <c r="BM342" s="38"/>
      <c r="BN342" s="5"/>
      <c r="BO342" s="38"/>
      <c r="BP342" s="13" t="e">
        <f t="shared" ref="BP342:BP349" si="590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91">B342</f>
        <v>70</v>
      </c>
      <c r="C343">
        <v>3</v>
      </c>
      <c r="D343">
        <v>1000</v>
      </c>
      <c r="H343" s="29" t="e">
        <f t="shared" si="581"/>
        <v>#DIV/0!</v>
      </c>
      <c r="L343" s="13" t="e">
        <f t="shared" si="582"/>
        <v>#DIV/0!</v>
      </c>
      <c r="M343" s="34" t="e">
        <f t="shared" ref="M343:M346" si="592">H343*1000/(B343*C343*D343)</f>
        <v>#DIV/0!</v>
      </c>
      <c r="O343">
        <v>3</v>
      </c>
      <c r="P343">
        <f t="shared" ref="P343:P350" si="593">P342</f>
        <v>70</v>
      </c>
      <c r="Q343">
        <v>3</v>
      </c>
      <c r="R343">
        <v>2000</v>
      </c>
      <c r="V343" s="29" t="e">
        <f t="shared" si="583"/>
        <v>#DIV/0!</v>
      </c>
      <c r="Z343" s="13" t="e">
        <f t="shared" si="584"/>
        <v>#DIV/0!</v>
      </c>
      <c r="AA343" s="34" t="e">
        <f t="shared" ref="AA343:AA349" si="594">V343*1000/(P343*Q343*R343)</f>
        <v>#DIV/0!</v>
      </c>
      <c r="AC343">
        <v>3</v>
      </c>
      <c r="AD343">
        <f t="shared" ref="AD343:AD350" si="595">AD342</f>
        <v>70</v>
      </c>
      <c r="AE343">
        <v>3</v>
      </c>
      <c r="AF343">
        <v>3000</v>
      </c>
      <c r="AJ343" s="29" t="e">
        <f t="shared" si="585"/>
        <v>#DIV/0!</v>
      </c>
      <c r="AN343" s="13" t="e">
        <f t="shared" si="586"/>
        <v>#DIV/0!</v>
      </c>
      <c r="AO343" s="34" t="e">
        <f t="shared" ref="AO343:AO349" si="596">AJ343*1000/(AD343*AE343*AF343)</f>
        <v>#DIV/0!</v>
      </c>
      <c r="AQ343">
        <v>3</v>
      </c>
      <c r="AR343">
        <f t="shared" ref="AR343:AR350" si="597">AR342</f>
        <v>70</v>
      </c>
      <c r="AS343">
        <v>3</v>
      </c>
      <c r="AT343">
        <v>5000</v>
      </c>
      <c r="AX343" s="29" t="e">
        <f t="shared" si="587"/>
        <v>#DIV/0!</v>
      </c>
      <c r="BB343" s="13" t="e">
        <f t="shared" si="588"/>
        <v>#DIV/0!</v>
      </c>
      <c r="BC343" s="34" t="e">
        <f t="shared" ref="BC343:BC349" si="598">AX343*1000/(AR343*AS343*AT343)</f>
        <v>#DIV/0!</v>
      </c>
      <c r="BE343" s="53">
        <v>3</v>
      </c>
      <c r="BF343">
        <f t="shared" ref="BF343:BF350" si="599">BF342</f>
        <v>70</v>
      </c>
      <c r="BG343">
        <v>3</v>
      </c>
      <c r="BH343">
        <v>10000</v>
      </c>
      <c r="BL343" s="29" t="e">
        <f t="shared" si="589"/>
        <v>#DIV/0!</v>
      </c>
      <c r="BP343" s="13" t="e">
        <f t="shared" si="590"/>
        <v>#DIV/0!</v>
      </c>
      <c r="BQ343" s="34" t="e">
        <f t="shared" ref="BQ343:BQ349" si="600">BL343*1000/(BF343*BG343*BH343)</f>
        <v>#DIV/0!</v>
      </c>
    </row>
    <row r="344" spans="1:69" x14ac:dyDescent="0.25">
      <c r="A344">
        <v>4</v>
      </c>
      <c r="B344">
        <f t="shared" si="591"/>
        <v>70</v>
      </c>
      <c r="C344">
        <v>4</v>
      </c>
      <c r="D344">
        <v>1000</v>
      </c>
      <c r="H344" s="29" t="e">
        <f t="shared" si="581"/>
        <v>#DIV/0!</v>
      </c>
      <c r="L344" s="13" t="e">
        <f t="shared" si="582"/>
        <v>#DIV/0!</v>
      </c>
      <c r="M344" s="34" t="e">
        <f t="shared" si="592"/>
        <v>#DIV/0!</v>
      </c>
      <c r="O344">
        <v>4</v>
      </c>
      <c r="P344">
        <f t="shared" si="593"/>
        <v>70</v>
      </c>
      <c r="Q344">
        <v>4</v>
      </c>
      <c r="R344">
        <v>2000</v>
      </c>
      <c r="V344" s="29" t="e">
        <f t="shared" si="583"/>
        <v>#DIV/0!</v>
      </c>
      <c r="Z344" s="13" t="e">
        <f t="shared" si="584"/>
        <v>#DIV/0!</v>
      </c>
      <c r="AA344" s="34" t="e">
        <f t="shared" si="594"/>
        <v>#DIV/0!</v>
      </c>
      <c r="AC344">
        <v>4</v>
      </c>
      <c r="AD344">
        <f t="shared" si="595"/>
        <v>70</v>
      </c>
      <c r="AE344">
        <v>4</v>
      </c>
      <c r="AF344">
        <v>3000</v>
      </c>
      <c r="AJ344" s="29" t="e">
        <f t="shared" si="585"/>
        <v>#DIV/0!</v>
      </c>
      <c r="AN344" s="13" t="e">
        <f t="shared" si="586"/>
        <v>#DIV/0!</v>
      </c>
      <c r="AO344" s="34" t="e">
        <f t="shared" si="596"/>
        <v>#DIV/0!</v>
      </c>
      <c r="AQ344">
        <v>4</v>
      </c>
      <c r="AR344">
        <f t="shared" si="597"/>
        <v>70</v>
      </c>
      <c r="AS344">
        <v>4</v>
      </c>
      <c r="AT344">
        <v>5000</v>
      </c>
      <c r="AX344" s="29" t="e">
        <f t="shared" si="587"/>
        <v>#DIV/0!</v>
      </c>
      <c r="BB344" s="13" t="e">
        <f t="shared" si="588"/>
        <v>#DIV/0!</v>
      </c>
      <c r="BC344" s="34" t="e">
        <f t="shared" si="598"/>
        <v>#DIV/0!</v>
      </c>
      <c r="BE344" s="53">
        <v>4</v>
      </c>
      <c r="BF344">
        <f t="shared" si="599"/>
        <v>70</v>
      </c>
      <c r="BG344">
        <v>4</v>
      </c>
      <c r="BH344">
        <v>10000</v>
      </c>
      <c r="BL344" s="29" t="e">
        <f t="shared" si="589"/>
        <v>#DIV/0!</v>
      </c>
      <c r="BP344" s="13" t="e">
        <f t="shared" si="590"/>
        <v>#DIV/0!</v>
      </c>
      <c r="BQ344" s="34" t="e">
        <f t="shared" si="600"/>
        <v>#DIV/0!</v>
      </c>
    </row>
    <row r="345" spans="1:69" x14ac:dyDescent="0.25">
      <c r="A345">
        <v>5</v>
      </c>
      <c r="B345">
        <f t="shared" si="591"/>
        <v>70</v>
      </c>
      <c r="C345">
        <v>5</v>
      </c>
      <c r="D345">
        <v>1000</v>
      </c>
      <c r="H345" s="29" t="e">
        <f t="shared" si="581"/>
        <v>#DIV/0!</v>
      </c>
      <c r="L345" s="13" t="e">
        <f t="shared" si="582"/>
        <v>#DIV/0!</v>
      </c>
      <c r="M345" s="34" t="e">
        <f t="shared" si="592"/>
        <v>#DIV/0!</v>
      </c>
      <c r="O345">
        <v>5</v>
      </c>
      <c r="P345">
        <f t="shared" si="593"/>
        <v>70</v>
      </c>
      <c r="Q345">
        <v>5</v>
      </c>
      <c r="R345">
        <v>2000</v>
      </c>
      <c r="V345" s="29" t="e">
        <f t="shared" si="583"/>
        <v>#DIV/0!</v>
      </c>
      <c r="Z345" s="13" t="e">
        <f t="shared" si="584"/>
        <v>#DIV/0!</v>
      </c>
      <c r="AA345" s="34" t="e">
        <f t="shared" si="594"/>
        <v>#DIV/0!</v>
      </c>
      <c r="AC345">
        <v>5</v>
      </c>
      <c r="AD345">
        <f t="shared" si="595"/>
        <v>70</v>
      </c>
      <c r="AE345">
        <v>5</v>
      </c>
      <c r="AF345">
        <v>3000</v>
      </c>
      <c r="AJ345" s="29" t="e">
        <f t="shared" si="585"/>
        <v>#DIV/0!</v>
      </c>
      <c r="AN345" s="13" t="e">
        <f t="shared" si="586"/>
        <v>#DIV/0!</v>
      </c>
      <c r="AO345" s="34" t="e">
        <f t="shared" si="596"/>
        <v>#DIV/0!</v>
      </c>
      <c r="AQ345">
        <v>5</v>
      </c>
      <c r="AR345">
        <f t="shared" si="597"/>
        <v>70</v>
      </c>
      <c r="AS345">
        <v>5</v>
      </c>
      <c r="AT345">
        <v>5000</v>
      </c>
      <c r="AX345" s="29" t="e">
        <f t="shared" si="587"/>
        <v>#DIV/0!</v>
      </c>
      <c r="BB345" s="13" t="e">
        <f t="shared" si="588"/>
        <v>#DIV/0!</v>
      </c>
      <c r="BC345" s="34" t="e">
        <f t="shared" si="598"/>
        <v>#DIV/0!</v>
      </c>
      <c r="BE345" s="53">
        <v>5</v>
      </c>
      <c r="BF345">
        <f t="shared" si="599"/>
        <v>70</v>
      </c>
      <c r="BG345">
        <v>5</v>
      </c>
      <c r="BH345">
        <v>10000</v>
      </c>
      <c r="BL345" s="29" t="e">
        <f t="shared" si="589"/>
        <v>#DIV/0!</v>
      </c>
      <c r="BP345" s="13" t="e">
        <f t="shared" si="590"/>
        <v>#DIV/0!</v>
      </c>
      <c r="BQ345" s="34" t="e">
        <f t="shared" si="600"/>
        <v>#DIV/0!</v>
      </c>
    </row>
    <row r="346" spans="1:69" x14ac:dyDescent="0.25">
      <c r="A346">
        <v>6</v>
      </c>
      <c r="B346">
        <f t="shared" si="591"/>
        <v>70</v>
      </c>
      <c r="C346">
        <v>6</v>
      </c>
      <c r="D346">
        <v>1000</v>
      </c>
      <c r="H346" s="29" t="e">
        <f t="shared" si="581"/>
        <v>#DIV/0!</v>
      </c>
      <c r="L346" s="13" t="e">
        <f t="shared" si="582"/>
        <v>#DIV/0!</v>
      </c>
      <c r="M346" s="34" t="e">
        <f t="shared" si="592"/>
        <v>#DIV/0!</v>
      </c>
      <c r="O346">
        <v>6</v>
      </c>
      <c r="P346">
        <f t="shared" si="593"/>
        <v>70</v>
      </c>
      <c r="Q346">
        <v>6</v>
      </c>
      <c r="R346">
        <v>2000</v>
      </c>
      <c r="V346" s="29" t="e">
        <f t="shared" si="583"/>
        <v>#DIV/0!</v>
      </c>
      <c r="Z346" s="13" t="e">
        <f t="shared" si="584"/>
        <v>#DIV/0!</v>
      </c>
      <c r="AA346" s="34" t="e">
        <f t="shared" si="594"/>
        <v>#DIV/0!</v>
      </c>
      <c r="AC346">
        <v>6</v>
      </c>
      <c r="AD346">
        <f t="shared" si="595"/>
        <v>70</v>
      </c>
      <c r="AE346">
        <v>6</v>
      </c>
      <c r="AF346">
        <v>3000</v>
      </c>
      <c r="AJ346" s="29" t="e">
        <f t="shared" si="585"/>
        <v>#DIV/0!</v>
      </c>
      <c r="AN346" s="13" t="e">
        <f t="shared" si="586"/>
        <v>#DIV/0!</v>
      </c>
      <c r="AO346" s="34" t="e">
        <f t="shared" si="596"/>
        <v>#DIV/0!</v>
      </c>
      <c r="AQ346">
        <v>6</v>
      </c>
      <c r="AR346">
        <f t="shared" si="597"/>
        <v>70</v>
      </c>
      <c r="AS346">
        <v>6</v>
      </c>
      <c r="AT346">
        <v>5000</v>
      </c>
      <c r="AX346" s="29" t="e">
        <f t="shared" si="587"/>
        <v>#DIV/0!</v>
      </c>
      <c r="BB346" s="13" t="e">
        <f t="shared" si="588"/>
        <v>#DIV/0!</v>
      </c>
      <c r="BC346" s="34" t="e">
        <f t="shared" si="598"/>
        <v>#DIV/0!</v>
      </c>
      <c r="BE346" s="53">
        <v>6</v>
      </c>
      <c r="BF346">
        <f t="shared" si="599"/>
        <v>70</v>
      </c>
      <c r="BG346">
        <v>6</v>
      </c>
      <c r="BH346">
        <v>10000</v>
      </c>
      <c r="BL346" s="29" t="e">
        <f t="shared" si="589"/>
        <v>#DIV/0!</v>
      </c>
      <c r="BP346" s="13" t="e">
        <f t="shared" si="590"/>
        <v>#DIV/0!</v>
      </c>
      <c r="BQ346" s="34" t="e">
        <f t="shared" si="600"/>
        <v>#DIV/0!</v>
      </c>
    </row>
    <row r="347" spans="1:69" x14ac:dyDescent="0.25">
      <c r="A347">
        <v>7</v>
      </c>
      <c r="B347">
        <f t="shared" si="591"/>
        <v>70</v>
      </c>
      <c r="C347">
        <v>7</v>
      </c>
      <c r="D347">
        <v>1000</v>
      </c>
      <c r="H347" s="29" t="e">
        <f t="shared" ref="H347:H349" si="601">AVERAGE(E347:G347)</f>
        <v>#DIV/0!</v>
      </c>
      <c r="L347" s="13" t="e">
        <f t="shared" ref="L347:L349" si="602">AVERAGE(I347:K347)</f>
        <v>#DIV/0!</v>
      </c>
      <c r="M347" s="34" t="e">
        <f t="shared" ref="M347:M349" si="603">H347*1000/(B347*C347*D347)</f>
        <v>#DIV/0!</v>
      </c>
      <c r="O347">
        <v>7</v>
      </c>
      <c r="P347">
        <f t="shared" si="593"/>
        <v>70</v>
      </c>
      <c r="Q347">
        <v>7</v>
      </c>
      <c r="R347">
        <v>2000</v>
      </c>
      <c r="V347" s="29" t="e">
        <f t="shared" si="583"/>
        <v>#DIV/0!</v>
      </c>
      <c r="Z347" s="13" t="e">
        <f t="shared" si="584"/>
        <v>#DIV/0!</v>
      </c>
      <c r="AA347" s="34" t="e">
        <f t="shared" si="594"/>
        <v>#DIV/0!</v>
      </c>
      <c r="AC347">
        <v>7</v>
      </c>
      <c r="AD347">
        <f t="shared" si="595"/>
        <v>70</v>
      </c>
      <c r="AE347">
        <v>7</v>
      </c>
      <c r="AF347">
        <v>3000</v>
      </c>
      <c r="AJ347" s="29" t="e">
        <f t="shared" si="585"/>
        <v>#DIV/0!</v>
      </c>
      <c r="AN347" s="13" t="e">
        <f t="shared" si="586"/>
        <v>#DIV/0!</v>
      </c>
      <c r="AO347" s="34" t="e">
        <f t="shared" si="596"/>
        <v>#DIV/0!</v>
      </c>
      <c r="AQ347">
        <v>7</v>
      </c>
      <c r="AR347">
        <f t="shared" si="597"/>
        <v>70</v>
      </c>
      <c r="AS347">
        <v>7</v>
      </c>
      <c r="AT347">
        <v>5000</v>
      </c>
      <c r="AX347" s="29" t="e">
        <f t="shared" si="587"/>
        <v>#DIV/0!</v>
      </c>
      <c r="BB347" s="13" t="e">
        <f t="shared" si="588"/>
        <v>#DIV/0!</v>
      </c>
      <c r="BC347" s="34" t="e">
        <f t="shared" si="598"/>
        <v>#DIV/0!</v>
      </c>
      <c r="BE347" s="53">
        <v>7</v>
      </c>
      <c r="BF347">
        <f t="shared" si="599"/>
        <v>70</v>
      </c>
      <c r="BG347">
        <v>7</v>
      </c>
      <c r="BH347">
        <v>10000</v>
      </c>
      <c r="BL347" s="29" t="e">
        <f t="shared" si="589"/>
        <v>#DIV/0!</v>
      </c>
      <c r="BP347" s="13" t="e">
        <f t="shared" si="590"/>
        <v>#DIV/0!</v>
      </c>
      <c r="BQ347" s="34" t="e">
        <f t="shared" si="600"/>
        <v>#DIV/0!</v>
      </c>
    </row>
    <row r="348" spans="1:69" x14ac:dyDescent="0.25">
      <c r="A348">
        <v>8</v>
      </c>
      <c r="B348">
        <f t="shared" si="591"/>
        <v>70</v>
      </c>
      <c r="C348">
        <v>8</v>
      </c>
      <c r="D348">
        <v>1000</v>
      </c>
      <c r="H348" s="29" t="e">
        <f t="shared" si="601"/>
        <v>#DIV/0!</v>
      </c>
      <c r="L348" s="13" t="e">
        <f t="shared" si="602"/>
        <v>#DIV/0!</v>
      </c>
      <c r="M348" s="34" t="e">
        <f t="shared" si="603"/>
        <v>#DIV/0!</v>
      </c>
      <c r="O348">
        <v>8</v>
      </c>
      <c r="P348">
        <f t="shared" si="593"/>
        <v>70</v>
      </c>
      <c r="Q348">
        <v>8</v>
      </c>
      <c r="R348">
        <v>2000</v>
      </c>
      <c r="V348" s="29" t="e">
        <f t="shared" si="583"/>
        <v>#DIV/0!</v>
      </c>
      <c r="Z348" s="13" t="e">
        <f t="shared" si="584"/>
        <v>#DIV/0!</v>
      </c>
      <c r="AA348" s="34" t="e">
        <f t="shared" si="594"/>
        <v>#DIV/0!</v>
      </c>
      <c r="AC348">
        <v>8</v>
      </c>
      <c r="AD348">
        <f t="shared" si="595"/>
        <v>70</v>
      </c>
      <c r="AE348">
        <v>8</v>
      </c>
      <c r="AF348">
        <v>3000</v>
      </c>
      <c r="AJ348" s="29" t="e">
        <f t="shared" si="585"/>
        <v>#DIV/0!</v>
      </c>
      <c r="AN348" s="13" t="e">
        <f t="shared" si="586"/>
        <v>#DIV/0!</v>
      </c>
      <c r="AO348" s="34" t="e">
        <f t="shared" si="596"/>
        <v>#DIV/0!</v>
      </c>
      <c r="AQ348">
        <v>8</v>
      </c>
      <c r="AR348">
        <f t="shared" si="597"/>
        <v>70</v>
      </c>
      <c r="AS348">
        <v>8</v>
      </c>
      <c r="AT348">
        <v>5000</v>
      </c>
      <c r="AX348" s="29" t="e">
        <f t="shared" si="587"/>
        <v>#DIV/0!</v>
      </c>
      <c r="BB348" s="13" t="e">
        <f t="shared" si="588"/>
        <v>#DIV/0!</v>
      </c>
      <c r="BC348" s="34" t="e">
        <f t="shared" si="598"/>
        <v>#DIV/0!</v>
      </c>
      <c r="BE348" s="53">
        <v>8</v>
      </c>
      <c r="BF348">
        <f t="shared" si="599"/>
        <v>70</v>
      </c>
      <c r="BG348">
        <v>8</v>
      </c>
      <c r="BH348">
        <v>10000</v>
      </c>
      <c r="BL348" s="29" t="e">
        <f t="shared" si="589"/>
        <v>#DIV/0!</v>
      </c>
      <c r="BP348" s="13" t="e">
        <f t="shared" si="590"/>
        <v>#DIV/0!</v>
      </c>
      <c r="BQ348" s="34" t="e">
        <f t="shared" si="600"/>
        <v>#DIV/0!</v>
      </c>
    </row>
    <row r="349" spans="1:69" s="41" customFormat="1" x14ac:dyDescent="0.25">
      <c r="A349" s="41">
        <v>9</v>
      </c>
      <c r="B349" s="41">
        <f t="shared" si="591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601"/>
        <v>12.9</v>
      </c>
      <c r="L349" s="43" t="e">
        <f t="shared" si="602"/>
        <v>#DIV/0!</v>
      </c>
      <c r="M349" s="44">
        <f t="shared" si="603"/>
        <v>2.0476190476190478E-2</v>
      </c>
      <c r="O349" s="41">
        <v>9</v>
      </c>
      <c r="P349" s="41">
        <f t="shared" si="593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83"/>
        <v>24.866666666666664</v>
      </c>
      <c r="Z349" s="43" t="e">
        <f t="shared" si="584"/>
        <v>#DIV/0!</v>
      </c>
      <c r="AA349" s="44">
        <f t="shared" si="594"/>
        <v>1.9735449735449734E-2</v>
      </c>
      <c r="AC349" s="41">
        <v>9</v>
      </c>
      <c r="AD349" s="41">
        <f t="shared" si="595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85"/>
        <v>36.866666666666667</v>
      </c>
      <c r="AN349" s="43" t="e">
        <f t="shared" si="586"/>
        <v>#DIV/0!</v>
      </c>
      <c r="AO349" s="44">
        <f t="shared" si="596"/>
        <v>1.9506172839506172E-2</v>
      </c>
      <c r="AQ349" s="41">
        <v>9</v>
      </c>
      <c r="AR349" s="41">
        <f t="shared" si="597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87"/>
        <v>60.066666666666663</v>
      </c>
      <c r="BB349" s="43" t="e">
        <f t="shared" si="588"/>
        <v>#DIV/0!</v>
      </c>
      <c r="BC349" s="44">
        <f t="shared" si="598"/>
        <v>1.9068783068783068E-2</v>
      </c>
      <c r="BE349" s="55">
        <v>9</v>
      </c>
      <c r="BF349" s="41">
        <f t="shared" si="599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89"/>
        <v>108.60000000000001</v>
      </c>
      <c r="BP349" s="43" t="e">
        <f t="shared" si="590"/>
        <v>#DIV/0!</v>
      </c>
      <c r="BQ349" s="44">
        <f t="shared" si="600"/>
        <v>1.723809523809524E-2</v>
      </c>
    </row>
    <row r="350" spans="1:69" x14ac:dyDescent="0.25">
      <c r="A350">
        <v>10</v>
      </c>
      <c r="B350">
        <f t="shared" si="591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93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95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97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99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604">AVERAGE(E356:G356)</f>
        <v>#DIV/0!</v>
      </c>
      <c r="I356" s="38"/>
      <c r="J356" s="5"/>
      <c r="K356" s="38"/>
      <c r="L356" s="13" t="e">
        <f t="shared" ref="L356:L360" si="605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606">AVERAGE(S356:U356)</f>
        <v>#DIV/0!</v>
      </c>
      <c r="W356" s="38"/>
      <c r="X356" s="5"/>
      <c r="Y356" s="38"/>
      <c r="Z356" s="13" t="e">
        <f t="shared" ref="Z356:Z362" si="607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608">AVERAGE(AG356:AI356)</f>
        <v>#DIV/0!</v>
      </c>
      <c r="AK356" s="38"/>
      <c r="AL356" s="5"/>
      <c r="AM356" s="38"/>
      <c r="AN356" s="13" t="e">
        <f t="shared" ref="AN356:AN362" si="609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610">AVERAGE(AU356:AW356)</f>
        <v>#DIV/0!</v>
      </c>
      <c r="AY356" s="38"/>
      <c r="AZ356" s="5"/>
      <c r="BA356" s="38"/>
      <c r="BB356" s="13" t="e">
        <f t="shared" ref="BB356:BB362" si="611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612">AVERAGE(BI356:BK356)</f>
        <v>#DIV/0!</v>
      </c>
      <c r="BM356" s="38"/>
      <c r="BN356" s="5"/>
      <c r="BO356" s="38"/>
      <c r="BP356" s="13" t="e">
        <f t="shared" ref="BP356:BP362" si="613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614">AVERAGE(BW356:BY356)</f>
        <v>#DIV/0!</v>
      </c>
      <c r="CA356" s="38"/>
      <c r="CB356" s="5"/>
      <c r="CC356" s="38"/>
      <c r="CD356" s="13" t="e">
        <f t="shared" ref="CD356:CD362" si="615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616">AVERAGE(CK356:CM356)</f>
        <v>#DIV/0!</v>
      </c>
      <c r="CO356" s="38"/>
      <c r="CP356" s="5"/>
      <c r="CQ356" s="38"/>
      <c r="CR356" s="13" t="e">
        <f t="shared" ref="CR356:CR362" si="617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618">AVERAGE(CY356:DA356)</f>
        <v>#DIV/0!</v>
      </c>
      <c r="DC356" s="38"/>
      <c r="DD356" s="5"/>
      <c r="DE356" s="38"/>
      <c r="DF356" s="13" t="e">
        <f t="shared" ref="DF356:DF362" si="619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620">AVERAGE(DM356:DO356)</f>
        <v>#DIV/0!</v>
      </c>
      <c r="DQ356" s="38"/>
      <c r="DR356" s="5"/>
      <c r="DS356" s="38"/>
      <c r="DT356" s="13" t="e">
        <f t="shared" ref="DT356:DT362" si="621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622">B356</f>
        <v>80</v>
      </c>
      <c r="C357">
        <v>3</v>
      </c>
      <c r="D357">
        <v>1000</v>
      </c>
      <c r="H357" s="29" t="e">
        <f t="shared" si="604"/>
        <v>#DIV/0!</v>
      </c>
      <c r="L357" s="13" t="e">
        <f t="shared" si="605"/>
        <v>#DIV/0!</v>
      </c>
      <c r="M357" s="34" t="e">
        <f t="shared" ref="M357:M360" si="623">H357*1000/(B357*C357*D357)</f>
        <v>#DIV/0!</v>
      </c>
      <c r="O357">
        <v>3</v>
      </c>
      <c r="P357">
        <f t="shared" ref="P357:P363" si="624">P356</f>
        <v>80</v>
      </c>
      <c r="Q357">
        <v>3</v>
      </c>
      <c r="R357">
        <v>2000</v>
      </c>
      <c r="V357" s="29" t="e">
        <f t="shared" si="606"/>
        <v>#DIV/0!</v>
      </c>
      <c r="Z357" s="13" t="e">
        <f t="shared" si="607"/>
        <v>#DIV/0!</v>
      </c>
      <c r="AA357" s="34" t="e">
        <f t="shared" ref="AA357:AA362" si="625">V357*1000/(P357*Q357*R357)</f>
        <v>#DIV/0!</v>
      </c>
      <c r="AC357">
        <v>3</v>
      </c>
      <c r="AD357">
        <f t="shared" ref="AD357:AD363" si="626">AD356</f>
        <v>80</v>
      </c>
      <c r="AE357">
        <v>3</v>
      </c>
      <c r="AF357">
        <v>3000</v>
      </c>
      <c r="AJ357" s="29" t="e">
        <f t="shared" si="608"/>
        <v>#DIV/0!</v>
      </c>
      <c r="AN357" s="13" t="e">
        <f t="shared" si="609"/>
        <v>#DIV/0!</v>
      </c>
      <c r="AO357" s="34" t="e">
        <f t="shared" ref="AO357:AO362" si="627">AJ357*1000/(AD357*AE357*AF357)</f>
        <v>#DIV/0!</v>
      </c>
      <c r="AQ357">
        <v>3</v>
      </c>
      <c r="AR357">
        <f t="shared" ref="AR357:AR363" si="628">AR356</f>
        <v>80</v>
      </c>
      <c r="AS357">
        <v>3</v>
      </c>
      <c r="AT357">
        <v>5000</v>
      </c>
      <c r="AX357" s="29" t="e">
        <f t="shared" si="610"/>
        <v>#DIV/0!</v>
      </c>
      <c r="BB357" s="13" t="e">
        <f t="shared" si="611"/>
        <v>#DIV/0!</v>
      </c>
      <c r="BC357" s="34" t="e">
        <f t="shared" ref="BC357:BC362" si="629">AX357*1000/(AR357*AS357*AT357)</f>
        <v>#DIV/0!</v>
      </c>
      <c r="BE357" s="53">
        <v>3</v>
      </c>
      <c r="BF357">
        <f t="shared" ref="BF357:BF363" si="630">BF356</f>
        <v>80</v>
      </c>
      <c r="BG357">
        <v>3</v>
      </c>
      <c r="BH357">
        <v>10000</v>
      </c>
      <c r="BL357" s="29" t="e">
        <f t="shared" si="612"/>
        <v>#DIV/0!</v>
      </c>
      <c r="BP357" s="13" t="e">
        <f t="shared" si="613"/>
        <v>#DIV/0!</v>
      </c>
      <c r="BQ357" s="34" t="e">
        <f t="shared" ref="BQ357:BQ362" si="631">BL357*1000/(BF357*BG357*BH357)</f>
        <v>#DIV/0!</v>
      </c>
      <c r="BS357" s="53">
        <v>3</v>
      </c>
      <c r="BT357">
        <f t="shared" ref="BT357:BT363" si="632">BT356</f>
        <v>80</v>
      </c>
      <c r="BU357">
        <v>3</v>
      </c>
      <c r="BV357">
        <v>15000</v>
      </c>
      <c r="BZ357" s="29" t="e">
        <f t="shared" si="614"/>
        <v>#DIV/0!</v>
      </c>
      <c r="CD357" s="13" t="e">
        <f t="shared" si="615"/>
        <v>#DIV/0!</v>
      </c>
      <c r="CE357" s="34" t="e">
        <f t="shared" ref="CE357:CE362" si="633">BZ357*1000/(BT357*BU357*BV357)</f>
        <v>#DIV/0!</v>
      </c>
      <c r="CG357" s="53">
        <v>3</v>
      </c>
      <c r="CH357">
        <f t="shared" ref="CH357:CH363" si="634">CH356</f>
        <v>80</v>
      </c>
      <c r="CI357">
        <v>3</v>
      </c>
      <c r="CJ357">
        <v>20000</v>
      </c>
      <c r="CN357" s="29" t="e">
        <f t="shared" si="616"/>
        <v>#DIV/0!</v>
      </c>
      <c r="CR357" s="13" t="e">
        <f t="shared" si="617"/>
        <v>#DIV/0!</v>
      </c>
      <c r="CS357" s="34" t="e">
        <f t="shared" ref="CS357:CS362" si="635">CN357*1000/(CH357*CI357*CJ357)</f>
        <v>#DIV/0!</v>
      </c>
      <c r="CU357" s="53">
        <v>3</v>
      </c>
      <c r="CV357">
        <f t="shared" ref="CV357:CV363" si="636">CV356</f>
        <v>80</v>
      </c>
      <c r="CW357">
        <v>3</v>
      </c>
      <c r="CX357">
        <v>25000</v>
      </c>
      <c r="DB357" s="29" t="e">
        <f t="shared" si="618"/>
        <v>#DIV/0!</v>
      </c>
      <c r="DF357" s="13" t="e">
        <f t="shared" si="619"/>
        <v>#DIV/0!</v>
      </c>
      <c r="DG357" s="34" t="e">
        <f t="shared" ref="DG357:DG362" si="637">DB357*1000/(CV357*CW357*CX357)</f>
        <v>#DIV/0!</v>
      </c>
      <c r="DI357" s="53">
        <v>3</v>
      </c>
      <c r="DJ357">
        <f t="shared" ref="DJ357:DJ363" si="638">DJ356</f>
        <v>80</v>
      </c>
      <c r="DK357">
        <v>3</v>
      </c>
      <c r="DL357">
        <v>30000</v>
      </c>
      <c r="DP357" s="29" t="e">
        <f t="shared" si="620"/>
        <v>#DIV/0!</v>
      </c>
      <c r="DT357" s="13" t="e">
        <f t="shared" si="621"/>
        <v>#DIV/0!</v>
      </c>
      <c r="DU357" s="34" t="e">
        <f t="shared" ref="DU357:DU362" si="639">DP357*1000/(DJ357*DK357*DL357)</f>
        <v>#DIV/0!</v>
      </c>
    </row>
    <row r="358" spans="1:125" x14ac:dyDescent="0.25">
      <c r="A358">
        <v>4</v>
      </c>
      <c r="B358">
        <f t="shared" si="622"/>
        <v>80</v>
      </c>
      <c r="C358">
        <v>4</v>
      </c>
      <c r="D358">
        <v>1000</v>
      </c>
      <c r="H358" s="29" t="e">
        <f t="shared" si="604"/>
        <v>#DIV/0!</v>
      </c>
      <c r="L358" s="13" t="e">
        <f t="shared" si="605"/>
        <v>#DIV/0!</v>
      </c>
      <c r="M358" s="34" t="e">
        <f t="shared" si="623"/>
        <v>#DIV/0!</v>
      </c>
      <c r="O358">
        <v>4</v>
      </c>
      <c r="P358">
        <f t="shared" si="624"/>
        <v>80</v>
      </c>
      <c r="Q358">
        <v>4</v>
      </c>
      <c r="R358">
        <v>2000</v>
      </c>
      <c r="V358" s="29" t="e">
        <f t="shared" si="606"/>
        <v>#DIV/0!</v>
      </c>
      <c r="Z358" s="13" t="e">
        <f t="shared" si="607"/>
        <v>#DIV/0!</v>
      </c>
      <c r="AA358" s="34" t="e">
        <f t="shared" si="625"/>
        <v>#DIV/0!</v>
      </c>
      <c r="AC358">
        <v>4</v>
      </c>
      <c r="AD358">
        <f t="shared" si="626"/>
        <v>80</v>
      </c>
      <c r="AE358">
        <v>4</v>
      </c>
      <c r="AF358">
        <v>3000</v>
      </c>
      <c r="AJ358" s="29" t="e">
        <f t="shared" si="608"/>
        <v>#DIV/0!</v>
      </c>
      <c r="AN358" s="13" t="e">
        <f t="shared" si="609"/>
        <v>#DIV/0!</v>
      </c>
      <c r="AO358" s="34" t="e">
        <f t="shared" si="627"/>
        <v>#DIV/0!</v>
      </c>
      <c r="AQ358">
        <v>4</v>
      </c>
      <c r="AR358">
        <f t="shared" si="628"/>
        <v>80</v>
      </c>
      <c r="AS358">
        <v>4</v>
      </c>
      <c r="AT358">
        <v>5000</v>
      </c>
      <c r="AX358" s="29" t="e">
        <f t="shared" si="610"/>
        <v>#DIV/0!</v>
      </c>
      <c r="BB358" s="13" t="e">
        <f t="shared" si="611"/>
        <v>#DIV/0!</v>
      </c>
      <c r="BC358" s="34" t="e">
        <f t="shared" si="629"/>
        <v>#DIV/0!</v>
      </c>
      <c r="BE358" s="53">
        <v>4</v>
      </c>
      <c r="BF358">
        <f t="shared" si="630"/>
        <v>80</v>
      </c>
      <c r="BG358">
        <v>4</v>
      </c>
      <c r="BH358">
        <v>10000</v>
      </c>
      <c r="BL358" s="29" t="e">
        <f t="shared" si="612"/>
        <v>#DIV/0!</v>
      </c>
      <c r="BP358" s="13" t="e">
        <f t="shared" si="613"/>
        <v>#DIV/0!</v>
      </c>
      <c r="BQ358" s="34" t="e">
        <f t="shared" si="631"/>
        <v>#DIV/0!</v>
      </c>
      <c r="BS358" s="53">
        <v>4</v>
      </c>
      <c r="BT358">
        <f t="shared" si="632"/>
        <v>80</v>
      </c>
      <c r="BU358">
        <v>4</v>
      </c>
      <c r="BV358">
        <v>15000</v>
      </c>
      <c r="BZ358" s="29" t="e">
        <f t="shared" si="614"/>
        <v>#DIV/0!</v>
      </c>
      <c r="CD358" s="13" t="e">
        <f t="shared" si="615"/>
        <v>#DIV/0!</v>
      </c>
      <c r="CE358" s="34" t="e">
        <f t="shared" si="633"/>
        <v>#DIV/0!</v>
      </c>
      <c r="CG358" s="53">
        <v>4</v>
      </c>
      <c r="CH358">
        <f t="shared" si="634"/>
        <v>80</v>
      </c>
      <c r="CI358">
        <v>4</v>
      </c>
      <c r="CJ358">
        <v>20000</v>
      </c>
      <c r="CN358" s="29" t="e">
        <f t="shared" si="616"/>
        <v>#DIV/0!</v>
      </c>
      <c r="CR358" s="13" t="e">
        <f t="shared" si="617"/>
        <v>#DIV/0!</v>
      </c>
      <c r="CS358" s="34" t="e">
        <f t="shared" si="635"/>
        <v>#DIV/0!</v>
      </c>
      <c r="CU358" s="53">
        <v>4</v>
      </c>
      <c r="CV358">
        <f t="shared" si="636"/>
        <v>80</v>
      </c>
      <c r="CW358">
        <v>4</v>
      </c>
      <c r="CX358">
        <v>25000</v>
      </c>
      <c r="DB358" s="29" t="e">
        <f t="shared" si="618"/>
        <v>#DIV/0!</v>
      </c>
      <c r="DF358" s="13" t="e">
        <f t="shared" si="619"/>
        <v>#DIV/0!</v>
      </c>
      <c r="DG358" s="34" t="e">
        <f t="shared" si="637"/>
        <v>#DIV/0!</v>
      </c>
      <c r="DI358" s="53">
        <v>4</v>
      </c>
      <c r="DJ358">
        <f t="shared" si="638"/>
        <v>80</v>
      </c>
      <c r="DK358">
        <v>4</v>
      </c>
      <c r="DL358">
        <v>30000</v>
      </c>
      <c r="DP358" s="29" t="e">
        <f t="shared" si="620"/>
        <v>#DIV/0!</v>
      </c>
      <c r="DT358" s="13" t="e">
        <f t="shared" si="621"/>
        <v>#DIV/0!</v>
      </c>
      <c r="DU358" s="34" t="e">
        <f t="shared" si="639"/>
        <v>#DIV/0!</v>
      </c>
    </row>
    <row r="359" spans="1:125" x14ac:dyDescent="0.25">
      <c r="A359">
        <v>5</v>
      </c>
      <c r="B359">
        <f t="shared" si="622"/>
        <v>80</v>
      </c>
      <c r="C359">
        <v>5</v>
      </c>
      <c r="D359">
        <v>1000</v>
      </c>
      <c r="H359" s="29" t="e">
        <f t="shared" si="604"/>
        <v>#DIV/0!</v>
      </c>
      <c r="L359" s="13" t="e">
        <f t="shared" si="605"/>
        <v>#DIV/0!</v>
      </c>
      <c r="M359" s="34" t="e">
        <f t="shared" si="623"/>
        <v>#DIV/0!</v>
      </c>
      <c r="O359">
        <v>5</v>
      </c>
      <c r="P359">
        <f t="shared" si="624"/>
        <v>80</v>
      </c>
      <c r="Q359">
        <v>5</v>
      </c>
      <c r="R359">
        <v>2000</v>
      </c>
      <c r="V359" s="29" t="e">
        <f t="shared" si="606"/>
        <v>#DIV/0!</v>
      </c>
      <c r="Z359" s="13" t="e">
        <f t="shared" si="607"/>
        <v>#DIV/0!</v>
      </c>
      <c r="AA359" s="34" t="e">
        <f t="shared" si="625"/>
        <v>#DIV/0!</v>
      </c>
      <c r="AC359">
        <v>5</v>
      </c>
      <c r="AD359">
        <f t="shared" si="626"/>
        <v>80</v>
      </c>
      <c r="AE359">
        <v>5</v>
      </c>
      <c r="AF359">
        <v>3000</v>
      </c>
      <c r="AJ359" s="29" t="e">
        <f t="shared" si="608"/>
        <v>#DIV/0!</v>
      </c>
      <c r="AN359" s="13" t="e">
        <f t="shared" si="609"/>
        <v>#DIV/0!</v>
      </c>
      <c r="AO359" s="34" t="e">
        <f t="shared" si="627"/>
        <v>#DIV/0!</v>
      </c>
      <c r="AQ359">
        <v>5</v>
      </c>
      <c r="AR359">
        <f t="shared" si="628"/>
        <v>80</v>
      </c>
      <c r="AS359">
        <v>5</v>
      </c>
      <c r="AT359">
        <v>5000</v>
      </c>
      <c r="AX359" s="29" t="e">
        <f t="shared" si="610"/>
        <v>#DIV/0!</v>
      </c>
      <c r="BB359" s="13" t="e">
        <f t="shared" si="611"/>
        <v>#DIV/0!</v>
      </c>
      <c r="BC359" s="34" t="e">
        <f t="shared" si="629"/>
        <v>#DIV/0!</v>
      </c>
      <c r="BE359" s="53">
        <v>5</v>
      </c>
      <c r="BF359">
        <f t="shared" si="630"/>
        <v>80</v>
      </c>
      <c r="BG359">
        <v>5</v>
      </c>
      <c r="BH359">
        <v>10000</v>
      </c>
      <c r="BL359" s="29" t="e">
        <f t="shared" si="612"/>
        <v>#DIV/0!</v>
      </c>
      <c r="BP359" s="13" t="e">
        <f t="shared" si="613"/>
        <v>#DIV/0!</v>
      </c>
      <c r="BQ359" s="34" t="e">
        <f t="shared" si="631"/>
        <v>#DIV/0!</v>
      </c>
      <c r="BS359" s="53">
        <v>5</v>
      </c>
      <c r="BT359">
        <f t="shared" si="632"/>
        <v>80</v>
      </c>
      <c r="BU359">
        <v>5</v>
      </c>
      <c r="BV359">
        <v>15000</v>
      </c>
      <c r="BZ359" s="29" t="e">
        <f t="shared" si="614"/>
        <v>#DIV/0!</v>
      </c>
      <c r="CD359" s="13" t="e">
        <f t="shared" si="615"/>
        <v>#DIV/0!</v>
      </c>
      <c r="CE359" s="34" t="e">
        <f t="shared" si="633"/>
        <v>#DIV/0!</v>
      </c>
      <c r="CG359" s="53">
        <v>5</v>
      </c>
      <c r="CH359">
        <f t="shared" si="634"/>
        <v>80</v>
      </c>
      <c r="CI359">
        <v>5</v>
      </c>
      <c r="CJ359">
        <v>20000</v>
      </c>
      <c r="CN359" s="29" t="e">
        <f t="shared" si="616"/>
        <v>#DIV/0!</v>
      </c>
      <c r="CR359" s="13" t="e">
        <f t="shared" si="617"/>
        <v>#DIV/0!</v>
      </c>
      <c r="CS359" s="34" t="e">
        <f t="shared" si="635"/>
        <v>#DIV/0!</v>
      </c>
      <c r="CU359" s="53">
        <v>5</v>
      </c>
      <c r="CV359">
        <f t="shared" si="636"/>
        <v>80</v>
      </c>
      <c r="CW359">
        <v>5</v>
      </c>
      <c r="CX359">
        <v>25000</v>
      </c>
      <c r="DB359" s="29" t="e">
        <f t="shared" si="618"/>
        <v>#DIV/0!</v>
      </c>
      <c r="DF359" s="13" t="e">
        <f t="shared" si="619"/>
        <v>#DIV/0!</v>
      </c>
      <c r="DG359" s="34" t="e">
        <f t="shared" si="637"/>
        <v>#DIV/0!</v>
      </c>
      <c r="DI359" s="53">
        <v>5</v>
      </c>
      <c r="DJ359">
        <f t="shared" si="638"/>
        <v>80</v>
      </c>
      <c r="DK359">
        <v>5</v>
      </c>
      <c r="DL359">
        <v>30000</v>
      </c>
      <c r="DP359" s="29" t="e">
        <f t="shared" si="620"/>
        <v>#DIV/0!</v>
      </c>
      <c r="DT359" s="13" t="e">
        <f t="shared" si="621"/>
        <v>#DIV/0!</v>
      </c>
      <c r="DU359" s="34" t="e">
        <f t="shared" si="639"/>
        <v>#DIV/0!</v>
      </c>
    </row>
    <row r="360" spans="1:125" x14ac:dyDescent="0.25">
      <c r="A360">
        <v>6</v>
      </c>
      <c r="B360">
        <f t="shared" si="622"/>
        <v>80</v>
      </c>
      <c r="C360">
        <v>6</v>
      </c>
      <c r="D360">
        <v>1000</v>
      </c>
      <c r="H360" s="29" t="e">
        <f t="shared" si="604"/>
        <v>#DIV/0!</v>
      </c>
      <c r="L360" s="13" t="e">
        <f t="shared" si="605"/>
        <v>#DIV/0!</v>
      </c>
      <c r="M360" s="34" t="e">
        <f t="shared" si="623"/>
        <v>#DIV/0!</v>
      </c>
      <c r="O360">
        <v>6</v>
      </c>
      <c r="P360">
        <f t="shared" si="624"/>
        <v>80</v>
      </c>
      <c r="Q360">
        <v>6</v>
      </c>
      <c r="R360">
        <v>2000</v>
      </c>
      <c r="V360" s="29" t="e">
        <f t="shared" si="606"/>
        <v>#DIV/0!</v>
      </c>
      <c r="Z360" s="13" t="e">
        <f t="shared" si="607"/>
        <v>#DIV/0!</v>
      </c>
      <c r="AA360" s="34" t="e">
        <f t="shared" si="625"/>
        <v>#DIV/0!</v>
      </c>
      <c r="AC360">
        <v>6</v>
      </c>
      <c r="AD360">
        <f t="shared" si="626"/>
        <v>80</v>
      </c>
      <c r="AE360">
        <v>6</v>
      </c>
      <c r="AF360">
        <v>3000</v>
      </c>
      <c r="AJ360" s="29" t="e">
        <f t="shared" si="608"/>
        <v>#DIV/0!</v>
      </c>
      <c r="AN360" s="13" t="e">
        <f t="shared" si="609"/>
        <v>#DIV/0!</v>
      </c>
      <c r="AO360" s="34" t="e">
        <f t="shared" si="627"/>
        <v>#DIV/0!</v>
      </c>
      <c r="AQ360">
        <v>6</v>
      </c>
      <c r="AR360">
        <f t="shared" si="628"/>
        <v>80</v>
      </c>
      <c r="AS360">
        <v>6</v>
      </c>
      <c r="AT360">
        <v>5000</v>
      </c>
      <c r="AX360" s="29" t="e">
        <f t="shared" si="610"/>
        <v>#DIV/0!</v>
      </c>
      <c r="BB360" s="13" t="e">
        <f t="shared" si="611"/>
        <v>#DIV/0!</v>
      </c>
      <c r="BC360" s="34" t="e">
        <f t="shared" si="629"/>
        <v>#DIV/0!</v>
      </c>
      <c r="BE360" s="53">
        <v>6</v>
      </c>
      <c r="BF360">
        <f t="shared" si="630"/>
        <v>80</v>
      </c>
      <c r="BG360">
        <v>6</v>
      </c>
      <c r="BH360">
        <v>10000</v>
      </c>
      <c r="BL360" s="29" t="e">
        <f t="shared" si="612"/>
        <v>#DIV/0!</v>
      </c>
      <c r="BP360" s="13" t="e">
        <f t="shared" si="613"/>
        <v>#DIV/0!</v>
      </c>
      <c r="BQ360" s="34" t="e">
        <f t="shared" si="631"/>
        <v>#DIV/0!</v>
      </c>
      <c r="BS360" s="53">
        <v>6</v>
      </c>
      <c r="BT360">
        <f t="shared" si="632"/>
        <v>80</v>
      </c>
      <c r="BU360">
        <v>6</v>
      </c>
      <c r="BV360">
        <v>15000</v>
      </c>
      <c r="BZ360" s="29" t="e">
        <f t="shared" si="614"/>
        <v>#DIV/0!</v>
      </c>
      <c r="CD360" s="13" t="e">
        <f t="shared" si="615"/>
        <v>#DIV/0!</v>
      </c>
      <c r="CE360" s="34" t="e">
        <f t="shared" si="633"/>
        <v>#DIV/0!</v>
      </c>
      <c r="CG360" s="53">
        <v>6</v>
      </c>
      <c r="CH360">
        <f t="shared" si="634"/>
        <v>80</v>
      </c>
      <c r="CI360">
        <v>6</v>
      </c>
      <c r="CJ360">
        <v>20000</v>
      </c>
      <c r="CN360" s="29" t="e">
        <f t="shared" si="616"/>
        <v>#DIV/0!</v>
      </c>
      <c r="CR360" s="13" t="e">
        <f t="shared" si="617"/>
        <v>#DIV/0!</v>
      </c>
      <c r="CS360" s="34" t="e">
        <f t="shared" si="635"/>
        <v>#DIV/0!</v>
      </c>
      <c r="CU360" s="53">
        <v>6</v>
      </c>
      <c r="CV360">
        <f t="shared" si="636"/>
        <v>80</v>
      </c>
      <c r="CW360">
        <v>6</v>
      </c>
      <c r="CX360">
        <v>25000</v>
      </c>
      <c r="DB360" s="29" t="e">
        <f t="shared" si="618"/>
        <v>#DIV/0!</v>
      </c>
      <c r="DF360" s="13" t="e">
        <f t="shared" si="619"/>
        <v>#DIV/0!</v>
      </c>
      <c r="DG360" s="34" t="e">
        <f t="shared" si="637"/>
        <v>#DIV/0!</v>
      </c>
      <c r="DI360" s="53">
        <v>6</v>
      </c>
      <c r="DJ360">
        <f t="shared" si="638"/>
        <v>80</v>
      </c>
      <c r="DK360">
        <v>6</v>
      </c>
      <c r="DL360">
        <v>30000</v>
      </c>
      <c r="DP360" s="29" t="e">
        <f t="shared" si="620"/>
        <v>#DIV/0!</v>
      </c>
      <c r="DT360" s="13" t="e">
        <f t="shared" si="621"/>
        <v>#DIV/0!</v>
      </c>
      <c r="DU360" s="34" t="e">
        <f t="shared" si="639"/>
        <v>#DIV/0!</v>
      </c>
    </row>
    <row r="361" spans="1:125" x14ac:dyDescent="0.25">
      <c r="A361">
        <v>7</v>
      </c>
      <c r="B361">
        <f t="shared" si="622"/>
        <v>80</v>
      </c>
      <c r="C361">
        <v>7</v>
      </c>
      <c r="D361">
        <v>1000</v>
      </c>
      <c r="H361" s="29" t="e">
        <f t="shared" ref="H361:H362" si="640">AVERAGE(E361:G361)</f>
        <v>#DIV/0!</v>
      </c>
      <c r="L361" s="13" t="e">
        <f t="shared" ref="L361:L362" si="641">AVERAGE(I361:K361)</f>
        <v>#DIV/0!</v>
      </c>
      <c r="M361" s="34" t="e">
        <f t="shared" ref="M361:M362" si="642">H361*1000/(B361*C361*D361)</f>
        <v>#DIV/0!</v>
      </c>
      <c r="O361">
        <v>7</v>
      </c>
      <c r="P361">
        <f t="shared" si="624"/>
        <v>80</v>
      </c>
      <c r="Q361">
        <v>7</v>
      </c>
      <c r="R361">
        <v>2000</v>
      </c>
      <c r="V361" s="29" t="e">
        <f t="shared" si="606"/>
        <v>#DIV/0!</v>
      </c>
      <c r="Z361" s="13" t="e">
        <f t="shared" si="607"/>
        <v>#DIV/0!</v>
      </c>
      <c r="AA361" s="34" t="e">
        <f t="shared" si="625"/>
        <v>#DIV/0!</v>
      </c>
      <c r="AC361">
        <v>7</v>
      </c>
      <c r="AD361">
        <f t="shared" si="626"/>
        <v>80</v>
      </c>
      <c r="AE361">
        <v>7</v>
      </c>
      <c r="AF361">
        <v>3000</v>
      </c>
      <c r="AJ361" s="29" t="e">
        <f t="shared" si="608"/>
        <v>#DIV/0!</v>
      </c>
      <c r="AN361" s="13" t="e">
        <f t="shared" si="609"/>
        <v>#DIV/0!</v>
      </c>
      <c r="AO361" s="34" t="e">
        <f t="shared" si="627"/>
        <v>#DIV/0!</v>
      </c>
      <c r="AQ361">
        <v>7</v>
      </c>
      <c r="AR361">
        <f t="shared" si="628"/>
        <v>80</v>
      </c>
      <c r="AS361">
        <v>7</v>
      </c>
      <c r="AT361">
        <v>5000</v>
      </c>
      <c r="AX361" s="29" t="e">
        <f t="shared" si="610"/>
        <v>#DIV/0!</v>
      </c>
      <c r="BB361" s="13" t="e">
        <f t="shared" si="611"/>
        <v>#DIV/0!</v>
      </c>
      <c r="BC361" s="34" t="e">
        <f t="shared" si="629"/>
        <v>#DIV/0!</v>
      </c>
      <c r="BE361" s="53">
        <v>7</v>
      </c>
      <c r="BF361">
        <f t="shared" si="630"/>
        <v>80</v>
      </c>
      <c r="BG361">
        <v>7</v>
      </c>
      <c r="BH361">
        <v>10000</v>
      </c>
      <c r="BL361" s="29" t="e">
        <f t="shared" si="612"/>
        <v>#DIV/0!</v>
      </c>
      <c r="BP361" s="13" t="e">
        <f t="shared" si="613"/>
        <v>#DIV/0!</v>
      </c>
      <c r="BQ361" s="34" t="e">
        <f t="shared" si="631"/>
        <v>#DIV/0!</v>
      </c>
      <c r="BS361" s="53">
        <v>7</v>
      </c>
      <c r="BT361">
        <f t="shared" si="632"/>
        <v>80</v>
      </c>
      <c r="BU361">
        <v>7</v>
      </c>
      <c r="BV361">
        <v>15000</v>
      </c>
      <c r="BZ361" s="29" t="e">
        <f t="shared" si="614"/>
        <v>#DIV/0!</v>
      </c>
      <c r="CD361" s="13" t="e">
        <f t="shared" si="615"/>
        <v>#DIV/0!</v>
      </c>
      <c r="CE361" s="34" t="e">
        <f t="shared" si="633"/>
        <v>#DIV/0!</v>
      </c>
      <c r="CG361" s="53">
        <v>7</v>
      </c>
      <c r="CH361">
        <f t="shared" si="634"/>
        <v>80</v>
      </c>
      <c r="CI361">
        <v>7</v>
      </c>
      <c r="CJ361">
        <v>20000</v>
      </c>
      <c r="CN361" s="29" t="e">
        <f t="shared" si="616"/>
        <v>#DIV/0!</v>
      </c>
      <c r="CR361" s="13" t="e">
        <f t="shared" si="617"/>
        <v>#DIV/0!</v>
      </c>
      <c r="CS361" s="34" t="e">
        <f t="shared" si="635"/>
        <v>#DIV/0!</v>
      </c>
      <c r="CU361" s="53">
        <v>7</v>
      </c>
      <c r="CV361">
        <f t="shared" si="636"/>
        <v>80</v>
      </c>
      <c r="CW361">
        <v>7</v>
      </c>
      <c r="CX361">
        <v>25000</v>
      </c>
      <c r="DB361" s="29" t="e">
        <f t="shared" si="618"/>
        <v>#DIV/0!</v>
      </c>
      <c r="DF361" s="13" t="e">
        <f t="shared" si="619"/>
        <v>#DIV/0!</v>
      </c>
      <c r="DG361" s="34" t="e">
        <f t="shared" si="637"/>
        <v>#DIV/0!</v>
      </c>
      <c r="DI361" s="53">
        <v>7</v>
      </c>
      <c r="DJ361">
        <f t="shared" si="638"/>
        <v>80</v>
      </c>
      <c r="DK361">
        <v>7</v>
      </c>
      <c r="DL361">
        <v>30000</v>
      </c>
      <c r="DP361" s="29" t="e">
        <f t="shared" si="620"/>
        <v>#DIV/0!</v>
      </c>
      <c r="DT361" s="13" t="e">
        <f t="shared" si="621"/>
        <v>#DIV/0!</v>
      </c>
      <c r="DU361" s="34" t="e">
        <f t="shared" si="639"/>
        <v>#DIV/0!</v>
      </c>
    </row>
    <row r="362" spans="1:125" s="41" customFormat="1" x14ac:dyDescent="0.25">
      <c r="A362" s="41">
        <v>8</v>
      </c>
      <c r="B362" s="41">
        <f t="shared" si="622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40"/>
        <v>11.966666666666667</v>
      </c>
      <c r="L362" s="43" t="e">
        <f t="shared" si="641"/>
        <v>#DIV/0!</v>
      </c>
      <c r="M362" s="44">
        <f t="shared" si="642"/>
        <v>1.8697916666666665E-2</v>
      </c>
      <c r="O362" s="41">
        <v>8</v>
      </c>
      <c r="P362" s="41">
        <f t="shared" si="624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606"/>
        <v>23.033333333333331</v>
      </c>
      <c r="Z362" s="43" t="e">
        <f t="shared" si="607"/>
        <v>#DIV/0!</v>
      </c>
      <c r="AA362" s="44">
        <f t="shared" si="625"/>
        <v>1.7994791666666666E-2</v>
      </c>
      <c r="AC362" s="41">
        <v>8</v>
      </c>
      <c r="AD362" s="41">
        <f t="shared" si="626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608"/>
        <v>34.166666666666664</v>
      </c>
      <c r="AN362" s="43" t="e">
        <f t="shared" si="609"/>
        <v>#DIV/0!</v>
      </c>
      <c r="AO362" s="44">
        <f t="shared" si="627"/>
        <v>1.7795138888888888E-2</v>
      </c>
      <c r="AQ362" s="41">
        <v>8</v>
      </c>
      <c r="AR362" s="41">
        <f t="shared" si="628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610"/>
        <v>55.933333333333337</v>
      </c>
      <c r="BB362" s="43" t="e">
        <f t="shared" si="611"/>
        <v>#DIV/0!</v>
      </c>
      <c r="BC362" s="44">
        <f t="shared" si="629"/>
        <v>1.7479166666666667E-2</v>
      </c>
      <c r="BE362" s="55">
        <v>8</v>
      </c>
      <c r="BF362" s="41">
        <f t="shared" si="630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612"/>
        <v>110.93333333333334</v>
      </c>
      <c r="BP362" s="43" t="e">
        <f t="shared" si="613"/>
        <v>#DIV/0!</v>
      </c>
      <c r="BQ362" s="44">
        <f t="shared" si="631"/>
        <v>1.7333333333333336E-2</v>
      </c>
      <c r="BS362" s="55">
        <v>8</v>
      </c>
      <c r="BT362" s="41">
        <f t="shared" si="632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614"/>
        <v>157.66666666666666</v>
      </c>
      <c r="CD362" s="43" t="e">
        <f t="shared" si="615"/>
        <v>#DIV/0!</v>
      </c>
      <c r="CE362" s="44">
        <f t="shared" si="633"/>
        <v>1.6423611111111111E-2</v>
      </c>
      <c r="CG362" s="55">
        <v>8</v>
      </c>
      <c r="CH362" s="41">
        <f t="shared" si="634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616"/>
        <v>165.33333333333334</v>
      </c>
      <c r="CR362" s="43" t="e">
        <f t="shared" si="617"/>
        <v>#DIV/0!</v>
      </c>
      <c r="CS362" s="44">
        <f t="shared" si="635"/>
        <v>1.2916666666666667E-2</v>
      </c>
      <c r="CU362" s="55">
        <v>8</v>
      </c>
      <c r="CV362" s="41">
        <f t="shared" si="636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618"/>
        <v>205.56666666666669</v>
      </c>
      <c r="DF362" s="43" t="e">
        <f t="shared" si="619"/>
        <v>#DIV/0!</v>
      </c>
      <c r="DG362" s="44">
        <f t="shared" si="637"/>
        <v>1.2847916666666667E-2</v>
      </c>
      <c r="DI362" s="55">
        <v>8</v>
      </c>
      <c r="DJ362" s="41">
        <f t="shared" si="638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620"/>
        <v>246.43333333333331</v>
      </c>
      <c r="DT362" s="43" t="e">
        <f t="shared" si="621"/>
        <v>#DIV/0!</v>
      </c>
      <c r="DU362" s="44">
        <f t="shared" si="639"/>
        <v>1.2835069444444444E-2</v>
      </c>
    </row>
    <row r="363" spans="1:125" x14ac:dyDescent="0.25">
      <c r="A363">
        <v>9</v>
      </c>
      <c r="B363">
        <f t="shared" si="622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24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26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28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30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32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34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36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38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43">AVERAGE(E369:G369)</f>
        <v>#DIV/0!</v>
      </c>
      <c r="I369" s="38"/>
      <c r="J369" s="5"/>
      <c r="K369" s="38"/>
      <c r="L369" s="13" t="e">
        <f t="shared" ref="L369:L374" si="644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45">AVERAGE(S369:U369)</f>
        <v>#DIV/0!</v>
      </c>
      <c r="W369" s="38"/>
      <c r="X369" s="5"/>
      <c r="Y369" s="38"/>
      <c r="Z369" s="13" t="e">
        <f t="shared" ref="Z369:Z374" si="646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47">AVERAGE(AG369:AI369)</f>
        <v>#DIV/0!</v>
      </c>
      <c r="AK369" s="38"/>
      <c r="AL369" s="5"/>
      <c r="AM369" s="38"/>
      <c r="AN369" s="13" t="e">
        <f t="shared" ref="AN369:AN374" si="648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49">AVERAGE(AU369:AW369)</f>
        <v>#DIV/0!</v>
      </c>
      <c r="AY369" s="38"/>
      <c r="AZ369" s="5"/>
      <c r="BA369" s="38"/>
      <c r="BB369" s="13" t="e">
        <f t="shared" ref="BB369:BB374" si="650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51">AVERAGE(BI369:BK369)</f>
        <v>#DIV/0!</v>
      </c>
      <c r="BM369" s="38"/>
      <c r="BN369" s="5"/>
      <c r="BO369" s="38"/>
      <c r="BP369" s="13" t="e">
        <f t="shared" ref="BP369:BP374" si="652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53">B369</f>
        <v>90</v>
      </c>
      <c r="C370">
        <v>3</v>
      </c>
      <c r="D370">
        <v>1000</v>
      </c>
      <c r="H370" s="29" t="e">
        <f t="shared" si="643"/>
        <v>#DIV/0!</v>
      </c>
      <c r="L370" s="13" t="e">
        <f t="shared" si="644"/>
        <v>#DIV/0!</v>
      </c>
      <c r="M370" s="34" t="e">
        <f t="shared" ref="M370:M374" si="654">H370*1000/(B370*C370*D370)</f>
        <v>#DIV/0!</v>
      </c>
      <c r="O370">
        <v>3</v>
      </c>
      <c r="P370">
        <f t="shared" ref="P370:P375" si="655">P369</f>
        <v>90</v>
      </c>
      <c r="Q370">
        <v>3</v>
      </c>
      <c r="R370">
        <v>2000</v>
      </c>
      <c r="V370" s="29" t="e">
        <f t="shared" si="645"/>
        <v>#DIV/0!</v>
      </c>
      <c r="Z370" s="13" t="e">
        <f t="shared" si="646"/>
        <v>#DIV/0!</v>
      </c>
      <c r="AA370" s="34" t="e">
        <f t="shared" ref="AA370:AA374" si="656">V370*1000/(P370*Q370*R370)</f>
        <v>#DIV/0!</v>
      </c>
      <c r="AC370">
        <v>3</v>
      </c>
      <c r="AD370">
        <f t="shared" ref="AD370:AD375" si="657">AD369</f>
        <v>90</v>
      </c>
      <c r="AE370">
        <v>3</v>
      </c>
      <c r="AF370">
        <v>3000</v>
      </c>
      <c r="AJ370" s="29" t="e">
        <f t="shared" si="647"/>
        <v>#DIV/0!</v>
      </c>
      <c r="AN370" s="13" t="e">
        <f t="shared" si="648"/>
        <v>#DIV/0!</v>
      </c>
      <c r="AO370" s="34" t="e">
        <f t="shared" ref="AO370:AO374" si="658">AJ370*1000/(AD370*AE370*AF370)</f>
        <v>#DIV/0!</v>
      </c>
      <c r="AQ370">
        <v>3</v>
      </c>
      <c r="AR370">
        <f t="shared" ref="AR370:AR375" si="659">AR369</f>
        <v>90</v>
      </c>
      <c r="AS370">
        <v>3</v>
      </c>
      <c r="AT370">
        <v>5000</v>
      </c>
      <c r="AX370" s="29" t="e">
        <f t="shared" si="649"/>
        <v>#DIV/0!</v>
      </c>
      <c r="BB370" s="13" t="e">
        <f t="shared" si="650"/>
        <v>#DIV/0!</v>
      </c>
      <c r="BC370" s="34" t="e">
        <f t="shared" ref="BC370:BC374" si="660">AX370*1000/(AR370*AS370*AT370)</f>
        <v>#DIV/0!</v>
      </c>
      <c r="BE370" s="53">
        <v>3</v>
      </c>
      <c r="BF370">
        <f t="shared" ref="BF370:BF375" si="661">BF369</f>
        <v>90</v>
      </c>
      <c r="BG370">
        <v>3</v>
      </c>
      <c r="BH370">
        <v>10000</v>
      </c>
      <c r="BL370" s="29" t="e">
        <f t="shared" si="651"/>
        <v>#DIV/0!</v>
      </c>
      <c r="BP370" s="13" t="e">
        <f t="shared" si="652"/>
        <v>#DIV/0!</v>
      </c>
      <c r="BQ370" s="34" t="e">
        <f t="shared" ref="BQ370:BQ374" si="662">BL370*1000/(BF370*BG370*BH370)</f>
        <v>#DIV/0!</v>
      </c>
    </row>
    <row r="371" spans="1:69" x14ac:dyDescent="0.25">
      <c r="A371">
        <v>4</v>
      </c>
      <c r="B371">
        <f t="shared" si="653"/>
        <v>90</v>
      </c>
      <c r="C371">
        <v>4</v>
      </c>
      <c r="D371">
        <v>1000</v>
      </c>
      <c r="H371" s="29" t="e">
        <f t="shared" si="643"/>
        <v>#DIV/0!</v>
      </c>
      <c r="L371" s="13" t="e">
        <f t="shared" si="644"/>
        <v>#DIV/0!</v>
      </c>
      <c r="M371" s="34" t="e">
        <f t="shared" si="654"/>
        <v>#DIV/0!</v>
      </c>
      <c r="O371">
        <v>4</v>
      </c>
      <c r="P371">
        <f t="shared" si="655"/>
        <v>90</v>
      </c>
      <c r="Q371">
        <v>4</v>
      </c>
      <c r="R371">
        <v>2000</v>
      </c>
      <c r="V371" s="29" t="e">
        <f t="shared" si="645"/>
        <v>#DIV/0!</v>
      </c>
      <c r="Z371" s="13" t="e">
        <f t="shared" si="646"/>
        <v>#DIV/0!</v>
      </c>
      <c r="AA371" s="34" t="e">
        <f t="shared" si="656"/>
        <v>#DIV/0!</v>
      </c>
      <c r="AC371">
        <v>4</v>
      </c>
      <c r="AD371">
        <f t="shared" si="657"/>
        <v>90</v>
      </c>
      <c r="AE371">
        <v>4</v>
      </c>
      <c r="AF371">
        <v>3000</v>
      </c>
      <c r="AJ371" s="29" t="e">
        <f t="shared" si="647"/>
        <v>#DIV/0!</v>
      </c>
      <c r="AN371" s="13" t="e">
        <f t="shared" si="648"/>
        <v>#DIV/0!</v>
      </c>
      <c r="AO371" s="34" t="e">
        <f t="shared" si="658"/>
        <v>#DIV/0!</v>
      </c>
      <c r="AQ371">
        <v>4</v>
      </c>
      <c r="AR371">
        <f t="shared" si="659"/>
        <v>90</v>
      </c>
      <c r="AS371">
        <v>4</v>
      </c>
      <c r="AT371">
        <v>5000</v>
      </c>
      <c r="AX371" s="29" t="e">
        <f t="shared" si="649"/>
        <v>#DIV/0!</v>
      </c>
      <c r="BB371" s="13" t="e">
        <f t="shared" si="650"/>
        <v>#DIV/0!</v>
      </c>
      <c r="BC371" s="34" t="e">
        <f t="shared" si="660"/>
        <v>#DIV/0!</v>
      </c>
      <c r="BE371" s="53">
        <v>4</v>
      </c>
      <c r="BF371">
        <f t="shared" si="661"/>
        <v>90</v>
      </c>
      <c r="BG371">
        <v>4</v>
      </c>
      <c r="BH371">
        <v>10000</v>
      </c>
      <c r="BL371" s="29" t="e">
        <f t="shared" si="651"/>
        <v>#DIV/0!</v>
      </c>
      <c r="BP371" s="13" t="e">
        <f t="shared" si="652"/>
        <v>#DIV/0!</v>
      </c>
      <c r="BQ371" s="34" t="e">
        <f t="shared" si="662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43"/>
        <v>#DIV/0!</v>
      </c>
      <c r="L372" s="13" t="e">
        <f t="shared" ref="L372" si="663">AVERAGE(I372:K372)</f>
        <v>#DIV/0!</v>
      </c>
      <c r="M372" s="34" t="e">
        <f t="shared" ref="M372" si="664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45"/>
        <v>#DIV/0!</v>
      </c>
      <c r="Z372" s="13" t="e">
        <f t="shared" si="646"/>
        <v>#DIV/0!</v>
      </c>
      <c r="AA372" s="34" t="e">
        <f t="shared" si="656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47"/>
        <v>#DIV/0!</v>
      </c>
      <c r="AN372" s="13" t="e">
        <f t="shared" si="648"/>
        <v>#DIV/0!</v>
      </c>
      <c r="AO372" s="34" t="e">
        <f t="shared" si="658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49"/>
        <v>#DIV/0!</v>
      </c>
      <c r="BB372" s="13" t="e">
        <f t="shared" si="650"/>
        <v>#DIV/0!</v>
      </c>
      <c r="BC372" s="34" t="e">
        <f t="shared" si="660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51"/>
        <v>#DIV/0!</v>
      </c>
      <c r="BP372" s="13" t="e">
        <f t="shared" si="652"/>
        <v>#DIV/0!</v>
      </c>
      <c r="BQ372" s="34" t="e">
        <f t="shared" si="662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43"/>
        <v>#DIV/0!</v>
      </c>
      <c r="L373" s="13" t="e">
        <f t="shared" si="644"/>
        <v>#DIV/0!</v>
      </c>
      <c r="M373" s="34" t="e">
        <f t="shared" si="654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45"/>
        <v>#DIV/0!</v>
      </c>
      <c r="Z373" s="13" t="e">
        <f t="shared" si="646"/>
        <v>#DIV/0!</v>
      </c>
      <c r="AA373" s="34" t="e">
        <f t="shared" si="656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47"/>
        <v>#DIV/0!</v>
      </c>
      <c r="AN373" s="13" t="e">
        <f t="shared" si="648"/>
        <v>#DIV/0!</v>
      </c>
      <c r="AO373" s="34" t="e">
        <f t="shared" si="658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49"/>
        <v>#DIV/0!</v>
      </c>
      <c r="BB373" s="13" t="e">
        <f t="shared" si="650"/>
        <v>#DIV/0!</v>
      </c>
      <c r="BC373" s="34" t="e">
        <f t="shared" si="660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51"/>
        <v>#DIV/0!</v>
      </c>
      <c r="BP373" s="13" t="e">
        <f t="shared" si="652"/>
        <v>#DIV/0!</v>
      </c>
      <c r="BQ373" s="34" t="e">
        <f t="shared" si="662"/>
        <v>#DIV/0!</v>
      </c>
    </row>
    <row r="374" spans="1:69" s="41" customFormat="1" x14ac:dyDescent="0.25">
      <c r="A374" s="41">
        <v>7</v>
      </c>
      <c r="B374" s="41">
        <f t="shared" si="653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43"/>
        <v>13.066666666666668</v>
      </c>
      <c r="L374" s="43" t="e">
        <f t="shared" si="644"/>
        <v>#DIV/0!</v>
      </c>
      <c r="M374" s="44">
        <f t="shared" si="654"/>
        <v>2.0740740740740744E-2</v>
      </c>
      <c r="O374" s="41">
        <v>7</v>
      </c>
      <c r="P374" s="41">
        <f t="shared" si="655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45"/>
        <v>25.033333333333331</v>
      </c>
      <c r="Z374" s="43" t="e">
        <f t="shared" si="646"/>
        <v>#DIV/0!</v>
      </c>
      <c r="AA374" s="44">
        <f t="shared" si="656"/>
        <v>1.9867724867724867E-2</v>
      </c>
      <c r="AC374" s="41">
        <v>7</v>
      </c>
      <c r="AD374" s="41">
        <f t="shared" si="657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47"/>
        <v>37.06666666666667</v>
      </c>
      <c r="AN374" s="43" t="e">
        <f t="shared" si="648"/>
        <v>#DIV/0!</v>
      </c>
      <c r="AO374" s="44">
        <f t="shared" si="658"/>
        <v>1.9611992945326281E-2</v>
      </c>
      <c r="AQ374" s="41">
        <v>7</v>
      </c>
      <c r="AR374" s="41">
        <f t="shared" si="659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49"/>
        <v>60.70000000000001</v>
      </c>
      <c r="BB374" s="43" t="e">
        <f t="shared" si="650"/>
        <v>#DIV/0!</v>
      </c>
      <c r="BC374" s="44">
        <f t="shared" si="660"/>
        <v>1.9269841269841274E-2</v>
      </c>
      <c r="BE374" s="55">
        <v>7</v>
      </c>
      <c r="BF374" s="41">
        <f t="shared" si="661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51"/>
        <v>110.23333333333333</v>
      </c>
      <c r="BP374" s="43" t="e">
        <f t="shared" si="652"/>
        <v>#DIV/0!</v>
      </c>
      <c r="BQ374" s="44">
        <f t="shared" si="662"/>
        <v>1.7497354497354498E-2</v>
      </c>
    </row>
    <row r="375" spans="1:69" x14ac:dyDescent="0.25">
      <c r="A375">
        <v>8</v>
      </c>
      <c r="B375">
        <f t="shared" si="653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55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57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59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61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65">AVERAGE(E381:G381)</f>
        <v>#DIV/0!</v>
      </c>
      <c r="I381" s="38"/>
      <c r="J381" s="5"/>
      <c r="K381" s="38"/>
      <c r="L381" s="13" t="e">
        <f t="shared" ref="L381:L385" si="666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67">AVERAGE(S381:U381)</f>
        <v>#DIV/0!</v>
      </c>
      <c r="W381" s="38"/>
      <c r="X381" s="5"/>
      <c r="Y381" s="38"/>
      <c r="Z381" s="13" t="e">
        <f t="shared" ref="Z381:Z385" si="668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69">AVERAGE(AG381:AI381)</f>
        <v>#DIV/0!</v>
      </c>
      <c r="AK381" s="38"/>
      <c r="AL381" s="5"/>
      <c r="AM381" s="38"/>
      <c r="AN381" s="13" t="e">
        <f t="shared" ref="AN381:AN385" si="670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71">AVERAGE(AU381:AW381)</f>
        <v>#DIV/0!</v>
      </c>
      <c r="AY381" s="38"/>
      <c r="AZ381" s="5"/>
      <c r="BA381" s="38"/>
      <c r="BB381" s="13" t="e">
        <f t="shared" ref="BB381:BB385" si="672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73">AVERAGE(BI381:BK381)</f>
        <v>#DIV/0!</v>
      </c>
      <c r="BM381" s="38"/>
      <c r="BN381" s="5"/>
      <c r="BO381" s="38"/>
      <c r="BP381" s="13" t="e">
        <f t="shared" ref="BP381:BP385" si="674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75">B381</f>
        <v>100</v>
      </c>
      <c r="C382">
        <v>3</v>
      </c>
      <c r="D382">
        <v>1000</v>
      </c>
      <c r="H382" s="29" t="e">
        <f t="shared" si="665"/>
        <v>#DIV/0!</v>
      </c>
      <c r="L382" s="13" t="e">
        <f t="shared" si="666"/>
        <v>#DIV/0!</v>
      </c>
      <c r="M382" s="34" t="e">
        <f t="shared" ref="M382:M385" si="676">H382*1000/(B382*C382*D382)</f>
        <v>#DIV/0!</v>
      </c>
      <c r="O382">
        <v>3</v>
      </c>
      <c r="P382">
        <f t="shared" ref="P382:P386" si="677">P381</f>
        <v>100</v>
      </c>
      <c r="Q382">
        <v>3</v>
      </c>
      <c r="R382">
        <v>2000</v>
      </c>
      <c r="V382" s="29" t="e">
        <f t="shared" si="667"/>
        <v>#DIV/0!</v>
      </c>
      <c r="Z382" s="13" t="e">
        <f t="shared" si="668"/>
        <v>#DIV/0!</v>
      </c>
      <c r="AA382" s="34" t="e">
        <f t="shared" ref="AA382:AA385" si="678">V382*1000/(P382*Q382*R382)</f>
        <v>#DIV/0!</v>
      </c>
      <c r="AC382">
        <v>3</v>
      </c>
      <c r="AD382">
        <f t="shared" ref="AD382:AD386" si="679">AD381</f>
        <v>100</v>
      </c>
      <c r="AE382">
        <v>3</v>
      </c>
      <c r="AF382">
        <v>3000</v>
      </c>
      <c r="AJ382" s="29" t="e">
        <f t="shared" si="669"/>
        <v>#DIV/0!</v>
      </c>
      <c r="AN382" s="13" t="e">
        <f t="shared" si="670"/>
        <v>#DIV/0!</v>
      </c>
      <c r="AO382" s="34" t="e">
        <f t="shared" ref="AO382:AO385" si="680">AJ382*1000/(AD382*AE382*AF382)</f>
        <v>#DIV/0!</v>
      </c>
      <c r="AQ382">
        <v>3</v>
      </c>
      <c r="AR382">
        <f t="shared" ref="AR382:AR386" si="681">AR381</f>
        <v>100</v>
      </c>
      <c r="AS382">
        <v>3</v>
      </c>
      <c r="AT382">
        <v>5000</v>
      </c>
      <c r="AX382" s="29" t="e">
        <f t="shared" si="671"/>
        <v>#DIV/0!</v>
      </c>
      <c r="BB382" s="13" t="e">
        <f t="shared" si="672"/>
        <v>#DIV/0!</v>
      </c>
      <c r="BC382" s="34" t="e">
        <f t="shared" ref="BC382:BC385" si="682">AX382*1000/(AR382*AS382*AT382)</f>
        <v>#DIV/0!</v>
      </c>
      <c r="BE382" s="53">
        <v>3</v>
      </c>
      <c r="BF382">
        <f t="shared" ref="BF382:BF386" si="683">BF381</f>
        <v>100</v>
      </c>
      <c r="BG382">
        <v>3</v>
      </c>
      <c r="BH382">
        <v>10000</v>
      </c>
      <c r="BL382" s="29" t="e">
        <f t="shared" si="673"/>
        <v>#DIV/0!</v>
      </c>
      <c r="BP382" s="13" t="e">
        <f t="shared" si="674"/>
        <v>#DIV/0!</v>
      </c>
      <c r="BQ382" s="34" t="e">
        <f t="shared" ref="BQ382:BQ385" si="684">BL382*1000/(BF382*BG382*BH382)</f>
        <v>#DIV/0!</v>
      </c>
    </row>
    <row r="383" spans="1:69" x14ac:dyDescent="0.25">
      <c r="A383">
        <v>4</v>
      </c>
      <c r="B383">
        <f t="shared" si="675"/>
        <v>100</v>
      </c>
      <c r="C383">
        <v>4</v>
      </c>
      <c r="D383">
        <v>1000</v>
      </c>
      <c r="H383" s="29" t="e">
        <f t="shared" si="665"/>
        <v>#DIV/0!</v>
      </c>
      <c r="L383" s="13" t="e">
        <f t="shared" si="666"/>
        <v>#DIV/0!</v>
      </c>
      <c r="M383" s="34" t="e">
        <f t="shared" si="676"/>
        <v>#DIV/0!</v>
      </c>
      <c r="O383">
        <v>4</v>
      </c>
      <c r="P383">
        <f t="shared" si="677"/>
        <v>100</v>
      </c>
      <c r="Q383">
        <v>4</v>
      </c>
      <c r="R383">
        <v>2000</v>
      </c>
      <c r="V383" s="29" t="e">
        <f t="shared" si="667"/>
        <v>#DIV/0!</v>
      </c>
      <c r="Z383" s="13" t="e">
        <f t="shared" si="668"/>
        <v>#DIV/0!</v>
      </c>
      <c r="AA383" s="34" t="e">
        <f t="shared" si="678"/>
        <v>#DIV/0!</v>
      </c>
      <c r="AC383">
        <v>4</v>
      </c>
      <c r="AD383">
        <f t="shared" si="679"/>
        <v>100</v>
      </c>
      <c r="AE383">
        <v>4</v>
      </c>
      <c r="AF383">
        <v>3000</v>
      </c>
      <c r="AJ383" s="29" t="e">
        <f t="shared" si="669"/>
        <v>#DIV/0!</v>
      </c>
      <c r="AN383" s="13" t="e">
        <f t="shared" si="670"/>
        <v>#DIV/0!</v>
      </c>
      <c r="AO383" s="34" t="e">
        <f t="shared" si="680"/>
        <v>#DIV/0!</v>
      </c>
      <c r="AQ383">
        <v>4</v>
      </c>
      <c r="AR383">
        <f t="shared" si="681"/>
        <v>100</v>
      </c>
      <c r="AS383">
        <v>4</v>
      </c>
      <c r="AT383">
        <v>5000</v>
      </c>
      <c r="AX383" s="29" t="e">
        <f t="shared" si="671"/>
        <v>#DIV/0!</v>
      </c>
      <c r="BB383" s="13" t="e">
        <f t="shared" si="672"/>
        <v>#DIV/0!</v>
      </c>
      <c r="BC383" s="34" t="e">
        <f t="shared" si="682"/>
        <v>#DIV/0!</v>
      </c>
      <c r="BE383" s="53">
        <v>4</v>
      </c>
      <c r="BF383">
        <f t="shared" si="683"/>
        <v>100</v>
      </c>
      <c r="BG383">
        <v>4</v>
      </c>
      <c r="BH383">
        <v>10000</v>
      </c>
      <c r="BL383" s="29" t="e">
        <f t="shared" si="673"/>
        <v>#DIV/0!</v>
      </c>
      <c r="BP383" s="13" t="e">
        <f t="shared" si="674"/>
        <v>#DIV/0!</v>
      </c>
      <c r="BQ383" s="34" t="e">
        <f t="shared" si="684"/>
        <v>#DIV/0!</v>
      </c>
    </row>
    <row r="384" spans="1:69" x14ac:dyDescent="0.25">
      <c r="A384">
        <v>5</v>
      </c>
      <c r="B384">
        <f t="shared" si="675"/>
        <v>100</v>
      </c>
      <c r="C384">
        <v>5</v>
      </c>
      <c r="D384">
        <v>1000</v>
      </c>
      <c r="H384" s="29" t="e">
        <f t="shared" si="665"/>
        <v>#DIV/0!</v>
      </c>
      <c r="L384" s="13" t="e">
        <f t="shared" si="666"/>
        <v>#DIV/0!</v>
      </c>
      <c r="M384" s="34" t="e">
        <f t="shared" si="676"/>
        <v>#DIV/0!</v>
      </c>
      <c r="O384">
        <v>5</v>
      </c>
      <c r="P384">
        <f t="shared" si="677"/>
        <v>100</v>
      </c>
      <c r="Q384">
        <v>5</v>
      </c>
      <c r="R384">
        <v>2000</v>
      </c>
      <c r="V384" s="29" t="e">
        <f t="shared" si="667"/>
        <v>#DIV/0!</v>
      </c>
      <c r="Z384" s="13" t="e">
        <f t="shared" si="668"/>
        <v>#DIV/0!</v>
      </c>
      <c r="AA384" s="34" t="e">
        <f t="shared" si="678"/>
        <v>#DIV/0!</v>
      </c>
      <c r="AC384">
        <v>5</v>
      </c>
      <c r="AD384">
        <f t="shared" si="679"/>
        <v>100</v>
      </c>
      <c r="AE384">
        <v>5</v>
      </c>
      <c r="AF384">
        <v>3000</v>
      </c>
      <c r="AJ384" s="29" t="e">
        <f t="shared" si="669"/>
        <v>#DIV/0!</v>
      </c>
      <c r="AN384" s="13" t="e">
        <f t="shared" si="670"/>
        <v>#DIV/0!</v>
      </c>
      <c r="AO384" s="34" t="e">
        <f t="shared" si="680"/>
        <v>#DIV/0!</v>
      </c>
      <c r="AQ384">
        <v>5</v>
      </c>
      <c r="AR384">
        <f t="shared" si="681"/>
        <v>100</v>
      </c>
      <c r="AS384">
        <v>5</v>
      </c>
      <c r="AT384">
        <v>5000</v>
      </c>
      <c r="AX384" s="29" t="e">
        <f t="shared" si="671"/>
        <v>#DIV/0!</v>
      </c>
      <c r="BB384" s="13" t="e">
        <f t="shared" si="672"/>
        <v>#DIV/0!</v>
      </c>
      <c r="BC384" s="34" t="e">
        <f t="shared" si="682"/>
        <v>#DIV/0!</v>
      </c>
      <c r="BE384" s="53">
        <v>5</v>
      </c>
      <c r="BF384">
        <f t="shared" si="683"/>
        <v>100</v>
      </c>
      <c r="BG384">
        <v>5</v>
      </c>
      <c r="BH384">
        <v>10000</v>
      </c>
      <c r="BL384" s="29" t="e">
        <f t="shared" si="673"/>
        <v>#DIV/0!</v>
      </c>
      <c r="BP384" s="13" t="e">
        <f t="shared" si="674"/>
        <v>#DIV/0!</v>
      </c>
      <c r="BQ384" s="34" t="e">
        <f t="shared" si="684"/>
        <v>#DIV/0!</v>
      </c>
    </row>
    <row r="385" spans="1:125" s="41" customFormat="1" x14ac:dyDescent="0.25">
      <c r="A385" s="41">
        <v>6</v>
      </c>
      <c r="B385" s="41">
        <f t="shared" si="675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65"/>
        <v>12.766666666666666</v>
      </c>
      <c r="I385" s="41">
        <v>13</v>
      </c>
      <c r="J385" s="41">
        <v>9</v>
      </c>
      <c r="K385" s="41">
        <v>9</v>
      </c>
      <c r="L385" s="43">
        <f t="shared" si="666"/>
        <v>10.333333333333334</v>
      </c>
      <c r="M385" s="44">
        <f t="shared" si="676"/>
        <v>2.1277777777777777E-2</v>
      </c>
      <c r="O385" s="41">
        <v>6</v>
      </c>
      <c r="P385" s="41">
        <f t="shared" si="677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67"/>
        <v>24.433333333333334</v>
      </c>
      <c r="Z385" s="43" t="e">
        <f t="shared" si="668"/>
        <v>#DIV/0!</v>
      </c>
      <c r="AA385" s="44">
        <f t="shared" si="678"/>
        <v>2.0361111111111111E-2</v>
      </c>
      <c r="AC385" s="41">
        <v>6</v>
      </c>
      <c r="AD385" s="41">
        <f t="shared" si="679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69"/>
        <v>36.033333333333339</v>
      </c>
      <c r="AN385" s="43" t="e">
        <f t="shared" si="670"/>
        <v>#DIV/0!</v>
      </c>
      <c r="AO385" s="44">
        <f t="shared" si="680"/>
        <v>2.0018518518518519E-2</v>
      </c>
      <c r="AQ385" s="41">
        <v>6</v>
      </c>
      <c r="AR385" s="41">
        <f t="shared" si="681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71"/>
        <v>59.033333333333331</v>
      </c>
      <c r="BB385" s="43" t="e">
        <f t="shared" si="672"/>
        <v>#DIV/0!</v>
      </c>
      <c r="BC385" s="44">
        <f t="shared" si="682"/>
        <v>1.9677777777777777E-2</v>
      </c>
      <c r="BE385" s="55">
        <v>6</v>
      </c>
      <c r="BF385" s="41">
        <f t="shared" si="683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73"/>
        <v>111.39999999999999</v>
      </c>
      <c r="BP385" s="43" t="e">
        <f t="shared" si="674"/>
        <v>#DIV/0!</v>
      </c>
      <c r="BQ385" s="44">
        <f t="shared" si="684"/>
        <v>1.8566666666666665E-2</v>
      </c>
    </row>
    <row r="386" spans="1:125" x14ac:dyDescent="0.25">
      <c r="A386">
        <v>18</v>
      </c>
      <c r="B386">
        <f t="shared" si="675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77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79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81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83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125" s="31" customFormat="1" x14ac:dyDescent="0.25">
      <c r="A388" s="39" t="s">
        <v>59</v>
      </c>
      <c r="B388" s="40">
        <v>128</v>
      </c>
      <c r="F388" s="35"/>
      <c r="H388" s="36"/>
      <c r="L388" s="37"/>
      <c r="M388" s="37"/>
      <c r="AA388" s="37"/>
      <c r="BE388" s="54"/>
    </row>
    <row r="389" spans="1:125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  <c r="BS389" s="54"/>
      <c r="BT389" s="32" t="s">
        <v>11</v>
      </c>
      <c r="BU389" s="32" t="s">
        <v>12</v>
      </c>
      <c r="BV389" s="32" t="s">
        <v>20</v>
      </c>
      <c r="BW389" s="32" t="s">
        <v>28</v>
      </c>
      <c r="BX389" s="32" t="s">
        <v>29</v>
      </c>
      <c r="BY389" s="32" t="s">
        <v>30</v>
      </c>
      <c r="BZ389" s="33" t="s">
        <v>13</v>
      </c>
      <c r="CA389" s="32" t="s">
        <v>14</v>
      </c>
      <c r="CB389" s="32" t="s">
        <v>15</v>
      </c>
      <c r="CC389" s="32" t="s">
        <v>16</v>
      </c>
      <c r="CD389" s="33" t="s">
        <v>18</v>
      </c>
      <c r="CE389" s="33" t="s">
        <v>45</v>
      </c>
      <c r="CG389" s="54"/>
      <c r="CH389" s="32" t="s">
        <v>11</v>
      </c>
      <c r="CI389" s="32" t="s">
        <v>12</v>
      </c>
      <c r="CJ389" s="32" t="s">
        <v>20</v>
      </c>
      <c r="CK389" s="32" t="s">
        <v>28</v>
      </c>
      <c r="CL389" s="32" t="s">
        <v>29</v>
      </c>
      <c r="CM389" s="32" t="s">
        <v>30</v>
      </c>
      <c r="CN389" s="33" t="s">
        <v>13</v>
      </c>
      <c r="CO389" s="32" t="s">
        <v>14</v>
      </c>
      <c r="CP389" s="32" t="s">
        <v>15</v>
      </c>
      <c r="CQ389" s="32" t="s">
        <v>16</v>
      </c>
      <c r="CR389" s="33" t="s">
        <v>18</v>
      </c>
      <c r="CS389" s="33" t="s">
        <v>45</v>
      </c>
      <c r="CU389" s="54"/>
      <c r="CV389" s="32" t="s">
        <v>11</v>
      </c>
      <c r="CW389" s="32" t="s">
        <v>12</v>
      </c>
      <c r="CX389" s="32" t="s">
        <v>20</v>
      </c>
      <c r="CY389" s="32" t="s">
        <v>28</v>
      </c>
      <c r="CZ389" s="32" t="s">
        <v>29</v>
      </c>
      <c r="DA389" s="32" t="s">
        <v>30</v>
      </c>
      <c r="DB389" s="33" t="s">
        <v>13</v>
      </c>
      <c r="DC389" s="32" t="s">
        <v>14</v>
      </c>
      <c r="DD389" s="32" t="s">
        <v>15</v>
      </c>
      <c r="DE389" s="32" t="s">
        <v>16</v>
      </c>
      <c r="DF389" s="33" t="s">
        <v>18</v>
      </c>
      <c r="DG389" s="33" t="s">
        <v>45</v>
      </c>
      <c r="DI389" s="54"/>
      <c r="DJ389" s="32" t="s">
        <v>11</v>
      </c>
      <c r="DK389" s="32" t="s">
        <v>12</v>
      </c>
      <c r="DL389" s="32" t="s">
        <v>20</v>
      </c>
      <c r="DM389" s="32" t="s">
        <v>28</v>
      </c>
      <c r="DN389" s="32" t="s">
        <v>29</v>
      </c>
      <c r="DO389" s="32" t="s">
        <v>30</v>
      </c>
      <c r="DP389" s="33" t="s">
        <v>13</v>
      </c>
      <c r="DQ389" s="32" t="s">
        <v>14</v>
      </c>
      <c r="DR389" s="32" t="s">
        <v>15</v>
      </c>
      <c r="DS389" s="32" t="s">
        <v>16</v>
      </c>
      <c r="DT389" s="33" t="s">
        <v>18</v>
      </c>
      <c r="DU389" s="33" t="s">
        <v>45</v>
      </c>
    </row>
    <row r="390" spans="1:125" x14ac:dyDescent="0.25">
      <c r="A390">
        <v>1</v>
      </c>
      <c r="B390">
        <f>$B$388</f>
        <v>128</v>
      </c>
      <c r="C390">
        <v>1</v>
      </c>
      <c r="D390">
        <v>1000</v>
      </c>
      <c r="H390" s="29" t="e">
        <f>AVERAGE(E390:G390)</f>
        <v>#DIV/0!</v>
      </c>
      <c r="I390" s="5"/>
      <c r="J390" s="5"/>
      <c r="K390" s="5"/>
      <c r="L390" s="5" t="s">
        <v>43</v>
      </c>
      <c r="M390" s="34" t="e">
        <f>H390*1000/(B390*C390*D390)</f>
        <v>#DIV/0!</v>
      </c>
      <c r="O390">
        <v>1</v>
      </c>
      <c r="P390">
        <f>$B$388</f>
        <v>128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128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128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128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  <c r="BS390" s="53">
        <v>1</v>
      </c>
      <c r="BT390">
        <f>$B$388</f>
        <v>128</v>
      </c>
      <c r="BU390">
        <v>1</v>
      </c>
      <c r="BV390">
        <v>15000</v>
      </c>
      <c r="BZ390" s="29" t="e">
        <f>AVERAGE(BW390:BY390)</f>
        <v>#DIV/0!</v>
      </c>
      <c r="CA390" s="5"/>
      <c r="CB390" s="5"/>
      <c r="CC390" s="5"/>
      <c r="CD390" s="5" t="s">
        <v>43</v>
      </c>
      <c r="CE390" s="34" t="e">
        <f>BZ390*1000/(BT390*BU390*BV390)</f>
        <v>#DIV/0!</v>
      </c>
      <c r="CG390" s="53">
        <v>1</v>
      </c>
      <c r="CH390">
        <f>$B$388</f>
        <v>128</v>
      </c>
      <c r="CI390">
        <v>1</v>
      </c>
      <c r="CJ390">
        <v>20000</v>
      </c>
      <c r="CN390" s="29" t="e">
        <f>AVERAGE(CK390:CM390)</f>
        <v>#DIV/0!</v>
      </c>
      <c r="CO390" s="5"/>
      <c r="CP390" s="5"/>
      <c r="CQ390" s="5"/>
      <c r="CR390" s="5" t="s">
        <v>43</v>
      </c>
      <c r="CS390" s="34" t="e">
        <f>CN390*1000/(CH390*CI390*CJ390)</f>
        <v>#DIV/0!</v>
      </c>
      <c r="CU390" s="53">
        <v>1</v>
      </c>
      <c r="CV390">
        <f>$B$388</f>
        <v>128</v>
      </c>
      <c r="CW390">
        <v>1</v>
      </c>
      <c r="CX390">
        <v>25000</v>
      </c>
      <c r="DB390" s="29" t="e">
        <f>AVERAGE(CY390:DA390)</f>
        <v>#DIV/0!</v>
      </c>
      <c r="DC390" s="5"/>
      <c r="DD390" s="5"/>
      <c r="DE390" s="5"/>
      <c r="DF390" s="5" t="s">
        <v>43</v>
      </c>
      <c r="DG390" s="34" t="e">
        <f>DB390*1000/(CV390*CW390*CX390)</f>
        <v>#DIV/0!</v>
      </c>
      <c r="DI390" s="53">
        <v>1</v>
      </c>
      <c r="DJ390">
        <f>$B$388</f>
        <v>128</v>
      </c>
      <c r="DK390">
        <v>1</v>
      </c>
      <c r="DL390">
        <v>30000</v>
      </c>
      <c r="DP390" s="29" t="e">
        <f>AVERAGE(DM390:DO390)</f>
        <v>#DIV/0!</v>
      </c>
      <c r="DQ390" s="5"/>
      <c r="DR390" s="5"/>
      <c r="DS390" s="5"/>
      <c r="DT390" s="5" t="s">
        <v>43</v>
      </c>
      <c r="DU390" s="34" t="e">
        <f>DP390*1000/(DJ390*DK390*DL390)</f>
        <v>#DIV/0!</v>
      </c>
    </row>
    <row r="391" spans="1:125" x14ac:dyDescent="0.25">
      <c r="A391">
        <v>2</v>
      </c>
      <c r="B391">
        <f>B390</f>
        <v>128</v>
      </c>
      <c r="C391">
        <v>2</v>
      </c>
      <c r="D391">
        <v>1000</v>
      </c>
      <c r="H391" s="29" t="e">
        <f t="shared" ref="H391:H394" si="685">AVERAGE(E391:G391)</f>
        <v>#DIV/0!</v>
      </c>
      <c r="I391" s="38"/>
      <c r="J391" s="5"/>
      <c r="K391" s="38"/>
      <c r="L391" s="13" t="e">
        <f t="shared" ref="L391:L394" si="686">AVERAGE(I391:K391)</f>
        <v>#DIV/0!</v>
      </c>
      <c r="M391" s="34" t="e">
        <f>H391*1000/(B391*C391*D391)</f>
        <v>#DIV/0!</v>
      </c>
      <c r="O391">
        <v>2</v>
      </c>
      <c r="P391">
        <f>P390</f>
        <v>128</v>
      </c>
      <c r="Q391">
        <v>2</v>
      </c>
      <c r="R391">
        <v>2000</v>
      </c>
      <c r="V391" s="29" t="e">
        <f t="shared" ref="V391:V394" si="687">AVERAGE(S391:U391)</f>
        <v>#DIV/0!</v>
      </c>
      <c r="W391" s="38"/>
      <c r="X391" s="5"/>
      <c r="Y391" s="38"/>
      <c r="Z391" s="13" t="e">
        <f t="shared" ref="Z391:Z394" si="688">AVERAGE(W391:Y391)</f>
        <v>#DIV/0!</v>
      </c>
      <c r="AA391" s="34" t="e">
        <f>V391*1000/(P391*Q391*R391)</f>
        <v>#DIV/0!</v>
      </c>
      <c r="AC391">
        <v>2</v>
      </c>
      <c r="AD391">
        <f>AD390</f>
        <v>128</v>
      </c>
      <c r="AE391">
        <v>2</v>
      </c>
      <c r="AF391">
        <v>3000</v>
      </c>
      <c r="AJ391" s="29" t="e">
        <f t="shared" ref="AJ391:AJ394" si="689">AVERAGE(AG391:AI391)</f>
        <v>#DIV/0!</v>
      </c>
      <c r="AK391" s="38"/>
      <c r="AL391" s="5"/>
      <c r="AM391" s="38"/>
      <c r="AN391" s="13" t="e">
        <f t="shared" ref="AN391:AN394" si="690">AVERAGE(AK391:AM391)</f>
        <v>#DIV/0!</v>
      </c>
      <c r="AO391" s="34" t="e">
        <f>AJ391*1000/(AD391*AE391*AF391)</f>
        <v>#DIV/0!</v>
      </c>
      <c r="AQ391">
        <v>2</v>
      </c>
      <c r="AR391">
        <f>AR390</f>
        <v>128</v>
      </c>
      <c r="AS391">
        <v>2</v>
      </c>
      <c r="AT391">
        <v>5000</v>
      </c>
      <c r="AX391" s="29" t="e">
        <f t="shared" ref="AX391:AX394" si="691">AVERAGE(AU391:AW391)</f>
        <v>#DIV/0!</v>
      </c>
      <c r="AY391" s="38"/>
      <c r="AZ391" s="5"/>
      <c r="BA391" s="38"/>
      <c r="BB391" s="13" t="e">
        <f t="shared" ref="BB391:BB394" si="692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128</v>
      </c>
      <c r="BG391">
        <v>2</v>
      </c>
      <c r="BH391">
        <v>10000</v>
      </c>
      <c r="BL391" s="29" t="e">
        <f t="shared" ref="BL391:BL394" si="693">AVERAGE(BI391:BK391)</f>
        <v>#DIV/0!</v>
      </c>
      <c r="BM391" s="38"/>
      <c r="BN391" s="5"/>
      <c r="BO391" s="38"/>
      <c r="BP391" s="13" t="e">
        <f t="shared" ref="BP391:BP394" si="694">AVERAGE(BM391:BO391)</f>
        <v>#DIV/0!</v>
      </c>
      <c r="BQ391" s="34" t="e">
        <f>BL391*1000/(BF391*BG391*BH391)</f>
        <v>#DIV/0!</v>
      </c>
      <c r="BS391" s="53">
        <v>2</v>
      </c>
      <c r="BT391">
        <f>BT390</f>
        <v>128</v>
      </c>
      <c r="BU391">
        <v>2</v>
      </c>
      <c r="BV391">
        <v>15000</v>
      </c>
      <c r="BZ391" s="29" t="e">
        <f t="shared" ref="BZ391:BZ394" si="695">AVERAGE(BW391:BY391)</f>
        <v>#DIV/0!</v>
      </c>
      <c r="CA391" s="38"/>
      <c r="CB391" s="5"/>
      <c r="CC391" s="38"/>
      <c r="CD391" s="13" t="e">
        <f t="shared" ref="CD391:CD394" si="696">AVERAGE(CA391:CC391)</f>
        <v>#DIV/0!</v>
      </c>
      <c r="CE391" s="34" t="e">
        <f>BZ391*1000/(BT391*BU391*BV391)</f>
        <v>#DIV/0!</v>
      </c>
      <c r="CG391" s="53">
        <v>2</v>
      </c>
      <c r="CH391">
        <f>CH390</f>
        <v>128</v>
      </c>
      <c r="CI391">
        <v>2</v>
      </c>
      <c r="CJ391">
        <v>20000</v>
      </c>
      <c r="CN391" s="29" t="e">
        <f t="shared" ref="CN391:CN394" si="697">AVERAGE(CK391:CM391)</f>
        <v>#DIV/0!</v>
      </c>
      <c r="CO391" s="38"/>
      <c r="CP391" s="5"/>
      <c r="CQ391" s="38"/>
      <c r="CR391" s="13" t="e">
        <f t="shared" ref="CR391:CR394" si="698">AVERAGE(CO391:CQ391)</f>
        <v>#DIV/0!</v>
      </c>
      <c r="CS391" s="34" t="e">
        <f>CN391*1000/(CH391*CI391*CJ391)</f>
        <v>#DIV/0!</v>
      </c>
      <c r="CU391" s="53">
        <v>2</v>
      </c>
      <c r="CV391">
        <f>CV390</f>
        <v>128</v>
      </c>
      <c r="CW391">
        <v>2</v>
      </c>
      <c r="CX391">
        <v>25000</v>
      </c>
      <c r="DB391" s="29" t="e">
        <f t="shared" ref="DB391:DB394" si="699">AVERAGE(CY391:DA391)</f>
        <v>#DIV/0!</v>
      </c>
      <c r="DC391" s="38"/>
      <c r="DD391" s="5"/>
      <c r="DE391" s="38"/>
      <c r="DF391" s="13" t="e">
        <f t="shared" ref="DF391:DF394" si="700">AVERAGE(DC391:DE391)</f>
        <v>#DIV/0!</v>
      </c>
      <c r="DG391" s="34" t="e">
        <f>DB391*1000/(CV391*CW391*CX391)</f>
        <v>#DIV/0!</v>
      </c>
      <c r="DI391" s="53">
        <v>2</v>
      </c>
      <c r="DJ391">
        <f>DJ390</f>
        <v>128</v>
      </c>
      <c r="DK391">
        <v>2</v>
      </c>
      <c r="DL391">
        <v>30000</v>
      </c>
      <c r="DP391" s="29" t="e">
        <f t="shared" ref="DP391:DP394" si="701">AVERAGE(DM391:DO391)</f>
        <v>#DIV/0!</v>
      </c>
      <c r="DQ391" s="38"/>
      <c r="DR391" s="5"/>
      <c r="DS391" s="38"/>
      <c r="DT391" s="13" t="e">
        <f t="shared" ref="DT391:DT394" si="702">AVERAGE(DQ391:DS391)</f>
        <v>#DIV/0!</v>
      </c>
      <c r="DU391" s="34" t="e">
        <f>DP391*1000/(DJ391*DK391*DL391)</f>
        <v>#DIV/0!</v>
      </c>
    </row>
    <row r="392" spans="1:125" x14ac:dyDescent="0.25">
      <c r="A392">
        <v>3</v>
      </c>
      <c r="B392">
        <f t="shared" ref="B392:B395" si="703">B391</f>
        <v>128</v>
      </c>
      <c r="C392">
        <v>3</v>
      </c>
      <c r="D392">
        <v>1000</v>
      </c>
      <c r="H392" s="29" t="e">
        <f t="shared" si="685"/>
        <v>#DIV/0!</v>
      </c>
      <c r="L392" s="13" t="e">
        <f t="shared" si="686"/>
        <v>#DIV/0!</v>
      </c>
      <c r="M392" s="34" t="e">
        <f t="shared" ref="M392:M394" si="704">H392*1000/(B392*C392*D392)</f>
        <v>#DIV/0!</v>
      </c>
      <c r="O392">
        <v>3</v>
      </c>
      <c r="P392">
        <f t="shared" ref="P392:P395" si="705">P391</f>
        <v>128</v>
      </c>
      <c r="Q392">
        <v>3</v>
      </c>
      <c r="R392">
        <v>2000</v>
      </c>
      <c r="V392" s="29" t="e">
        <f t="shared" si="687"/>
        <v>#DIV/0!</v>
      </c>
      <c r="Z392" s="13" t="e">
        <f t="shared" si="688"/>
        <v>#DIV/0!</v>
      </c>
      <c r="AA392" s="34" t="e">
        <f t="shared" ref="AA392:AA394" si="706">V392*1000/(P392*Q392*R392)</f>
        <v>#DIV/0!</v>
      </c>
      <c r="AC392">
        <v>3</v>
      </c>
      <c r="AD392">
        <f t="shared" ref="AD392:AD395" si="707">AD391</f>
        <v>128</v>
      </c>
      <c r="AE392">
        <v>3</v>
      </c>
      <c r="AF392">
        <v>3000</v>
      </c>
      <c r="AJ392" s="29" t="e">
        <f t="shared" si="689"/>
        <v>#DIV/0!</v>
      </c>
      <c r="AN392" s="13" t="e">
        <f t="shared" si="690"/>
        <v>#DIV/0!</v>
      </c>
      <c r="AO392" s="34" t="e">
        <f t="shared" ref="AO392:AO394" si="708">AJ392*1000/(AD392*AE392*AF392)</f>
        <v>#DIV/0!</v>
      </c>
      <c r="AQ392">
        <v>3</v>
      </c>
      <c r="AR392">
        <f t="shared" ref="AR392:AR395" si="709">AR391</f>
        <v>128</v>
      </c>
      <c r="AS392">
        <v>3</v>
      </c>
      <c r="AT392">
        <v>5000</v>
      </c>
      <c r="AX392" s="29" t="e">
        <f t="shared" si="691"/>
        <v>#DIV/0!</v>
      </c>
      <c r="BB392" s="13" t="e">
        <f t="shared" si="692"/>
        <v>#DIV/0!</v>
      </c>
      <c r="BC392" s="34" t="e">
        <f t="shared" ref="BC392:BC394" si="710">AX392*1000/(AR392*AS392*AT392)</f>
        <v>#DIV/0!</v>
      </c>
      <c r="BE392" s="53">
        <v>3</v>
      </c>
      <c r="BF392">
        <f t="shared" ref="BF392:BF395" si="711">BF391</f>
        <v>128</v>
      </c>
      <c r="BG392">
        <v>3</v>
      </c>
      <c r="BH392">
        <v>10000</v>
      </c>
      <c r="BL392" s="29" t="e">
        <f t="shared" si="693"/>
        <v>#DIV/0!</v>
      </c>
      <c r="BP392" s="13" t="e">
        <f t="shared" si="694"/>
        <v>#DIV/0!</v>
      </c>
      <c r="BQ392" s="34" t="e">
        <f t="shared" ref="BQ392:BQ394" si="712">BL392*1000/(BF392*BG392*BH392)</f>
        <v>#DIV/0!</v>
      </c>
      <c r="BS392" s="53">
        <v>3</v>
      </c>
      <c r="BT392">
        <f t="shared" ref="BT392:BT395" si="713">BT391</f>
        <v>128</v>
      </c>
      <c r="BU392">
        <v>3</v>
      </c>
      <c r="BV392">
        <v>15000</v>
      </c>
      <c r="BZ392" s="29" t="e">
        <f t="shared" si="695"/>
        <v>#DIV/0!</v>
      </c>
      <c r="CD392" s="13" t="e">
        <f t="shared" si="696"/>
        <v>#DIV/0!</v>
      </c>
      <c r="CE392" s="34" t="e">
        <f t="shared" ref="CE392:CE394" si="714">BZ392*1000/(BT392*BU392*BV392)</f>
        <v>#DIV/0!</v>
      </c>
      <c r="CG392" s="53">
        <v>3</v>
      </c>
      <c r="CH392">
        <f t="shared" ref="CH392:CH395" si="715">CH391</f>
        <v>128</v>
      </c>
      <c r="CI392">
        <v>3</v>
      </c>
      <c r="CJ392">
        <v>20000</v>
      </c>
      <c r="CN392" s="29" t="e">
        <f t="shared" si="697"/>
        <v>#DIV/0!</v>
      </c>
      <c r="CR392" s="13" t="e">
        <f t="shared" si="698"/>
        <v>#DIV/0!</v>
      </c>
      <c r="CS392" s="34" t="e">
        <f t="shared" ref="CS392:CS394" si="716">CN392*1000/(CH392*CI392*CJ392)</f>
        <v>#DIV/0!</v>
      </c>
      <c r="CU392" s="53">
        <v>3</v>
      </c>
      <c r="CV392">
        <f t="shared" ref="CV392:CV395" si="717">CV391</f>
        <v>128</v>
      </c>
      <c r="CW392">
        <v>3</v>
      </c>
      <c r="CX392">
        <v>25000</v>
      </c>
      <c r="DB392" s="29" t="e">
        <f t="shared" si="699"/>
        <v>#DIV/0!</v>
      </c>
      <c r="DF392" s="13" t="e">
        <f t="shared" si="700"/>
        <v>#DIV/0!</v>
      </c>
      <c r="DG392" s="34" t="e">
        <f t="shared" ref="DG392:DG394" si="718">DB392*1000/(CV392*CW392*CX392)</f>
        <v>#DIV/0!</v>
      </c>
      <c r="DI392" s="53">
        <v>3</v>
      </c>
      <c r="DJ392">
        <f t="shared" ref="DJ392:DJ395" si="719">DJ391</f>
        <v>128</v>
      </c>
      <c r="DK392">
        <v>3</v>
      </c>
      <c r="DL392">
        <v>30000</v>
      </c>
      <c r="DP392" s="29" t="e">
        <f t="shared" si="701"/>
        <v>#DIV/0!</v>
      </c>
      <c r="DT392" s="13" t="e">
        <f t="shared" si="702"/>
        <v>#DIV/0!</v>
      </c>
      <c r="DU392" s="34" t="e">
        <f t="shared" ref="DU392:DU394" si="720">DP392*1000/(DJ392*DK392*DL392)</f>
        <v>#DIV/0!</v>
      </c>
    </row>
    <row r="393" spans="1:125" x14ac:dyDescent="0.25">
      <c r="A393">
        <v>4</v>
      </c>
      <c r="B393">
        <f t="shared" si="703"/>
        <v>128</v>
      </c>
      <c r="C393">
        <v>4</v>
      </c>
      <c r="D393">
        <v>1000</v>
      </c>
      <c r="H393" s="29" t="e">
        <f t="shared" si="685"/>
        <v>#DIV/0!</v>
      </c>
      <c r="L393" s="13" t="e">
        <f t="shared" si="686"/>
        <v>#DIV/0!</v>
      </c>
      <c r="M393" s="34" t="e">
        <f t="shared" si="704"/>
        <v>#DIV/0!</v>
      </c>
      <c r="O393">
        <v>4</v>
      </c>
      <c r="P393">
        <f t="shared" si="705"/>
        <v>128</v>
      </c>
      <c r="Q393">
        <v>4</v>
      </c>
      <c r="R393">
        <v>2000</v>
      </c>
      <c r="V393" s="29" t="e">
        <f t="shared" si="687"/>
        <v>#DIV/0!</v>
      </c>
      <c r="Z393" s="13" t="e">
        <f t="shared" si="688"/>
        <v>#DIV/0!</v>
      </c>
      <c r="AA393" s="34" t="e">
        <f t="shared" si="706"/>
        <v>#DIV/0!</v>
      </c>
      <c r="AC393">
        <v>4</v>
      </c>
      <c r="AD393">
        <f t="shared" si="707"/>
        <v>128</v>
      </c>
      <c r="AE393">
        <v>4</v>
      </c>
      <c r="AF393">
        <v>3000</v>
      </c>
      <c r="AJ393" s="29" t="e">
        <f t="shared" si="689"/>
        <v>#DIV/0!</v>
      </c>
      <c r="AN393" s="13" t="e">
        <f t="shared" si="690"/>
        <v>#DIV/0!</v>
      </c>
      <c r="AO393" s="34" t="e">
        <f t="shared" si="708"/>
        <v>#DIV/0!</v>
      </c>
      <c r="AQ393">
        <v>4</v>
      </c>
      <c r="AR393">
        <f t="shared" si="709"/>
        <v>128</v>
      </c>
      <c r="AS393">
        <v>4</v>
      </c>
      <c r="AT393">
        <v>5000</v>
      </c>
      <c r="AX393" s="29" t="e">
        <f t="shared" si="691"/>
        <v>#DIV/0!</v>
      </c>
      <c r="BB393" s="13" t="e">
        <f t="shared" si="692"/>
        <v>#DIV/0!</v>
      </c>
      <c r="BC393" s="34" t="e">
        <f t="shared" si="710"/>
        <v>#DIV/0!</v>
      </c>
      <c r="BE393" s="53">
        <v>4</v>
      </c>
      <c r="BF393">
        <f t="shared" si="711"/>
        <v>128</v>
      </c>
      <c r="BG393">
        <v>4</v>
      </c>
      <c r="BH393">
        <v>10000</v>
      </c>
      <c r="BL393" s="29" t="e">
        <f t="shared" si="693"/>
        <v>#DIV/0!</v>
      </c>
      <c r="BP393" s="13" t="e">
        <f t="shared" si="694"/>
        <v>#DIV/0!</v>
      </c>
      <c r="BQ393" s="34" t="e">
        <f t="shared" si="712"/>
        <v>#DIV/0!</v>
      </c>
      <c r="BS393" s="53">
        <v>4</v>
      </c>
      <c r="BT393">
        <f t="shared" si="713"/>
        <v>128</v>
      </c>
      <c r="BU393">
        <v>4</v>
      </c>
      <c r="BV393">
        <v>15000</v>
      </c>
      <c r="BZ393" s="29" t="e">
        <f t="shared" si="695"/>
        <v>#DIV/0!</v>
      </c>
      <c r="CD393" s="13" t="e">
        <f t="shared" si="696"/>
        <v>#DIV/0!</v>
      </c>
      <c r="CE393" s="34" t="e">
        <f t="shared" si="714"/>
        <v>#DIV/0!</v>
      </c>
      <c r="CG393" s="53">
        <v>4</v>
      </c>
      <c r="CH393">
        <f t="shared" si="715"/>
        <v>128</v>
      </c>
      <c r="CI393">
        <v>4</v>
      </c>
      <c r="CJ393">
        <v>20000</v>
      </c>
      <c r="CN393" s="29" t="e">
        <f t="shared" si="697"/>
        <v>#DIV/0!</v>
      </c>
      <c r="CR393" s="13" t="e">
        <f t="shared" si="698"/>
        <v>#DIV/0!</v>
      </c>
      <c r="CS393" s="34" t="e">
        <f t="shared" si="716"/>
        <v>#DIV/0!</v>
      </c>
      <c r="CU393" s="53">
        <v>4</v>
      </c>
      <c r="CV393">
        <f t="shared" si="717"/>
        <v>128</v>
      </c>
      <c r="CW393">
        <v>4</v>
      </c>
      <c r="CX393">
        <v>25000</v>
      </c>
      <c r="DB393" s="29" t="e">
        <f t="shared" si="699"/>
        <v>#DIV/0!</v>
      </c>
      <c r="DF393" s="13" t="e">
        <f t="shared" si="700"/>
        <v>#DIV/0!</v>
      </c>
      <c r="DG393" s="34" t="e">
        <f t="shared" si="718"/>
        <v>#DIV/0!</v>
      </c>
      <c r="DI393" s="53">
        <v>4</v>
      </c>
      <c r="DJ393">
        <f t="shared" si="719"/>
        <v>128</v>
      </c>
      <c r="DK393">
        <v>4</v>
      </c>
      <c r="DL393">
        <v>30000</v>
      </c>
      <c r="DP393" s="29" t="e">
        <f t="shared" si="701"/>
        <v>#DIV/0!</v>
      </c>
      <c r="DT393" s="13" t="e">
        <f t="shared" si="702"/>
        <v>#DIV/0!</v>
      </c>
      <c r="DU393" s="34" t="e">
        <f t="shared" si="720"/>
        <v>#DIV/0!</v>
      </c>
    </row>
    <row r="394" spans="1:125" s="41" customFormat="1" x14ac:dyDescent="0.25">
      <c r="A394" s="41">
        <v>5</v>
      </c>
      <c r="B394" s="41">
        <f t="shared" si="703"/>
        <v>128</v>
      </c>
      <c r="C394" s="41">
        <v>5</v>
      </c>
      <c r="D394" s="41">
        <v>1000</v>
      </c>
      <c r="E394" s="41">
        <v>12.9</v>
      </c>
      <c r="F394" s="41">
        <v>13.1</v>
      </c>
      <c r="G394" s="41">
        <v>13</v>
      </c>
      <c r="H394" s="42">
        <f t="shared" si="685"/>
        <v>13</v>
      </c>
      <c r="L394" s="43" t="e">
        <f t="shared" si="686"/>
        <v>#DIV/0!</v>
      </c>
      <c r="M394" s="44">
        <f t="shared" si="704"/>
        <v>2.0312500000000001E-2</v>
      </c>
      <c r="O394" s="41">
        <v>5</v>
      </c>
      <c r="P394" s="41">
        <f t="shared" si="705"/>
        <v>128</v>
      </c>
      <c r="Q394" s="41">
        <v>5</v>
      </c>
      <c r="R394" s="41">
        <v>2000</v>
      </c>
      <c r="S394" s="41">
        <v>24.7</v>
      </c>
      <c r="T394" s="41">
        <v>24.8</v>
      </c>
      <c r="U394" s="41">
        <v>24.8</v>
      </c>
      <c r="V394" s="42">
        <f t="shared" si="687"/>
        <v>24.766666666666666</v>
      </c>
      <c r="Z394" s="43" t="e">
        <f t="shared" si="688"/>
        <v>#DIV/0!</v>
      </c>
      <c r="AA394" s="44">
        <f t="shared" si="706"/>
        <v>1.9348958333333333E-2</v>
      </c>
      <c r="AC394" s="41">
        <v>5</v>
      </c>
      <c r="AD394" s="41">
        <f t="shared" si="707"/>
        <v>128</v>
      </c>
      <c r="AE394" s="41">
        <v>5</v>
      </c>
      <c r="AF394" s="41">
        <v>3000</v>
      </c>
      <c r="AG394" s="41">
        <v>36.200000000000003</v>
      </c>
      <c r="AH394" s="41">
        <v>36.200000000000003</v>
      </c>
      <c r="AI394" s="41">
        <v>36.5</v>
      </c>
      <c r="AJ394" s="42">
        <f t="shared" si="689"/>
        <v>36.300000000000004</v>
      </c>
      <c r="AN394" s="43" t="e">
        <f t="shared" si="690"/>
        <v>#DIV/0!</v>
      </c>
      <c r="AO394" s="44">
        <f t="shared" si="708"/>
        <v>1.8906250000000003E-2</v>
      </c>
      <c r="AQ394" s="41">
        <v>5</v>
      </c>
      <c r="AR394" s="41">
        <f t="shared" si="709"/>
        <v>128</v>
      </c>
      <c r="AS394" s="41">
        <v>5</v>
      </c>
      <c r="AT394" s="41">
        <v>5000</v>
      </c>
      <c r="AU394" s="41">
        <v>59.4</v>
      </c>
      <c r="AV394" s="41">
        <v>59.4</v>
      </c>
      <c r="AW394" s="41">
        <v>59.4</v>
      </c>
      <c r="AX394" s="42">
        <f t="shared" si="691"/>
        <v>59.4</v>
      </c>
      <c r="BB394" s="43" t="e">
        <f t="shared" si="692"/>
        <v>#DIV/0!</v>
      </c>
      <c r="BC394" s="44">
        <f t="shared" si="710"/>
        <v>1.8562499999999999E-2</v>
      </c>
      <c r="BE394" s="55">
        <v>5</v>
      </c>
      <c r="BF394" s="41">
        <f t="shared" si="711"/>
        <v>128</v>
      </c>
      <c r="BG394" s="41">
        <v>5</v>
      </c>
      <c r="BH394" s="41">
        <v>10000</v>
      </c>
      <c r="BI394" s="41">
        <v>118.9</v>
      </c>
      <c r="BJ394" s="41">
        <v>114</v>
      </c>
      <c r="BK394" s="41">
        <v>117.9</v>
      </c>
      <c r="BL394" s="42">
        <f t="shared" si="693"/>
        <v>116.93333333333334</v>
      </c>
      <c r="BP394" s="43" t="e">
        <f t="shared" si="694"/>
        <v>#DIV/0!</v>
      </c>
      <c r="BQ394" s="44">
        <f t="shared" si="712"/>
        <v>1.8270833333333333E-2</v>
      </c>
      <c r="BS394" s="55">
        <v>5</v>
      </c>
      <c r="BT394" s="41">
        <f t="shared" si="713"/>
        <v>128</v>
      </c>
      <c r="BU394" s="41">
        <v>5</v>
      </c>
      <c r="BV394" s="41">
        <v>15000</v>
      </c>
      <c r="BW394" s="41">
        <v>139.80000000000001</v>
      </c>
      <c r="BX394" s="41">
        <v>143.1</v>
      </c>
      <c r="BY394" s="41">
        <v>144.1</v>
      </c>
      <c r="BZ394" s="42">
        <f t="shared" si="695"/>
        <v>142.33333333333334</v>
      </c>
      <c r="CD394" s="43" t="e">
        <f t="shared" si="696"/>
        <v>#DIV/0!</v>
      </c>
      <c r="CE394" s="44">
        <f t="shared" si="714"/>
        <v>1.4826388888888891E-2</v>
      </c>
      <c r="CG394" s="55">
        <v>5</v>
      </c>
      <c r="CH394" s="41">
        <f t="shared" si="715"/>
        <v>128</v>
      </c>
      <c r="CI394" s="41">
        <v>5</v>
      </c>
      <c r="CJ394" s="41">
        <v>20000</v>
      </c>
      <c r="CK394" s="41">
        <v>172.3</v>
      </c>
      <c r="CL394" s="41">
        <v>172.2</v>
      </c>
      <c r="CM394" s="41">
        <v>172.9</v>
      </c>
      <c r="CN394" s="42">
        <f t="shared" si="697"/>
        <v>172.46666666666667</v>
      </c>
      <c r="CR394" s="43" t="e">
        <f t="shared" si="698"/>
        <v>#DIV/0!</v>
      </c>
      <c r="CS394" s="44">
        <f t="shared" si="716"/>
        <v>1.3473958333333333E-2</v>
      </c>
      <c r="CU394" s="55">
        <v>5</v>
      </c>
      <c r="CV394" s="41">
        <f t="shared" si="717"/>
        <v>128</v>
      </c>
      <c r="CW394" s="41">
        <v>5</v>
      </c>
      <c r="CX394" s="41">
        <v>25000</v>
      </c>
      <c r="CY394" s="41">
        <v>214.9</v>
      </c>
      <c r="CZ394" s="41">
        <v>215.1</v>
      </c>
      <c r="DA394" s="41">
        <v>215</v>
      </c>
      <c r="DB394" s="42">
        <f t="shared" si="699"/>
        <v>215</v>
      </c>
      <c r="DF394" s="43" t="e">
        <f t="shared" si="700"/>
        <v>#DIV/0!</v>
      </c>
      <c r="DG394" s="44">
        <f t="shared" si="718"/>
        <v>1.34375E-2</v>
      </c>
      <c r="DI394" s="55">
        <v>5</v>
      </c>
      <c r="DJ394" s="41">
        <f t="shared" si="719"/>
        <v>128</v>
      </c>
      <c r="DK394" s="41">
        <v>5</v>
      </c>
      <c r="DL394" s="41">
        <v>30000</v>
      </c>
      <c r="DM394" s="41">
        <v>257.7</v>
      </c>
      <c r="DN394" s="41">
        <v>257.8</v>
      </c>
      <c r="DO394" s="41">
        <v>257.7</v>
      </c>
      <c r="DP394" s="42">
        <f t="shared" si="701"/>
        <v>257.73333333333335</v>
      </c>
      <c r="DT394" s="43" t="e">
        <f t="shared" si="702"/>
        <v>#DIV/0!</v>
      </c>
      <c r="DU394" s="44">
        <f t="shared" si="720"/>
        <v>1.3423611111111112E-2</v>
      </c>
    </row>
    <row r="395" spans="1:125" x14ac:dyDescent="0.25">
      <c r="A395">
        <v>18</v>
      </c>
      <c r="B395">
        <f t="shared" si="703"/>
        <v>128</v>
      </c>
      <c r="C395">
        <v>7</v>
      </c>
      <c r="D395">
        <v>1000</v>
      </c>
      <c r="H395" s="29" t="s">
        <v>44</v>
      </c>
      <c r="L395" s="13"/>
      <c r="M395" s="34"/>
      <c r="O395">
        <v>18</v>
      </c>
      <c r="P395">
        <f t="shared" si="705"/>
        <v>128</v>
      </c>
      <c r="Q395">
        <v>7</v>
      </c>
      <c r="R395">
        <v>2000</v>
      </c>
      <c r="V395" s="29" t="s">
        <v>44</v>
      </c>
      <c r="Z395" s="13"/>
      <c r="AA395" s="34"/>
      <c r="AC395">
        <v>18</v>
      </c>
      <c r="AD395">
        <f t="shared" si="707"/>
        <v>128</v>
      </c>
      <c r="AE395">
        <v>7</v>
      </c>
      <c r="AF395">
        <v>3000</v>
      </c>
      <c r="AJ395" s="29" t="s">
        <v>44</v>
      </c>
      <c r="AN395" s="13"/>
      <c r="AO395" s="34"/>
      <c r="AQ395">
        <v>18</v>
      </c>
      <c r="AR395">
        <f t="shared" si="709"/>
        <v>128</v>
      </c>
      <c r="AS395">
        <v>7</v>
      </c>
      <c r="AT395">
        <v>5000</v>
      </c>
      <c r="AX395" s="29" t="s">
        <v>44</v>
      </c>
      <c r="BB395" s="13"/>
      <c r="BC395" s="34"/>
      <c r="BE395" s="53">
        <v>18</v>
      </c>
      <c r="BF395">
        <f t="shared" si="711"/>
        <v>128</v>
      </c>
      <c r="BG395">
        <v>7</v>
      </c>
      <c r="BH395">
        <v>10000</v>
      </c>
      <c r="BL395" s="29" t="s">
        <v>44</v>
      </c>
      <c r="BP395" s="13"/>
      <c r="BQ395" s="34"/>
      <c r="BS395" s="53">
        <v>18</v>
      </c>
      <c r="BT395">
        <f t="shared" si="713"/>
        <v>128</v>
      </c>
      <c r="BU395">
        <v>7</v>
      </c>
      <c r="BV395">
        <v>15000</v>
      </c>
      <c r="BZ395" s="29" t="s">
        <v>44</v>
      </c>
      <c r="CD395" s="13"/>
      <c r="CE395" s="34"/>
      <c r="CG395" s="53">
        <v>18</v>
      </c>
      <c r="CH395">
        <f t="shared" si="715"/>
        <v>128</v>
      </c>
      <c r="CI395">
        <v>7</v>
      </c>
      <c r="CJ395">
        <v>20000</v>
      </c>
      <c r="CN395" s="29" t="s">
        <v>44</v>
      </c>
      <c r="CR395" s="13"/>
      <c r="CS395" s="34"/>
      <c r="CU395" s="53">
        <v>18</v>
      </c>
      <c r="CV395">
        <f t="shared" si="717"/>
        <v>128</v>
      </c>
      <c r="CW395">
        <v>7</v>
      </c>
      <c r="CX395">
        <v>25000</v>
      </c>
      <c r="DB395" s="29" t="s">
        <v>44</v>
      </c>
      <c r="DF395" s="13"/>
      <c r="DG395" s="34"/>
      <c r="DI395" s="53">
        <v>18</v>
      </c>
      <c r="DJ395">
        <f t="shared" si="719"/>
        <v>128</v>
      </c>
      <c r="DK395">
        <v>7</v>
      </c>
      <c r="DL395">
        <v>30000</v>
      </c>
      <c r="DP395" s="29" t="s">
        <v>44</v>
      </c>
      <c r="DT395" s="13"/>
      <c r="DU395" s="34"/>
    </row>
    <row r="397" spans="1:125" s="31" customFormat="1" x14ac:dyDescent="0.25">
      <c r="A397" s="39" t="s">
        <v>59</v>
      </c>
      <c r="B397" s="40">
        <v>150</v>
      </c>
      <c r="F397" s="35"/>
      <c r="H397" s="36"/>
      <c r="L397" s="37"/>
      <c r="M397" s="37"/>
      <c r="AA397" s="37"/>
      <c r="BE397" s="54"/>
    </row>
    <row r="398" spans="1:125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125" x14ac:dyDescent="0.25">
      <c r="A399">
        <v>1</v>
      </c>
      <c r="B399">
        <f>$B$397</f>
        <v>150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150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150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150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150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125" x14ac:dyDescent="0.25">
      <c r="A400">
        <v>2</v>
      </c>
      <c r="B400">
        <f>B399</f>
        <v>150</v>
      </c>
      <c r="C400">
        <v>2</v>
      </c>
      <c r="D400">
        <v>1000</v>
      </c>
      <c r="H400" s="29" t="e">
        <f t="shared" ref="H400:H402" si="721">AVERAGE(E400:G400)</f>
        <v>#DIV/0!</v>
      </c>
      <c r="I400" s="38"/>
      <c r="J400" s="5"/>
      <c r="K400" s="38"/>
      <c r="L400" s="13" t="e">
        <f t="shared" ref="L400:L402" si="722">AVERAGE(I400:K400)</f>
        <v>#DIV/0!</v>
      </c>
      <c r="M400" s="34" t="e">
        <f>H400*1000/(B400*C400*D400)</f>
        <v>#DIV/0!</v>
      </c>
      <c r="O400">
        <v>2</v>
      </c>
      <c r="P400">
        <f>P399</f>
        <v>150</v>
      </c>
      <c r="Q400">
        <v>2</v>
      </c>
      <c r="R400">
        <v>2000</v>
      </c>
      <c r="V400" s="29" t="e">
        <f t="shared" ref="V400:V402" si="723">AVERAGE(S400:U400)</f>
        <v>#DIV/0!</v>
      </c>
      <c r="W400" s="38"/>
      <c r="X400" s="5"/>
      <c r="Y400" s="38"/>
      <c r="Z400" s="13" t="e">
        <f t="shared" ref="Z400:Z402" si="724">AVERAGE(W400:Y400)</f>
        <v>#DIV/0!</v>
      </c>
      <c r="AA400" s="34" t="e">
        <f>V400*1000/(P400*Q400*R400)</f>
        <v>#DIV/0!</v>
      </c>
      <c r="AC400">
        <v>2</v>
      </c>
      <c r="AD400">
        <f>AD399</f>
        <v>150</v>
      </c>
      <c r="AE400">
        <v>2</v>
      </c>
      <c r="AF400">
        <v>3000</v>
      </c>
      <c r="AJ400" s="29" t="e">
        <f t="shared" ref="AJ400:AJ402" si="725">AVERAGE(AG400:AI400)</f>
        <v>#DIV/0!</v>
      </c>
      <c r="AK400" s="38"/>
      <c r="AL400" s="5"/>
      <c r="AM400" s="38"/>
      <c r="AN400" s="13" t="e">
        <f t="shared" ref="AN400:AN402" si="726">AVERAGE(AK400:AM400)</f>
        <v>#DIV/0!</v>
      </c>
      <c r="AO400" s="34" t="e">
        <f>AJ400*1000/(AD400*AE400*AF400)</f>
        <v>#DIV/0!</v>
      </c>
      <c r="AQ400">
        <v>2</v>
      </c>
      <c r="AR400">
        <f>AR399</f>
        <v>150</v>
      </c>
      <c r="AS400">
        <v>2</v>
      </c>
      <c r="AT400">
        <v>5000</v>
      </c>
      <c r="AX400" s="29" t="e">
        <f t="shared" ref="AX400:AX402" si="727">AVERAGE(AU400:AW400)</f>
        <v>#DIV/0!</v>
      </c>
      <c r="AY400" s="38"/>
      <c r="AZ400" s="5"/>
      <c r="BA400" s="38"/>
      <c r="BB400" s="13" t="e">
        <f t="shared" ref="BB400:BB402" si="728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150</v>
      </c>
      <c r="BG400">
        <v>2</v>
      </c>
      <c r="BH400">
        <v>10000</v>
      </c>
      <c r="BL400" s="29" t="e">
        <f t="shared" ref="BL400:BL402" si="729">AVERAGE(BI400:BK400)</f>
        <v>#DIV/0!</v>
      </c>
      <c r="BM400" s="38"/>
      <c r="BN400" s="5"/>
      <c r="BO400" s="38"/>
      <c r="BP400" s="13" t="e">
        <f t="shared" ref="BP400:BP402" si="730">AVERAGE(BM400:BO400)</f>
        <v>#DIV/0!</v>
      </c>
      <c r="BQ400" s="34" t="e">
        <f>BL400*1000/(BF400*BG400*BH400)</f>
        <v>#DIV/0!</v>
      </c>
    </row>
    <row r="401" spans="1:125" x14ac:dyDescent="0.25">
      <c r="A401">
        <v>3</v>
      </c>
      <c r="B401">
        <f t="shared" ref="B401:B402" si="731">B400</f>
        <v>150</v>
      </c>
      <c r="C401">
        <v>3</v>
      </c>
      <c r="D401">
        <v>1000</v>
      </c>
      <c r="H401" s="29" t="e">
        <f t="shared" si="721"/>
        <v>#DIV/0!</v>
      </c>
      <c r="L401" s="13" t="e">
        <f t="shared" si="722"/>
        <v>#DIV/0!</v>
      </c>
      <c r="M401" s="34" t="e">
        <f t="shared" ref="M401:M402" si="732">H401*1000/(B401*C401*D401)</f>
        <v>#DIV/0!</v>
      </c>
      <c r="O401">
        <v>3</v>
      </c>
      <c r="P401">
        <f t="shared" ref="P401:P402" si="733">P400</f>
        <v>150</v>
      </c>
      <c r="Q401">
        <v>3</v>
      </c>
      <c r="R401">
        <v>2000</v>
      </c>
      <c r="V401" s="29" t="e">
        <f t="shared" si="723"/>
        <v>#DIV/0!</v>
      </c>
      <c r="Z401" s="13" t="e">
        <f t="shared" si="724"/>
        <v>#DIV/0!</v>
      </c>
      <c r="AA401" s="34" t="e">
        <f t="shared" ref="AA401:AA402" si="734">V401*1000/(P401*Q401*R401)</f>
        <v>#DIV/0!</v>
      </c>
      <c r="AC401">
        <v>3</v>
      </c>
      <c r="AD401">
        <f t="shared" ref="AD401:AD402" si="735">AD400</f>
        <v>150</v>
      </c>
      <c r="AE401">
        <v>3</v>
      </c>
      <c r="AF401">
        <v>3000</v>
      </c>
      <c r="AJ401" s="29" t="e">
        <f t="shared" si="725"/>
        <v>#DIV/0!</v>
      </c>
      <c r="AN401" s="13" t="e">
        <f t="shared" si="726"/>
        <v>#DIV/0!</v>
      </c>
      <c r="AO401" s="34" t="e">
        <f t="shared" ref="AO401:AO402" si="736">AJ401*1000/(AD401*AE401*AF401)</f>
        <v>#DIV/0!</v>
      </c>
      <c r="AQ401">
        <v>3</v>
      </c>
      <c r="AR401">
        <f t="shared" ref="AR401:AR402" si="737">AR400</f>
        <v>150</v>
      </c>
      <c r="AS401">
        <v>3</v>
      </c>
      <c r="AT401">
        <v>5000</v>
      </c>
      <c r="AX401" s="29" t="e">
        <f t="shared" si="727"/>
        <v>#DIV/0!</v>
      </c>
      <c r="BB401" s="13" t="e">
        <f t="shared" si="728"/>
        <v>#DIV/0!</v>
      </c>
      <c r="BC401" s="34" t="e">
        <f t="shared" ref="BC401:BC402" si="738">AX401*1000/(AR401*AS401*AT401)</f>
        <v>#DIV/0!</v>
      </c>
      <c r="BE401" s="53">
        <v>3</v>
      </c>
      <c r="BF401">
        <f t="shared" ref="BF401:BF402" si="739">BF400</f>
        <v>150</v>
      </c>
      <c r="BG401">
        <v>3</v>
      </c>
      <c r="BH401">
        <v>10000</v>
      </c>
      <c r="BL401" s="29" t="e">
        <f t="shared" si="729"/>
        <v>#DIV/0!</v>
      </c>
      <c r="BP401" s="13" t="e">
        <f t="shared" si="730"/>
        <v>#DIV/0!</v>
      </c>
      <c r="BQ401" s="34" t="e">
        <f t="shared" ref="BQ401:BQ402" si="740">BL401*1000/(BF401*BG401*BH401)</f>
        <v>#DIV/0!</v>
      </c>
    </row>
    <row r="402" spans="1:125" s="41" customFormat="1" x14ac:dyDescent="0.25">
      <c r="A402" s="41">
        <v>4</v>
      </c>
      <c r="B402" s="41">
        <f t="shared" si="731"/>
        <v>150</v>
      </c>
      <c r="C402" s="41">
        <v>4</v>
      </c>
      <c r="D402" s="41">
        <v>1000</v>
      </c>
      <c r="E402" s="41">
        <v>13.3</v>
      </c>
      <c r="F402" s="41">
        <v>12</v>
      </c>
      <c r="G402" s="41">
        <v>12.1</v>
      </c>
      <c r="H402" s="42">
        <f t="shared" si="721"/>
        <v>12.466666666666667</v>
      </c>
      <c r="I402" s="41">
        <v>12</v>
      </c>
      <c r="J402" s="41">
        <v>13</v>
      </c>
      <c r="K402" s="41">
        <v>9</v>
      </c>
      <c r="L402" s="43">
        <f t="shared" si="722"/>
        <v>11.333333333333334</v>
      </c>
      <c r="M402" s="44">
        <f t="shared" si="732"/>
        <v>2.0777777777777777E-2</v>
      </c>
      <c r="O402" s="41">
        <v>4</v>
      </c>
      <c r="P402" s="41">
        <f t="shared" si="733"/>
        <v>150</v>
      </c>
      <c r="Q402" s="41">
        <v>4</v>
      </c>
      <c r="R402" s="41">
        <v>2000</v>
      </c>
      <c r="S402" s="41">
        <v>22.6</v>
      </c>
      <c r="T402" s="41">
        <v>22.7</v>
      </c>
      <c r="U402" s="41">
        <v>22.7</v>
      </c>
      <c r="V402" s="42">
        <f t="shared" si="723"/>
        <v>22.666666666666668</v>
      </c>
      <c r="Z402" s="43" t="e">
        <f t="shared" si="724"/>
        <v>#DIV/0!</v>
      </c>
      <c r="AA402" s="44">
        <f t="shared" si="734"/>
        <v>1.8888888888888889E-2</v>
      </c>
      <c r="AC402" s="41">
        <v>4</v>
      </c>
      <c r="AD402" s="41">
        <f t="shared" si="735"/>
        <v>150</v>
      </c>
      <c r="AE402" s="41">
        <v>4</v>
      </c>
      <c r="AF402" s="41">
        <v>3000</v>
      </c>
      <c r="AG402" s="41">
        <v>33.6</v>
      </c>
      <c r="AH402" s="41">
        <v>33.4</v>
      </c>
      <c r="AI402" s="41">
        <v>33.299999999999997</v>
      </c>
      <c r="AJ402" s="42">
        <f t="shared" si="725"/>
        <v>33.43333333333333</v>
      </c>
      <c r="AN402" s="43" t="e">
        <f t="shared" si="726"/>
        <v>#DIV/0!</v>
      </c>
      <c r="AO402" s="44">
        <f t="shared" si="736"/>
        <v>1.8574074074074073E-2</v>
      </c>
      <c r="AQ402" s="41">
        <v>4</v>
      </c>
      <c r="AR402" s="41">
        <f t="shared" si="737"/>
        <v>150</v>
      </c>
      <c r="AS402" s="41">
        <v>4</v>
      </c>
      <c r="AT402" s="41">
        <v>5000</v>
      </c>
      <c r="AU402" s="41">
        <v>54.1</v>
      </c>
      <c r="AV402" s="41">
        <v>54.4</v>
      </c>
      <c r="AW402" s="41">
        <v>54.2</v>
      </c>
      <c r="AX402" s="42">
        <f t="shared" si="727"/>
        <v>54.233333333333327</v>
      </c>
      <c r="BB402" s="43" t="e">
        <f t="shared" si="728"/>
        <v>#DIV/0!</v>
      </c>
      <c r="BC402" s="44">
        <f t="shared" si="738"/>
        <v>1.8077777777777776E-2</v>
      </c>
      <c r="BE402" s="55">
        <v>4</v>
      </c>
      <c r="BF402" s="41">
        <f t="shared" si="739"/>
        <v>150</v>
      </c>
      <c r="BG402" s="41">
        <v>4</v>
      </c>
      <c r="BH402" s="41">
        <v>10000</v>
      </c>
      <c r="BI402" s="41">
        <v>94</v>
      </c>
      <c r="BJ402" s="41">
        <v>100.7</v>
      </c>
      <c r="BK402" s="41">
        <v>96</v>
      </c>
      <c r="BL402" s="42">
        <f t="shared" si="729"/>
        <v>96.899999999999991</v>
      </c>
      <c r="BP402" s="43" t="e">
        <f t="shared" si="730"/>
        <v>#DIV/0!</v>
      </c>
      <c r="BQ402" s="44">
        <f t="shared" si="740"/>
        <v>1.6149999999999998E-2</v>
      </c>
    </row>
    <row r="403" spans="1:125" x14ac:dyDescent="0.25">
      <c r="A403">
        <v>18</v>
      </c>
      <c r="B403">
        <f>B402</f>
        <v>150</v>
      </c>
      <c r="C403">
        <v>5</v>
      </c>
      <c r="D403">
        <v>1000</v>
      </c>
      <c r="H403" s="29" t="s">
        <v>44</v>
      </c>
      <c r="L403" s="13"/>
      <c r="M403" s="34"/>
      <c r="O403">
        <v>18</v>
      </c>
      <c r="P403">
        <f>P402</f>
        <v>150</v>
      </c>
      <c r="Q403">
        <v>5</v>
      </c>
      <c r="R403">
        <v>2000</v>
      </c>
      <c r="V403" s="29" t="s">
        <v>44</v>
      </c>
      <c r="Z403" s="13"/>
      <c r="AA403" s="34"/>
      <c r="AC403">
        <v>18</v>
      </c>
      <c r="AD403">
        <f>AD402</f>
        <v>150</v>
      </c>
      <c r="AE403">
        <v>5</v>
      </c>
      <c r="AF403">
        <v>3000</v>
      </c>
      <c r="AJ403" s="29" t="s">
        <v>44</v>
      </c>
      <c r="AN403" s="13"/>
      <c r="AO403" s="34"/>
      <c r="AQ403">
        <v>18</v>
      </c>
      <c r="AR403">
        <f>AR402</f>
        <v>150</v>
      </c>
      <c r="AS403">
        <v>5</v>
      </c>
      <c r="AT403">
        <v>5000</v>
      </c>
      <c r="AX403" s="29" t="s">
        <v>44</v>
      </c>
      <c r="BB403" s="13"/>
      <c r="BC403" s="34"/>
      <c r="BE403" s="53">
        <v>18</v>
      </c>
      <c r="BF403">
        <f>BF402</f>
        <v>150</v>
      </c>
      <c r="BG403">
        <v>5</v>
      </c>
      <c r="BH403">
        <v>10000</v>
      </c>
      <c r="BL403" s="29" t="s">
        <v>44</v>
      </c>
      <c r="BP403" s="13"/>
      <c r="BQ403" s="34"/>
    </row>
    <row r="405" spans="1:125" s="31" customFormat="1" x14ac:dyDescent="0.25">
      <c r="A405" s="39" t="s">
        <v>59</v>
      </c>
      <c r="B405" s="40">
        <v>160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  <c r="BS406" s="54"/>
      <c r="BT406" s="32" t="s">
        <v>11</v>
      </c>
      <c r="BU406" s="32" t="s">
        <v>12</v>
      </c>
      <c r="BV406" s="32" t="s">
        <v>20</v>
      </c>
      <c r="BW406" s="32" t="s">
        <v>28</v>
      </c>
      <c r="BX406" s="32" t="s">
        <v>29</v>
      </c>
      <c r="BY406" s="32" t="s">
        <v>30</v>
      </c>
      <c r="BZ406" s="33" t="s">
        <v>13</v>
      </c>
      <c r="CA406" s="32" t="s">
        <v>14</v>
      </c>
      <c r="CB406" s="32" t="s">
        <v>15</v>
      </c>
      <c r="CC406" s="32" t="s">
        <v>16</v>
      </c>
      <c r="CD406" s="33" t="s">
        <v>18</v>
      </c>
      <c r="CE406" s="33" t="s">
        <v>45</v>
      </c>
      <c r="CG406" s="54"/>
      <c r="CH406" s="32" t="s">
        <v>11</v>
      </c>
      <c r="CI406" s="32" t="s">
        <v>12</v>
      </c>
      <c r="CJ406" s="32" t="s">
        <v>20</v>
      </c>
      <c r="CK406" s="32" t="s">
        <v>28</v>
      </c>
      <c r="CL406" s="32" t="s">
        <v>29</v>
      </c>
      <c r="CM406" s="32" t="s">
        <v>30</v>
      </c>
      <c r="CN406" s="33" t="s">
        <v>13</v>
      </c>
      <c r="CO406" s="32" t="s">
        <v>14</v>
      </c>
      <c r="CP406" s="32" t="s">
        <v>15</v>
      </c>
      <c r="CQ406" s="32" t="s">
        <v>16</v>
      </c>
      <c r="CR406" s="33" t="s">
        <v>18</v>
      </c>
      <c r="CS406" s="33" t="s">
        <v>45</v>
      </c>
      <c r="CU406" s="54"/>
      <c r="CV406" s="32" t="s">
        <v>11</v>
      </c>
      <c r="CW406" s="32" t="s">
        <v>12</v>
      </c>
      <c r="CX406" s="32" t="s">
        <v>20</v>
      </c>
      <c r="CY406" s="32" t="s">
        <v>28</v>
      </c>
      <c r="CZ406" s="32" t="s">
        <v>29</v>
      </c>
      <c r="DA406" s="32" t="s">
        <v>30</v>
      </c>
      <c r="DB406" s="33" t="s">
        <v>13</v>
      </c>
      <c r="DC406" s="32" t="s">
        <v>14</v>
      </c>
      <c r="DD406" s="32" t="s">
        <v>15</v>
      </c>
      <c r="DE406" s="32" t="s">
        <v>16</v>
      </c>
      <c r="DF406" s="33" t="s">
        <v>18</v>
      </c>
      <c r="DG406" s="33" t="s">
        <v>45</v>
      </c>
      <c r="DI406" s="54"/>
      <c r="DJ406" s="32" t="s">
        <v>11</v>
      </c>
      <c r="DK406" s="32" t="s">
        <v>12</v>
      </c>
      <c r="DL406" s="32" t="s">
        <v>20</v>
      </c>
      <c r="DM406" s="32" t="s">
        <v>28</v>
      </c>
      <c r="DN406" s="32" t="s">
        <v>29</v>
      </c>
      <c r="DO406" s="32" t="s">
        <v>30</v>
      </c>
      <c r="DP406" s="33" t="s">
        <v>13</v>
      </c>
      <c r="DQ406" s="32" t="s">
        <v>14</v>
      </c>
      <c r="DR406" s="32" t="s">
        <v>15</v>
      </c>
      <c r="DS406" s="32" t="s">
        <v>16</v>
      </c>
      <c r="DT406" s="33" t="s">
        <v>18</v>
      </c>
      <c r="DU406" s="33" t="s">
        <v>45</v>
      </c>
    </row>
    <row r="407" spans="1:125" x14ac:dyDescent="0.25">
      <c r="A407">
        <v>1</v>
      </c>
      <c r="B407">
        <f>$B$405</f>
        <v>160</v>
      </c>
      <c r="C407">
        <v>1</v>
      </c>
      <c r="D407">
        <v>1000</v>
      </c>
      <c r="H407" s="29" t="e">
        <f>AVERAGE(E407:G407)</f>
        <v>#DIV/0!</v>
      </c>
      <c r="I407" s="5"/>
      <c r="J407" s="5"/>
      <c r="K407" s="5"/>
      <c r="L407" s="5" t="s">
        <v>43</v>
      </c>
      <c r="M407" s="34" t="e">
        <f>H407*1000/(B407*C407*D407)</f>
        <v>#DIV/0!</v>
      </c>
      <c r="O407">
        <v>1</v>
      </c>
      <c r="P407">
        <f>$B$407</f>
        <v>160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$B$407</f>
        <v>160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$B$407</f>
        <v>160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$B$407</f>
        <v>160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  <c r="BS407" s="53">
        <v>1</v>
      </c>
      <c r="BT407">
        <f>$B$407</f>
        <v>160</v>
      </c>
      <c r="BU407">
        <v>1</v>
      </c>
      <c r="BV407">
        <v>15000</v>
      </c>
      <c r="BZ407" s="29" t="e">
        <f>AVERAGE(BW407:BY407)</f>
        <v>#DIV/0!</v>
      </c>
      <c r="CA407" s="5"/>
      <c r="CB407" s="5"/>
      <c r="CC407" s="5"/>
      <c r="CD407" s="5" t="s">
        <v>43</v>
      </c>
      <c r="CE407" s="34" t="e">
        <f>BZ407*1000/(BT407*BU407*BV407)</f>
        <v>#DIV/0!</v>
      </c>
      <c r="CG407" s="53">
        <v>1</v>
      </c>
      <c r="CH407">
        <f>$B$407</f>
        <v>160</v>
      </c>
      <c r="CI407">
        <v>1</v>
      </c>
      <c r="CJ407">
        <v>20000</v>
      </c>
      <c r="CN407" s="29" t="e">
        <f>AVERAGE(CK407:CM407)</f>
        <v>#DIV/0!</v>
      </c>
      <c r="CO407" s="5"/>
      <c r="CP407" s="5"/>
      <c r="CQ407" s="5"/>
      <c r="CR407" s="5" t="s">
        <v>43</v>
      </c>
      <c r="CS407" s="34" t="e">
        <f>CN407*1000/(CH407*CI407*CJ407)</f>
        <v>#DIV/0!</v>
      </c>
      <c r="CU407" s="53">
        <v>1</v>
      </c>
      <c r="CV407">
        <f>$B$407</f>
        <v>160</v>
      </c>
      <c r="CW407">
        <v>1</v>
      </c>
      <c r="CX407">
        <v>25000</v>
      </c>
      <c r="DB407" s="29" t="e">
        <f>AVERAGE(CY407:DA407)</f>
        <v>#DIV/0!</v>
      </c>
      <c r="DC407" s="5"/>
      <c r="DD407" s="5"/>
      <c r="DE407" s="5"/>
      <c r="DF407" s="5" t="s">
        <v>43</v>
      </c>
      <c r="DG407" s="34" t="e">
        <f>DB407*1000/(CV407*CW407*CX407)</f>
        <v>#DIV/0!</v>
      </c>
      <c r="DI407" s="53">
        <v>1</v>
      </c>
      <c r="DJ407">
        <f>$B$407</f>
        <v>160</v>
      </c>
      <c r="DK407">
        <v>1</v>
      </c>
      <c r="DL407">
        <v>30000</v>
      </c>
      <c r="DP407" s="29" t="e">
        <f>AVERAGE(DM407:DO407)</f>
        <v>#DIV/0!</v>
      </c>
      <c r="DQ407" s="5"/>
      <c r="DR407" s="5"/>
      <c r="DS407" s="5"/>
      <c r="DT407" s="5" t="s">
        <v>43</v>
      </c>
      <c r="DU407" s="34" t="e">
        <f>DP407*1000/(DJ407*DK407*DL407)</f>
        <v>#DIV/0!</v>
      </c>
    </row>
    <row r="408" spans="1:125" x14ac:dyDescent="0.25">
      <c r="A408">
        <v>2</v>
      </c>
      <c r="B408">
        <f>B407</f>
        <v>160</v>
      </c>
      <c r="C408">
        <v>2</v>
      </c>
      <c r="D408">
        <v>1000</v>
      </c>
      <c r="H408" s="29" t="e">
        <f t="shared" ref="H408:H410" si="741">AVERAGE(E408:G408)</f>
        <v>#DIV/0!</v>
      </c>
      <c r="I408" s="38"/>
      <c r="J408" s="5"/>
      <c r="K408" s="38"/>
      <c r="L408" s="13" t="e">
        <f t="shared" ref="L408:L410" si="742">AVERAGE(I408:K408)</f>
        <v>#DIV/0!</v>
      </c>
      <c r="M408" s="34" t="e">
        <f>H408*1000/(B408*C408*D408)</f>
        <v>#DIV/0!</v>
      </c>
      <c r="O408">
        <v>2</v>
      </c>
      <c r="P408">
        <f>P407</f>
        <v>160</v>
      </c>
      <c r="Q408">
        <v>2</v>
      </c>
      <c r="R408">
        <v>2000</v>
      </c>
      <c r="V408" s="29" t="e">
        <f t="shared" ref="V408:V410" si="743">AVERAGE(S408:U408)</f>
        <v>#DIV/0!</v>
      </c>
      <c r="W408" s="38"/>
      <c r="X408" s="5"/>
      <c r="Y408" s="38"/>
      <c r="Z408" s="13" t="e">
        <f t="shared" ref="Z408:Z410" si="744">AVERAGE(W408:Y408)</f>
        <v>#DIV/0!</v>
      </c>
      <c r="AA408" s="34" t="e">
        <f>V408*1000/(P408*Q408*R408)</f>
        <v>#DIV/0!</v>
      </c>
      <c r="AC408">
        <v>2</v>
      </c>
      <c r="AD408">
        <f>AD407</f>
        <v>160</v>
      </c>
      <c r="AE408">
        <v>2</v>
      </c>
      <c r="AF408">
        <v>3000</v>
      </c>
      <c r="AJ408" s="29" t="e">
        <f t="shared" ref="AJ408:AJ410" si="745">AVERAGE(AG408:AI408)</f>
        <v>#DIV/0!</v>
      </c>
      <c r="AK408" s="38"/>
      <c r="AL408" s="5"/>
      <c r="AM408" s="38"/>
      <c r="AN408" s="13" t="e">
        <f t="shared" ref="AN408:AN410" si="746">AVERAGE(AK408:AM408)</f>
        <v>#DIV/0!</v>
      </c>
      <c r="AO408" s="34" t="e">
        <f>AJ408*1000/(AD408*AE408*AF408)</f>
        <v>#DIV/0!</v>
      </c>
      <c r="AQ408">
        <v>2</v>
      </c>
      <c r="AR408">
        <f>AR407</f>
        <v>160</v>
      </c>
      <c r="AS408">
        <v>2</v>
      </c>
      <c r="AT408">
        <v>5000</v>
      </c>
      <c r="AX408" s="29" t="e">
        <f t="shared" ref="AX408:AX410" si="747">AVERAGE(AU408:AW408)</f>
        <v>#DIV/0!</v>
      </c>
      <c r="AY408" s="38"/>
      <c r="AZ408" s="5"/>
      <c r="BA408" s="38"/>
      <c r="BB408" s="13" t="e">
        <f t="shared" ref="BB408:BB410" si="748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160</v>
      </c>
      <c r="BG408">
        <v>2</v>
      </c>
      <c r="BH408">
        <v>10000</v>
      </c>
      <c r="BL408" s="29" t="e">
        <f t="shared" ref="BL408:BL410" si="749">AVERAGE(BI408:BK408)</f>
        <v>#DIV/0!</v>
      </c>
      <c r="BM408" s="38"/>
      <c r="BN408" s="5"/>
      <c r="BO408" s="38"/>
      <c r="BP408" s="13" t="e">
        <f t="shared" ref="BP408:BP410" si="750">AVERAGE(BM408:BO408)</f>
        <v>#DIV/0!</v>
      </c>
      <c r="BQ408" s="34" t="e">
        <f>BL408*1000/(BF408*BG408*BH408)</f>
        <v>#DIV/0!</v>
      </c>
      <c r="BS408" s="53">
        <v>2</v>
      </c>
      <c r="BT408">
        <f>BT407</f>
        <v>160</v>
      </c>
      <c r="BU408">
        <v>2</v>
      </c>
      <c r="BV408">
        <v>15000</v>
      </c>
      <c r="BZ408" s="29" t="e">
        <f t="shared" ref="BZ408:BZ410" si="751">AVERAGE(BW408:BY408)</f>
        <v>#DIV/0!</v>
      </c>
      <c r="CA408" s="38"/>
      <c r="CB408" s="5"/>
      <c r="CC408" s="38"/>
      <c r="CD408" s="13" t="e">
        <f t="shared" ref="CD408:CD410" si="752">AVERAGE(CA408:CC408)</f>
        <v>#DIV/0!</v>
      </c>
      <c r="CE408" s="34" t="e">
        <f>BZ408*1000/(BT408*BU408*BV408)</f>
        <v>#DIV/0!</v>
      </c>
      <c r="CG408" s="53">
        <v>2</v>
      </c>
      <c r="CH408">
        <f>CH407</f>
        <v>160</v>
      </c>
      <c r="CI408">
        <v>2</v>
      </c>
      <c r="CJ408">
        <v>20000</v>
      </c>
      <c r="CN408" s="29" t="e">
        <f t="shared" ref="CN408:CN410" si="753">AVERAGE(CK408:CM408)</f>
        <v>#DIV/0!</v>
      </c>
      <c r="CO408" s="38"/>
      <c r="CP408" s="5"/>
      <c r="CQ408" s="38"/>
      <c r="CR408" s="13" t="e">
        <f t="shared" ref="CR408:CR410" si="754">AVERAGE(CO408:CQ408)</f>
        <v>#DIV/0!</v>
      </c>
      <c r="CS408" s="34" t="e">
        <f>CN408*1000/(CH408*CI408*CJ408)</f>
        <v>#DIV/0!</v>
      </c>
      <c r="CU408" s="53">
        <v>2</v>
      </c>
      <c r="CV408">
        <f>CV407</f>
        <v>160</v>
      </c>
      <c r="CW408">
        <v>2</v>
      </c>
      <c r="CX408">
        <v>25000</v>
      </c>
      <c r="DB408" s="29" t="e">
        <f t="shared" ref="DB408:DB410" si="755">AVERAGE(CY408:DA408)</f>
        <v>#DIV/0!</v>
      </c>
      <c r="DC408" s="38"/>
      <c r="DD408" s="5"/>
      <c r="DE408" s="38"/>
      <c r="DF408" s="13" t="e">
        <f t="shared" ref="DF408:DF410" si="756">AVERAGE(DC408:DE408)</f>
        <v>#DIV/0!</v>
      </c>
      <c r="DG408" s="34" t="e">
        <f>DB408*1000/(CV408*CW408*CX408)</f>
        <v>#DIV/0!</v>
      </c>
      <c r="DI408" s="53">
        <v>2</v>
      </c>
      <c r="DJ408">
        <f>DJ407</f>
        <v>160</v>
      </c>
      <c r="DK408">
        <v>2</v>
      </c>
      <c r="DL408">
        <v>30000</v>
      </c>
      <c r="DP408" s="29" t="e">
        <f t="shared" ref="DP408:DP410" si="757">AVERAGE(DM408:DO408)</f>
        <v>#DIV/0!</v>
      </c>
      <c r="DQ408" s="38"/>
      <c r="DR408" s="5"/>
      <c r="DS408" s="38"/>
      <c r="DT408" s="13" t="e">
        <f t="shared" ref="DT408:DT410" si="758">AVERAGE(DQ408:DS408)</f>
        <v>#DIV/0!</v>
      </c>
      <c r="DU408" s="34" t="e">
        <f>DP408*1000/(DJ408*DK408*DL408)</f>
        <v>#DIV/0!</v>
      </c>
    </row>
    <row r="409" spans="1:125" x14ac:dyDescent="0.25">
      <c r="A409">
        <v>3</v>
      </c>
      <c r="B409">
        <f t="shared" ref="B409:B410" si="759">B408</f>
        <v>160</v>
      </c>
      <c r="C409">
        <v>3</v>
      </c>
      <c r="D409">
        <v>1000</v>
      </c>
      <c r="H409" s="29" t="e">
        <f t="shared" si="741"/>
        <v>#DIV/0!</v>
      </c>
      <c r="L409" s="13" t="e">
        <f t="shared" si="742"/>
        <v>#DIV/0!</v>
      </c>
      <c r="M409" s="34" t="e">
        <f t="shared" ref="M409:M410" si="760">H409*1000/(B409*C409*D409)</f>
        <v>#DIV/0!</v>
      </c>
      <c r="O409">
        <v>3</v>
      </c>
      <c r="P409">
        <f t="shared" ref="P409:P410" si="761">P408</f>
        <v>160</v>
      </c>
      <c r="Q409">
        <v>3</v>
      </c>
      <c r="R409">
        <v>2000</v>
      </c>
      <c r="V409" s="29" t="e">
        <f t="shared" si="743"/>
        <v>#DIV/0!</v>
      </c>
      <c r="Z409" s="13" t="e">
        <f t="shared" si="744"/>
        <v>#DIV/0!</v>
      </c>
      <c r="AA409" s="34" t="e">
        <f t="shared" ref="AA409:AA410" si="762">V409*1000/(P409*Q409*R409)</f>
        <v>#DIV/0!</v>
      </c>
      <c r="AC409">
        <v>3</v>
      </c>
      <c r="AD409">
        <f t="shared" ref="AD409:AD410" si="763">AD408</f>
        <v>160</v>
      </c>
      <c r="AE409">
        <v>3</v>
      </c>
      <c r="AF409">
        <v>3000</v>
      </c>
      <c r="AJ409" s="29" t="e">
        <f t="shared" si="745"/>
        <v>#DIV/0!</v>
      </c>
      <c r="AN409" s="13" t="e">
        <f t="shared" si="746"/>
        <v>#DIV/0!</v>
      </c>
      <c r="AO409" s="34" t="e">
        <f t="shared" ref="AO409:AO410" si="764">AJ409*1000/(AD409*AE409*AF409)</f>
        <v>#DIV/0!</v>
      </c>
      <c r="AQ409">
        <v>3</v>
      </c>
      <c r="AR409">
        <f t="shared" ref="AR409:AR410" si="765">AR408</f>
        <v>160</v>
      </c>
      <c r="AS409">
        <v>3</v>
      </c>
      <c r="AT409">
        <v>5000</v>
      </c>
      <c r="AX409" s="29" t="e">
        <f t="shared" si="747"/>
        <v>#DIV/0!</v>
      </c>
      <c r="BB409" s="13" t="e">
        <f t="shared" si="748"/>
        <v>#DIV/0!</v>
      </c>
      <c r="BC409" s="34" t="e">
        <f t="shared" ref="BC409:BC410" si="766">AX409*1000/(AR409*AS409*AT409)</f>
        <v>#DIV/0!</v>
      </c>
      <c r="BE409" s="53">
        <v>3</v>
      </c>
      <c r="BF409">
        <f t="shared" ref="BF409:BF410" si="767">BF408</f>
        <v>160</v>
      </c>
      <c r="BG409">
        <v>3</v>
      </c>
      <c r="BH409">
        <v>10000</v>
      </c>
      <c r="BL409" s="29" t="e">
        <f t="shared" si="749"/>
        <v>#DIV/0!</v>
      </c>
      <c r="BP409" s="13" t="e">
        <f t="shared" si="750"/>
        <v>#DIV/0!</v>
      </c>
      <c r="BQ409" s="34" t="e">
        <f t="shared" ref="BQ409:BQ410" si="768">BL409*1000/(BF409*BG409*BH409)</f>
        <v>#DIV/0!</v>
      </c>
      <c r="BS409" s="53">
        <v>3</v>
      </c>
      <c r="BT409">
        <f t="shared" ref="BT409:BT410" si="769">BT408</f>
        <v>160</v>
      </c>
      <c r="BU409">
        <v>3</v>
      </c>
      <c r="BV409">
        <v>15000</v>
      </c>
      <c r="BZ409" s="29" t="e">
        <f t="shared" si="751"/>
        <v>#DIV/0!</v>
      </c>
      <c r="CD409" s="13" t="e">
        <f t="shared" si="752"/>
        <v>#DIV/0!</v>
      </c>
      <c r="CE409" s="34" t="e">
        <f t="shared" ref="CE409:CE410" si="770">BZ409*1000/(BT409*BU409*BV409)</f>
        <v>#DIV/0!</v>
      </c>
      <c r="CG409" s="53">
        <v>3</v>
      </c>
      <c r="CH409">
        <f t="shared" ref="CH409:CH410" si="771">CH408</f>
        <v>160</v>
      </c>
      <c r="CI409">
        <v>3</v>
      </c>
      <c r="CJ409">
        <v>20000</v>
      </c>
      <c r="CN409" s="29" t="e">
        <f t="shared" si="753"/>
        <v>#DIV/0!</v>
      </c>
      <c r="CR409" s="13" t="e">
        <f t="shared" si="754"/>
        <v>#DIV/0!</v>
      </c>
      <c r="CS409" s="34" t="e">
        <f t="shared" ref="CS409:CS410" si="772">CN409*1000/(CH409*CI409*CJ409)</f>
        <v>#DIV/0!</v>
      </c>
      <c r="CU409" s="53">
        <v>3</v>
      </c>
      <c r="CV409">
        <f t="shared" ref="CV409:CV410" si="773">CV408</f>
        <v>160</v>
      </c>
      <c r="CW409">
        <v>3</v>
      </c>
      <c r="CX409">
        <v>25000</v>
      </c>
      <c r="DB409" s="29" t="e">
        <f t="shared" si="755"/>
        <v>#DIV/0!</v>
      </c>
      <c r="DF409" s="13" t="e">
        <f t="shared" si="756"/>
        <v>#DIV/0!</v>
      </c>
      <c r="DG409" s="34" t="e">
        <f t="shared" ref="DG409:DG410" si="774">DB409*1000/(CV409*CW409*CX409)</f>
        <v>#DIV/0!</v>
      </c>
      <c r="DI409" s="53">
        <v>3</v>
      </c>
      <c r="DJ409">
        <f t="shared" ref="DJ409:DJ410" si="775">DJ408</f>
        <v>160</v>
      </c>
      <c r="DK409">
        <v>3</v>
      </c>
      <c r="DL409">
        <v>30000</v>
      </c>
      <c r="DP409" s="29" t="e">
        <f t="shared" si="757"/>
        <v>#DIV/0!</v>
      </c>
      <c r="DT409" s="13" t="e">
        <f t="shared" si="758"/>
        <v>#DIV/0!</v>
      </c>
      <c r="DU409" s="34" t="e">
        <f t="shared" ref="DU409:DU410" si="776">DP409*1000/(DJ409*DK409*DL409)</f>
        <v>#DIV/0!</v>
      </c>
    </row>
    <row r="410" spans="1:125" s="41" customFormat="1" x14ac:dyDescent="0.25">
      <c r="A410" s="41">
        <v>4</v>
      </c>
      <c r="B410" s="41">
        <f t="shared" si="759"/>
        <v>160</v>
      </c>
      <c r="C410" s="41">
        <v>4</v>
      </c>
      <c r="D410" s="41">
        <v>1000</v>
      </c>
      <c r="E410" s="41">
        <v>12.08</v>
      </c>
      <c r="F410" s="41">
        <v>12.33</v>
      </c>
      <c r="G410" s="41">
        <v>12.2</v>
      </c>
      <c r="H410" s="42">
        <f t="shared" si="741"/>
        <v>12.203333333333333</v>
      </c>
      <c r="L410" s="43" t="e">
        <f t="shared" si="742"/>
        <v>#DIV/0!</v>
      </c>
      <c r="M410" s="44">
        <f t="shared" si="760"/>
        <v>1.9067708333333336E-2</v>
      </c>
      <c r="O410" s="41">
        <v>4</v>
      </c>
      <c r="P410" s="41">
        <f t="shared" si="761"/>
        <v>160</v>
      </c>
      <c r="Q410" s="41">
        <v>4</v>
      </c>
      <c r="R410" s="41">
        <v>2000</v>
      </c>
      <c r="S410" s="41">
        <v>22.9</v>
      </c>
      <c r="T410" s="41">
        <v>23.2</v>
      </c>
      <c r="U410" s="41">
        <v>23.2</v>
      </c>
      <c r="V410" s="42">
        <f t="shared" si="743"/>
        <v>23.099999999999998</v>
      </c>
      <c r="Z410" s="43" t="e">
        <f t="shared" si="744"/>
        <v>#DIV/0!</v>
      </c>
      <c r="AA410" s="44">
        <f t="shared" si="762"/>
        <v>1.8046874999999997E-2</v>
      </c>
      <c r="AC410" s="41">
        <v>4</v>
      </c>
      <c r="AD410" s="41">
        <f t="shared" si="763"/>
        <v>160</v>
      </c>
      <c r="AE410" s="41">
        <v>4</v>
      </c>
      <c r="AF410" s="41">
        <v>3000</v>
      </c>
      <c r="AG410" s="41">
        <v>33.700000000000003</v>
      </c>
      <c r="AH410" s="41">
        <v>33.9</v>
      </c>
      <c r="AI410" s="41">
        <v>34.1</v>
      </c>
      <c r="AJ410" s="42">
        <f t="shared" si="745"/>
        <v>33.9</v>
      </c>
      <c r="AN410" s="43" t="e">
        <f t="shared" si="746"/>
        <v>#DIV/0!</v>
      </c>
      <c r="AO410" s="44">
        <f t="shared" si="764"/>
        <v>1.7656249999999998E-2</v>
      </c>
      <c r="AQ410" s="41">
        <v>4</v>
      </c>
      <c r="AR410" s="41">
        <f t="shared" si="765"/>
        <v>160</v>
      </c>
      <c r="AS410" s="41">
        <v>4</v>
      </c>
      <c r="AT410" s="41">
        <v>5000</v>
      </c>
      <c r="AU410" s="41">
        <v>55.3</v>
      </c>
      <c r="AV410" s="41">
        <v>55.3</v>
      </c>
      <c r="AW410" s="41">
        <v>54.5</v>
      </c>
      <c r="AX410" s="42">
        <f t="shared" si="747"/>
        <v>55.033333333333331</v>
      </c>
      <c r="BB410" s="43" t="e">
        <f t="shared" si="748"/>
        <v>#DIV/0!</v>
      </c>
      <c r="BC410" s="44">
        <f t="shared" si="766"/>
        <v>1.7197916666666663E-2</v>
      </c>
      <c r="BE410" s="55">
        <v>4</v>
      </c>
      <c r="BF410" s="41">
        <f t="shared" si="767"/>
        <v>160</v>
      </c>
      <c r="BG410" s="41">
        <v>4</v>
      </c>
      <c r="BH410" s="41">
        <v>10000</v>
      </c>
      <c r="BI410" s="41">
        <v>109.4</v>
      </c>
      <c r="BJ410" s="41">
        <v>109.4</v>
      </c>
      <c r="BK410" s="41">
        <v>106.8</v>
      </c>
      <c r="BL410" s="42">
        <f t="shared" si="749"/>
        <v>108.53333333333335</v>
      </c>
      <c r="BP410" s="43" t="e">
        <f t="shared" si="750"/>
        <v>#DIV/0!</v>
      </c>
      <c r="BQ410" s="44">
        <f t="shared" si="768"/>
        <v>1.6958333333333336E-2</v>
      </c>
      <c r="BS410" s="55">
        <v>4</v>
      </c>
      <c r="BT410" s="41">
        <f t="shared" si="769"/>
        <v>160</v>
      </c>
      <c r="BU410" s="41">
        <v>4</v>
      </c>
      <c r="BV410" s="41">
        <v>15000</v>
      </c>
      <c r="BW410" s="41">
        <v>145.6</v>
      </c>
      <c r="BX410" s="41">
        <v>134.9</v>
      </c>
      <c r="BY410" s="41">
        <v>134.4</v>
      </c>
      <c r="BZ410" s="42">
        <f t="shared" si="751"/>
        <v>138.29999999999998</v>
      </c>
      <c r="CD410" s="43" t="e">
        <f t="shared" si="752"/>
        <v>#DIV/0!</v>
      </c>
      <c r="CE410" s="44">
        <f t="shared" si="770"/>
        <v>1.4406249999999997E-2</v>
      </c>
      <c r="CG410" s="55">
        <v>4</v>
      </c>
      <c r="CH410" s="41">
        <f t="shared" si="771"/>
        <v>160</v>
      </c>
      <c r="CI410" s="41">
        <v>4</v>
      </c>
      <c r="CJ410" s="41">
        <v>20000</v>
      </c>
      <c r="CK410" s="41">
        <v>161.4</v>
      </c>
      <c r="CL410" s="41">
        <v>161.30000000000001</v>
      </c>
      <c r="CM410" s="41">
        <v>161.19999999999999</v>
      </c>
      <c r="CN410" s="42">
        <f t="shared" si="753"/>
        <v>161.30000000000001</v>
      </c>
      <c r="CR410" s="43" t="e">
        <f t="shared" si="754"/>
        <v>#DIV/0!</v>
      </c>
      <c r="CS410" s="44">
        <f t="shared" si="772"/>
        <v>1.26015625E-2</v>
      </c>
      <c r="CU410" s="55">
        <v>4</v>
      </c>
      <c r="CV410" s="41">
        <f t="shared" si="773"/>
        <v>160</v>
      </c>
      <c r="CW410" s="41">
        <v>4</v>
      </c>
      <c r="CX410" s="41">
        <v>25000</v>
      </c>
      <c r="CY410" s="41">
        <v>200.9</v>
      </c>
      <c r="CZ410" s="41">
        <v>200.9</v>
      </c>
      <c r="DA410" s="41">
        <v>200.9</v>
      </c>
      <c r="DB410" s="42">
        <f t="shared" si="755"/>
        <v>200.9</v>
      </c>
      <c r="DF410" s="43" t="e">
        <f t="shared" si="756"/>
        <v>#DIV/0!</v>
      </c>
      <c r="DG410" s="44">
        <f t="shared" si="774"/>
        <v>1.255625E-2</v>
      </c>
      <c r="DI410" s="55">
        <v>4</v>
      </c>
      <c r="DJ410" s="41">
        <f t="shared" si="775"/>
        <v>160</v>
      </c>
      <c r="DK410" s="41">
        <v>4</v>
      </c>
      <c r="DL410" s="41">
        <v>30000</v>
      </c>
      <c r="DM410" s="41">
        <v>240.8</v>
      </c>
      <c r="DN410" s="41">
        <v>240.9</v>
      </c>
      <c r="DO410" s="41">
        <v>241</v>
      </c>
      <c r="DP410" s="42">
        <f t="shared" si="757"/>
        <v>240.9</v>
      </c>
      <c r="DT410" s="43" t="e">
        <f t="shared" si="758"/>
        <v>#DIV/0!</v>
      </c>
      <c r="DU410" s="44">
        <f t="shared" si="776"/>
        <v>1.2546875000000001E-2</v>
      </c>
    </row>
    <row r="411" spans="1:125" x14ac:dyDescent="0.25">
      <c r="A411">
        <v>18</v>
      </c>
      <c r="B411">
        <f>B410</f>
        <v>160</v>
      </c>
      <c r="C411">
        <v>5</v>
      </c>
      <c r="D411">
        <v>1000</v>
      </c>
      <c r="H411" s="29" t="s">
        <v>44</v>
      </c>
      <c r="L411" s="13"/>
      <c r="M411" s="34"/>
      <c r="O411">
        <v>18</v>
      </c>
      <c r="P411">
        <f>P410</f>
        <v>160</v>
      </c>
      <c r="Q411">
        <v>5</v>
      </c>
      <c r="R411">
        <v>2000</v>
      </c>
      <c r="V411" s="29" t="s">
        <v>44</v>
      </c>
      <c r="Z411" s="13"/>
      <c r="AA411" s="34"/>
      <c r="AC411">
        <v>18</v>
      </c>
      <c r="AD411">
        <f>AD410</f>
        <v>160</v>
      </c>
      <c r="AE411">
        <v>5</v>
      </c>
      <c r="AF411">
        <v>3000</v>
      </c>
      <c r="AJ411" s="29" t="s">
        <v>44</v>
      </c>
      <c r="AN411" s="13"/>
      <c r="AO411" s="34"/>
      <c r="AQ411">
        <v>18</v>
      </c>
      <c r="AR411">
        <f>AR410</f>
        <v>160</v>
      </c>
      <c r="AS411">
        <v>5</v>
      </c>
      <c r="AT411">
        <v>5000</v>
      </c>
      <c r="AX411" s="29" t="s">
        <v>44</v>
      </c>
      <c r="BB411" s="13"/>
      <c r="BC411" s="34"/>
      <c r="BE411" s="53">
        <v>18</v>
      </c>
      <c r="BF411">
        <f>BF410</f>
        <v>160</v>
      </c>
      <c r="BG411">
        <v>5</v>
      </c>
      <c r="BH411">
        <v>10000</v>
      </c>
      <c r="BL411" s="29" t="s">
        <v>44</v>
      </c>
      <c r="BP411" s="13"/>
      <c r="BQ411" s="34"/>
      <c r="BS411" s="53">
        <v>18</v>
      </c>
      <c r="BT411">
        <f>BT410</f>
        <v>160</v>
      </c>
      <c r="BU411">
        <v>5</v>
      </c>
      <c r="BV411">
        <v>15000</v>
      </c>
      <c r="BZ411" s="29" t="s">
        <v>44</v>
      </c>
      <c r="CD411" s="13"/>
      <c r="CE411" s="34"/>
      <c r="CG411" s="53">
        <v>18</v>
      </c>
      <c r="CH411">
        <f>CH410</f>
        <v>160</v>
      </c>
      <c r="CI411">
        <v>5</v>
      </c>
      <c r="CJ411">
        <v>20000</v>
      </c>
      <c r="CN411" s="29" t="s">
        <v>44</v>
      </c>
      <c r="CR411" s="13"/>
      <c r="CS411" s="34"/>
      <c r="CU411" s="53">
        <v>18</v>
      </c>
      <c r="CV411">
        <f>CV410</f>
        <v>160</v>
      </c>
      <c r="CW411">
        <v>5</v>
      </c>
      <c r="CX411">
        <v>25000</v>
      </c>
      <c r="DB411" s="29" t="s">
        <v>44</v>
      </c>
      <c r="DF411" s="13"/>
      <c r="DG411" s="34"/>
      <c r="DI411" s="53">
        <v>18</v>
      </c>
      <c r="DJ411">
        <f>DJ410</f>
        <v>160</v>
      </c>
      <c r="DK411">
        <v>5</v>
      </c>
      <c r="DL411">
        <v>30000</v>
      </c>
      <c r="DP411" s="29" t="s">
        <v>44</v>
      </c>
      <c r="DT411" s="13"/>
      <c r="DU411" s="34"/>
    </row>
    <row r="414" spans="1:125" s="31" customFormat="1" x14ac:dyDescent="0.25">
      <c r="A414" s="39" t="s">
        <v>59</v>
      </c>
      <c r="B414" s="40">
        <v>200</v>
      </c>
      <c r="F414" s="35"/>
      <c r="H414" s="36"/>
      <c r="L414" s="37"/>
      <c r="M414" s="37"/>
      <c r="AA414" s="37"/>
      <c r="BE414" s="54"/>
    </row>
    <row r="415" spans="1:125" x14ac:dyDescent="0.25">
      <c r="A415" s="31"/>
      <c r="B415" s="32" t="s">
        <v>11</v>
      </c>
      <c r="C415" s="32" t="s">
        <v>12</v>
      </c>
      <c r="D415" s="32" t="s">
        <v>20</v>
      </c>
      <c r="E415" s="32" t="s">
        <v>28</v>
      </c>
      <c r="F415" s="32" t="s">
        <v>29</v>
      </c>
      <c r="G415" s="32" t="s">
        <v>30</v>
      </c>
      <c r="H415" s="33" t="s">
        <v>13</v>
      </c>
      <c r="I415" s="32" t="s">
        <v>14</v>
      </c>
      <c r="J415" s="32" t="s">
        <v>15</v>
      </c>
      <c r="K415" s="32" t="s">
        <v>16</v>
      </c>
      <c r="L415" s="33" t="s">
        <v>18</v>
      </c>
      <c r="M415" s="33" t="s">
        <v>45</v>
      </c>
      <c r="O415" s="31"/>
      <c r="P415" s="32" t="s">
        <v>11</v>
      </c>
      <c r="Q415" s="32" t="s">
        <v>12</v>
      </c>
      <c r="R415" s="32" t="s">
        <v>20</v>
      </c>
      <c r="S415" s="32" t="s">
        <v>28</v>
      </c>
      <c r="T415" s="32" t="s">
        <v>29</v>
      </c>
      <c r="U415" s="32" t="s">
        <v>30</v>
      </c>
      <c r="V415" s="33" t="s">
        <v>13</v>
      </c>
      <c r="W415" s="32" t="s">
        <v>14</v>
      </c>
      <c r="X415" s="32" t="s">
        <v>15</v>
      </c>
      <c r="Y415" s="32" t="s">
        <v>16</v>
      </c>
      <c r="Z415" s="33" t="s">
        <v>18</v>
      </c>
      <c r="AA415" s="33" t="s">
        <v>45</v>
      </c>
      <c r="AC415" s="31"/>
      <c r="AD415" s="32" t="s">
        <v>11</v>
      </c>
      <c r="AE415" s="32" t="s">
        <v>12</v>
      </c>
      <c r="AF415" s="32" t="s">
        <v>20</v>
      </c>
      <c r="AG415" s="32" t="s">
        <v>28</v>
      </c>
      <c r="AH415" s="32" t="s">
        <v>29</v>
      </c>
      <c r="AI415" s="32" t="s">
        <v>30</v>
      </c>
      <c r="AJ415" s="33" t="s">
        <v>13</v>
      </c>
      <c r="AK415" s="32" t="s">
        <v>14</v>
      </c>
      <c r="AL415" s="32" t="s">
        <v>15</v>
      </c>
      <c r="AM415" s="32" t="s">
        <v>16</v>
      </c>
      <c r="AN415" s="33" t="s">
        <v>18</v>
      </c>
      <c r="AO415" s="33" t="s">
        <v>45</v>
      </c>
      <c r="AQ415" s="31"/>
      <c r="AR415" s="32" t="s">
        <v>11</v>
      </c>
      <c r="AS415" s="32" t="s">
        <v>12</v>
      </c>
      <c r="AT415" s="32" t="s">
        <v>20</v>
      </c>
      <c r="AU415" s="32" t="s">
        <v>28</v>
      </c>
      <c r="AV415" s="32" t="s">
        <v>29</v>
      </c>
      <c r="AW415" s="32" t="s">
        <v>30</v>
      </c>
      <c r="AX415" s="33" t="s">
        <v>13</v>
      </c>
      <c r="AY415" s="32" t="s">
        <v>14</v>
      </c>
      <c r="AZ415" s="32" t="s">
        <v>15</v>
      </c>
      <c r="BA415" s="32" t="s">
        <v>16</v>
      </c>
      <c r="BB415" s="33" t="s">
        <v>18</v>
      </c>
      <c r="BC415" s="33" t="s">
        <v>45</v>
      </c>
      <c r="BE415" s="54"/>
      <c r="BF415" s="32" t="s">
        <v>11</v>
      </c>
      <c r="BG415" s="32" t="s">
        <v>12</v>
      </c>
      <c r="BH415" s="32" t="s">
        <v>20</v>
      </c>
      <c r="BI415" s="32" t="s">
        <v>28</v>
      </c>
      <c r="BJ415" s="32" t="s">
        <v>29</v>
      </c>
      <c r="BK415" s="32" t="s">
        <v>30</v>
      </c>
      <c r="BL415" s="33" t="s">
        <v>13</v>
      </c>
      <c r="BM415" s="32" t="s">
        <v>14</v>
      </c>
      <c r="BN415" s="32" t="s">
        <v>15</v>
      </c>
      <c r="BO415" s="32" t="s">
        <v>16</v>
      </c>
      <c r="BP415" s="33" t="s">
        <v>18</v>
      </c>
      <c r="BQ415" s="33" t="s">
        <v>45</v>
      </c>
    </row>
    <row r="416" spans="1:125" x14ac:dyDescent="0.25">
      <c r="A416">
        <v>1</v>
      </c>
      <c r="B416">
        <f>$B$414</f>
        <v>200</v>
      </c>
      <c r="C416">
        <v>1</v>
      </c>
      <c r="D416">
        <v>1000</v>
      </c>
      <c r="H416" s="29" t="e">
        <f>AVERAGE(E416:G416)</f>
        <v>#DIV/0!</v>
      </c>
      <c r="I416" s="5" t="s">
        <v>43</v>
      </c>
      <c r="J416" s="5" t="s">
        <v>43</v>
      </c>
      <c r="K416" s="5" t="s">
        <v>43</v>
      </c>
      <c r="L416" s="5" t="s">
        <v>43</v>
      </c>
      <c r="M416" s="34" t="e">
        <f>H416*1000/(B416*C416*D416)</f>
        <v>#DIV/0!</v>
      </c>
      <c r="O416">
        <v>1</v>
      </c>
      <c r="P416">
        <f>$B$414</f>
        <v>200</v>
      </c>
      <c r="Q416">
        <v>1</v>
      </c>
      <c r="R416">
        <v>2000</v>
      </c>
      <c r="V416" s="29" t="e">
        <f>AVERAGE(S416:U416)</f>
        <v>#DIV/0!</v>
      </c>
      <c r="W416" s="5"/>
      <c r="X416" s="5"/>
      <c r="Y416" s="5"/>
      <c r="Z416" s="5" t="s">
        <v>43</v>
      </c>
      <c r="AA416" s="34" t="e">
        <f>V416*1000/(P416*Q416*R416)</f>
        <v>#DIV/0!</v>
      </c>
      <c r="AC416">
        <v>1</v>
      </c>
      <c r="AD416">
        <f>$B$414</f>
        <v>200</v>
      </c>
      <c r="AE416">
        <v>1</v>
      </c>
      <c r="AF416">
        <v>3000</v>
      </c>
      <c r="AJ416" s="29" t="e">
        <f>AVERAGE(AG416:AI416)</f>
        <v>#DIV/0!</v>
      </c>
      <c r="AK416" s="5"/>
      <c r="AL416" s="5"/>
      <c r="AM416" s="5"/>
      <c r="AN416" s="5" t="s">
        <v>43</v>
      </c>
      <c r="AO416" s="34" t="e">
        <f>AJ416*1000/(AD416*AE416*AF416)</f>
        <v>#DIV/0!</v>
      </c>
      <c r="AQ416">
        <v>1</v>
      </c>
      <c r="AR416">
        <f>$B$414</f>
        <v>200</v>
      </c>
      <c r="AS416">
        <v>1</v>
      </c>
      <c r="AT416">
        <v>5000</v>
      </c>
      <c r="AX416" s="29" t="e">
        <f>AVERAGE(AU416:AW416)</f>
        <v>#DIV/0!</v>
      </c>
      <c r="AY416" s="5"/>
      <c r="AZ416" s="5"/>
      <c r="BA416" s="5"/>
      <c r="BB416" s="5" t="s">
        <v>43</v>
      </c>
      <c r="BC416" s="34" t="e">
        <f>AX416*1000/(AR416*AS416*AT416)</f>
        <v>#DIV/0!</v>
      </c>
      <c r="BE416" s="53">
        <v>1</v>
      </c>
      <c r="BF416">
        <f>$B$414</f>
        <v>200</v>
      </c>
      <c r="BG416">
        <v>1</v>
      </c>
      <c r="BH416">
        <v>10000</v>
      </c>
      <c r="BL416" s="29" t="e">
        <f>AVERAGE(BI416:BK416)</f>
        <v>#DIV/0!</v>
      </c>
      <c r="BM416" s="5"/>
      <c r="BN416" s="5"/>
      <c r="BO416" s="5"/>
      <c r="BP416" s="5" t="s">
        <v>43</v>
      </c>
      <c r="BQ416" s="34" t="e">
        <f>BL416*1000/(BF416*BG416*BH416)</f>
        <v>#DIV/0!</v>
      </c>
    </row>
    <row r="417" spans="1:125" x14ac:dyDescent="0.25">
      <c r="A417">
        <v>2</v>
      </c>
      <c r="B417">
        <f>B416</f>
        <v>200</v>
      </c>
      <c r="C417">
        <v>2</v>
      </c>
      <c r="D417">
        <v>1000</v>
      </c>
      <c r="H417" s="29" t="e">
        <f t="shared" ref="H417:H418" si="777">AVERAGE(E417:G417)</f>
        <v>#DIV/0!</v>
      </c>
      <c r="I417" s="38"/>
      <c r="J417" s="5"/>
      <c r="K417" s="38"/>
      <c r="L417" s="13" t="e">
        <f t="shared" ref="L417:L418" si="778">AVERAGE(I417:K417)</f>
        <v>#DIV/0!</v>
      </c>
      <c r="M417" s="34" t="e">
        <f>H417*1000/(B417*C417*D417)</f>
        <v>#DIV/0!</v>
      </c>
      <c r="O417">
        <v>2</v>
      </c>
      <c r="P417">
        <f>P416</f>
        <v>200</v>
      </c>
      <c r="Q417">
        <v>2</v>
      </c>
      <c r="R417">
        <v>2000</v>
      </c>
      <c r="V417" s="29" t="e">
        <f t="shared" ref="V417:V418" si="779">AVERAGE(S417:U417)</f>
        <v>#DIV/0!</v>
      </c>
      <c r="W417" s="38"/>
      <c r="X417" s="5"/>
      <c r="Y417" s="38"/>
      <c r="Z417" s="13" t="e">
        <f t="shared" ref="Z417:Z418" si="780">AVERAGE(W417:Y417)</f>
        <v>#DIV/0!</v>
      </c>
      <c r="AA417" s="34" t="e">
        <f>V417*1000/(P417*Q417*R417)</f>
        <v>#DIV/0!</v>
      </c>
      <c r="AC417">
        <v>2</v>
      </c>
      <c r="AD417">
        <f>AD416</f>
        <v>200</v>
      </c>
      <c r="AE417">
        <v>2</v>
      </c>
      <c r="AF417">
        <v>3000</v>
      </c>
      <c r="AJ417" s="29" t="e">
        <f t="shared" ref="AJ417:AJ418" si="781">AVERAGE(AG417:AI417)</f>
        <v>#DIV/0!</v>
      </c>
      <c r="AK417" s="38"/>
      <c r="AL417" s="5"/>
      <c r="AM417" s="38"/>
      <c r="AN417" s="13" t="e">
        <f t="shared" ref="AN417:AN418" si="782">AVERAGE(AK417:AM417)</f>
        <v>#DIV/0!</v>
      </c>
      <c r="AO417" s="34" t="e">
        <f>AJ417*1000/(AD417*AE417*AF417)</f>
        <v>#DIV/0!</v>
      </c>
      <c r="AQ417">
        <v>2</v>
      </c>
      <c r="AR417">
        <f>AR416</f>
        <v>200</v>
      </c>
      <c r="AS417">
        <v>2</v>
      </c>
      <c r="AT417">
        <v>5000</v>
      </c>
      <c r="AX417" s="29" t="e">
        <f t="shared" ref="AX417:AX418" si="783">AVERAGE(AU417:AW417)</f>
        <v>#DIV/0!</v>
      </c>
      <c r="AY417" s="38"/>
      <c r="AZ417" s="5"/>
      <c r="BA417" s="38"/>
      <c r="BB417" s="13" t="e">
        <f t="shared" ref="BB417:BB418" si="784">AVERAGE(AY417:BA417)</f>
        <v>#DIV/0!</v>
      </c>
      <c r="BC417" s="34" t="e">
        <f>AX417*1000/(AR417*AS417*AT417)</f>
        <v>#DIV/0!</v>
      </c>
      <c r="BE417" s="53">
        <v>2</v>
      </c>
      <c r="BF417">
        <f>BF416</f>
        <v>200</v>
      </c>
      <c r="BG417">
        <v>2</v>
      </c>
      <c r="BH417">
        <v>10000</v>
      </c>
      <c r="BL417" s="29" t="e">
        <f t="shared" ref="BL417:BL418" si="785">AVERAGE(BI417:BK417)</f>
        <v>#DIV/0!</v>
      </c>
      <c r="BM417" s="38"/>
      <c r="BN417" s="5"/>
      <c r="BO417" s="38"/>
      <c r="BP417" s="13" t="e">
        <f t="shared" ref="BP417:BP418" si="786">AVERAGE(BM417:BO417)</f>
        <v>#DIV/0!</v>
      </c>
      <c r="BQ417" s="34" t="e">
        <f>BL417*1000/(BF417*BG417*BH417)</f>
        <v>#DIV/0!</v>
      </c>
    </row>
    <row r="418" spans="1:125" s="41" customFormat="1" x14ac:dyDescent="0.25">
      <c r="A418" s="41">
        <v>3</v>
      </c>
      <c r="B418" s="41">
        <f t="shared" ref="B418" si="787">B417</f>
        <v>200</v>
      </c>
      <c r="C418" s="41">
        <v>3</v>
      </c>
      <c r="D418" s="41">
        <v>1000</v>
      </c>
      <c r="E418" s="41">
        <v>13.2</v>
      </c>
      <c r="F418" s="41">
        <v>13.3</v>
      </c>
      <c r="G418" s="41">
        <v>13.4</v>
      </c>
      <c r="H418" s="42">
        <f t="shared" si="777"/>
        <v>13.299999999999999</v>
      </c>
      <c r="I418" s="41">
        <v>10</v>
      </c>
      <c r="J418" s="41">
        <v>10</v>
      </c>
      <c r="K418" s="41">
        <v>10</v>
      </c>
      <c r="L418" s="43">
        <f t="shared" si="778"/>
        <v>10</v>
      </c>
      <c r="M418" s="44">
        <f t="shared" ref="M418" si="788">H418*1000/(B418*C418*D418)</f>
        <v>2.2166666666666664E-2</v>
      </c>
      <c r="O418" s="41">
        <v>3</v>
      </c>
      <c r="P418" s="41">
        <f t="shared" ref="P418" si="789">P417</f>
        <v>200</v>
      </c>
      <c r="Q418" s="41">
        <v>3</v>
      </c>
      <c r="R418" s="41">
        <v>2000</v>
      </c>
      <c r="S418" s="41">
        <v>24.6</v>
      </c>
      <c r="T418" s="41">
        <v>24.9</v>
      </c>
      <c r="U418" s="41">
        <v>24.9</v>
      </c>
      <c r="V418" s="42">
        <f t="shared" si="779"/>
        <v>24.8</v>
      </c>
      <c r="Z418" s="43" t="e">
        <f t="shared" si="780"/>
        <v>#DIV/0!</v>
      </c>
      <c r="AA418" s="44">
        <f t="shared" ref="AA418" si="790">V418*1000/(P418*Q418*R418)</f>
        <v>2.0666666666666667E-2</v>
      </c>
      <c r="AC418" s="41">
        <v>3</v>
      </c>
      <c r="AD418" s="41">
        <f t="shared" ref="AD418" si="791">AD417</f>
        <v>200</v>
      </c>
      <c r="AE418" s="41">
        <v>3</v>
      </c>
      <c r="AF418" s="41">
        <v>3000</v>
      </c>
      <c r="AG418" s="41">
        <v>36.200000000000003</v>
      </c>
      <c r="AH418" s="41">
        <v>36.1</v>
      </c>
      <c r="AI418" s="41">
        <v>36.4</v>
      </c>
      <c r="AJ418" s="42">
        <f t="shared" si="781"/>
        <v>36.233333333333341</v>
      </c>
      <c r="AN418" s="43" t="e">
        <f t="shared" si="782"/>
        <v>#DIV/0!</v>
      </c>
      <c r="AO418" s="44">
        <f t="shared" ref="AO418" si="792">AJ418*1000/(AD418*AE418*AF418)</f>
        <v>2.0129629629629636E-2</v>
      </c>
      <c r="AQ418" s="41">
        <v>3</v>
      </c>
      <c r="AR418" s="41">
        <f t="shared" ref="AR418" si="793">AR417</f>
        <v>200</v>
      </c>
      <c r="AS418" s="41">
        <v>3</v>
      </c>
      <c r="AT418" s="41">
        <v>5000</v>
      </c>
      <c r="AU418" s="41">
        <v>57.6</v>
      </c>
      <c r="AV418" s="41">
        <v>59</v>
      </c>
      <c r="AW418" s="41">
        <v>59</v>
      </c>
      <c r="AX418" s="42">
        <f t="shared" si="783"/>
        <v>58.533333333333331</v>
      </c>
      <c r="BB418" s="43" t="e">
        <f t="shared" si="784"/>
        <v>#DIV/0!</v>
      </c>
      <c r="BC418" s="44">
        <f t="shared" ref="BC418" si="794">AX418*1000/(AR418*AS418*AT418)</f>
        <v>1.9511111111111111E-2</v>
      </c>
      <c r="BE418" s="55">
        <v>3</v>
      </c>
      <c r="BF418" s="41">
        <f t="shared" ref="BF418" si="795">BF417</f>
        <v>200</v>
      </c>
      <c r="BG418" s="41">
        <v>3</v>
      </c>
      <c r="BH418" s="41">
        <v>10000</v>
      </c>
      <c r="BI418" s="41">
        <v>99.7</v>
      </c>
      <c r="BJ418" s="41">
        <v>108</v>
      </c>
      <c r="BK418" s="41">
        <v>95</v>
      </c>
      <c r="BL418" s="42">
        <f t="shared" si="785"/>
        <v>100.89999999999999</v>
      </c>
      <c r="BP418" s="43" t="e">
        <f t="shared" si="786"/>
        <v>#DIV/0!</v>
      </c>
      <c r="BQ418" s="44">
        <f t="shared" ref="BQ418" si="796">BL418*1000/(BF418*BG418*BH418)</f>
        <v>1.6816666666666664E-2</v>
      </c>
    </row>
    <row r="419" spans="1:125" x14ac:dyDescent="0.25">
      <c r="A419">
        <v>18</v>
      </c>
      <c r="B419">
        <f>B418</f>
        <v>200</v>
      </c>
      <c r="C419">
        <v>4</v>
      </c>
      <c r="D419">
        <v>1000</v>
      </c>
      <c r="H419" s="29" t="s">
        <v>44</v>
      </c>
      <c r="L419" s="13"/>
      <c r="M419" s="34"/>
      <c r="O419">
        <v>18</v>
      </c>
      <c r="P419">
        <f>P418</f>
        <v>200</v>
      </c>
      <c r="Q419">
        <v>4</v>
      </c>
      <c r="R419">
        <v>2000</v>
      </c>
      <c r="V419" s="29" t="s">
        <v>44</v>
      </c>
      <c r="Z419" s="13"/>
      <c r="AA419" s="34"/>
      <c r="AC419">
        <v>18</v>
      </c>
      <c r="AD419">
        <f>AD418</f>
        <v>200</v>
      </c>
      <c r="AE419">
        <v>4</v>
      </c>
      <c r="AF419">
        <v>3000</v>
      </c>
      <c r="AJ419" s="29" t="s">
        <v>44</v>
      </c>
      <c r="AN419" s="13"/>
      <c r="AO419" s="34"/>
      <c r="AQ419">
        <v>18</v>
      </c>
      <c r="AR419">
        <f>AR418</f>
        <v>200</v>
      </c>
      <c r="AS419">
        <v>4</v>
      </c>
      <c r="AT419">
        <v>5000</v>
      </c>
      <c r="AX419" s="29" t="s">
        <v>44</v>
      </c>
      <c r="BB419" s="13"/>
      <c r="BC419" s="34"/>
      <c r="BE419" s="53">
        <v>18</v>
      </c>
      <c r="BF419">
        <f>BF418</f>
        <v>200</v>
      </c>
      <c r="BG419">
        <v>4</v>
      </c>
      <c r="BH419">
        <v>10000</v>
      </c>
      <c r="BL419" s="29" t="s">
        <v>44</v>
      </c>
      <c r="BP419" s="13"/>
      <c r="BQ419" s="34"/>
    </row>
    <row r="421" spans="1:125" s="31" customFormat="1" x14ac:dyDescent="0.25">
      <c r="A421" s="39" t="s">
        <v>59</v>
      </c>
      <c r="B421" s="40">
        <v>300</v>
      </c>
      <c r="F421" s="35"/>
      <c r="H421" s="36"/>
      <c r="L421" s="37"/>
      <c r="M421" s="37"/>
      <c r="AA421" s="37"/>
      <c r="BE421" s="54"/>
    </row>
    <row r="422" spans="1:125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  <c r="O422" s="31"/>
      <c r="P422" s="32" t="s">
        <v>11</v>
      </c>
      <c r="Q422" s="32" t="s">
        <v>12</v>
      </c>
      <c r="R422" s="32" t="s">
        <v>20</v>
      </c>
      <c r="S422" s="32" t="s">
        <v>28</v>
      </c>
      <c r="T422" s="32" t="s">
        <v>29</v>
      </c>
      <c r="U422" s="32" t="s">
        <v>30</v>
      </c>
      <c r="V422" s="33" t="s">
        <v>13</v>
      </c>
      <c r="W422" s="32" t="s">
        <v>14</v>
      </c>
      <c r="X422" s="32" t="s">
        <v>15</v>
      </c>
      <c r="Y422" s="32" t="s">
        <v>16</v>
      </c>
      <c r="Z422" s="33" t="s">
        <v>18</v>
      </c>
      <c r="AA422" s="33" t="s">
        <v>45</v>
      </c>
      <c r="AC422" s="31"/>
      <c r="AD422" s="32" t="s">
        <v>11</v>
      </c>
      <c r="AE422" s="32" t="s">
        <v>12</v>
      </c>
      <c r="AF422" s="32" t="s">
        <v>20</v>
      </c>
      <c r="AG422" s="32" t="s">
        <v>28</v>
      </c>
      <c r="AH422" s="32" t="s">
        <v>29</v>
      </c>
      <c r="AI422" s="32" t="s">
        <v>30</v>
      </c>
      <c r="AJ422" s="33" t="s">
        <v>13</v>
      </c>
      <c r="AK422" s="32" t="s">
        <v>14</v>
      </c>
      <c r="AL422" s="32" t="s">
        <v>15</v>
      </c>
      <c r="AM422" s="32" t="s">
        <v>16</v>
      </c>
      <c r="AN422" s="33" t="s">
        <v>18</v>
      </c>
      <c r="AO422" s="33" t="s">
        <v>45</v>
      </c>
      <c r="AQ422" s="31"/>
      <c r="AR422" s="32" t="s">
        <v>11</v>
      </c>
      <c r="AS422" s="32" t="s">
        <v>12</v>
      </c>
      <c r="AT422" s="32" t="s">
        <v>20</v>
      </c>
      <c r="AU422" s="32" t="s">
        <v>28</v>
      </c>
      <c r="AV422" s="32" t="s">
        <v>29</v>
      </c>
      <c r="AW422" s="32" t="s">
        <v>30</v>
      </c>
      <c r="AX422" s="33" t="s">
        <v>13</v>
      </c>
      <c r="AY422" s="32" t="s">
        <v>14</v>
      </c>
      <c r="AZ422" s="32" t="s">
        <v>15</v>
      </c>
      <c r="BA422" s="32" t="s">
        <v>16</v>
      </c>
      <c r="BB422" s="33" t="s">
        <v>18</v>
      </c>
      <c r="BC422" s="33" t="s">
        <v>45</v>
      </c>
      <c r="BE422" s="54"/>
      <c r="BF422" s="32" t="s">
        <v>11</v>
      </c>
      <c r="BG422" s="32" t="s">
        <v>12</v>
      </c>
      <c r="BH422" s="32" t="s">
        <v>20</v>
      </c>
      <c r="BI422" s="32" t="s">
        <v>28</v>
      </c>
      <c r="BJ422" s="32" t="s">
        <v>29</v>
      </c>
      <c r="BK422" s="32" t="s">
        <v>30</v>
      </c>
      <c r="BL422" s="33" t="s">
        <v>13</v>
      </c>
      <c r="BM422" s="32" t="s">
        <v>14</v>
      </c>
      <c r="BN422" s="32" t="s">
        <v>15</v>
      </c>
      <c r="BO422" s="32" t="s">
        <v>16</v>
      </c>
      <c r="BP422" s="33" t="s">
        <v>18</v>
      </c>
      <c r="BQ422" s="33" t="s">
        <v>45</v>
      </c>
    </row>
    <row r="423" spans="1:125" x14ac:dyDescent="0.25">
      <c r="A423">
        <v>1</v>
      </c>
      <c r="B423">
        <f>$B$421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  <c r="O423">
        <v>1</v>
      </c>
      <c r="P423">
        <f>$B$421</f>
        <v>300</v>
      </c>
      <c r="Q423">
        <v>1</v>
      </c>
      <c r="R423">
        <v>2000</v>
      </c>
      <c r="V423" s="29" t="e">
        <f>AVERAGE(S423:U423)</f>
        <v>#DIV/0!</v>
      </c>
      <c r="W423" s="5"/>
      <c r="X423" s="5"/>
      <c r="Y423" s="5"/>
      <c r="Z423" s="5"/>
      <c r="AA423" s="34" t="e">
        <f>V423*1000/(P423*Q423*R423)</f>
        <v>#DIV/0!</v>
      </c>
      <c r="AC423">
        <v>1</v>
      </c>
      <c r="AD423">
        <f>$B$421</f>
        <v>300</v>
      </c>
      <c r="AE423">
        <v>1</v>
      </c>
      <c r="AF423">
        <v>3000</v>
      </c>
      <c r="AJ423" s="29" t="e">
        <f>AVERAGE(AG423:AI423)</f>
        <v>#DIV/0!</v>
      </c>
      <c r="AK423" s="5"/>
      <c r="AL423" s="5"/>
      <c r="AM423" s="5"/>
      <c r="AN423" s="5"/>
      <c r="AO423" s="34" t="e">
        <f>AJ423*1000/(AD423*AE423*AF423)</f>
        <v>#DIV/0!</v>
      </c>
      <c r="AQ423">
        <v>1</v>
      </c>
      <c r="AR423">
        <f>$B$421</f>
        <v>300</v>
      </c>
      <c r="AS423">
        <v>1</v>
      </c>
      <c r="AT423">
        <v>5000</v>
      </c>
      <c r="AX423" s="29" t="e">
        <f>AVERAGE(AU423:AW423)</f>
        <v>#DIV/0!</v>
      </c>
      <c r="AY423" s="5"/>
      <c r="AZ423" s="5"/>
      <c r="BA423" s="5"/>
      <c r="BB423" s="5"/>
      <c r="BC423" s="34" t="e">
        <f>AX423*1000/(AR423*AS423*AT423)</f>
        <v>#DIV/0!</v>
      </c>
      <c r="BE423" s="53">
        <v>1</v>
      </c>
      <c r="BF423">
        <f>$B$421</f>
        <v>300</v>
      </c>
      <c r="BG423">
        <v>1</v>
      </c>
      <c r="BH423">
        <v>10000</v>
      </c>
      <c r="BL423" s="29" t="e">
        <f>AVERAGE(BI423:BK423)</f>
        <v>#DIV/0!</v>
      </c>
      <c r="BM423" s="5"/>
      <c r="BN423" s="5"/>
      <c r="BO423" s="5"/>
      <c r="BP423" s="5"/>
      <c r="BQ423" s="34" t="e">
        <f>BL423*1000/(BF423*BG423*BH423)</f>
        <v>#DIV/0!</v>
      </c>
    </row>
    <row r="424" spans="1:125" s="41" customFormat="1" x14ac:dyDescent="0.25">
      <c r="A424" s="41">
        <v>2</v>
      </c>
      <c r="B424" s="41">
        <f>B423</f>
        <v>300</v>
      </c>
      <c r="C424" s="41">
        <v>2</v>
      </c>
      <c r="D424" s="41">
        <v>1000</v>
      </c>
      <c r="E424" s="41">
        <v>13.1</v>
      </c>
      <c r="F424" s="41">
        <v>13.2</v>
      </c>
      <c r="G424" s="41">
        <v>13.3</v>
      </c>
      <c r="H424" s="42">
        <f t="shared" ref="H424" si="797">AVERAGE(E424:G424)</f>
        <v>13.199999999999998</v>
      </c>
      <c r="I424" s="56">
        <v>13</v>
      </c>
      <c r="J424" s="57">
        <v>9</v>
      </c>
      <c r="K424" s="56">
        <v>13</v>
      </c>
      <c r="L424" s="43">
        <f t="shared" ref="L424" si="798">AVERAGE(I424:K424)</f>
        <v>11.666666666666666</v>
      </c>
      <c r="M424" s="44">
        <f>H424*1000/(B424*C424*D424)</f>
        <v>2.1999999999999995E-2</v>
      </c>
      <c r="O424" s="41">
        <v>2</v>
      </c>
      <c r="P424" s="41">
        <f>P423</f>
        <v>300</v>
      </c>
      <c r="Q424" s="41">
        <v>2</v>
      </c>
      <c r="R424" s="41">
        <v>2000</v>
      </c>
      <c r="S424" s="41">
        <v>23.2</v>
      </c>
      <c r="T424" s="41">
        <v>23.4</v>
      </c>
      <c r="U424" s="41">
        <v>23.5</v>
      </c>
      <c r="V424" s="42">
        <f t="shared" ref="V424" si="799">AVERAGE(S424:U424)</f>
        <v>23.366666666666664</v>
      </c>
      <c r="W424" s="56"/>
      <c r="X424" s="57"/>
      <c r="Y424" s="56"/>
      <c r="Z424" s="43"/>
      <c r="AA424" s="44">
        <f>V424*1000/(P424*Q424*R424)</f>
        <v>1.9472222222222221E-2</v>
      </c>
      <c r="AC424" s="41">
        <v>2</v>
      </c>
      <c r="AD424" s="41">
        <f>AD423</f>
        <v>300</v>
      </c>
      <c r="AE424" s="41">
        <v>2</v>
      </c>
      <c r="AF424" s="41">
        <v>3000</v>
      </c>
      <c r="AG424" s="41">
        <v>33.700000000000003</v>
      </c>
      <c r="AH424" s="41">
        <v>33.9</v>
      </c>
      <c r="AI424" s="41">
        <v>34</v>
      </c>
      <c r="AJ424" s="42">
        <f t="shared" ref="AJ424" si="800">AVERAGE(AG424:AI424)</f>
        <v>33.866666666666667</v>
      </c>
      <c r="AK424" s="56"/>
      <c r="AL424" s="57"/>
      <c r="AM424" s="56"/>
      <c r="AN424" s="43"/>
      <c r="AO424" s="44">
        <f>AJ424*1000/(AD424*AE424*AF424)</f>
        <v>1.8814814814814812E-2</v>
      </c>
      <c r="AQ424" s="41">
        <v>2</v>
      </c>
      <c r="AR424" s="41">
        <f>AR423</f>
        <v>300</v>
      </c>
      <c r="AS424" s="41">
        <v>2</v>
      </c>
      <c r="AT424" s="41">
        <v>5000</v>
      </c>
      <c r="AU424" s="41">
        <v>54.7</v>
      </c>
      <c r="AV424" s="41">
        <v>54.6</v>
      </c>
      <c r="AW424" s="41">
        <v>54.6</v>
      </c>
      <c r="AX424" s="42">
        <f t="shared" ref="AX424" si="801">AVERAGE(AU424:AW424)</f>
        <v>54.633333333333333</v>
      </c>
      <c r="AY424" s="56"/>
      <c r="AZ424" s="57"/>
      <c r="BA424" s="56"/>
      <c r="BB424" s="43"/>
      <c r="BC424" s="44">
        <f>AX424*1000/(AR424*AS424*AT424)</f>
        <v>1.8211111111111112E-2</v>
      </c>
      <c r="BE424" s="55">
        <v>2</v>
      </c>
      <c r="BF424" s="41">
        <f>BF423</f>
        <v>300</v>
      </c>
      <c r="BG424" s="41">
        <v>2</v>
      </c>
      <c r="BH424" s="41">
        <v>10000</v>
      </c>
      <c r="BI424" s="41">
        <v>107.9</v>
      </c>
      <c r="BJ424" s="41">
        <v>94.7</v>
      </c>
      <c r="BK424" s="41">
        <v>93.2</v>
      </c>
      <c r="BL424" s="42">
        <f t="shared" ref="BL424" si="802">AVERAGE(BI424:BK424)</f>
        <v>98.600000000000009</v>
      </c>
      <c r="BM424" s="56"/>
      <c r="BN424" s="57"/>
      <c r="BO424" s="56"/>
      <c r="BP424" s="43"/>
      <c r="BQ424" s="44">
        <f>BL424*1000/(BF424*BG424*BH424)</f>
        <v>1.6433333333333335E-2</v>
      </c>
    </row>
    <row r="425" spans="1:125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  <c r="O425">
        <v>18</v>
      </c>
      <c r="P425">
        <f>P424</f>
        <v>300</v>
      </c>
      <c r="Q425">
        <v>3</v>
      </c>
      <c r="R425">
        <v>2000</v>
      </c>
      <c r="V425" s="29" t="s">
        <v>44</v>
      </c>
      <c r="Z425" s="13"/>
      <c r="AA425" s="34"/>
      <c r="AC425">
        <v>18</v>
      </c>
      <c r="AD425">
        <f>AD424</f>
        <v>300</v>
      </c>
      <c r="AE425">
        <v>3</v>
      </c>
      <c r="AF425">
        <v>3000</v>
      </c>
      <c r="AJ425" s="29" t="s">
        <v>44</v>
      </c>
      <c r="AN425" s="13"/>
      <c r="AO425" s="34"/>
      <c r="AQ425">
        <v>18</v>
      </c>
      <c r="AR425">
        <f>AR424</f>
        <v>300</v>
      </c>
      <c r="AS425">
        <v>3</v>
      </c>
      <c r="AT425">
        <v>5000</v>
      </c>
      <c r="AX425" s="29" t="s">
        <v>44</v>
      </c>
      <c r="BB425" s="13"/>
      <c r="BC425" s="34"/>
      <c r="BE425" s="53">
        <v>18</v>
      </c>
      <c r="BF425">
        <f>BF424</f>
        <v>300</v>
      </c>
      <c r="BG425">
        <v>3</v>
      </c>
      <c r="BH425">
        <v>10000</v>
      </c>
      <c r="BL425" s="29" t="s">
        <v>44</v>
      </c>
      <c r="BP425" s="13"/>
      <c r="BQ425" s="34"/>
    </row>
    <row r="427" spans="1:125" s="31" customFormat="1" x14ac:dyDescent="0.25">
      <c r="A427" s="39" t="s">
        <v>59</v>
      </c>
      <c r="B427" s="40">
        <v>320</v>
      </c>
      <c r="F427" s="35"/>
      <c r="H427" s="36"/>
      <c r="L427" s="37"/>
      <c r="M427" s="37"/>
      <c r="AA427" s="37"/>
      <c r="BE427" s="54"/>
    </row>
    <row r="428" spans="1:125" x14ac:dyDescent="0.25">
      <c r="A428" s="31"/>
      <c r="B428" s="32" t="s">
        <v>11</v>
      </c>
      <c r="C428" s="32" t="s">
        <v>12</v>
      </c>
      <c r="D428" s="32" t="s">
        <v>20</v>
      </c>
      <c r="E428" s="32" t="s">
        <v>28</v>
      </c>
      <c r="F428" s="32" t="s">
        <v>29</v>
      </c>
      <c r="G428" s="32" t="s">
        <v>30</v>
      </c>
      <c r="H428" s="33" t="s">
        <v>13</v>
      </c>
      <c r="I428" s="32" t="s">
        <v>14</v>
      </c>
      <c r="J428" s="32" t="s">
        <v>15</v>
      </c>
      <c r="K428" s="32" t="s">
        <v>16</v>
      </c>
      <c r="L428" s="33" t="s">
        <v>18</v>
      </c>
      <c r="M428" s="33" t="s">
        <v>45</v>
      </c>
      <c r="O428" s="31"/>
      <c r="P428" s="32" t="s">
        <v>11</v>
      </c>
      <c r="Q428" s="32" t="s">
        <v>12</v>
      </c>
      <c r="R428" s="32" t="s">
        <v>20</v>
      </c>
      <c r="S428" s="32" t="s">
        <v>28</v>
      </c>
      <c r="T428" s="32" t="s">
        <v>29</v>
      </c>
      <c r="U428" s="32" t="s">
        <v>30</v>
      </c>
      <c r="V428" s="33" t="s">
        <v>13</v>
      </c>
      <c r="W428" s="32" t="s">
        <v>14</v>
      </c>
      <c r="X428" s="32" t="s">
        <v>15</v>
      </c>
      <c r="Y428" s="32" t="s">
        <v>16</v>
      </c>
      <c r="Z428" s="33" t="s">
        <v>18</v>
      </c>
      <c r="AA428" s="33" t="s">
        <v>45</v>
      </c>
      <c r="AC428" s="31"/>
      <c r="AD428" s="32" t="s">
        <v>11</v>
      </c>
      <c r="AE428" s="32" t="s">
        <v>12</v>
      </c>
      <c r="AF428" s="32" t="s">
        <v>20</v>
      </c>
      <c r="AG428" s="32" t="s">
        <v>28</v>
      </c>
      <c r="AH428" s="32" t="s">
        <v>29</v>
      </c>
      <c r="AI428" s="32" t="s">
        <v>30</v>
      </c>
      <c r="AJ428" s="33" t="s">
        <v>13</v>
      </c>
      <c r="AK428" s="32" t="s">
        <v>14</v>
      </c>
      <c r="AL428" s="32" t="s">
        <v>15</v>
      </c>
      <c r="AM428" s="32" t="s">
        <v>16</v>
      </c>
      <c r="AN428" s="33" t="s">
        <v>18</v>
      </c>
      <c r="AO428" s="33" t="s">
        <v>45</v>
      </c>
      <c r="AQ428" s="31"/>
      <c r="AR428" s="32" t="s">
        <v>11</v>
      </c>
      <c r="AS428" s="32" t="s">
        <v>12</v>
      </c>
      <c r="AT428" s="32" t="s">
        <v>20</v>
      </c>
      <c r="AU428" s="32" t="s">
        <v>28</v>
      </c>
      <c r="AV428" s="32" t="s">
        <v>29</v>
      </c>
      <c r="AW428" s="32" t="s">
        <v>30</v>
      </c>
      <c r="AX428" s="33" t="s">
        <v>13</v>
      </c>
      <c r="AY428" s="32" t="s">
        <v>14</v>
      </c>
      <c r="AZ428" s="32" t="s">
        <v>15</v>
      </c>
      <c r="BA428" s="32" t="s">
        <v>16</v>
      </c>
      <c r="BB428" s="33" t="s">
        <v>18</v>
      </c>
      <c r="BC428" s="33" t="s">
        <v>45</v>
      </c>
      <c r="BE428" s="54"/>
      <c r="BF428" s="32" t="s">
        <v>11</v>
      </c>
      <c r="BG428" s="32" t="s">
        <v>12</v>
      </c>
      <c r="BH428" s="32" t="s">
        <v>20</v>
      </c>
      <c r="BI428" s="32" t="s">
        <v>28</v>
      </c>
      <c r="BJ428" s="32" t="s">
        <v>29</v>
      </c>
      <c r="BK428" s="32" t="s">
        <v>30</v>
      </c>
      <c r="BL428" s="33" t="s">
        <v>13</v>
      </c>
      <c r="BM428" s="32" t="s">
        <v>14</v>
      </c>
      <c r="BN428" s="32" t="s">
        <v>15</v>
      </c>
      <c r="BO428" s="32" t="s">
        <v>16</v>
      </c>
      <c r="BP428" s="33" t="s">
        <v>18</v>
      </c>
      <c r="BQ428" s="33" t="s">
        <v>45</v>
      </c>
      <c r="BS428" s="54"/>
      <c r="BT428" s="32" t="s">
        <v>11</v>
      </c>
      <c r="BU428" s="32" t="s">
        <v>12</v>
      </c>
      <c r="BV428" s="32" t="s">
        <v>20</v>
      </c>
      <c r="BW428" s="32" t="s">
        <v>28</v>
      </c>
      <c r="BX428" s="32" t="s">
        <v>29</v>
      </c>
      <c r="BY428" s="32" t="s">
        <v>30</v>
      </c>
      <c r="BZ428" s="33" t="s">
        <v>13</v>
      </c>
      <c r="CA428" s="32" t="s">
        <v>14</v>
      </c>
      <c r="CB428" s="32" t="s">
        <v>15</v>
      </c>
      <c r="CC428" s="32" t="s">
        <v>16</v>
      </c>
      <c r="CD428" s="33" t="s">
        <v>18</v>
      </c>
      <c r="CE428" s="33" t="s">
        <v>45</v>
      </c>
      <c r="CG428" s="54"/>
      <c r="CH428" s="32" t="s">
        <v>11</v>
      </c>
      <c r="CI428" s="32" t="s">
        <v>12</v>
      </c>
      <c r="CJ428" s="32" t="s">
        <v>20</v>
      </c>
      <c r="CK428" s="32" t="s">
        <v>28</v>
      </c>
      <c r="CL428" s="32" t="s">
        <v>29</v>
      </c>
      <c r="CM428" s="32" t="s">
        <v>30</v>
      </c>
      <c r="CN428" s="33" t="s">
        <v>13</v>
      </c>
      <c r="CO428" s="32" t="s">
        <v>14</v>
      </c>
      <c r="CP428" s="32" t="s">
        <v>15</v>
      </c>
      <c r="CQ428" s="32" t="s">
        <v>16</v>
      </c>
      <c r="CR428" s="33" t="s">
        <v>18</v>
      </c>
      <c r="CS428" s="33" t="s">
        <v>45</v>
      </c>
      <c r="CU428" s="54"/>
      <c r="CV428" s="32" t="s">
        <v>11</v>
      </c>
      <c r="CW428" s="32" t="s">
        <v>12</v>
      </c>
      <c r="CX428" s="32" t="s">
        <v>20</v>
      </c>
      <c r="CY428" s="32" t="s">
        <v>28</v>
      </c>
      <c r="CZ428" s="32" t="s">
        <v>29</v>
      </c>
      <c r="DA428" s="32" t="s">
        <v>30</v>
      </c>
      <c r="DB428" s="33" t="s">
        <v>13</v>
      </c>
      <c r="DC428" s="32" t="s">
        <v>14</v>
      </c>
      <c r="DD428" s="32" t="s">
        <v>15</v>
      </c>
      <c r="DE428" s="32" t="s">
        <v>16</v>
      </c>
      <c r="DF428" s="33" t="s">
        <v>18</v>
      </c>
      <c r="DG428" s="33" t="s">
        <v>45</v>
      </c>
      <c r="DI428" s="54"/>
      <c r="DJ428" s="32" t="s">
        <v>11</v>
      </c>
      <c r="DK428" s="32" t="s">
        <v>12</v>
      </c>
      <c r="DL428" s="32" t="s">
        <v>20</v>
      </c>
      <c r="DM428" s="32" t="s">
        <v>28</v>
      </c>
      <c r="DN428" s="32" t="s">
        <v>29</v>
      </c>
      <c r="DO428" s="32" t="s">
        <v>30</v>
      </c>
      <c r="DP428" s="33" t="s">
        <v>13</v>
      </c>
      <c r="DQ428" s="32" t="s">
        <v>14</v>
      </c>
      <c r="DR428" s="32" t="s">
        <v>15</v>
      </c>
      <c r="DS428" s="32" t="s">
        <v>16</v>
      </c>
      <c r="DT428" s="33" t="s">
        <v>18</v>
      </c>
      <c r="DU428" s="33" t="s">
        <v>45</v>
      </c>
    </row>
    <row r="429" spans="1:125" x14ac:dyDescent="0.25">
      <c r="A429">
        <v>1</v>
      </c>
      <c r="B429">
        <f>$B$427</f>
        <v>320</v>
      </c>
      <c r="C429">
        <v>1</v>
      </c>
      <c r="D429">
        <v>1000</v>
      </c>
      <c r="H429" s="29" t="e">
        <f>AVERAGE(E429:G429)</f>
        <v>#DIV/0!</v>
      </c>
      <c r="I429" s="5" t="s">
        <v>43</v>
      </c>
      <c r="J429" s="5" t="s">
        <v>43</v>
      </c>
      <c r="K429" s="5" t="s">
        <v>43</v>
      </c>
      <c r="L429" s="5" t="s">
        <v>43</v>
      </c>
      <c r="M429" s="34" t="e">
        <f>H429*1000/(B429*C429*D429)</f>
        <v>#DIV/0!</v>
      </c>
      <c r="O429">
        <v>1</v>
      </c>
      <c r="P429">
        <f>$B$427</f>
        <v>320</v>
      </c>
      <c r="Q429">
        <v>1</v>
      </c>
      <c r="R429">
        <v>2000</v>
      </c>
      <c r="V429" s="29" t="e">
        <f>AVERAGE(S429:U429)</f>
        <v>#DIV/0!</v>
      </c>
      <c r="W429" s="5"/>
      <c r="X429" s="5"/>
      <c r="Y429" s="5"/>
      <c r="Z429" s="5"/>
      <c r="AA429" s="34" t="e">
        <f>V429*1000/(P429*Q429*R429)</f>
        <v>#DIV/0!</v>
      </c>
      <c r="AC429">
        <v>1</v>
      </c>
      <c r="AD429">
        <f>$B$427</f>
        <v>320</v>
      </c>
      <c r="AE429">
        <v>1</v>
      </c>
      <c r="AF429">
        <v>3000</v>
      </c>
      <c r="AJ429" s="29" t="e">
        <f>AVERAGE(AG429:AI429)</f>
        <v>#DIV/0!</v>
      </c>
      <c r="AK429" s="5"/>
      <c r="AL429" s="5"/>
      <c r="AM429" s="5"/>
      <c r="AN429" s="5"/>
      <c r="AO429" s="34" t="e">
        <f>AJ429*1000/(AD429*AE429*AF429)</f>
        <v>#DIV/0!</v>
      </c>
      <c r="AQ429">
        <v>1</v>
      </c>
      <c r="AR429">
        <f>$B$427</f>
        <v>320</v>
      </c>
      <c r="AS429">
        <v>1</v>
      </c>
      <c r="AT429">
        <v>5000</v>
      </c>
      <c r="AX429" s="29" t="e">
        <f>AVERAGE(AU429:AW429)</f>
        <v>#DIV/0!</v>
      </c>
      <c r="AY429" s="5"/>
      <c r="AZ429" s="5"/>
      <c r="BA429" s="5"/>
      <c r="BB429" s="5"/>
      <c r="BC429" s="34" t="e">
        <f>AX429*1000/(AR429*AS429*AT429)</f>
        <v>#DIV/0!</v>
      </c>
      <c r="BE429" s="53">
        <v>1</v>
      </c>
      <c r="BF429">
        <f>$B$427</f>
        <v>320</v>
      </c>
      <c r="BG429">
        <v>1</v>
      </c>
      <c r="BH429">
        <v>10000</v>
      </c>
      <c r="BL429" s="29" t="e">
        <f>AVERAGE(BI429:BK429)</f>
        <v>#DIV/0!</v>
      </c>
      <c r="BM429" s="5"/>
      <c r="BN429" s="5"/>
      <c r="BO429" s="5"/>
      <c r="BP429" s="5"/>
      <c r="BQ429" s="34" t="e">
        <f>BL429*1000/(BF429*BG429*BH429)</f>
        <v>#DIV/0!</v>
      </c>
      <c r="BS429" s="53">
        <v>1</v>
      </c>
      <c r="BT429">
        <f>$B$427</f>
        <v>320</v>
      </c>
      <c r="BU429">
        <v>1</v>
      </c>
      <c r="BV429">
        <v>15000</v>
      </c>
      <c r="BZ429" s="29" t="e">
        <f>AVERAGE(BW429:BY429)</f>
        <v>#DIV/0!</v>
      </c>
      <c r="CA429" s="5"/>
      <c r="CB429" s="5"/>
      <c r="CC429" s="5"/>
      <c r="CD429" s="5"/>
      <c r="CE429" s="34" t="e">
        <f>BZ429*1000/(BT429*BU429*BV429)</f>
        <v>#DIV/0!</v>
      </c>
      <c r="CG429" s="53">
        <v>1</v>
      </c>
      <c r="CH429">
        <f>$B$427</f>
        <v>320</v>
      </c>
      <c r="CI429">
        <v>1</v>
      </c>
      <c r="CJ429">
        <v>20000</v>
      </c>
      <c r="CN429" s="29" t="e">
        <f>AVERAGE(CK429:CM429)</f>
        <v>#DIV/0!</v>
      </c>
      <c r="CO429" s="5"/>
      <c r="CP429" s="5"/>
      <c r="CQ429" s="5"/>
      <c r="CR429" s="5"/>
      <c r="CS429" s="34" t="e">
        <f>CN429*1000/(CH429*CI429*CJ429)</f>
        <v>#DIV/0!</v>
      </c>
      <c r="CU429" s="53">
        <v>1</v>
      </c>
      <c r="CV429">
        <f>$B$427</f>
        <v>320</v>
      </c>
      <c r="CW429">
        <v>1</v>
      </c>
      <c r="CX429">
        <v>25000</v>
      </c>
      <c r="DB429" s="29" t="e">
        <f>AVERAGE(CY429:DA429)</f>
        <v>#DIV/0!</v>
      </c>
      <c r="DC429" s="5"/>
      <c r="DD429" s="5"/>
      <c r="DE429" s="5"/>
      <c r="DF429" s="5"/>
      <c r="DG429" s="34" t="e">
        <f>DB429*1000/(CV429*CW429*CX429)</f>
        <v>#DIV/0!</v>
      </c>
      <c r="DI429" s="53">
        <v>1</v>
      </c>
      <c r="DJ429">
        <f>$B$427</f>
        <v>320</v>
      </c>
      <c r="DK429">
        <v>1</v>
      </c>
      <c r="DL429">
        <v>30000</v>
      </c>
      <c r="DP429" s="29" t="e">
        <f>AVERAGE(DM429:DO429)</f>
        <v>#DIV/0!</v>
      </c>
      <c r="DQ429" s="5"/>
      <c r="DR429" s="5"/>
      <c r="DS429" s="5"/>
      <c r="DT429" s="5"/>
      <c r="DU429" s="34" t="e">
        <f>DP429*1000/(DJ429*DK429*DL429)</f>
        <v>#DIV/0!</v>
      </c>
    </row>
    <row r="430" spans="1:125" s="41" customFormat="1" x14ac:dyDescent="0.25">
      <c r="A430" s="41">
        <v>2</v>
      </c>
      <c r="B430" s="41">
        <f>B429</f>
        <v>320</v>
      </c>
      <c r="C430" s="41">
        <v>2</v>
      </c>
      <c r="D430" s="41">
        <v>1000</v>
      </c>
      <c r="E430" s="41">
        <v>13.2</v>
      </c>
      <c r="F430" s="41">
        <v>13.2</v>
      </c>
      <c r="G430" s="41">
        <v>13.2</v>
      </c>
      <c r="H430" s="42">
        <f t="shared" ref="H430" si="803">AVERAGE(E430:G430)</f>
        <v>13.199999999999998</v>
      </c>
      <c r="I430" s="56"/>
      <c r="J430" s="57"/>
      <c r="K430" s="56"/>
      <c r="L430" s="43" t="e">
        <f t="shared" ref="L430" si="804">AVERAGE(I430:K430)</f>
        <v>#DIV/0!</v>
      </c>
      <c r="M430" s="44">
        <f>H430*1000/(B430*C430*D430)</f>
        <v>2.0624999999999998E-2</v>
      </c>
      <c r="O430" s="41">
        <v>2</v>
      </c>
      <c r="P430" s="41">
        <f>P429</f>
        <v>320</v>
      </c>
      <c r="Q430" s="41">
        <v>2</v>
      </c>
      <c r="R430" s="41">
        <v>2000</v>
      </c>
      <c r="S430" s="41">
        <v>23.9</v>
      </c>
      <c r="T430" s="41">
        <v>24.1</v>
      </c>
      <c r="U430" s="41">
        <v>24.1</v>
      </c>
      <c r="V430" s="42">
        <f t="shared" ref="V430" si="805">AVERAGE(S430:U430)</f>
        <v>24.033333333333331</v>
      </c>
      <c r="W430" s="56"/>
      <c r="X430" s="57"/>
      <c r="Y430" s="56"/>
      <c r="Z430" s="43"/>
      <c r="AA430" s="44">
        <f>V430*1000/(P430*Q430*R430)</f>
        <v>1.8776041666666667E-2</v>
      </c>
      <c r="AC430" s="41">
        <v>2</v>
      </c>
      <c r="AD430" s="41">
        <f>AD429</f>
        <v>320</v>
      </c>
      <c r="AE430" s="41">
        <v>2</v>
      </c>
      <c r="AF430" s="41">
        <v>3000</v>
      </c>
      <c r="AG430" s="41">
        <v>34.700000000000003</v>
      </c>
      <c r="AH430" s="41">
        <v>34.9</v>
      </c>
      <c r="AI430" s="41">
        <v>35</v>
      </c>
      <c r="AJ430" s="42">
        <f t="shared" ref="AJ430" si="806">AVERAGE(AG430:AI430)</f>
        <v>34.866666666666667</v>
      </c>
      <c r="AK430" s="56"/>
      <c r="AL430" s="57"/>
      <c r="AM430" s="56"/>
      <c r="AN430" s="43"/>
      <c r="AO430" s="44">
        <f>AJ430*1000/(AD430*AE430*AF430)</f>
        <v>1.8159722222222219E-2</v>
      </c>
      <c r="AQ430" s="41">
        <v>2</v>
      </c>
      <c r="AR430" s="41">
        <f>AR429</f>
        <v>320</v>
      </c>
      <c r="AS430" s="41">
        <v>2</v>
      </c>
      <c r="AT430" s="41">
        <v>5000</v>
      </c>
      <c r="AU430" s="41">
        <v>56.2</v>
      </c>
      <c r="AV430" s="41">
        <v>56.3</v>
      </c>
      <c r="AW430" s="41">
        <v>56.2</v>
      </c>
      <c r="AX430" s="42">
        <f t="shared" ref="AX430" si="807">AVERAGE(AU430:AW430)</f>
        <v>56.233333333333327</v>
      </c>
      <c r="AY430" s="56"/>
      <c r="AZ430" s="57"/>
      <c r="BA430" s="56"/>
      <c r="BB430" s="43"/>
      <c r="BC430" s="44">
        <f>AX430*1000/(AR430*AS430*AT430)</f>
        <v>1.7572916666666664E-2</v>
      </c>
      <c r="BE430" s="55">
        <v>2</v>
      </c>
      <c r="BF430" s="41">
        <f>BF429</f>
        <v>320</v>
      </c>
      <c r="BG430" s="41">
        <v>2</v>
      </c>
      <c r="BH430" s="41">
        <v>10000</v>
      </c>
      <c r="BI430" s="41">
        <v>103.3</v>
      </c>
      <c r="BJ430" s="41">
        <v>110.6</v>
      </c>
      <c r="BK430" s="41">
        <v>108.6</v>
      </c>
      <c r="BL430" s="42">
        <f t="shared" ref="BL430" si="808">AVERAGE(BI430:BK430)</f>
        <v>107.5</v>
      </c>
      <c r="BM430" s="56"/>
      <c r="BN430" s="57"/>
      <c r="BO430" s="56"/>
      <c r="BP430" s="43"/>
      <c r="BQ430" s="44">
        <f>BL430*1000/(BF430*BG430*BH430)</f>
        <v>1.6796874999999999E-2</v>
      </c>
      <c r="BS430" s="55">
        <v>2</v>
      </c>
      <c r="BT430" s="41">
        <f>BT429</f>
        <v>320</v>
      </c>
      <c r="BU430" s="41">
        <v>2</v>
      </c>
      <c r="BV430" s="41">
        <v>15000</v>
      </c>
      <c r="BW430" s="41">
        <v>124</v>
      </c>
      <c r="BX430" s="41">
        <v>125.3</v>
      </c>
      <c r="BY430" s="41">
        <v>123.2</v>
      </c>
      <c r="BZ430" s="42">
        <f t="shared" ref="BZ430" si="809">AVERAGE(BW430:BY430)</f>
        <v>124.16666666666667</v>
      </c>
      <c r="CA430" s="56"/>
      <c r="CB430" s="57"/>
      <c r="CC430" s="56"/>
      <c r="CD430" s="43"/>
      <c r="CE430" s="44">
        <f>BZ430*1000/(BT430*BU430*BV430)</f>
        <v>1.2934027777777779E-2</v>
      </c>
      <c r="CG430" s="55">
        <v>2</v>
      </c>
      <c r="CH430" s="41">
        <f>CH429</f>
        <v>320</v>
      </c>
      <c r="CI430" s="41">
        <v>2</v>
      </c>
      <c r="CJ430" s="41">
        <v>20000</v>
      </c>
      <c r="CK430" s="41">
        <v>165.5</v>
      </c>
      <c r="CL430" s="41">
        <v>163.69999999999999</v>
      </c>
      <c r="CM430" s="41">
        <v>163.5</v>
      </c>
      <c r="CN430" s="42">
        <f t="shared" ref="CN430" si="810">AVERAGE(CK430:CM430)</f>
        <v>164.23333333333332</v>
      </c>
      <c r="CO430" s="56"/>
      <c r="CP430" s="57"/>
      <c r="CQ430" s="56"/>
      <c r="CR430" s="43"/>
      <c r="CS430" s="44">
        <f>CN430*1000/(CH430*CI430*CJ430)</f>
        <v>1.2830729166666666E-2</v>
      </c>
      <c r="CU430" s="55">
        <v>2</v>
      </c>
      <c r="CV430" s="41">
        <f>CV429</f>
        <v>320</v>
      </c>
      <c r="CW430" s="41">
        <v>2</v>
      </c>
      <c r="CX430" s="41">
        <v>25000</v>
      </c>
      <c r="CY430" s="41">
        <v>204.9</v>
      </c>
      <c r="CZ430" s="41">
        <v>204.5</v>
      </c>
      <c r="DA430" s="41">
        <v>204.5</v>
      </c>
      <c r="DB430" s="42">
        <f t="shared" ref="DB430" si="811">AVERAGE(CY430:DA430)</f>
        <v>204.63333333333333</v>
      </c>
      <c r="DC430" s="56"/>
      <c r="DD430" s="57"/>
      <c r="DE430" s="56"/>
      <c r="DF430" s="43"/>
      <c r="DG430" s="44">
        <f>DB430*1000/(CV430*CW430*CX430)</f>
        <v>1.2789583333333332E-2</v>
      </c>
      <c r="DI430" s="55">
        <v>2</v>
      </c>
      <c r="DJ430" s="41">
        <f>DJ429</f>
        <v>320</v>
      </c>
      <c r="DK430" s="41">
        <v>2</v>
      </c>
      <c r="DL430" s="41">
        <v>30000</v>
      </c>
      <c r="DM430" s="41">
        <v>244.7</v>
      </c>
      <c r="DN430" s="41">
        <v>244.9</v>
      </c>
      <c r="DO430" s="41">
        <v>244.8</v>
      </c>
      <c r="DP430" s="42">
        <f t="shared" ref="DP430" si="812">AVERAGE(DM430:DO430)</f>
        <v>244.80000000000004</v>
      </c>
      <c r="DQ430" s="56"/>
      <c r="DR430" s="57"/>
      <c r="DS430" s="56"/>
      <c r="DT430" s="43"/>
      <c r="DU430" s="44">
        <f>DP430*1000/(DJ430*DK430*DL430)</f>
        <v>1.2750000000000001E-2</v>
      </c>
    </row>
    <row r="431" spans="1:125" x14ac:dyDescent="0.25">
      <c r="A431">
        <v>18</v>
      </c>
      <c r="B431">
        <f>B430</f>
        <v>320</v>
      </c>
      <c r="C431">
        <v>3</v>
      </c>
      <c r="D431">
        <v>1000</v>
      </c>
      <c r="H431" s="29" t="s">
        <v>44</v>
      </c>
      <c r="L431" s="13"/>
      <c r="M431" s="34"/>
      <c r="O431">
        <v>18</v>
      </c>
      <c r="P431">
        <f>P430</f>
        <v>320</v>
      </c>
      <c r="Q431">
        <v>3</v>
      </c>
      <c r="R431">
        <v>2000</v>
      </c>
      <c r="V431" s="29" t="s">
        <v>44</v>
      </c>
      <c r="Z431" s="13"/>
      <c r="AA431" s="34"/>
      <c r="AC431">
        <v>18</v>
      </c>
      <c r="AD431">
        <f>AD430</f>
        <v>320</v>
      </c>
      <c r="AE431">
        <v>3</v>
      </c>
      <c r="AF431">
        <v>3000</v>
      </c>
      <c r="AJ431" s="29" t="s">
        <v>44</v>
      </c>
      <c r="AN431" s="13"/>
      <c r="AO431" s="34"/>
      <c r="AQ431">
        <v>18</v>
      </c>
      <c r="AR431">
        <f>AR430</f>
        <v>320</v>
      </c>
      <c r="AS431">
        <v>3</v>
      </c>
      <c r="AT431">
        <v>5000</v>
      </c>
      <c r="AX431" s="29" t="s">
        <v>44</v>
      </c>
      <c r="BB431" s="13"/>
      <c r="BC431" s="34"/>
      <c r="BE431" s="53">
        <v>18</v>
      </c>
      <c r="BF431">
        <f>BF430</f>
        <v>320</v>
      </c>
      <c r="BG431">
        <v>3</v>
      </c>
      <c r="BH431">
        <v>10000</v>
      </c>
      <c r="BL431" s="29" t="s">
        <v>44</v>
      </c>
      <c r="BP431" s="13"/>
      <c r="BQ431" s="34"/>
      <c r="BS431" s="53">
        <v>18</v>
      </c>
      <c r="BT431">
        <f>BT430</f>
        <v>320</v>
      </c>
      <c r="BU431">
        <v>3</v>
      </c>
      <c r="BV431">
        <v>15000</v>
      </c>
      <c r="BZ431" s="29" t="s">
        <v>44</v>
      </c>
      <c r="CD431" s="13"/>
      <c r="CE431" s="34"/>
      <c r="CG431" s="53">
        <v>18</v>
      </c>
      <c r="CH431">
        <f>CH430</f>
        <v>320</v>
      </c>
      <c r="CI431">
        <v>3</v>
      </c>
      <c r="CJ431">
        <v>20000</v>
      </c>
      <c r="CN431" s="29" t="s">
        <v>44</v>
      </c>
      <c r="CR431" s="13"/>
      <c r="CS431" s="34"/>
      <c r="CU431" s="53">
        <v>18</v>
      </c>
      <c r="CV431">
        <f>CV430</f>
        <v>320</v>
      </c>
      <c r="CW431">
        <v>3</v>
      </c>
      <c r="CX431">
        <v>25000</v>
      </c>
      <c r="DB431" s="29" t="s">
        <v>44</v>
      </c>
      <c r="DF431" s="13"/>
      <c r="DG431" s="34"/>
      <c r="DI431" s="53">
        <v>18</v>
      </c>
      <c r="DJ431">
        <f>DJ430</f>
        <v>320</v>
      </c>
      <c r="DK431">
        <v>3</v>
      </c>
      <c r="DL431">
        <v>30000</v>
      </c>
      <c r="DP431" s="29" t="s">
        <v>44</v>
      </c>
      <c r="DT431" s="13"/>
      <c r="DU431" s="34"/>
    </row>
    <row r="434" spans="1:125" s="31" customFormat="1" x14ac:dyDescent="0.25">
      <c r="A434" s="39" t="s">
        <v>59</v>
      </c>
      <c r="B434" s="40">
        <v>400</v>
      </c>
      <c r="F434" s="35"/>
      <c r="H434" s="36"/>
      <c r="L434" s="37"/>
      <c r="M434" s="37"/>
      <c r="AA434" s="37"/>
      <c r="BE434" s="54"/>
    </row>
    <row r="435" spans="1:125" x14ac:dyDescent="0.25">
      <c r="A435" s="31"/>
      <c r="B435" s="32" t="s">
        <v>11</v>
      </c>
      <c r="C435" s="32" t="s">
        <v>12</v>
      </c>
      <c r="D435" s="32" t="s">
        <v>20</v>
      </c>
      <c r="E435" s="32" t="s">
        <v>28</v>
      </c>
      <c r="F435" s="32" t="s">
        <v>29</v>
      </c>
      <c r="G435" s="32" t="s">
        <v>30</v>
      </c>
      <c r="H435" s="33" t="s">
        <v>13</v>
      </c>
      <c r="I435" s="32" t="s">
        <v>14</v>
      </c>
      <c r="J435" s="32" t="s">
        <v>15</v>
      </c>
      <c r="K435" s="32" t="s">
        <v>16</v>
      </c>
      <c r="L435" s="33" t="s">
        <v>18</v>
      </c>
      <c r="M435" s="33" t="s">
        <v>45</v>
      </c>
      <c r="O435" s="31"/>
      <c r="P435" s="32" t="s">
        <v>11</v>
      </c>
      <c r="Q435" s="32" t="s">
        <v>12</v>
      </c>
      <c r="R435" s="32" t="s">
        <v>20</v>
      </c>
      <c r="S435" s="32" t="s">
        <v>28</v>
      </c>
      <c r="T435" s="32" t="s">
        <v>29</v>
      </c>
      <c r="U435" s="32" t="s">
        <v>30</v>
      </c>
      <c r="V435" s="33" t="s">
        <v>13</v>
      </c>
      <c r="W435" s="32" t="s">
        <v>14</v>
      </c>
      <c r="X435" s="32" t="s">
        <v>15</v>
      </c>
      <c r="Y435" s="32" t="s">
        <v>16</v>
      </c>
      <c r="Z435" s="33" t="s">
        <v>18</v>
      </c>
      <c r="AA435" s="33" t="s">
        <v>45</v>
      </c>
      <c r="AC435" s="31"/>
      <c r="AD435" s="32" t="s">
        <v>11</v>
      </c>
      <c r="AE435" s="32" t="s">
        <v>12</v>
      </c>
      <c r="AF435" s="32" t="s">
        <v>20</v>
      </c>
      <c r="AG435" s="32" t="s">
        <v>28</v>
      </c>
      <c r="AH435" s="32" t="s">
        <v>29</v>
      </c>
      <c r="AI435" s="32" t="s">
        <v>30</v>
      </c>
      <c r="AJ435" s="33" t="s">
        <v>13</v>
      </c>
      <c r="AK435" s="32" t="s">
        <v>14</v>
      </c>
      <c r="AL435" s="32" t="s">
        <v>15</v>
      </c>
      <c r="AM435" s="32" t="s">
        <v>16</v>
      </c>
      <c r="AN435" s="33" t="s">
        <v>18</v>
      </c>
      <c r="AO435" s="33" t="s">
        <v>45</v>
      </c>
      <c r="AQ435" s="31"/>
      <c r="AR435" s="32" t="s">
        <v>11</v>
      </c>
      <c r="AS435" s="32" t="s">
        <v>12</v>
      </c>
      <c r="AT435" s="32" t="s">
        <v>20</v>
      </c>
      <c r="AU435" s="32" t="s">
        <v>28</v>
      </c>
      <c r="AV435" s="32" t="s">
        <v>29</v>
      </c>
      <c r="AW435" s="32" t="s">
        <v>30</v>
      </c>
      <c r="AX435" s="33" t="s">
        <v>13</v>
      </c>
      <c r="AY435" s="32" t="s">
        <v>14</v>
      </c>
      <c r="AZ435" s="32" t="s">
        <v>15</v>
      </c>
      <c r="BA435" s="32" t="s">
        <v>16</v>
      </c>
      <c r="BB435" s="33" t="s">
        <v>18</v>
      </c>
      <c r="BC435" s="33" t="s">
        <v>45</v>
      </c>
      <c r="BE435" s="54"/>
      <c r="BF435" s="32" t="s">
        <v>11</v>
      </c>
      <c r="BG435" s="32" t="s">
        <v>12</v>
      </c>
      <c r="BH435" s="32" t="s">
        <v>20</v>
      </c>
      <c r="BI435" s="32" t="s">
        <v>28</v>
      </c>
      <c r="BJ435" s="32" t="s">
        <v>29</v>
      </c>
      <c r="BK435" s="32" t="s">
        <v>30</v>
      </c>
      <c r="BL435" s="33" t="s">
        <v>13</v>
      </c>
      <c r="BM435" s="32" t="s">
        <v>14</v>
      </c>
      <c r="BN435" s="32" t="s">
        <v>15</v>
      </c>
      <c r="BO435" s="32" t="s">
        <v>16</v>
      </c>
      <c r="BP435" s="33" t="s">
        <v>18</v>
      </c>
      <c r="BQ435" s="33" t="s">
        <v>45</v>
      </c>
    </row>
    <row r="436" spans="1:125" s="41" customFormat="1" x14ac:dyDescent="0.25">
      <c r="A436" s="41">
        <v>1</v>
      </c>
      <c r="B436" s="41">
        <f>$B$434</f>
        <v>400</v>
      </c>
      <c r="C436" s="41">
        <v>1</v>
      </c>
      <c r="D436" s="41">
        <v>1000</v>
      </c>
      <c r="E436" s="41">
        <v>12</v>
      </c>
      <c r="F436" s="41">
        <v>12.1</v>
      </c>
      <c r="G436" s="41">
        <v>12.6</v>
      </c>
      <c r="H436" s="42">
        <f>AVERAGE(E436:G436)</f>
        <v>12.233333333333334</v>
      </c>
      <c r="I436" s="57">
        <v>10</v>
      </c>
      <c r="J436" s="57">
        <v>6</v>
      </c>
      <c r="K436" s="57">
        <v>13</v>
      </c>
      <c r="L436" s="57" t="s">
        <v>43</v>
      </c>
      <c r="M436" s="44">
        <f>H436*1000/(B436*C436*D436)</f>
        <v>3.0583333333333334E-2</v>
      </c>
      <c r="O436" s="41">
        <v>1</v>
      </c>
      <c r="P436" s="41">
        <f>B434</f>
        <v>400</v>
      </c>
      <c r="Q436" s="41">
        <v>1</v>
      </c>
      <c r="R436" s="41">
        <v>2000</v>
      </c>
      <c r="S436" s="41">
        <v>21.7</v>
      </c>
      <c r="T436" s="41">
        <v>21.4</v>
      </c>
      <c r="U436" s="41">
        <v>21.5</v>
      </c>
      <c r="V436" s="42">
        <f>AVERAGE(S436:U436)</f>
        <v>21.533333333333331</v>
      </c>
      <c r="W436" s="57">
        <v>18</v>
      </c>
      <c r="X436" s="57">
        <v>14</v>
      </c>
      <c r="Y436" s="57">
        <v>15</v>
      </c>
      <c r="Z436" s="57" t="s">
        <v>43</v>
      </c>
      <c r="AA436" s="44">
        <f>V436*1000/(P436*Q436*R436)</f>
        <v>2.6916666666666665E-2</v>
      </c>
      <c r="AC436" s="41">
        <v>1</v>
      </c>
      <c r="AD436" s="41">
        <f>B434</f>
        <v>400</v>
      </c>
      <c r="AE436" s="41">
        <v>1</v>
      </c>
      <c r="AF436" s="41">
        <v>3000</v>
      </c>
      <c r="AG436" s="41">
        <v>30.5</v>
      </c>
      <c r="AH436" s="41">
        <v>30.6</v>
      </c>
      <c r="AI436" s="41">
        <v>31.9</v>
      </c>
      <c r="AJ436" s="42">
        <f>AVERAGE(AG436:AI436)</f>
        <v>31</v>
      </c>
      <c r="AK436" s="57">
        <v>22</v>
      </c>
      <c r="AL436" s="57">
        <v>20</v>
      </c>
      <c r="AM436" s="57">
        <v>22</v>
      </c>
      <c r="AN436" s="57" t="s">
        <v>43</v>
      </c>
      <c r="AO436" s="44">
        <f>AJ436*1000/(AD436*AE436*AF436)</f>
        <v>2.5833333333333333E-2</v>
      </c>
      <c r="AQ436" s="41">
        <v>1</v>
      </c>
      <c r="AR436" s="41">
        <v>400</v>
      </c>
      <c r="AS436" s="41">
        <v>1</v>
      </c>
      <c r="AT436" s="41">
        <v>5000</v>
      </c>
      <c r="AU436" s="41">
        <v>48.9</v>
      </c>
      <c r="AV436" s="41">
        <v>48.9</v>
      </c>
      <c r="AW436" s="41">
        <v>48.9</v>
      </c>
      <c r="AX436" s="42">
        <f>AVERAGE(AU436:AW436)</f>
        <v>48.9</v>
      </c>
      <c r="AY436" s="57">
        <v>22</v>
      </c>
      <c r="AZ436" s="57">
        <v>20</v>
      </c>
      <c r="BA436" s="57">
        <v>22</v>
      </c>
      <c r="BB436" s="57" t="s">
        <v>43</v>
      </c>
      <c r="BC436" s="44">
        <f>AX436*1000/(AR436*AS436*AT436)</f>
        <v>2.445E-2</v>
      </c>
      <c r="BE436" s="55">
        <v>1</v>
      </c>
      <c r="BF436" s="41">
        <v>400</v>
      </c>
      <c r="BG436" s="41">
        <v>1</v>
      </c>
      <c r="BH436" s="41">
        <v>10000</v>
      </c>
      <c r="BI436" s="41">
        <v>96.3</v>
      </c>
      <c r="BJ436" s="41">
        <v>91.2</v>
      </c>
      <c r="BK436" s="41">
        <v>95</v>
      </c>
      <c r="BL436" s="42">
        <f>AVERAGE(BI436:BK436)</f>
        <v>94.166666666666671</v>
      </c>
      <c r="BM436" s="57">
        <v>22</v>
      </c>
      <c r="BN436" s="57">
        <v>20</v>
      </c>
      <c r="BO436" s="57">
        <v>22</v>
      </c>
      <c r="BP436" s="57" t="s">
        <v>43</v>
      </c>
      <c r="BQ436" s="44">
        <f>BL436*1000/(BF436*BG436*BH436)</f>
        <v>2.3541666666666669E-2</v>
      </c>
    </row>
    <row r="437" spans="1:125" x14ac:dyDescent="0.25">
      <c r="A437">
        <v>18</v>
      </c>
      <c r="B437">
        <f>B436</f>
        <v>400</v>
      </c>
      <c r="C437">
        <v>2</v>
      </c>
      <c r="D437">
        <v>1000</v>
      </c>
      <c r="H437" s="29" t="s">
        <v>44</v>
      </c>
      <c r="L437" s="13"/>
      <c r="M437" s="34"/>
      <c r="O437">
        <v>18</v>
      </c>
      <c r="P437">
        <f>P436</f>
        <v>400</v>
      </c>
      <c r="Q437">
        <v>2</v>
      </c>
      <c r="R437">
        <f>R436</f>
        <v>2000</v>
      </c>
      <c r="V437" s="29" t="s">
        <v>44</v>
      </c>
      <c r="Z437" s="13"/>
      <c r="AA437" s="34"/>
      <c r="AC437">
        <v>18</v>
      </c>
      <c r="AD437">
        <f>AD436</f>
        <v>400</v>
      </c>
      <c r="AE437">
        <v>2</v>
      </c>
      <c r="AF437">
        <f>AF436</f>
        <v>3000</v>
      </c>
      <c r="AJ437" s="29" t="s">
        <v>44</v>
      </c>
      <c r="AN437" s="13"/>
      <c r="AO437" s="34"/>
      <c r="AQ437">
        <v>18</v>
      </c>
      <c r="AR437">
        <f>AR436</f>
        <v>400</v>
      </c>
      <c r="AS437">
        <v>2</v>
      </c>
      <c r="AT437">
        <f>AT436</f>
        <v>5000</v>
      </c>
      <c r="AX437" s="29" t="s">
        <v>44</v>
      </c>
      <c r="BB437" s="13"/>
      <c r="BC437" s="34"/>
      <c r="BE437" s="53">
        <v>18</v>
      </c>
      <c r="BF437">
        <f>BF436</f>
        <v>400</v>
      </c>
      <c r="BG437">
        <v>2</v>
      </c>
      <c r="BH437">
        <f>BH436</f>
        <v>10000</v>
      </c>
      <c r="BL437" s="29" t="s">
        <v>44</v>
      </c>
      <c r="BP437" s="13"/>
      <c r="BQ437" s="34"/>
    </row>
    <row r="439" spans="1:125" s="31" customFormat="1" x14ac:dyDescent="0.25">
      <c r="A439" s="39" t="s">
        <v>59</v>
      </c>
      <c r="B439" s="40">
        <v>640</v>
      </c>
      <c r="F439" s="35"/>
      <c r="H439" s="36"/>
      <c r="L439" s="37"/>
      <c r="M439" s="37"/>
      <c r="AA439" s="37"/>
      <c r="BE439" s="54"/>
      <c r="BS439" s="54"/>
      <c r="CG439" s="54"/>
    </row>
    <row r="440" spans="1:125" x14ac:dyDescent="0.25">
      <c r="A440" s="31"/>
      <c r="B440" s="32" t="s">
        <v>11</v>
      </c>
      <c r="C440" s="32" t="s">
        <v>12</v>
      </c>
      <c r="D440" s="32" t="s">
        <v>20</v>
      </c>
      <c r="E440" s="32" t="s">
        <v>28</v>
      </c>
      <c r="F440" s="32" t="s">
        <v>29</v>
      </c>
      <c r="G440" s="32" t="s">
        <v>30</v>
      </c>
      <c r="H440" s="33" t="s">
        <v>13</v>
      </c>
      <c r="I440" s="32" t="s">
        <v>14</v>
      </c>
      <c r="J440" s="32" t="s">
        <v>15</v>
      </c>
      <c r="K440" s="32" t="s">
        <v>16</v>
      </c>
      <c r="L440" s="33" t="s">
        <v>18</v>
      </c>
      <c r="M440" s="33" t="s">
        <v>45</v>
      </c>
      <c r="O440" s="31"/>
      <c r="P440" s="32" t="s">
        <v>11</v>
      </c>
      <c r="Q440" s="32" t="s">
        <v>12</v>
      </c>
      <c r="R440" s="32" t="s">
        <v>20</v>
      </c>
      <c r="S440" s="32" t="s">
        <v>28</v>
      </c>
      <c r="T440" s="32" t="s">
        <v>29</v>
      </c>
      <c r="U440" s="32" t="s">
        <v>30</v>
      </c>
      <c r="V440" s="33" t="s">
        <v>13</v>
      </c>
      <c r="W440" s="32" t="s">
        <v>14</v>
      </c>
      <c r="X440" s="32" t="s">
        <v>15</v>
      </c>
      <c r="Y440" s="32" t="s">
        <v>16</v>
      </c>
      <c r="Z440" s="33" t="s">
        <v>18</v>
      </c>
      <c r="AA440" s="33" t="s">
        <v>45</v>
      </c>
      <c r="AC440" s="31"/>
      <c r="AD440" s="32" t="s">
        <v>11</v>
      </c>
      <c r="AE440" s="32" t="s">
        <v>12</v>
      </c>
      <c r="AF440" s="32" t="s">
        <v>20</v>
      </c>
      <c r="AG440" s="32" t="s">
        <v>28</v>
      </c>
      <c r="AH440" s="32" t="s">
        <v>29</v>
      </c>
      <c r="AI440" s="32" t="s">
        <v>30</v>
      </c>
      <c r="AJ440" s="33" t="s">
        <v>13</v>
      </c>
      <c r="AK440" s="32" t="s">
        <v>14</v>
      </c>
      <c r="AL440" s="32" t="s">
        <v>15</v>
      </c>
      <c r="AM440" s="32" t="s">
        <v>16</v>
      </c>
      <c r="AN440" s="33" t="s">
        <v>18</v>
      </c>
      <c r="AO440" s="33" t="s">
        <v>45</v>
      </c>
      <c r="AQ440" s="31"/>
      <c r="AR440" s="32" t="s">
        <v>11</v>
      </c>
      <c r="AS440" s="32" t="s">
        <v>12</v>
      </c>
      <c r="AT440" s="32" t="s">
        <v>20</v>
      </c>
      <c r="AU440" s="32" t="s">
        <v>28</v>
      </c>
      <c r="AV440" s="32" t="s">
        <v>29</v>
      </c>
      <c r="AW440" s="32" t="s">
        <v>30</v>
      </c>
      <c r="AX440" s="33" t="s">
        <v>13</v>
      </c>
      <c r="AY440" s="32" t="s">
        <v>14</v>
      </c>
      <c r="AZ440" s="32" t="s">
        <v>15</v>
      </c>
      <c r="BA440" s="32" t="s">
        <v>16</v>
      </c>
      <c r="BB440" s="33" t="s">
        <v>18</v>
      </c>
      <c r="BC440" s="33" t="s">
        <v>45</v>
      </c>
      <c r="BE440" s="54"/>
      <c r="BF440" s="32" t="s">
        <v>11</v>
      </c>
      <c r="BG440" s="32" t="s">
        <v>12</v>
      </c>
      <c r="BH440" s="32" t="s">
        <v>20</v>
      </c>
      <c r="BI440" s="32" t="s">
        <v>28</v>
      </c>
      <c r="BJ440" s="32" t="s">
        <v>29</v>
      </c>
      <c r="BK440" s="32" t="s">
        <v>30</v>
      </c>
      <c r="BL440" s="33" t="s">
        <v>13</v>
      </c>
      <c r="BM440" s="32" t="s">
        <v>14</v>
      </c>
      <c r="BN440" s="32" t="s">
        <v>15</v>
      </c>
      <c r="BO440" s="32" t="s">
        <v>16</v>
      </c>
      <c r="BP440" s="33" t="s">
        <v>18</v>
      </c>
      <c r="BQ440" s="33" t="s">
        <v>45</v>
      </c>
      <c r="BS440" s="54"/>
      <c r="BT440" s="32" t="s">
        <v>11</v>
      </c>
      <c r="BU440" s="32" t="s">
        <v>12</v>
      </c>
      <c r="BV440" s="32" t="s">
        <v>20</v>
      </c>
      <c r="BW440" s="32" t="s">
        <v>28</v>
      </c>
      <c r="BX440" s="32" t="s">
        <v>29</v>
      </c>
      <c r="BY440" s="32" t="s">
        <v>30</v>
      </c>
      <c r="BZ440" s="33" t="s">
        <v>13</v>
      </c>
      <c r="CA440" s="32" t="s">
        <v>14</v>
      </c>
      <c r="CB440" s="32" t="s">
        <v>15</v>
      </c>
      <c r="CC440" s="32" t="s">
        <v>16</v>
      </c>
      <c r="CD440" s="33" t="s">
        <v>18</v>
      </c>
      <c r="CE440" s="33" t="s">
        <v>45</v>
      </c>
      <c r="CG440" s="54"/>
      <c r="CH440" s="32" t="s">
        <v>11</v>
      </c>
      <c r="CI440" s="32" t="s">
        <v>12</v>
      </c>
      <c r="CJ440" s="32" t="s">
        <v>20</v>
      </c>
      <c r="CK440" s="32" t="s">
        <v>28</v>
      </c>
      <c r="CL440" s="32" t="s">
        <v>29</v>
      </c>
      <c r="CM440" s="32" t="s">
        <v>30</v>
      </c>
      <c r="CN440" s="33" t="s">
        <v>13</v>
      </c>
      <c r="CO440" s="32" t="s">
        <v>14</v>
      </c>
      <c r="CP440" s="32" t="s">
        <v>15</v>
      </c>
      <c r="CQ440" s="32" t="s">
        <v>16</v>
      </c>
      <c r="CR440" s="33" t="s">
        <v>18</v>
      </c>
      <c r="CS440" s="33" t="s">
        <v>45</v>
      </c>
      <c r="CU440" s="54"/>
      <c r="CV440" s="32" t="s">
        <v>11</v>
      </c>
      <c r="CW440" s="32" t="s">
        <v>12</v>
      </c>
      <c r="CX440" s="32" t="s">
        <v>20</v>
      </c>
      <c r="CY440" s="32" t="s">
        <v>28</v>
      </c>
      <c r="CZ440" s="32" t="s">
        <v>29</v>
      </c>
      <c r="DA440" s="32" t="s">
        <v>30</v>
      </c>
      <c r="DB440" s="33" t="s">
        <v>13</v>
      </c>
      <c r="DC440" s="32" t="s">
        <v>14</v>
      </c>
      <c r="DD440" s="32" t="s">
        <v>15</v>
      </c>
      <c r="DE440" s="32" t="s">
        <v>16</v>
      </c>
      <c r="DF440" s="33" t="s">
        <v>18</v>
      </c>
      <c r="DG440" s="33" t="s">
        <v>45</v>
      </c>
      <c r="DI440" s="54"/>
      <c r="DJ440" s="32" t="s">
        <v>11</v>
      </c>
      <c r="DK440" s="32" t="s">
        <v>12</v>
      </c>
      <c r="DL440" s="32" t="s">
        <v>20</v>
      </c>
      <c r="DM440" s="32" t="s">
        <v>28</v>
      </c>
      <c r="DN440" s="32" t="s">
        <v>29</v>
      </c>
      <c r="DO440" s="32" t="s">
        <v>30</v>
      </c>
      <c r="DP440" s="33" t="s">
        <v>13</v>
      </c>
      <c r="DQ440" s="32" t="s">
        <v>14</v>
      </c>
      <c r="DR440" s="32" t="s">
        <v>15</v>
      </c>
      <c r="DS440" s="32" t="s">
        <v>16</v>
      </c>
      <c r="DT440" s="33" t="s">
        <v>18</v>
      </c>
      <c r="DU440" s="33" t="s">
        <v>45</v>
      </c>
    </row>
    <row r="441" spans="1:125" s="41" customFormat="1" x14ac:dyDescent="0.25">
      <c r="A441" s="41">
        <v>1</v>
      </c>
      <c r="B441" s="41">
        <f>$B$439</f>
        <v>640</v>
      </c>
      <c r="C441" s="41">
        <v>1</v>
      </c>
      <c r="D441" s="41">
        <v>1000</v>
      </c>
      <c r="E441" s="41">
        <v>15.2</v>
      </c>
      <c r="F441" s="41">
        <v>15.4</v>
      </c>
      <c r="G441" s="41">
        <v>15.3</v>
      </c>
      <c r="H441" s="42">
        <f>AVERAGE(E441:G441)</f>
        <v>15.300000000000002</v>
      </c>
      <c r="I441" s="57">
        <v>10</v>
      </c>
      <c r="J441" s="57">
        <v>6</v>
      </c>
      <c r="K441" s="57">
        <v>13</v>
      </c>
      <c r="L441" s="57" t="s">
        <v>43</v>
      </c>
      <c r="M441" s="44">
        <f>H441*1000/(B441*C441*D441)</f>
        <v>2.3906250000000004E-2</v>
      </c>
      <c r="O441" s="41">
        <v>1</v>
      </c>
      <c r="P441" s="41">
        <f>$B$439</f>
        <v>640</v>
      </c>
      <c r="Q441" s="41">
        <v>1</v>
      </c>
      <c r="R441" s="41">
        <v>2000</v>
      </c>
      <c r="S441" s="41">
        <v>27.5</v>
      </c>
      <c r="T441" s="41">
        <v>26.5</v>
      </c>
      <c r="U441" s="41">
        <v>26.5</v>
      </c>
      <c r="V441" s="42">
        <f>AVERAGE(S441:U441)</f>
        <v>26.833333333333332</v>
      </c>
      <c r="W441" s="57">
        <v>18</v>
      </c>
      <c r="X441" s="57">
        <v>14</v>
      </c>
      <c r="Y441" s="57">
        <v>15</v>
      </c>
      <c r="Z441" s="57" t="s">
        <v>43</v>
      </c>
      <c r="AA441" s="44">
        <f>V441*1000/(P441*Q441*R441)</f>
        <v>2.0963541666666665E-2</v>
      </c>
      <c r="AC441" s="41">
        <v>1</v>
      </c>
      <c r="AD441" s="41">
        <f>B439</f>
        <v>640</v>
      </c>
      <c r="AE441" s="41">
        <v>1</v>
      </c>
      <c r="AF441" s="41">
        <v>3000</v>
      </c>
      <c r="AG441" s="41">
        <v>37.299999999999997</v>
      </c>
      <c r="AH441" s="41">
        <v>37.6</v>
      </c>
      <c r="AI441" s="41">
        <v>37.299999999999997</v>
      </c>
      <c r="AJ441" s="42">
        <f>AVERAGE(AG441:AI441)</f>
        <v>37.4</v>
      </c>
      <c r="AK441" s="57">
        <v>22</v>
      </c>
      <c r="AL441" s="57">
        <v>20</v>
      </c>
      <c r="AM441" s="57">
        <v>22</v>
      </c>
      <c r="AN441" s="57" t="s">
        <v>43</v>
      </c>
      <c r="AO441" s="44">
        <f>AJ441*1000/(AD441*AE441*AF441)</f>
        <v>1.9479166666666665E-2</v>
      </c>
      <c r="AQ441" s="41">
        <v>1</v>
      </c>
      <c r="AR441" s="41">
        <f>$B$439</f>
        <v>640</v>
      </c>
      <c r="AS441" s="41">
        <v>1</v>
      </c>
      <c r="AT441" s="41">
        <v>5000</v>
      </c>
      <c r="AU441" s="41">
        <v>57.7</v>
      </c>
      <c r="AV441" s="41">
        <v>59.5</v>
      </c>
      <c r="AW441" s="41">
        <v>59.5</v>
      </c>
      <c r="AX441" s="42">
        <f>AVERAGE(AU441:AW441)</f>
        <v>58.9</v>
      </c>
      <c r="AY441" s="57">
        <v>22</v>
      </c>
      <c r="AZ441" s="57">
        <v>20</v>
      </c>
      <c r="BA441" s="57">
        <v>22</v>
      </c>
      <c r="BB441" s="57" t="s">
        <v>43</v>
      </c>
      <c r="BC441" s="44">
        <f>AX441*1000/(AR441*AS441*AT441)</f>
        <v>1.8406249999999999E-2</v>
      </c>
      <c r="BE441" s="55">
        <v>1</v>
      </c>
      <c r="BF441" s="41">
        <f>$B$439</f>
        <v>640</v>
      </c>
      <c r="BG441" s="41">
        <v>1</v>
      </c>
      <c r="BH441" s="41">
        <v>10000</v>
      </c>
      <c r="BI441" s="41">
        <v>89.1</v>
      </c>
      <c r="BJ441" s="41">
        <v>93.3</v>
      </c>
      <c r="BK441" s="41">
        <v>92</v>
      </c>
      <c r="BL441" s="42">
        <f>AVERAGE(BI441:BK441)</f>
        <v>91.466666666666654</v>
      </c>
      <c r="BM441" s="57">
        <v>22</v>
      </c>
      <c r="BN441" s="57">
        <v>20</v>
      </c>
      <c r="BO441" s="57">
        <v>22</v>
      </c>
      <c r="BP441" s="57" t="s">
        <v>43</v>
      </c>
      <c r="BQ441" s="44">
        <f>BL441*1000/(BF441*BG441*BH441)</f>
        <v>1.4291666666666664E-2</v>
      </c>
      <c r="BS441" s="55">
        <v>1</v>
      </c>
      <c r="BT441" s="41">
        <f>$B$439</f>
        <v>640</v>
      </c>
      <c r="BU441" s="41">
        <v>1</v>
      </c>
      <c r="BV441" s="41">
        <v>15000</v>
      </c>
      <c r="BW441" s="41">
        <v>126.7</v>
      </c>
      <c r="BX441" s="41">
        <v>126.7</v>
      </c>
      <c r="BY441" s="41">
        <v>126.6</v>
      </c>
      <c r="BZ441" s="42">
        <f>AVERAGE(BW441:BY441)</f>
        <v>126.66666666666667</v>
      </c>
      <c r="CA441" s="57">
        <v>22</v>
      </c>
      <c r="CB441" s="57">
        <v>20</v>
      </c>
      <c r="CC441" s="57">
        <v>22</v>
      </c>
      <c r="CD441" s="57" t="s">
        <v>43</v>
      </c>
      <c r="CE441" s="44">
        <f>BZ441*1000/(BT441*BU441*BV441)</f>
        <v>1.3194444444444444E-2</v>
      </c>
      <c r="CG441" s="55">
        <v>1</v>
      </c>
      <c r="CH441" s="41">
        <f>$B$439</f>
        <v>640</v>
      </c>
      <c r="CI441" s="41">
        <v>1</v>
      </c>
      <c r="CJ441" s="41">
        <v>20000</v>
      </c>
      <c r="CK441" s="41">
        <v>168.8</v>
      </c>
      <c r="CL441" s="41">
        <v>168.5</v>
      </c>
      <c r="CM441" s="41">
        <v>168.5</v>
      </c>
      <c r="CN441" s="42">
        <f>AVERAGE(CK441:CM441)</f>
        <v>168.6</v>
      </c>
      <c r="CO441" s="57">
        <v>22</v>
      </c>
      <c r="CP441" s="57">
        <v>20</v>
      </c>
      <c r="CQ441" s="57">
        <v>22</v>
      </c>
      <c r="CR441" s="57" t="s">
        <v>43</v>
      </c>
      <c r="CS441" s="44">
        <f>CN441*1000/(CH441*CI441*CJ441)</f>
        <v>1.3171875E-2</v>
      </c>
      <c r="CU441" s="55">
        <v>1</v>
      </c>
      <c r="CV441" s="41">
        <f>$B$439</f>
        <v>640</v>
      </c>
      <c r="CW441" s="41">
        <v>1</v>
      </c>
      <c r="CX441" s="41">
        <v>25000</v>
      </c>
      <c r="CY441" s="41">
        <v>209.2</v>
      </c>
      <c r="CZ441" s="41">
        <v>209.3</v>
      </c>
      <c r="DA441" s="41">
        <v>209.3</v>
      </c>
      <c r="DB441" s="42">
        <f>AVERAGE(CY441:DA441)</f>
        <v>209.26666666666665</v>
      </c>
      <c r="DC441" s="57">
        <v>22</v>
      </c>
      <c r="DD441" s="57">
        <v>20</v>
      </c>
      <c r="DE441" s="57">
        <v>22</v>
      </c>
      <c r="DF441" s="57" t="s">
        <v>43</v>
      </c>
      <c r="DG441" s="44">
        <f>DB441*1000/(CV441*CW441*CX441)</f>
        <v>1.3079166666666666E-2</v>
      </c>
      <c r="DI441" s="55">
        <v>1</v>
      </c>
      <c r="DJ441" s="41">
        <f>$B$439</f>
        <v>640</v>
      </c>
      <c r="DK441" s="41">
        <v>1</v>
      </c>
      <c r="DL441" s="41">
        <v>30000</v>
      </c>
      <c r="DM441" s="41">
        <v>251.9</v>
      </c>
      <c r="DN441" s="41">
        <v>251.8</v>
      </c>
      <c r="DO441" s="41">
        <v>251.8</v>
      </c>
      <c r="DP441" s="42">
        <f>AVERAGE(DM441:DO441)</f>
        <v>251.83333333333334</v>
      </c>
      <c r="DQ441" s="57">
        <v>22</v>
      </c>
      <c r="DR441" s="57">
        <v>20</v>
      </c>
      <c r="DS441" s="57">
        <v>22</v>
      </c>
      <c r="DT441" s="57" t="s">
        <v>43</v>
      </c>
      <c r="DU441" s="44">
        <f>DP441*1000/(DJ441*DK441*DL441)</f>
        <v>1.3116319444444444E-2</v>
      </c>
    </row>
    <row r="442" spans="1:125" x14ac:dyDescent="0.25">
      <c r="A442">
        <v>18</v>
      </c>
      <c r="B442">
        <f>B441</f>
        <v>640</v>
      </c>
      <c r="C442">
        <v>2</v>
      </c>
      <c r="D442">
        <v>1000</v>
      </c>
      <c r="H442" s="29" t="s">
        <v>44</v>
      </c>
      <c r="L442" s="13"/>
      <c r="M442" s="34"/>
      <c r="O442">
        <v>18</v>
      </c>
      <c r="P442">
        <f>P441</f>
        <v>640</v>
      </c>
      <c r="Q442">
        <v>2</v>
      </c>
      <c r="R442">
        <f>R441</f>
        <v>2000</v>
      </c>
      <c r="V442" s="29" t="s">
        <v>44</v>
      </c>
      <c r="Z442" s="13"/>
      <c r="AA442" s="34"/>
      <c r="AC442">
        <v>18</v>
      </c>
      <c r="AD442">
        <f>AD441</f>
        <v>640</v>
      </c>
      <c r="AE442">
        <v>2</v>
      </c>
      <c r="AF442">
        <f>AF441</f>
        <v>3000</v>
      </c>
      <c r="AJ442" s="29" t="s">
        <v>44</v>
      </c>
      <c r="AN442" s="13"/>
      <c r="AO442" s="34"/>
      <c r="AQ442">
        <v>18</v>
      </c>
      <c r="AR442">
        <f>AR441</f>
        <v>640</v>
      </c>
      <c r="AS442">
        <v>2</v>
      </c>
      <c r="AT442">
        <f>AT441</f>
        <v>5000</v>
      </c>
      <c r="AX442" s="29" t="s">
        <v>44</v>
      </c>
      <c r="BB442" s="13"/>
      <c r="BC442" s="34"/>
      <c r="BE442" s="53">
        <v>18</v>
      </c>
      <c r="BF442">
        <f>BF441</f>
        <v>640</v>
      </c>
      <c r="BG442">
        <v>2</v>
      </c>
      <c r="BH442">
        <f>BH441</f>
        <v>10000</v>
      </c>
      <c r="BL442" s="29" t="s">
        <v>44</v>
      </c>
      <c r="BP442" s="13"/>
      <c r="BQ442" s="34"/>
      <c r="BS442" s="53">
        <v>18</v>
      </c>
      <c r="BT442">
        <f>BT441</f>
        <v>640</v>
      </c>
      <c r="BU442">
        <v>2</v>
      </c>
      <c r="BV442">
        <v>15000</v>
      </c>
      <c r="BZ442" s="29" t="s">
        <v>44</v>
      </c>
      <c r="CD442" s="13"/>
      <c r="CE442" s="34"/>
      <c r="CG442" s="53">
        <v>18</v>
      </c>
      <c r="CH442">
        <f>CH441</f>
        <v>640</v>
      </c>
      <c r="CI442">
        <v>2</v>
      </c>
      <c r="CJ442">
        <v>20000</v>
      </c>
      <c r="CN442" s="29" t="s">
        <v>44</v>
      </c>
      <c r="CR442" s="13"/>
      <c r="CS442" s="34"/>
      <c r="CU442" s="53">
        <v>18</v>
      </c>
      <c r="CV442">
        <f>CV441</f>
        <v>640</v>
      </c>
      <c r="CW442">
        <v>2</v>
      </c>
      <c r="CX442">
        <v>25000</v>
      </c>
      <c r="DB442" s="29" t="s">
        <v>44</v>
      </c>
      <c r="DF442" s="13"/>
      <c r="DG442" s="34"/>
      <c r="DI442" s="53">
        <v>18</v>
      </c>
      <c r="DJ442">
        <f>DJ441</f>
        <v>640</v>
      </c>
      <c r="DK442">
        <v>2</v>
      </c>
      <c r="DL442">
        <v>30000</v>
      </c>
      <c r="DP442" s="29" t="s">
        <v>44</v>
      </c>
      <c r="DT442" s="13"/>
      <c r="DU442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2021-03-27T08:54:01Z</dcterms:modified>
</cp:coreProperties>
</file>