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DT362" i="8" l="1"/>
  <c r="DP362" i="8"/>
  <c r="DT361" i="8"/>
  <c r="DP361" i="8"/>
  <c r="DT360" i="8"/>
  <c r="DP360" i="8"/>
  <c r="DT359" i="8"/>
  <c r="DP359" i="8"/>
  <c r="DT358" i="8"/>
  <c r="DP358" i="8"/>
  <c r="DT357" i="8"/>
  <c r="DP357" i="8"/>
  <c r="DT356" i="8"/>
  <c r="DP356" i="8"/>
  <c r="DP355" i="8"/>
  <c r="DU355" i="8" s="1"/>
  <c r="DJ355" i="8"/>
  <c r="DJ356" i="8" s="1"/>
  <c r="DJ357" i="8" s="1"/>
  <c r="DJ358" i="8" s="1"/>
  <c r="DJ359" i="8" s="1"/>
  <c r="DJ360" i="8" s="1"/>
  <c r="DJ361" i="8" s="1"/>
  <c r="DJ362" i="8" s="1"/>
  <c r="DJ363" i="8" s="1"/>
  <c r="DF362" i="8"/>
  <c r="DB362" i="8"/>
  <c r="DF361" i="8"/>
  <c r="DB361" i="8"/>
  <c r="DF360" i="8"/>
  <c r="DB360" i="8"/>
  <c r="DF359" i="8"/>
  <c r="DB359" i="8"/>
  <c r="DF358" i="8"/>
  <c r="DB358" i="8"/>
  <c r="DF357" i="8"/>
  <c r="DB357" i="8"/>
  <c r="DF356" i="8"/>
  <c r="DB356" i="8"/>
  <c r="DG356" i="8" s="1"/>
  <c r="DB355" i="8"/>
  <c r="CV355" i="8"/>
  <c r="CV356" i="8" s="1"/>
  <c r="CV357" i="8" s="1"/>
  <c r="CV358" i="8" s="1"/>
  <c r="CV359" i="8" s="1"/>
  <c r="CR362" i="8"/>
  <c r="CN362" i="8"/>
  <c r="CS362" i="8" s="1"/>
  <c r="CR361" i="8"/>
  <c r="CN361" i="8"/>
  <c r="CR360" i="8"/>
  <c r="CN360" i="8"/>
  <c r="CS360" i="8" s="1"/>
  <c r="CR359" i="8"/>
  <c r="CN359" i="8"/>
  <c r="CR358" i="8"/>
  <c r="CN358" i="8"/>
  <c r="CS358" i="8" s="1"/>
  <c r="CR357" i="8"/>
  <c r="CN357" i="8"/>
  <c r="CR356" i="8"/>
  <c r="CN356" i="8"/>
  <c r="CS356" i="8" s="1"/>
  <c r="CN355" i="8"/>
  <c r="CH355" i="8"/>
  <c r="CH356" i="8" s="1"/>
  <c r="CH357" i="8" s="1"/>
  <c r="CH358" i="8" s="1"/>
  <c r="CH359" i="8" s="1"/>
  <c r="CH360" i="8" s="1"/>
  <c r="CH361" i="8" s="1"/>
  <c r="CH362" i="8" s="1"/>
  <c r="CH363" i="8" s="1"/>
  <c r="CD362" i="8"/>
  <c r="BZ362" i="8"/>
  <c r="CD361" i="8"/>
  <c r="BZ361" i="8"/>
  <c r="CD360" i="8"/>
  <c r="BZ360" i="8"/>
  <c r="CD359" i="8"/>
  <c r="BZ359" i="8"/>
  <c r="CD358" i="8"/>
  <c r="BZ358" i="8"/>
  <c r="CD357" i="8"/>
  <c r="BZ357" i="8"/>
  <c r="CD356" i="8"/>
  <c r="BZ356" i="8"/>
  <c r="BZ355" i="8"/>
  <c r="CE355" i="8" s="1"/>
  <c r="BT355" i="8"/>
  <c r="BT356" i="8" s="1"/>
  <c r="BT357" i="8" s="1"/>
  <c r="BT358" i="8" s="1"/>
  <c r="BT359" i="8" s="1"/>
  <c r="BT360" i="8" s="1"/>
  <c r="BT361" i="8" s="1"/>
  <c r="BT362" i="8" s="1"/>
  <c r="BT363" i="8" s="1"/>
  <c r="DT307" i="8"/>
  <c r="DP307" i="8"/>
  <c r="DK307" i="8"/>
  <c r="DU306" i="8"/>
  <c r="DT306" i="8"/>
  <c r="DP306" i="8"/>
  <c r="DJ306" i="8"/>
  <c r="DJ307" i="8" s="1"/>
  <c r="DU305" i="8"/>
  <c r="DP305" i="8"/>
  <c r="DJ305" i="8"/>
  <c r="DF307" i="8"/>
  <c r="DB307" i="8"/>
  <c r="DG307" i="8" s="1"/>
  <c r="CW307" i="8"/>
  <c r="DF306" i="8"/>
  <c r="DB306" i="8"/>
  <c r="DB305" i="8"/>
  <c r="DG305" i="8" s="1"/>
  <c r="CV305" i="8"/>
  <c r="CV306" i="8" s="1"/>
  <c r="CV307" i="8" s="1"/>
  <c r="CR307" i="8"/>
  <c r="CN307" i="8"/>
  <c r="CI307" i="8"/>
  <c r="CR306" i="8"/>
  <c r="CN306" i="8"/>
  <c r="CN305" i="8"/>
  <c r="CS305" i="8" s="1"/>
  <c r="CH305" i="8"/>
  <c r="CH306" i="8" s="1"/>
  <c r="CH307" i="8" s="1"/>
  <c r="CD307" i="8"/>
  <c r="BZ307" i="8"/>
  <c r="CE307" i="8" s="1"/>
  <c r="BU307" i="8"/>
  <c r="CD306" i="8"/>
  <c r="BZ306" i="8"/>
  <c r="CE306" i="8" s="1"/>
  <c r="BZ305" i="8"/>
  <c r="CE305" i="8" s="1"/>
  <c r="BT305" i="8"/>
  <c r="BT306" i="8" s="1"/>
  <c r="BT307" i="8" s="1"/>
  <c r="DT281" i="8"/>
  <c r="DP281" i="8"/>
  <c r="DT280" i="8"/>
  <c r="DP280" i="8"/>
  <c r="DT279" i="8"/>
  <c r="DP279" i="8"/>
  <c r="DT278" i="8"/>
  <c r="DP278" i="8"/>
  <c r="DU277" i="8"/>
  <c r="DT277" i="8"/>
  <c r="DP277" i="8"/>
  <c r="DJ277" i="8"/>
  <c r="DJ278" i="8" s="1"/>
  <c r="DU276" i="8"/>
  <c r="DP276" i="8"/>
  <c r="DJ276" i="8"/>
  <c r="DF281" i="8"/>
  <c r="DB281" i="8"/>
  <c r="DF280" i="8"/>
  <c r="DB280" i="8"/>
  <c r="DF279" i="8"/>
  <c r="DB279" i="8"/>
  <c r="DF278" i="8"/>
  <c r="DB278" i="8"/>
  <c r="DF277" i="8"/>
  <c r="DB277" i="8"/>
  <c r="DB276" i="8"/>
  <c r="DG276" i="8" s="1"/>
  <c r="CV276" i="8"/>
  <c r="CV277" i="8" s="1"/>
  <c r="CR281" i="8"/>
  <c r="CN281" i="8"/>
  <c r="CR280" i="8"/>
  <c r="CN280" i="8"/>
  <c r="CR279" i="8"/>
  <c r="CN279" i="8"/>
  <c r="CR278" i="8"/>
  <c r="CN278" i="8"/>
  <c r="CS277" i="8"/>
  <c r="CR277" i="8"/>
  <c r="CN277" i="8"/>
  <c r="CH277" i="8"/>
  <c r="CH278" i="8" s="1"/>
  <c r="CS276" i="8"/>
  <c r="CN276" i="8"/>
  <c r="CH276" i="8"/>
  <c r="CD281" i="8"/>
  <c r="BZ281" i="8"/>
  <c r="CE281" i="8" s="1"/>
  <c r="CD280" i="8"/>
  <c r="BZ280" i="8"/>
  <c r="CD279" i="8"/>
  <c r="BZ279" i="8"/>
  <c r="CE279" i="8" s="1"/>
  <c r="CD278" i="8"/>
  <c r="BZ278" i="8"/>
  <c r="CD277" i="8"/>
  <c r="BZ277" i="8"/>
  <c r="CE277" i="8" s="1"/>
  <c r="BZ276" i="8"/>
  <c r="CE276" i="8" s="1"/>
  <c r="BT276" i="8"/>
  <c r="BT277" i="8" s="1"/>
  <c r="BT278" i="8" s="1"/>
  <c r="BT279" i="8" s="1"/>
  <c r="BT280" i="8" s="1"/>
  <c r="BT281" i="8" s="1"/>
  <c r="BT282" i="8" s="1"/>
  <c r="BP270" i="8"/>
  <c r="BL270" i="8"/>
  <c r="BP269" i="8"/>
  <c r="BL269" i="8"/>
  <c r="BP268" i="8"/>
  <c r="BL268" i="8"/>
  <c r="BQ267" i="8"/>
  <c r="BP267" i="8"/>
  <c r="BL267" i="8"/>
  <c r="BF267" i="8"/>
  <c r="BF268" i="8" s="1"/>
  <c r="BQ266" i="8"/>
  <c r="BL266" i="8"/>
  <c r="BF266" i="8"/>
  <c r="BP260" i="8"/>
  <c r="BL260" i="8"/>
  <c r="BP259" i="8"/>
  <c r="BL259" i="8"/>
  <c r="BP258" i="8"/>
  <c r="BL258" i="8"/>
  <c r="BQ257" i="8"/>
  <c r="BP257" i="8"/>
  <c r="BL257" i="8"/>
  <c r="BF257" i="8"/>
  <c r="BF258" i="8" s="1"/>
  <c r="BQ256" i="8"/>
  <c r="BL256" i="8"/>
  <c r="BF256" i="8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C259" i="8" s="1"/>
  <c r="BB258" i="8"/>
  <c r="AX258" i="8"/>
  <c r="BB257" i="8"/>
  <c r="AX257" i="8"/>
  <c r="BC257" i="8" s="1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O267" i="8"/>
  <c r="AN267" i="8"/>
  <c r="AJ267" i="8"/>
  <c r="AD267" i="8"/>
  <c r="AD268" i="8" s="1"/>
  <c r="AO266" i="8"/>
  <c r="AJ266" i="8"/>
  <c r="AD266" i="8"/>
  <c r="AN260" i="8"/>
  <c r="AJ260" i="8"/>
  <c r="AN259" i="8"/>
  <c r="AJ259" i="8"/>
  <c r="AN258" i="8"/>
  <c r="AJ258" i="8"/>
  <c r="AO257" i="8"/>
  <c r="AN257" i="8"/>
  <c r="AJ257" i="8"/>
  <c r="AD257" i="8"/>
  <c r="AD258" i="8" s="1"/>
  <c r="AO256" i="8"/>
  <c r="AJ256" i="8"/>
  <c r="AD256" i="8"/>
  <c r="Z270" i="8"/>
  <c r="V270" i="8"/>
  <c r="Z269" i="8"/>
  <c r="V269" i="8"/>
  <c r="AA269" i="8" s="1"/>
  <c r="Z268" i="8"/>
  <c r="V268" i="8"/>
  <c r="Z267" i="8"/>
  <c r="V267" i="8"/>
  <c r="AA267" i="8" s="1"/>
  <c r="V266" i="8"/>
  <c r="AA266" i="8" s="1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AA257" i="8" s="1"/>
  <c r="P257" i="8"/>
  <c r="P258" i="8" s="1"/>
  <c r="P259" i="8" s="1"/>
  <c r="P260" i="8" s="1"/>
  <c r="P261" i="8" s="1"/>
  <c r="V256" i="8"/>
  <c r="AA256" i="8" s="1"/>
  <c r="P256" i="8"/>
  <c r="BP250" i="8"/>
  <c r="BL250" i="8"/>
  <c r="BP249" i="8"/>
  <c r="BL249" i="8"/>
  <c r="BP248" i="8"/>
  <c r="BL248" i="8"/>
  <c r="BP247" i="8"/>
  <c r="BL247" i="8"/>
  <c r="BF247" i="8"/>
  <c r="BF248" i="8" s="1"/>
  <c r="BL246" i="8"/>
  <c r="BQ246" i="8" s="1"/>
  <c r="BF246" i="8"/>
  <c r="BB250" i="8"/>
  <c r="AX250" i="8"/>
  <c r="BB249" i="8"/>
  <c r="AX249" i="8"/>
  <c r="BB248" i="8"/>
  <c r="AX248" i="8"/>
  <c r="BB247" i="8"/>
  <c r="AX247" i="8"/>
  <c r="AR247" i="8"/>
  <c r="AR248" i="8" s="1"/>
  <c r="BC246" i="8"/>
  <c r="AX246" i="8"/>
  <c r="AR246" i="8"/>
  <c r="AN250" i="8"/>
  <c r="AJ250" i="8"/>
  <c r="AN249" i="8"/>
  <c r="AJ249" i="8"/>
  <c r="AN248" i="8"/>
  <c r="AJ248" i="8"/>
  <c r="AN247" i="8"/>
  <c r="AJ247" i="8"/>
  <c r="AJ246" i="8"/>
  <c r="AO246" i="8" s="1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O194" i="8"/>
  <c r="AN194" i="8"/>
  <c r="AJ194" i="8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7" i="8"/>
  <c r="BL307" i="8"/>
  <c r="BG307" i="8"/>
  <c r="BP306" i="8"/>
  <c r="BL306" i="8"/>
  <c r="BL305" i="8"/>
  <c r="BF305" i="8"/>
  <c r="BF306" i="8" s="1"/>
  <c r="BF307" i="8" s="1"/>
  <c r="BB307" i="8"/>
  <c r="AX307" i="8"/>
  <c r="AS307" i="8"/>
  <c r="BB306" i="8"/>
  <c r="AX306" i="8"/>
  <c r="AX305" i="8"/>
  <c r="AR305" i="8"/>
  <c r="AR306" i="8" s="1"/>
  <c r="AR307" i="8" s="1"/>
  <c r="AN307" i="8"/>
  <c r="AJ307" i="8"/>
  <c r="AE307" i="8"/>
  <c r="AN306" i="8"/>
  <c r="AJ306" i="8"/>
  <c r="AJ305" i="8"/>
  <c r="AD305" i="8"/>
  <c r="AD306" i="8" s="1"/>
  <c r="AD307" i="8" s="1"/>
  <c r="Z307" i="8"/>
  <c r="V307" i="8"/>
  <c r="Q307" i="8"/>
  <c r="Z306" i="8"/>
  <c r="V306" i="8"/>
  <c r="V305" i="8"/>
  <c r="P305" i="8"/>
  <c r="P306" i="8" s="1"/>
  <c r="P307" i="8" s="1"/>
  <c r="B305" i="8"/>
  <c r="BP300" i="8"/>
  <c r="BL300" i="8"/>
  <c r="BP299" i="8"/>
  <c r="BL299" i="8"/>
  <c r="BP298" i="8"/>
  <c r="BL298" i="8"/>
  <c r="BL297" i="8"/>
  <c r="BF297" i="8"/>
  <c r="BF298" i="8" s="1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N300" i="8"/>
  <c r="AJ300" i="8"/>
  <c r="AN299" i="8"/>
  <c r="AJ299" i="8"/>
  <c r="AN298" i="8"/>
  <c r="AJ298" i="8"/>
  <c r="AJ297" i="8"/>
  <c r="AD297" i="8"/>
  <c r="AD298" i="8" s="1"/>
  <c r="AD299" i="8" s="1"/>
  <c r="AD300" i="8" s="1"/>
  <c r="AD301" i="8" s="1"/>
  <c r="Z300" i="8"/>
  <c r="V300" i="8"/>
  <c r="Z299" i="8"/>
  <c r="V299" i="8"/>
  <c r="Z298" i="8"/>
  <c r="V298" i="8"/>
  <c r="V297" i="8"/>
  <c r="P297" i="8"/>
  <c r="P298" i="8" s="1"/>
  <c r="P299" i="8" s="1"/>
  <c r="P300" i="8" s="1"/>
  <c r="P301" i="8" s="1"/>
  <c r="B297" i="8"/>
  <c r="BP292" i="8"/>
  <c r="BL292" i="8"/>
  <c r="BP291" i="8"/>
  <c r="BL291" i="8"/>
  <c r="BP290" i="8"/>
  <c r="BL290" i="8"/>
  <c r="BP289" i="8"/>
  <c r="BL289" i="8"/>
  <c r="BP288" i="8"/>
  <c r="BL288" i="8"/>
  <c r="BL287" i="8"/>
  <c r="BF287" i="8"/>
  <c r="BF288" i="8" s="1"/>
  <c r="BF289" i="8" s="1"/>
  <c r="BF290" i="8" s="1"/>
  <c r="BF291" i="8" s="1"/>
  <c r="BF292" i="8" s="1"/>
  <c r="BF293" i="8" s="1"/>
  <c r="BB292" i="8"/>
  <c r="AX292" i="8"/>
  <c r="BB291" i="8"/>
  <c r="AX291" i="8"/>
  <c r="BB290" i="8"/>
  <c r="AX290" i="8"/>
  <c r="BB289" i="8"/>
  <c r="AX289" i="8"/>
  <c r="BB288" i="8"/>
  <c r="AX288" i="8"/>
  <c r="AX287" i="8"/>
  <c r="AR287" i="8"/>
  <c r="AR288" i="8" s="1"/>
  <c r="AR289" i="8" s="1"/>
  <c r="AR290" i="8" s="1"/>
  <c r="AR291" i="8" s="1"/>
  <c r="AR292" i="8" s="1"/>
  <c r="AR293" i="8" s="1"/>
  <c r="AN292" i="8"/>
  <c r="AJ292" i="8"/>
  <c r="AN291" i="8"/>
  <c r="AJ291" i="8"/>
  <c r="AN290" i="8"/>
  <c r="AJ290" i="8"/>
  <c r="AN289" i="8"/>
  <c r="AJ289" i="8"/>
  <c r="AN288" i="8"/>
  <c r="AJ288" i="8"/>
  <c r="AJ287" i="8"/>
  <c r="AD287" i="8"/>
  <c r="AD288" i="8" s="1"/>
  <c r="AD289" i="8" s="1"/>
  <c r="P287" i="8"/>
  <c r="Z292" i="8"/>
  <c r="V292" i="8"/>
  <c r="Z291" i="8"/>
  <c r="V291" i="8"/>
  <c r="Z290" i="8"/>
  <c r="V290" i="8"/>
  <c r="Z289" i="8"/>
  <c r="V289" i="8"/>
  <c r="Z288" i="8"/>
  <c r="V288" i="8"/>
  <c r="V287" i="8"/>
  <c r="P288" i="8"/>
  <c r="P289" i="8" s="1"/>
  <c r="P290" i="8" s="1"/>
  <c r="P291" i="8" s="1"/>
  <c r="P292" i="8" s="1"/>
  <c r="P29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DU357" i="8" l="1"/>
  <c r="DU359" i="8"/>
  <c r="DU361" i="8"/>
  <c r="DU356" i="8"/>
  <c r="DU358" i="8"/>
  <c r="DU360" i="8"/>
  <c r="DU362" i="8"/>
  <c r="CV360" i="8"/>
  <c r="CV361" i="8" s="1"/>
  <c r="CV362" i="8" s="1"/>
  <c r="CV363" i="8" s="1"/>
  <c r="DG359" i="8"/>
  <c r="DG357" i="8"/>
  <c r="DG361" i="8"/>
  <c r="DG358" i="8"/>
  <c r="DG360" i="8"/>
  <c r="DG362" i="8"/>
  <c r="DG355" i="8"/>
  <c r="CS357" i="8"/>
  <c r="CS359" i="8"/>
  <c r="CS361" i="8"/>
  <c r="CS355" i="8"/>
  <c r="CE361" i="8"/>
  <c r="CE359" i="8"/>
  <c r="CE356" i="8"/>
  <c r="CE358" i="8"/>
  <c r="CE360" i="8"/>
  <c r="CE362" i="8"/>
  <c r="CE357" i="8"/>
  <c r="DU307" i="8"/>
  <c r="DG306" i="8"/>
  <c r="CS307" i="8"/>
  <c r="CS306" i="8"/>
  <c r="DJ279" i="8"/>
  <c r="DU278" i="8"/>
  <c r="CV278" i="8"/>
  <c r="DG277" i="8"/>
  <c r="CH279" i="8"/>
  <c r="CS278" i="8"/>
  <c r="CE278" i="8"/>
  <c r="CE280" i="8"/>
  <c r="BF259" i="8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AA236" i="8"/>
  <c r="BQ237" i="8"/>
  <c r="BF238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6" i="8"/>
  <c r="BC127" i="8"/>
  <c r="BQ132" i="8"/>
  <c r="BQ305" i="8"/>
  <c r="AO287" i="8"/>
  <c r="AA125" i="8"/>
  <c r="AA129" i="8"/>
  <c r="AA133" i="8"/>
  <c r="BC125" i="8"/>
  <c r="BC129" i="8"/>
  <c r="BC133" i="8"/>
  <c r="BQ123" i="8"/>
  <c r="BQ126" i="8"/>
  <c r="BQ130" i="8"/>
  <c r="BC305" i="8"/>
  <c r="AA127" i="8"/>
  <c r="AA131" i="8"/>
  <c r="AA305" i="8"/>
  <c r="AO305" i="8"/>
  <c r="AA123" i="8"/>
  <c r="AA126" i="8"/>
  <c r="AA130" i="8"/>
  <c r="AO133" i="8"/>
  <c r="BC123" i="8"/>
  <c r="BC126" i="8"/>
  <c r="BC130" i="8"/>
  <c r="BQ127" i="8"/>
  <c r="BQ131" i="8"/>
  <c r="BQ307" i="8"/>
  <c r="AA307" i="8"/>
  <c r="BC307" i="8"/>
  <c r="BC306" i="8"/>
  <c r="AO307" i="8"/>
  <c r="AO306" i="8"/>
  <c r="AA306" i="8"/>
  <c r="BC297" i="8"/>
  <c r="AO298" i="8"/>
  <c r="AO300" i="8"/>
  <c r="BQ297" i="8"/>
  <c r="AO288" i="8"/>
  <c r="AA297" i="8"/>
  <c r="AO297" i="8"/>
  <c r="AO299" i="8"/>
  <c r="BF299" i="8"/>
  <c r="BQ298" i="8"/>
  <c r="BC299" i="8"/>
  <c r="BC298" i="8"/>
  <c r="BC300" i="8"/>
  <c r="AA299" i="8"/>
  <c r="AA298" i="8"/>
  <c r="AA300" i="8"/>
  <c r="BC287" i="8"/>
  <c r="BQ287" i="8"/>
  <c r="BC288" i="8"/>
  <c r="BC290" i="8"/>
  <c r="BC292" i="8"/>
  <c r="BQ288" i="8"/>
  <c r="BQ289" i="8"/>
  <c r="BQ291" i="8"/>
  <c r="BQ290" i="8"/>
  <c r="BQ292" i="8"/>
  <c r="BC289" i="8"/>
  <c r="BC291" i="8"/>
  <c r="AO289" i="8"/>
  <c r="AD290" i="8"/>
  <c r="AA287" i="8"/>
  <c r="AA289" i="8"/>
  <c r="AA291" i="8"/>
  <c r="AA288" i="8"/>
  <c r="AA292" i="8"/>
  <c r="AA290" i="8"/>
  <c r="BP313" i="8"/>
  <c r="BL313" i="8"/>
  <c r="BL312" i="8"/>
  <c r="BF312" i="8"/>
  <c r="BF313" i="8" s="1"/>
  <c r="BF314" i="8" s="1"/>
  <c r="BB313" i="8"/>
  <c r="AX313" i="8"/>
  <c r="AX312" i="8"/>
  <c r="AR312" i="8"/>
  <c r="AR313" i="8" s="1"/>
  <c r="AN313" i="8"/>
  <c r="AJ313" i="8"/>
  <c r="AJ312" i="8"/>
  <c r="AD312" i="8"/>
  <c r="AD313" i="8" s="1"/>
  <c r="AD314" i="8" s="1"/>
  <c r="Z313" i="8"/>
  <c r="V313" i="8"/>
  <c r="V312" i="8"/>
  <c r="P312" i="8"/>
  <c r="P313" i="8" s="1"/>
  <c r="P314" i="8" s="1"/>
  <c r="B312" i="8"/>
  <c r="B313" i="8" s="1"/>
  <c r="B314" i="8" s="1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P328" i="8"/>
  <c r="BL328" i="8"/>
  <c r="BP327" i="8"/>
  <c r="BL327" i="8"/>
  <c r="BL326" i="8"/>
  <c r="BF326" i="8"/>
  <c r="BF327" i="8" s="1"/>
  <c r="BF328" i="8" s="1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BB328" i="8"/>
  <c r="AX328" i="8"/>
  <c r="BB327" i="8"/>
  <c r="AX327" i="8"/>
  <c r="AX326" i="8"/>
  <c r="AR326" i="8"/>
  <c r="AR327" i="8" s="1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N328" i="8"/>
  <c r="AJ328" i="8"/>
  <c r="AN327" i="8"/>
  <c r="AJ327" i="8"/>
  <c r="AJ326" i="8"/>
  <c r="AD326" i="8"/>
  <c r="AD327" i="8" s="1"/>
  <c r="AD328" i="8" s="1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Z328" i="8"/>
  <c r="V328" i="8"/>
  <c r="Z327" i="8"/>
  <c r="V327" i="8"/>
  <c r="V326" i="8"/>
  <c r="P326" i="8"/>
  <c r="P327" i="8" s="1"/>
  <c r="P328" i="8" s="1"/>
  <c r="H331" i="8"/>
  <c r="L331" i="8"/>
  <c r="H332" i="8"/>
  <c r="L332" i="8"/>
  <c r="H333" i="8"/>
  <c r="L333" i="8"/>
  <c r="H334" i="8"/>
  <c r="L334" i="8"/>
  <c r="B326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P342" i="8"/>
  <c r="BL342" i="8"/>
  <c r="BL341" i="8"/>
  <c r="BF341" i="8"/>
  <c r="BF342" i="8" s="1"/>
  <c r="BF343" i="8" s="1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BB342" i="8"/>
  <c r="AX342" i="8"/>
  <c r="AX341" i="8"/>
  <c r="AR341" i="8"/>
  <c r="AR342" i="8" s="1"/>
  <c r="AR343" i="8" s="1"/>
  <c r="AR344" i="8" s="1"/>
  <c r="AR345" i="8" s="1"/>
  <c r="AR346" i="8" s="1"/>
  <c r="AR347" i="8" s="1"/>
  <c r="AR348" i="8" s="1"/>
  <c r="AR349" i="8" s="1"/>
  <c r="AR350" i="8" s="1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N342" i="8"/>
  <c r="AJ342" i="8"/>
  <c r="AJ341" i="8"/>
  <c r="AD341" i="8"/>
  <c r="AD342" i="8" s="1"/>
  <c r="AD343" i="8" s="1"/>
  <c r="AD344" i="8" s="1"/>
  <c r="AD345" i="8" s="1"/>
  <c r="AD346" i="8" s="1"/>
  <c r="AD347" i="8" s="1"/>
  <c r="AD348" i="8" s="1"/>
  <c r="AD349" i="8" s="1"/>
  <c r="AD350" i="8" s="1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Z342" i="8"/>
  <c r="V342" i="8"/>
  <c r="V341" i="8"/>
  <c r="P341" i="8"/>
  <c r="P342" i="8" s="1"/>
  <c r="P343" i="8" s="1"/>
  <c r="P344" i="8" s="1"/>
  <c r="P345" i="8" s="1"/>
  <c r="P346" i="8" s="1"/>
  <c r="P347" i="8" s="1"/>
  <c r="P348" i="8" s="1"/>
  <c r="P349" i="8" s="1"/>
  <c r="P350" i="8" s="1"/>
  <c r="H347" i="8"/>
  <c r="L347" i="8"/>
  <c r="H348" i="8"/>
  <c r="L348" i="8"/>
  <c r="H349" i="8"/>
  <c r="L349" i="8"/>
  <c r="B341" i="8"/>
  <c r="BP362" i="8"/>
  <c r="BL362" i="8"/>
  <c r="BP361" i="8"/>
  <c r="BL361" i="8"/>
  <c r="BP360" i="8"/>
  <c r="BL360" i="8"/>
  <c r="BP359" i="8"/>
  <c r="BL359" i="8"/>
  <c r="BP358" i="8"/>
  <c r="BL358" i="8"/>
  <c r="BP357" i="8"/>
  <c r="BL357" i="8"/>
  <c r="BP356" i="8"/>
  <c r="BL356" i="8"/>
  <c r="BL355" i="8"/>
  <c r="BF355" i="8"/>
  <c r="BF356" i="8" s="1"/>
  <c r="BB362" i="8"/>
  <c r="AX362" i="8"/>
  <c r="BB361" i="8"/>
  <c r="AX361" i="8"/>
  <c r="BB360" i="8"/>
  <c r="AX360" i="8"/>
  <c r="BB359" i="8"/>
  <c r="AX359" i="8"/>
  <c r="BB358" i="8"/>
  <c r="AX358" i="8"/>
  <c r="BB357" i="8"/>
  <c r="AX357" i="8"/>
  <c r="BB356" i="8"/>
  <c r="AX356" i="8"/>
  <c r="AX355" i="8"/>
  <c r="AR355" i="8"/>
  <c r="AR356" i="8" s="1"/>
  <c r="AN362" i="8"/>
  <c r="AJ362" i="8"/>
  <c r="AN361" i="8"/>
  <c r="AJ361" i="8"/>
  <c r="AN360" i="8"/>
  <c r="AJ360" i="8"/>
  <c r="AN359" i="8"/>
  <c r="AJ359" i="8"/>
  <c r="AN358" i="8"/>
  <c r="AJ358" i="8"/>
  <c r="AN357" i="8"/>
  <c r="AJ357" i="8"/>
  <c r="AN356" i="8"/>
  <c r="AJ356" i="8"/>
  <c r="AJ355" i="8"/>
  <c r="AD355" i="8"/>
  <c r="AD356" i="8" s="1"/>
  <c r="AD357" i="8" s="1"/>
  <c r="AD358" i="8" s="1"/>
  <c r="AD359" i="8" s="1"/>
  <c r="AD360" i="8" s="1"/>
  <c r="AD361" i="8" s="1"/>
  <c r="AD362" i="8" s="1"/>
  <c r="AD363" i="8" s="1"/>
  <c r="Z362" i="8"/>
  <c r="V362" i="8"/>
  <c r="Z361" i="8"/>
  <c r="V361" i="8"/>
  <c r="Z360" i="8"/>
  <c r="V360" i="8"/>
  <c r="Z359" i="8"/>
  <c r="V359" i="8"/>
  <c r="Z358" i="8"/>
  <c r="V358" i="8"/>
  <c r="Z357" i="8"/>
  <c r="V357" i="8"/>
  <c r="Z356" i="8"/>
  <c r="V356" i="8"/>
  <c r="V355" i="8"/>
  <c r="P355" i="8"/>
  <c r="P356" i="8" s="1"/>
  <c r="B355" i="8"/>
  <c r="H361" i="8"/>
  <c r="L361" i="8"/>
  <c r="H362" i="8"/>
  <c r="L362" i="8"/>
  <c r="BP374" i="8"/>
  <c r="BL374" i="8"/>
  <c r="BP373" i="8"/>
  <c r="BL373" i="8"/>
  <c r="BP372" i="8"/>
  <c r="BL372" i="8"/>
  <c r="BQ372" i="8" s="1"/>
  <c r="BP371" i="8"/>
  <c r="BL371" i="8"/>
  <c r="BP370" i="8"/>
  <c r="BL370" i="8"/>
  <c r="BP369" i="8"/>
  <c r="BL369" i="8"/>
  <c r="BL368" i="8"/>
  <c r="BF368" i="8"/>
  <c r="BF369" i="8" s="1"/>
  <c r="BF370" i="8" s="1"/>
  <c r="BF371" i="8" s="1"/>
  <c r="BF373" i="8" s="1"/>
  <c r="BF374" i="8" s="1"/>
  <c r="BF375" i="8" s="1"/>
  <c r="BB374" i="8"/>
  <c r="AX374" i="8"/>
  <c r="BB373" i="8"/>
  <c r="AX373" i="8"/>
  <c r="BB372" i="8"/>
  <c r="AX372" i="8"/>
  <c r="BC372" i="8" s="1"/>
  <c r="BB371" i="8"/>
  <c r="AX371" i="8"/>
  <c r="BB370" i="8"/>
  <c r="AX370" i="8"/>
  <c r="BB369" i="8"/>
  <c r="AX369" i="8"/>
  <c r="AX368" i="8"/>
  <c r="AR368" i="8"/>
  <c r="AR369" i="8" s="1"/>
  <c r="AR370" i="8" s="1"/>
  <c r="AR371" i="8" s="1"/>
  <c r="AR373" i="8" s="1"/>
  <c r="AN374" i="8"/>
  <c r="AJ374" i="8"/>
  <c r="AN373" i="8"/>
  <c r="AJ373" i="8"/>
  <c r="AN372" i="8"/>
  <c r="AJ372" i="8"/>
  <c r="AO372" i="8" s="1"/>
  <c r="AN371" i="8"/>
  <c r="AJ371" i="8"/>
  <c r="AN370" i="8"/>
  <c r="AJ370" i="8"/>
  <c r="AN369" i="8"/>
  <c r="AJ369" i="8"/>
  <c r="AJ368" i="8"/>
  <c r="AD368" i="8"/>
  <c r="AD369" i="8" s="1"/>
  <c r="Z374" i="8"/>
  <c r="V374" i="8"/>
  <c r="Z373" i="8"/>
  <c r="V373" i="8"/>
  <c r="Z372" i="8"/>
  <c r="V372" i="8"/>
  <c r="AA372" i="8" s="1"/>
  <c r="Z371" i="8"/>
  <c r="V371" i="8"/>
  <c r="Z370" i="8"/>
  <c r="V370" i="8"/>
  <c r="Z369" i="8"/>
  <c r="V369" i="8"/>
  <c r="V368" i="8"/>
  <c r="P368" i="8"/>
  <c r="P369" i="8" s="1"/>
  <c r="P370" i="8" s="1"/>
  <c r="P371" i="8" s="1"/>
  <c r="P373" i="8" s="1"/>
  <c r="L372" i="8"/>
  <c r="H372" i="8"/>
  <c r="M372" i="8" s="1"/>
  <c r="B368" i="8"/>
  <c r="BP393" i="8"/>
  <c r="BL393" i="8"/>
  <c r="BP392" i="8"/>
  <c r="BL392" i="8"/>
  <c r="BP391" i="8"/>
  <c r="BL391" i="8"/>
  <c r="BL390" i="8"/>
  <c r="BF390" i="8"/>
  <c r="BF391" i="8" s="1"/>
  <c r="BF392" i="8" s="1"/>
  <c r="BB393" i="8"/>
  <c r="AX393" i="8"/>
  <c r="BB392" i="8"/>
  <c r="AX392" i="8"/>
  <c r="BB391" i="8"/>
  <c r="AX391" i="8"/>
  <c r="AX390" i="8"/>
  <c r="AR390" i="8"/>
  <c r="AR391" i="8" s="1"/>
  <c r="AR392" i="8" s="1"/>
  <c r="AR393" i="8" s="1"/>
  <c r="AR394" i="8" s="1"/>
  <c r="AN393" i="8"/>
  <c r="AJ393" i="8"/>
  <c r="AN392" i="8"/>
  <c r="AJ392" i="8"/>
  <c r="AN391" i="8"/>
  <c r="AJ391" i="8"/>
  <c r="AJ390" i="8"/>
  <c r="AD390" i="8"/>
  <c r="AD391" i="8" s="1"/>
  <c r="AD392" i="8" s="1"/>
  <c r="AD393" i="8" s="1"/>
  <c r="AD394" i="8" s="1"/>
  <c r="Z393" i="8"/>
  <c r="V393" i="8"/>
  <c r="Z392" i="8"/>
  <c r="V392" i="8"/>
  <c r="Z391" i="8"/>
  <c r="V391" i="8"/>
  <c r="V390" i="8"/>
  <c r="P390" i="8"/>
  <c r="P391" i="8" s="1"/>
  <c r="B390" i="8"/>
  <c r="BH414" i="8"/>
  <c r="BF414" i="8"/>
  <c r="BL413" i="8"/>
  <c r="BQ413" i="8" s="1"/>
  <c r="AT414" i="8"/>
  <c r="AR414" i="8"/>
  <c r="AX413" i="8"/>
  <c r="BC413" i="8" s="1"/>
  <c r="B413" i="8"/>
  <c r="BL407" i="8"/>
  <c r="BL406" i="8"/>
  <c r="BF406" i="8"/>
  <c r="BF407" i="8" s="1"/>
  <c r="AX407" i="8"/>
  <c r="AX406" i="8"/>
  <c r="AR406" i="8"/>
  <c r="AR407" i="8" s="1"/>
  <c r="AR408" i="8" s="1"/>
  <c r="AJ407" i="8"/>
  <c r="AJ406" i="8"/>
  <c r="AD406" i="8"/>
  <c r="AD407" i="8" s="1"/>
  <c r="V407" i="8"/>
  <c r="V406" i="8"/>
  <c r="P406" i="8"/>
  <c r="P407" i="8" s="1"/>
  <c r="P408" i="8" s="1"/>
  <c r="B406" i="8"/>
  <c r="BP401" i="8"/>
  <c r="BL401" i="8"/>
  <c r="BP400" i="8"/>
  <c r="BL400" i="8"/>
  <c r="BL399" i="8"/>
  <c r="BF399" i="8"/>
  <c r="BF400" i="8" s="1"/>
  <c r="BF401" i="8" s="1"/>
  <c r="BB401" i="8"/>
  <c r="AX401" i="8"/>
  <c r="BB400" i="8"/>
  <c r="AX400" i="8"/>
  <c r="AX399" i="8"/>
  <c r="AR399" i="8"/>
  <c r="AR400" i="8" s="1"/>
  <c r="AR401" i="8" s="1"/>
  <c r="AR402" i="8" s="1"/>
  <c r="AN401" i="8"/>
  <c r="AJ401" i="8"/>
  <c r="AN400" i="8"/>
  <c r="AJ400" i="8"/>
  <c r="AJ399" i="8"/>
  <c r="AD399" i="8"/>
  <c r="AD400" i="8" s="1"/>
  <c r="AD401" i="8" s="1"/>
  <c r="AD402" i="8" s="1"/>
  <c r="Z401" i="8"/>
  <c r="V401" i="8"/>
  <c r="Z400" i="8"/>
  <c r="V400" i="8"/>
  <c r="V399" i="8"/>
  <c r="P399" i="8"/>
  <c r="P400" i="8" s="1"/>
  <c r="P401" i="8" s="1"/>
  <c r="P402" i="8" s="1"/>
  <c r="B399" i="8"/>
  <c r="BP385" i="8"/>
  <c r="BL385" i="8"/>
  <c r="BP384" i="8"/>
  <c r="BL384" i="8"/>
  <c r="BP383" i="8"/>
  <c r="BL383" i="8"/>
  <c r="BP382" i="8"/>
  <c r="BL382" i="8"/>
  <c r="BP381" i="8"/>
  <c r="BL381" i="8"/>
  <c r="BL380" i="8"/>
  <c r="BF380" i="8"/>
  <c r="BF381" i="8" s="1"/>
  <c r="BB385" i="8"/>
  <c r="AX385" i="8"/>
  <c r="BB384" i="8"/>
  <c r="AX384" i="8"/>
  <c r="BB383" i="8"/>
  <c r="AX383" i="8"/>
  <c r="BB382" i="8"/>
  <c r="AX382" i="8"/>
  <c r="BB381" i="8"/>
  <c r="AX381" i="8"/>
  <c r="AX380" i="8"/>
  <c r="AR380" i="8"/>
  <c r="AR381" i="8" s="1"/>
  <c r="AR382" i="8" s="1"/>
  <c r="AN385" i="8"/>
  <c r="AJ385" i="8"/>
  <c r="AN384" i="8"/>
  <c r="AJ384" i="8"/>
  <c r="AN383" i="8"/>
  <c r="AJ383" i="8"/>
  <c r="AN382" i="8"/>
  <c r="AJ382" i="8"/>
  <c r="AN381" i="8"/>
  <c r="AJ381" i="8"/>
  <c r="AJ380" i="8"/>
  <c r="AD380" i="8"/>
  <c r="AD381" i="8" s="1"/>
  <c r="Z385" i="8"/>
  <c r="V385" i="8"/>
  <c r="Z384" i="8"/>
  <c r="V384" i="8"/>
  <c r="Z383" i="8"/>
  <c r="V383" i="8"/>
  <c r="Z382" i="8"/>
  <c r="V382" i="8"/>
  <c r="Z381" i="8"/>
  <c r="V381" i="8"/>
  <c r="V380" i="8"/>
  <c r="P380" i="8"/>
  <c r="P381" i="8" s="1"/>
  <c r="P382" i="8" s="1"/>
  <c r="P383" i="8" s="1"/>
  <c r="P384" i="8" s="1"/>
  <c r="P385" i="8" s="1"/>
  <c r="P386" i="8" s="1"/>
  <c r="B380" i="8"/>
  <c r="BP320" i="8"/>
  <c r="BL320" i="8"/>
  <c r="BP319" i="8"/>
  <c r="BL319" i="8"/>
  <c r="BF319" i="8"/>
  <c r="BF320" i="8" s="1"/>
  <c r="BL318" i="8"/>
  <c r="BQ318" i="8" s="1"/>
  <c r="BB320" i="8"/>
  <c r="AX320" i="8"/>
  <c r="BB319" i="8"/>
  <c r="AX319" i="8"/>
  <c r="AR319" i="8"/>
  <c r="AR320" i="8" s="1"/>
  <c r="AR321" i="8" s="1"/>
  <c r="AX318" i="8"/>
  <c r="BC318" i="8" s="1"/>
  <c r="AN320" i="8"/>
  <c r="AJ320" i="8"/>
  <c r="AN319" i="8"/>
  <c r="AJ319" i="8"/>
  <c r="AD319" i="8"/>
  <c r="AD320" i="8" s="1"/>
  <c r="AJ318" i="8"/>
  <c r="AO318" i="8" s="1"/>
  <c r="Z320" i="8"/>
  <c r="V320" i="8"/>
  <c r="Z319" i="8"/>
  <c r="V319" i="8"/>
  <c r="P319" i="8"/>
  <c r="V318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3" i="8"/>
  <c r="H313" i="8"/>
  <c r="H312" i="8"/>
  <c r="L300" i="8"/>
  <c r="H300" i="8"/>
  <c r="L299" i="8"/>
  <c r="H299" i="8"/>
  <c r="L298" i="8"/>
  <c r="H298" i="8"/>
  <c r="H297" i="8"/>
  <c r="B298" i="8"/>
  <c r="B299" i="8" s="1"/>
  <c r="B300" i="8" s="1"/>
  <c r="B301" i="8" s="1"/>
  <c r="C307" i="8"/>
  <c r="DJ280" i="8" l="1"/>
  <c r="DU279" i="8"/>
  <c r="CV279" i="8"/>
  <c r="DG278" i="8"/>
  <c r="CH280" i="8"/>
  <c r="CS279" i="8"/>
  <c r="BF260" i="8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0" i="8"/>
  <c r="BQ299" i="8"/>
  <c r="AD291" i="8"/>
  <c r="AO290" i="8"/>
  <c r="BC312" i="8"/>
  <c r="AO342" i="8"/>
  <c r="AO344" i="8"/>
  <c r="BQ368" i="8"/>
  <c r="AA355" i="8"/>
  <c r="AO355" i="8"/>
  <c r="BC355" i="8"/>
  <c r="AO326" i="8"/>
  <c r="AO356" i="8"/>
  <c r="AO341" i="8"/>
  <c r="BQ341" i="8"/>
  <c r="AA327" i="8"/>
  <c r="BC326" i="8"/>
  <c r="AR357" i="8"/>
  <c r="BC357" i="8" s="1"/>
  <c r="BC356" i="8"/>
  <c r="BQ327" i="8"/>
  <c r="AA312" i="8"/>
  <c r="AO312" i="8"/>
  <c r="AO346" i="8"/>
  <c r="BQ326" i="8"/>
  <c r="AO358" i="8"/>
  <c r="AO360" i="8"/>
  <c r="AO362" i="8"/>
  <c r="AR328" i="8"/>
  <c r="AR329" i="8" s="1"/>
  <c r="BC327" i="8"/>
  <c r="BC406" i="8"/>
  <c r="AO348" i="8"/>
  <c r="AO327" i="8"/>
  <c r="AO313" i="8"/>
  <c r="BQ312" i="8"/>
  <c r="AA326" i="8"/>
  <c r="BQ313" i="8"/>
  <c r="AA313" i="8"/>
  <c r="AR314" i="8"/>
  <c r="BC313" i="8"/>
  <c r="BF329" i="8"/>
  <c r="BQ328" i="8"/>
  <c r="AD329" i="8"/>
  <c r="AO328" i="8"/>
  <c r="AA328" i="8"/>
  <c r="P329" i="8"/>
  <c r="BQ342" i="8"/>
  <c r="AA341" i="8"/>
  <c r="AA343" i="8"/>
  <c r="AA345" i="8"/>
  <c r="AA347" i="8"/>
  <c r="AA349" i="8"/>
  <c r="BC341" i="8"/>
  <c r="BC343" i="8"/>
  <c r="BC345" i="8"/>
  <c r="BC347" i="8"/>
  <c r="BC349" i="8"/>
  <c r="AA342" i="8"/>
  <c r="BC342" i="8"/>
  <c r="BC344" i="8"/>
  <c r="BC346" i="8"/>
  <c r="BC348" i="8"/>
  <c r="BF344" i="8"/>
  <c r="BQ343" i="8"/>
  <c r="AO343" i="8"/>
  <c r="AO345" i="8"/>
  <c r="AO347" i="8"/>
  <c r="AO349" i="8"/>
  <c r="AA344" i="8"/>
  <c r="AA346" i="8"/>
  <c r="AA348" i="8"/>
  <c r="P357" i="8"/>
  <c r="P358" i="8" s="1"/>
  <c r="AA356" i="8"/>
  <c r="BC368" i="8"/>
  <c r="BQ355" i="8"/>
  <c r="AA406" i="8"/>
  <c r="AA390" i="8"/>
  <c r="BF357" i="8"/>
  <c r="BQ356" i="8"/>
  <c r="AO357" i="8"/>
  <c r="AO359" i="8"/>
  <c r="AO361" i="8"/>
  <c r="AO380" i="8"/>
  <c r="BC380" i="8"/>
  <c r="BQ380" i="8"/>
  <c r="AO406" i="8"/>
  <c r="BQ406" i="8"/>
  <c r="AO390" i="8"/>
  <c r="BC390" i="8"/>
  <c r="BQ390" i="8"/>
  <c r="AA368" i="8"/>
  <c r="BQ370" i="8"/>
  <c r="BQ374" i="8"/>
  <c r="BQ399" i="8"/>
  <c r="AO368" i="8"/>
  <c r="BQ369" i="8"/>
  <c r="BQ371" i="8"/>
  <c r="BQ373" i="8"/>
  <c r="BC370" i="8"/>
  <c r="AR374" i="8"/>
  <c r="BC373" i="8"/>
  <c r="BC369" i="8"/>
  <c r="BC371" i="8"/>
  <c r="AO369" i="8"/>
  <c r="AD370" i="8"/>
  <c r="P374" i="8"/>
  <c r="AA373" i="8"/>
  <c r="AA370" i="8"/>
  <c r="AA369" i="8"/>
  <c r="AA371" i="8"/>
  <c r="BQ391" i="8"/>
  <c r="AA381" i="8"/>
  <c r="AA383" i="8"/>
  <c r="AA385" i="8"/>
  <c r="BC381" i="8"/>
  <c r="BC391" i="8"/>
  <c r="BC393" i="8"/>
  <c r="BF393" i="8"/>
  <c r="BQ392" i="8"/>
  <c r="BC392" i="8"/>
  <c r="AO392" i="8"/>
  <c r="AO391" i="8"/>
  <c r="AO393" i="8"/>
  <c r="P392" i="8"/>
  <c r="AA391" i="8"/>
  <c r="BC320" i="8"/>
  <c r="AA407" i="8"/>
  <c r="BC407" i="8"/>
  <c r="BF408" i="8"/>
  <c r="BQ407" i="8"/>
  <c r="AD408" i="8"/>
  <c r="AO407" i="8"/>
  <c r="AA319" i="8"/>
  <c r="AO399" i="8"/>
  <c r="BQ400" i="8"/>
  <c r="AA399" i="8"/>
  <c r="AO319" i="8"/>
  <c r="BQ319" i="8"/>
  <c r="BF402" i="8"/>
  <c r="BQ401" i="8"/>
  <c r="BC400" i="8"/>
  <c r="BC401" i="8"/>
  <c r="BC399" i="8"/>
  <c r="AO401" i="8"/>
  <c r="AO400" i="8"/>
  <c r="AA401" i="8"/>
  <c r="AA400" i="8"/>
  <c r="BF382" i="8"/>
  <c r="BF383" i="8" s="1"/>
  <c r="BQ381" i="8"/>
  <c r="BC319" i="8"/>
  <c r="AR383" i="8"/>
  <c r="BC382" i="8"/>
  <c r="AD382" i="8"/>
  <c r="AO381" i="8"/>
  <c r="AA382" i="8"/>
  <c r="AA384" i="8"/>
  <c r="AA380" i="8"/>
  <c r="AO226" i="8"/>
  <c r="BC226" i="8"/>
  <c r="BQ226" i="8"/>
  <c r="BC276" i="8"/>
  <c r="BQ276" i="8"/>
  <c r="BF321" i="8"/>
  <c r="BQ320" i="8"/>
  <c r="AD321" i="8"/>
  <c r="AO320" i="8"/>
  <c r="P320" i="8"/>
  <c r="AA318" i="8"/>
  <c r="BF278" i="8"/>
  <c r="BQ278" i="8" s="1"/>
  <c r="BQ277" i="8"/>
  <c r="BC277" i="8"/>
  <c r="AO276" i="8"/>
  <c r="BF279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2" i="8"/>
  <c r="M313" i="8"/>
  <c r="M298" i="8"/>
  <c r="M297" i="8"/>
  <c r="M299" i="8"/>
  <c r="M300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DJ281" i="8" l="1"/>
  <c r="DU280" i="8"/>
  <c r="CV280" i="8"/>
  <c r="DG279" i="8"/>
  <c r="CH281" i="8"/>
  <c r="CS280" i="8"/>
  <c r="BF271" i="8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1" i="8"/>
  <c r="BQ300" i="8"/>
  <c r="AD292" i="8"/>
  <c r="AO291" i="8"/>
  <c r="AR358" i="8"/>
  <c r="AR359" i="8" s="1"/>
  <c r="BC328" i="8"/>
  <c r="AA357" i="8"/>
  <c r="BF330" i="8"/>
  <c r="BQ329" i="8"/>
  <c r="AR330" i="8"/>
  <c r="BC329" i="8"/>
  <c r="AD330" i="8"/>
  <c r="AO329" i="8"/>
  <c r="AA329" i="8"/>
  <c r="P330" i="8"/>
  <c r="BF345" i="8"/>
  <c r="BQ344" i="8"/>
  <c r="BF358" i="8"/>
  <c r="BQ357" i="8"/>
  <c r="P359" i="8"/>
  <c r="AA358" i="8"/>
  <c r="AR375" i="8"/>
  <c r="BC374" i="8"/>
  <c r="AO370" i="8"/>
  <c r="AD371" i="8"/>
  <c r="P375" i="8"/>
  <c r="AA374" i="8"/>
  <c r="BF394" i="8"/>
  <c r="BQ393" i="8"/>
  <c r="P393" i="8"/>
  <c r="AA392" i="8"/>
  <c r="BQ382" i="8"/>
  <c r="BF384" i="8"/>
  <c r="BQ383" i="8"/>
  <c r="BC383" i="8"/>
  <c r="AR384" i="8"/>
  <c r="AD383" i="8"/>
  <c r="AO382" i="8"/>
  <c r="P321" i="8"/>
  <c r="AA320" i="8"/>
  <c r="BF280" i="8"/>
  <c r="BQ279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DJ282" i="8" l="1"/>
  <c r="DU281" i="8"/>
  <c r="CV281" i="8"/>
  <c r="DG280" i="8"/>
  <c r="CH282" i="8"/>
  <c r="CS281" i="8"/>
  <c r="AD251" i="8"/>
  <c r="AO250" i="8"/>
  <c r="AD293" i="8"/>
  <c r="AO292" i="8"/>
  <c r="BC358" i="8"/>
  <c r="BF331" i="8"/>
  <c r="BQ330" i="8"/>
  <c r="AR331" i="8"/>
  <c r="BC330" i="8"/>
  <c r="AD331" i="8"/>
  <c r="AO330" i="8"/>
  <c r="AA330" i="8"/>
  <c r="P331" i="8"/>
  <c r="BF346" i="8"/>
  <c r="BQ345" i="8"/>
  <c r="BF359" i="8"/>
  <c r="BQ358" i="8"/>
  <c r="AR360" i="8"/>
  <c r="BC359" i="8"/>
  <c r="P360" i="8"/>
  <c r="AA359" i="8"/>
  <c r="AD373" i="8"/>
  <c r="AO371" i="8"/>
  <c r="P394" i="8"/>
  <c r="AA393" i="8"/>
  <c r="BF385" i="8"/>
  <c r="BQ384" i="8"/>
  <c r="AR385" i="8"/>
  <c r="BC384" i="8"/>
  <c r="AD384" i="8"/>
  <c r="AO383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13" i="8"/>
  <c r="AD414" i="8" s="1"/>
  <c r="AF414" i="8"/>
  <c r="AJ413" i="8"/>
  <c r="R414" i="8"/>
  <c r="P413" i="8"/>
  <c r="P414" i="8" s="1"/>
  <c r="V413" i="8"/>
  <c r="H413" i="8"/>
  <c r="B414" i="8"/>
  <c r="L407" i="8"/>
  <c r="H407" i="8"/>
  <c r="H406" i="8"/>
  <c r="B407" i="8"/>
  <c r="B408" i="8" s="1"/>
  <c r="L401" i="8"/>
  <c r="H401" i="8"/>
  <c r="L400" i="8"/>
  <c r="H400" i="8"/>
  <c r="H399" i="8"/>
  <c r="B400" i="8"/>
  <c r="B401" i="8" s="1"/>
  <c r="B402" i="8" s="1"/>
  <c r="L393" i="8"/>
  <c r="H393" i="8"/>
  <c r="L392" i="8"/>
  <c r="H392" i="8"/>
  <c r="L391" i="8"/>
  <c r="H391" i="8"/>
  <c r="H390" i="8"/>
  <c r="B391" i="8"/>
  <c r="B392" i="8" s="1"/>
  <c r="B393" i="8" s="1"/>
  <c r="B394" i="8" s="1"/>
  <c r="L385" i="8"/>
  <c r="H385" i="8"/>
  <c r="L384" i="8"/>
  <c r="H384" i="8"/>
  <c r="L383" i="8"/>
  <c r="H383" i="8"/>
  <c r="L382" i="8"/>
  <c r="H382" i="8"/>
  <c r="L381" i="8"/>
  <c r="H381" i="8"/>
  <c r="H380" i="8"/>
  <c r="B381" i="8"/>
  <c r="B382" i="8" s="1"/>
  <c r="B383" i="8" s="1"/>
  <c r="B384" i="8" s="1"/>
  <c r="B385" i="8" s="1"/>
  <c r="B386" i="8" s="1"/>
  <c r="L374" i="8"/>
  <c r="H374" i="8"/>
  <c r="L373" i="8"/>
  <c r="H373" i="8"/>
  <c r="L371" i="8"/>
  <c r="H371" i="8"/>
  <c r="L370" i="8"/>
  <c r="H370" i="8"/>
  <c r="L369" i="8"/>
  <c r="H369" i="8"/>
  <c r="H368" i="8"/>
  <c r="B369" i="8"/>
  <c r="B370" i="8" s="1"/>
  <c r="B371" i="8" s="1"/>
  <c r="B373" i="8" s="1"/>
  <c r="B374" i="8" s="1"/>
  <c r="B375" i="8" s="1"/>
  <c r="L360" i="8"/>
  <c r="H360" i="8"/>
  <c r="L359" i="8"/>
  <c r="H359" i="8"/>
  <c r="L358" i="8"/>
  <c r="H358" i="8"/>
  <c r="L357" i="8"/>
  <c r="H357" i="8"/>
  <c r="L356" i="8"/>
  <c r="H356" i="8"/>
  <c r="H355" i="8"/>
  <c r="B356" i="8"/>
  <c r="B357" i="8" s="1"/>
  <c r="B358" i="8" s="1"/>
  <c r="B359" i="8" s="1"/>
  <c r="B360" i="8" s="1"/>
  <c r="B361" i="8" s="1"/>
  <c r="L346" i="8"/>
  <c r="H346" i="8"/>
  <c r="L345" i="8"/>
  <c r="H345" i="8"/>
  <c r="L344" i="8"/>
  <c r="H344" i="8"/>
  <c r="L343" i="8"/>
  <c r="H343" i="8"/>
  <c r="L342" i="8"/>
  <c r="H342" i="8"/>
  <c r="H341" i="8"/>
  <c r="B342" i="8"/>
  <c r="B343" i="8" s="1"/>
  <c r="L335" i="8"/>
  <c r="H335" i="8"/>
  <c r="L330" i="8"/>
  <c r="H330" i="8"/>
  <c r="L329" i="8"/>
  <c r="H329" i="8"/>
  <c r="L328" i="8"/>
  <c r="H328" i="8"/>
  <c r="L327" i="8"/>
  <c r="H327" i="8"/>
  <c r="H326" i="8"/>
  <c r="B327" i="8"/>
  <c r="B328" i="8" s="1"/>
  <c r="B329" i="8" s="1"/>
  <c r="B330" i="8" s="1"/>
  <c r="B331" i="8" s="1"/>
  <c r="L320" i="8"/>
  <c r="H320" i="8"/>
  <c r="L319" i="8"/>
  <c r="H319" i="8"/>
  <c r="H318" i="8"/>
  <c r="B318" i="8"/>
  <c r="B319" i="8" s="1"/>
  <c r="B320" i="8" s="1"/>
  <c r="B321" i="8" s="1"/>
  <c r="L307" i="8"/>
  <c r="H307" i="8"/>
  <c r="L306" i="8"/>
  <c r="H306" i="8"/>
  <c r="H305" i="8"/>
  <c r="B306" i="8"/>
  <c r="B307" i="8" s="1"/>
  <c r="B308" i="8" s="1"/>
  <c r="L292" i="8"/>
  <c r="H292" i="8"/>
  <c r="L291" i="8"/>
  <c r="H291" i="8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B292" i="8" s="1"/>
  <c r="B293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CV282" i="8" l="1"/>
  <c r="DG281" i="8"/>
  <c r="B332" i="8"/>
  <c r="M331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AR361" i="8"/>
  <c r="BC360" i="8"/>
  <c r="P361" i="8"/>
  <c r="AA360" i="8"/>
  <c r="B362" i="8"/>
  <c r="M361" i="8"/>
  <c r="AD374" i="8"/>
  <c r="AO373" i="8"/>
  <c r="BF386" i="8"/>
  <c r="BQ385" i="8"/>
  <c r="AR386" i="8"/>
  <c r="BC385" i="8"/>
  <c r="AD385" i="8"/>
  <c r="AO384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07" i="8"/>
  <c r="M246" i="8"/>
  <c r="AO413" i="8"/>
  <c r="M225" i="8"/>
  <c r="AA413" i="8"/>
  <c r="M399" i="8"/>
  <c r="M413" i="8"/>
  <c r="M406" i="8"/>
  <c r="M266" i="8"/>
  <c r="M407" i="8"/>
  <c r="M226" i="8"/>
  <c r="M276" i="8"/>
  <c r="M318" i="8"/>
  <c r="M326" i="8"/>
  <c r="M341" i="8"/>
  <c r="M401" i="8"/>
  <c r="M400" i="8"/>
  <c r="B268" i="8"/>
  <c r="M267" i="8"/>
  <c r="M368" i="8"/>
  <c r="M380" i="8"/>
  <c r="M236" i="8"/>
  <c r="M342" i="8"/>
  <c r="M390" i="8"/>
  <c r="M392" i="8"/>
  <c r="M391" i="8"/>
  <c r="M393" i="8"/>
  <c r="M355" i="8"/>
  <c r="M382" i="8"/>
  <c r="M384" i="8"/>
  <c r="M385" i="8"/>
  <c r="M381" i="8"/>
  <c r="M383" i="8"/>
  <c r="M370" i="8"/>
  <c r="M373" i="8"/>
  <c r="M369" i="8"/>
  <c r="M371" i="8"/>
  <c r="M374" i="8"/>
  <c r="M357" i="8"/>
  <c r="M359" i="8"/>
  <c r="M360" i="8"/>
  <c r="M356" i="8"/>
  <c r="M358" i="8"/>
  <c r="B344" i="8"/>
  <c r="M343" i="8"/>
  <c r="M328" i="8"/>
  <c r="M330" i="8"/>
  <c r="M327" i="8"/>
  <c r="M329" i="8"/>
  <c r="M319" i="8"/>
  <c r="M320" i="8"/>
  <c r="M287" i="8"/>
  <c r="M306" i="8"/>
  <c r="M305" i="8"/>
  <c r="M257" i="8"/>
  <c r="M256" i="8"/>
  <c r="M247" i="8"/>
  <c r="M289" i="8"/>
  <c r="M291" i="8"/>
  <c r="M288" i="8"/>
  <c r="M290" i="8"/>
  <c r="M292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3" i="8" l="1"/>
  <c r="M332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B363" i="8"/>
  <c r="M362" i="8"/>
  <c r="AD375" i="8"/>
  <c r="AO374" i="8"/>
  <c r="AD386" i="8"/>
  <c r="AO385" i="8"/>
  <c r="AD282" i="8"/>
  <c r="AO281" i="8"/>
  <c r="P282" i="8"/>
  <c r="AA281" i="8"/>
  <c r="M268" i="8"/>
  <c r="B269" i="8"/>
  <c r="B270" i="8" s="1"/>
  <c r="B271" i="8" s="1"/>
  <c r="M344" i="8"/>
  <c r="B345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M345" i="8"/>
  <c r="B346" i="8"/>
  <c r="B347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5" i="8" l="1"/>
  <c r="M334" i="8"/>
  <c r="BF335" i="8"/>
  <c r="BQ334" i="8"/>
  <c r="AR335" i="8"/>
  <c r="BC334" i="8"/>
  <c r="AD335" i="8"/>
  <c r="AO334" i="8"/>
  <c r="AA334" i="8"/>
  <c r="P335" i="8"/>
  <c r="B348" i="8"/>
  <c r="M347" i="8"/>
  <c r="BF350" i="8"/>
  <c r="BQ349" i="8"/>
  <c r="BF363" i="8"/>
  <c r="BQ362" i="8"/>
  <c r="M346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6" i="8" l="1"/>
  <c r="M335" i="8"/>
  <c r="BF336" i="8"/>
  <c r="BQ335" i="8"/>
  <c r="AR336" i="8"/>
  <c r="BC335" i="8"/>
  <c r="AD336" i="8"/>
  <c r="AO335" i="8"/>
  <c r="AA335" i="8"/>
  <c r="P336" i="8"/>
  <c r="B349" i="8"/>
  <c r="M34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0" i="8" l="1"/>
  <c r="M34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<sst xmlns="http://schemas.openxmlformats.org/spreadsheetml/2006/main" count="3385" uniqueCount="70">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</sst>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14"/>
  <sheetViews>
    <sheetView tabSelected="1" topLeftCell="A379" zoomScale="85" zoomScaleNormal="85" workbookViewId="0">
      <selection activeCell="A388" sqref="A388:XFD394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6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7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8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9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0">BL74*1000/(BF74*BG74*BH74)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6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7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8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9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0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6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7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8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9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0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6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7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8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9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0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6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7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8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9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0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6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7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8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9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0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6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7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8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9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0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6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7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8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9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0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6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7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8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9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0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6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7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8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9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0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6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7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8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9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0"/>
        <v>1.9140625000000001E-2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15000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20000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25000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30000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01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02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3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4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5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6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7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8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09">AVERAGE(BI90:BK90)</f>
        <v>#DIV/0!</v>
      </c>
      <c r="BM90" s="38"/>
      <c r="BN90" s="5"/>
      <c r="BO90" s="38"/>
      <c r="BP90" s="13" t="e">
        <f t="shared" ref="BP90:BP100" si="110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15000</v>
      </c>
      <c r="BZ90" s="29" t="e">
        <f t="shared" ref="BZ90:BZ100" si="111">AVERAGE(BW90:BY90)</f>
        <v>#DIV/0!</v>
      </c>
      <c r="CA90" s="38"/>
      <c r="CB90" s="5"/>
      <c r="CC90" s="38"/>
      <c r="CD90" s="13" t="e">
        <f t="shared" ref="CD90:CD100" si="112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20000</v>
      </c>
      <c r="CN90" s="29" t="e">
        <f t="shared" ref="CN90:CN100" si="113">AVERAGE(CK90:CM90)</f>
        <v>#DIV/0!</v>
      </c>
      <c r="CO90" s="38"/>
      <c r="CP90" s="5"/>
      <c r="CQ90" s="38"/>
      <c r="CR90" s="13" t="e">
        <f t="shared" ref="CR90:CR100" si="114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25000</v>
      </c>
      <c r="DB90" s="29" t="e">
        <f t="shared" ref="DB90:DB100" si="115">AVERAGE(CY90:DA90)</f>
        <v>#DIV/0!</v>
      </c>
      <c r="DC90" s="38"/>
      <c r="DD90" s="5"/>
      <c r="DE90" s="38"/>
      <c r="DF90" s="13" t="e">
        <f t="shared" ref="DF90:DF100" si="116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30000</v>
      </c>
      <c r="DP90" s="29" t="e">
        <f t="shared" ref="DP90:DP100" si="117">AVERAGE(DM90:DO90)</f>
        <v>#DIV/0!</v>
      </c>
      <c r="DQ90" s="38"/>
      <c r="DR90" s="5"/>
      <c r="DS90" s="38"/>
      <c r="DT90" s="13" t="e">
        <f t="shared" ref="DT90:DT100" si="118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19">AVERAGE(EA90:EC90)</f>
        <v>#DIV/0!</v>
      </c>
      <c r="EE90" s="38"/>
      <c r="EF90" s="5"/>
      <c r="EG90" s="38"/>
      <c r="EH90" s="13" t="e">
        <f t="shared" ref="EH90:EH100" si="120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21">AVERAGE(EO90:EQ90)</f>
        <v>#DIV/0!</v>
      </c>
      <c r="ES90" s="38"/>
      <c r="ET90" s="5"/>
      <c r="EU90" s="38"/>
      <c r="EV90" s="13" t="e">
        <f t="shared" ref="EV90:EV100" si="122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01"/>
        <v>#DIV/0!</v>
      </c>
      <c r="I91">
        <v>1</v>
      </c>
      <c r="J91">
        <v>1</v>
      </c>
      <c r="K91">
        <v>1</v>
      </c>
      <c r="L91" s="13">
        <f t="shared" si="102"/>
        <v>1</v>
      </c>
      <c r="M91" s="34" t="e">
        <f t="shared" ref="M91:M100" si="123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3"/>
        <v>#DIV/0!</v>
      </c>
      <c r="W91">
        <v>1</v>
      </c>
      <c r="X91">
        <v>1</v>
      </c>
      <c r="Y91">
        <v>1</v>
      </c>
      <c r="Z91" s="13">
        <f t="shared" si="104"/>
        <v>1</v>
      </c>
      <c r="AA91" s="34" t="e">
        <f t="shared" ref="AA91:AA100" si="124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5"/>
        <v>#DIV/0!</v>
      </c>
      <c r="AK91">
        <v>1</v>
      </c>
      <c r="AL91">
        <v>1</v>
      </c>
      <c r="AM91">
        <v>1</v>
      </c>
      <c r="AN91" s="13">
        <f t="shared" si="106"/>
        <v>1</v>
      </c>
      <c r="AO91" s="34" t="e">
        <f t="shared" ref="AO91:AO100" si="125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7"/>
        <v>#DIV/0!</v>
      </c>
      <c r="AY91">
        <v>1</v>
      </c>
      <c r="AZ91">
        <v>1</v>
      </c>
      <c r="BA91">
        <v>1</v>
      </c>
      <c r="BB91" s="13">
        <f t="shared" si="108"/>
        <v>1</v>
      </c>
      <c r="BC91" s="34" t="e">
        <f t="shared" ref="BC91:BC100" si="126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09"/>
        <v>#DIV/0!</v>
      </c>
      <c r="BP91" s="13" t="e">
        <f t="shared" si="110"/>
        <v>#DIV/0!</v>
      </c>
      <c r="BQ91" s="34" t="e">
        <f t="shared" ref="BQ91:BQ100" si="127">BL91*1000/(BF91*BG91*BH91)</f>
        <v>#DIV/0!</v>
      </c>
      <c r="BS91" s="53">
        <v>3</v>
      </c>
      <c r="BT91">
        <v>5</v>
      </c>
      <c r="BU91">
        <v>20</v>
      </c>
      <c r="BV91">
        <v>15000</v>
      </c>
      <c r="BZ91" s="29" t="e">
        <f t="shared" si="111"/>
        <v>#DIV/0!</v>
      </c>
      <c r="CD91" s="13" t="e">
        <f t="shared" si="112"/>
        <v>#DIV/0!</v>
      </c>
      <c r="CE91" s="34" t="e">
        <f t="shared" ref="CE91:CE100" si="128">BZ91*1000/(BT91*BU91*BV91)</f>
        <v>#DIV/0!</v>
      </c>
      <c r="CG91" s="53">
        <v>3</v>
      </c>
      <c r="CH91">
        <v>5</v>
      </c>
      <c r="CI91">
        <v>20</v>
      </c>
      <c r="CJ91">
        <v>20000</v>
      </c>
      <c r="CN91" s="29" t="e">
        <f t="shared" si="113"/>
        <v>#DIV/0!</v>
      </c>
      <c r="CR91" s="13" t="e">
        <f t="shared" si="114"/>
        <v>#DIV/0!</v>
      </c>
      <c r="CS91" s="34" t="e">
        <f t="shared" ref="CS91:CS100" si="129">CN91*1000/(CH91*CI91*CJ91)</f>
        <v>#DIV/0!</v>
      </c>
      <c r="CU91" s="53">
        <v>3</v>
      </c>
      <c r="CV91">
        <v>5</v>
      </c>
      <c r="CW91">
        <v>20</v>
      </c>
      <c r="CX91">
        <v>25000</v>
      </c>
      <c r="DB91" s="29" t="e">
        <f t="shared" si="115"/>
        <v>#DIV/0!</v>
      </c>
      <c r="DF91" s="13" t="e">
        <f t="shared" si="116"/>
        <v>#DIV/0!</v>
      </c>
      <c r="DG91" s="34" t="e">
        <f t="shared" ref="DG91:DG100" si="130">DB91*1000/(CV91*CW91*CX91)</f>
        <v>#DIV/0!</v>
      </c>
      <c r="DI91" s="53">
        <v>3</v>
      </c>
      <c r="DJ91">
        <v>5</v>
      </c>
      <c r="DK91">
        <v>20</v>
      </c>
      <c r="DL91">
        <v>30000</v>
      </c>
      <c r="DP91" s="29" t="e">
        <f t="shared" si="117"/>
        <v>#DIV/0!</v>
      </c>
      <c r="DT91" s="13" t="e">
        <f t="shared" si="118"/>
        <v>#DIV/0!</v>
      </c>
      <c r="DU91" s="34" t="e">
        <f t="shared" ref="DU91:DU100" si="131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19"/>
        <v>#DIV/0!</v>
      </c>
      <c r="EH91" s="13" t="e">
        <f t="shared" si="120"/>
        <v>#DIV/0!</v>
      </c>
      <c r="EI91" s="34" t="e">
        <f t="shared" ref="EI91:EI100" si="132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21"/>
        <v>#DIV/0!</v>
      </c>
      <c r="EV91" s="13" t="e">
        <f t="shared" si="122"/>
        <v>#DIV/0!</v>
      </c>
      <c r="EW91" s="34" t="e">
        <f t="shared" ref="EW91:EW100" si="133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01"/>
        <v>#DIV/0!</v>
      </c>
      <c r="L92" s="13" t="e">
        <f t="shared" si="102"/>
        <v>#DIV/0!</v>
      </c>
      <c r="M92" s="34" t="e">
        <f t="shared" si="123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3"/>
        <v>#DIV/0!</v>
      </c>
      <c r="Z92" s="13" t="e">
        <f t="shared" si="104"/>
        <v>#DIV/0!</v>
      </c>
      <c r="AA92" s="34" t="e">
        <f t="shared" si="124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5"/>
        <v>#DIV/0!</v>
      </c>
      <c r="AN92" s="13" t="e">
        <f t="shared" si="106"/>
        <v>#DIV/0!</v>
      </c>
      <c r="AO92" s="34" t="e">
        <f t="shared" si="125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7"/>
        <v>#DIV/0!</v>
      </c>
      <c r="BB92" s="13" t="e">
        <f t="shared" si="108"/>
        <v>#DIV/0!</v>
      </c>
      <c r="BC92" s="34" t="e">
        <f t="shared" si="126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09"/>
        <v>#DIV/0!</v>
      </c>
      <c r="BP92" s="13" t="e">
        <f t="shared" si="110"/>
        <v>#DIV/0!</v>
      </c>
      <c r="BQ92" s="34" t="e">
        <f t="shared" si="127"/>
        <v>#DIV/0!</v>
      </c>
      <c r="BS92" s="53">
        <v>4</v>
      </c>
      <c r="BT92">
        <v>5</v>
      </c>
      <c r="BU92">
        <v>30</v>
      </c>
      <c r="BV92">
        <v>15000</v>
      </c>
      <c r="BZ92" s="29" t="e">
        <f t="shared" si="111"/>
        <v>#DIV/0!</v>
      </c>
      <c r="CD92" s="13" t="e">
        <f t="shared" si="112"/>
        <v>#DIV/0!</v>
      </c>
      <c r="CE92" s="34" t="e">
        <f t="shared" si="128"/>
        <v>#DIV/0!</v>
      </c>
      <c r="CG92" s="53">
        <v>4</v>
      </c>
      <c r="CH92">
        <v>5</v>
      </c>
      <c r="CI92">
        <v>30</v>
      </c>
      <c r="CJ92">
        <v>20000</v>
      </c>
      <c r="CN92" s="29" t="e">
        <f t="shared" si="113"/>
        <v>#DIV/0!</v>
      </c>
      <c r="CR92" s="13" t="e">
        <f t="shared" si="114"/>
        <v>#DIV/0!</v>
      </c>
      <c r="CS92" s="34" t="e">
        <f t="shared" si="129"/>
        <v>#DIV/0!</v>
      </c>
      <c r="CU92" s="53">
        <v>4</v>
      </c>
      <c r="CV92">
        <v>5</v>
      </c>
      <c r="CW92">
        <v>30</v>
      </c>
      <c r="CX92">
        <v>25000</v>
      </c>
      <c r="DB92" s="29" t="e">
        <f t="shared" si="115"/>
        <v>#DIV/0!</v>
      </c>
      <c r="DF92" s="13" t="e">
        <f t="shared" si="116"/>
        <v>#DIV/0!</v>
      </c>
      <c r="DG92" s="34" t="e">
        <f t="shared" si="130"/>
        <v>#DIV/0!</v>
      </c>
      <c r="DI92" s="53">
        <v>4</v>
      </c>
      <c r="DJ92">
        <v>5</v>
      </c>
      <c r="DK92">
        <v>30</v>
      </c>
      <c r="DL92">
        <v>30000</v>
      </c>
      <c r="DP92" s="29" t="e">
        <f t="shared" si="117"/>
        <v>#DIV/0!</v>
      </c>
      <c r="DT92" s="13" t="e">
        <f t="shared" si="118"/>
        <v>#DIV/0!</v>
      </c>
      <c r="DU92" s="34" t="e">
        <f t="shared" si="131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19"/>
        <v>#DIV/0!</v>
      </c>
      <c r="EH92" s="13" t="e">
        <f t="shared" si="120"/>
        <v>#DIV/0!</v>
      </c>
      <c r="EI92" s="34" t="e">
        <f t="shared" si="132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21"/>
        <v>#DIV/0!</v>
      </c>
      <c r="EV92" s="13" t="e">
        <f t="shared" si="122"/>
        <v>#DIV/0!</v>
      </c>
      <c r="EW92" s="34" t="e">
        <f t="shared" si="133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01"/>
        <v>#DIV/0!</v>
      </c>
      <c r="L93" s="13" t="e">
        <f t="shared" si="102"/>
        <v>#DIV/0!</v>
      </c>
      <c r="M93" s="34" t="e">
        <f t="shared" si="123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3"/>
        <v>#DIV/0!</v>
      </c>
      <c r="Z93" s="13" t="e">
        <f t="shared" si="104"/>
        <v>#DIV/0!</v>
      </c>
      <c r="AA93" s="34" t="e">
        <f t="shared" si="124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5"/>
        <v>#DIV/0!</v>
      </c>
      <c r="AN93" s="13" t="e">
        <f t="shared" si="106"/>
        <v>#DIV/0!</v>
      </c>
      <c r="AO93" s="34" t="e">
        <f t="shared" si="125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7"/>
        <v>#DIV/0!</v>
      </c>
      <c r="BB93" s="13" t="e">
        <f t="shared" si="108"/>
        <v>#DIV/0!</v>
      </c>
      <c r="BC93" s="34" t="e">
        <f t="shared" si="126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09"/>
        <v>#DIV/0!</v>
      </c>
      <c r="BP93" s="13" t="e">
        <f t="shared" si="110"/>
        <v>#DIV/0!</v>
      </c>
      <c r="BQ93" s="34" t="e">
        <f t="shared" si="127"/>
        <v>#DIV/0!</v>
      </c>
      <c r="BS93" s="53">
        <v>5</v>
      </c>
      <c r="BT93">
        <v>5</v>
      </c>
      <c r="BU93">
        <v>40</v>
      </c>
      <c r="BV93">
        <v>15000</v>
      </c>
      <c r="BZ93" s="29" t="e">
        <f t="shared" si="111"/>
        <v>#DIV/0!</v>
      </c>
      <c r="CD93" s="13" t="e">
        <f t="shared" si="112"/>
        <v>#DIV/0!</v>
      </c>
      <c r="CE93" s="34" t="e">
        <f t="shared" si="128"/>
        <v>#DIV/0!</v>
      </c>
      <c r="CG93" s="53">
        <v>5</v>
      </c>
      <c r="CH93">
        <v>5</v>
      </c>
      <c r="CI93">
        <v>40</v>
      </c>
      <c r="CJ93">
        <v>20000</v>
      </c>
      <c r="CN93" s="29" t="e">
        <f t="shared" si="113"/>
        <v>#DIV/0!</v>
      </c>
      <c r="CR93" s="13" t="e">
        <f t="shared" si="114"/>
        <v>#DIV/0!</v>
      </c>
      <c r="CS93" s="34" t="e">
        <f t="shared" si="129"/>
        <v>#DIV/0!</v>
      </c>
      <c r="CU93" s="53">
        <v>5</v>
      </c>
      <c r="CV93">
        <v>5</v>
      </c>
      <c r="CW93">
        <v>40</v>
      </c>
      <c r="CX93">
        <v>25000</v>
      </c>
      <c r="DB93" s="29" t="e">
        <f t="shared" si="115"/>
        <v>#DIV/0!</v>
      </c>
      <c r="DF93" s="13" t="e">
        <f t="shared" si="116"/>
        <v>#DIV/0!</v>
      </c>
      <c r="DG93" s="34" t="e">
        <f t="shared" si="130"/>
        <v>#DIV/0!</v>
      </c>
      <c r="DI93" s="53">
        <v>5</v>
      </c>
      <c r="DJ93">
        <v>5</v>
      </c>
      <c r="DK93">
        <v>40</v>
      </c>
      <c r="DL93">
        <v>30000</v>
      </c>
      <c r="DP93" s="29" t="e">
        <f t="shared" si="117"/>
        <v>#DIV/0!</v>
      </c>
      <c r="DT93" s="13" t="e">
        <f t="shared" si="118"/>
        <v>#DIV/0!</v>
      </c>
      <c r="DU93" s="34" t="e">
        <f t="shared" si="131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19"/>
        <v>#DIV/0!</v>
      </c>
      <c r="EH93" s="13" t="e">
        <f t="shared" si="120"/>
        <v>#DIV/0!</v>
      </c>
      <c r="EI93" s="34" t="e">
        <f t="shared" si="132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21"/>
        <v>#DIV/0!</v>
      </c>
      <c r="EV93" s="13" t="e">
        <f t="shared" si="122"/>
        <v>#DIV/0!</v>
      </c>
      <c r="EW93" s="34" t="e">
        <f t="shared" si="133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01"/>
        <v>#DIV/0!</v>
      </c>
      <c r="L94" s="13" t="e">
        <f t="shared" si="102"/>
        <v>#DIV/0!</v>
      </c>
      <c r="M94" s="34" t="e">
        <f t="shared" si="123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3"/>
        <v>#DIV/0!</v>
      </c>
      <c r="Z94" s="13" t="e">
        <f t="shared" si="104"/>
        <v>#DIV/0!</v>
      </c>
      <c r="AA94" s="34" t="e">
        <f t="shared" si="124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5"/>
        <v>#DIV/0!</v>
      </c>
      <c r="AN94" s="13" t="e">
        <f t="shared" si="106"/>
        <v>#DIV/0!</v>
      </c>
      <c r="AO94" s="34" t="e">
        <f t="shared" si="125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7"/>
        <v>#DIV/0!</v>
      </c>
      <c r="BB94" s="13" t="e">
        <f t="shared" si="108"/>
        <v>#DIV/0!</v>
      </c>
      <c r="BC94" s="34" t="e">
        <f t="shared" si="126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09"/>
        <v>#DIV/0!</v>
      </c>
      <c r="BP94" s="13" t="e">
        <f t="shared" si="110"/>
        <v>#DIV/0!</v>
      </c>
      <c r="BQ94" s="34" t="e">
        <f t="shared" si="127"/>
        <v>#DIV/0!</v>
      </c>
      <c r="BS94" s="53">
        <v>6</v>
      </c>
      <c r="BT94">
        <v>5</v>
      </c>
      <c r="BU94">
        <v>50</v>
      </c>
      <c r="BV94">
        <v>15000</v>
      </c>
      <c r="BZ94" s="29" t="e">
        <f t="shared" si="111"/>
        <v>#DIV/0!</v>
      </c>
      <c r="CD94" s="13" t="e">
        <f t="shared" si="112"/>
        <v>#DIV/0!</v>
      </c>
      <c r="CE94" s="34" t="e">
        <f t="shared" si="128"/>
        <v>#DIV/0!</v>
      </c>
      <c r="CG94" s="53">
        <v>6</v>
      </c>
      <c r="CH94">
        <v>5</v>
      </c>
      <c r="CI94">
        <v>50</v>
      </c>
      <c r="CJ94">
        <v>20000</v>
      </c>
      <c r="CN94" s="29" t="e">
        <f t="shared" si="113"/>
        <v>#DIV/0!</v>
      </c>
      <c r="CR94" s="13" t="e">
        <f t="shared" si="114"/>
        <v>#DIV/0!</v>
      </c>
      <c r="CS94" s="34" t="e">
        <f t="shared" si="129"/>
        <v>#DIV/0!</v>
      </c>
      <c r="CU94" s="53">
        <v>6</v>
      </c>
      <c r="CV94">
        <v>5</v>
      </c>
      <c r="CW94">
        <v>50</v>
      </c>
      <c r="CX94">
        <v>25000</v>
      </c>
      <c r="DB94" s="29" t="e">
        <f t="shared" si="115"/>
        <v>#DIV/0!</v>
      </c>
      <c r="DF94" s="13" t="e">
        <f t="shared" si="116"/>
        <v>#DIV/0!</v>
      </c>
      <c r="DG94" s="34" t="e">
        <f t="shared" si="130"/>
        <v>#DIV/0!</v>
      </c>
      <c r="DI94" s="53">
        <v>6</v>
      </c>
      <c r="DJ94">
        <v>5</v>
      </c>
      <c r="DK94">
        <v>50</v>
      </c>
      <c r="DL94">
        <v>30000</v>
      </c>
      <c r="DP94" s="29" t="e">
        <f t="shared" si="117"/>
        <v>#DIV/0!</v>
      </c>
      <c r="DT94" s="13" t="e">
        <f t="shared" si="118"/>
        <v>#DIV/0!</v>
      </c>
      <c r="DU94" s="34" t="e">
        <f t="shared" si="131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19"/>
        <v>#DIV/0!</v>
      </c>
      <c r="EH94" s="13" t="e">
        <f t="shared" si="120"/>
        <v>#DIV/0!</v>
      </c>
      <c r="EI94" s="34" t="e">
        <f t="shared" si="132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21"/>
        <v>#DIV/0!</v>
      </c>
      <c r="EV94" s="13" t="e">
        <f t="shared" si="122"/>
        <v>#DIV/0!</v>
      </c>
      <c r="EW94" s="34" t="e">
        <f t="shared" si="133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01"/>
        <v>#DIV/0!</v>
      </c>
      <c r="L95" s="13" t="e">
        <f t="shared" si="102"/>
        <v>#DIV/0!</v>
      </c>
      <c r="M95" s="34" t="e">
        <f t="shared" si="123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3"/>
        <v>#DIV/0!</v>
      </c>
      <c r="Z95" s="13" t="e">
        <f t="shared" si="104"/>
        <v>#DIV/0!</v>
      </c>
      <c r="AA95" s="34" t="e">
        <f t="shared" si="124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5"/>
        <v>#DIV/0!</v>
      </c>
      <c r="AN95" s="13" t="e">
        <f t="shared" si="106"/>
        <v>#DIV/0!</v>
      </c>
      <c r="AO95" s="34" t="e">
        <f t="shared" si="125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7"/>
        <v>#DIV/0!</v>
      </c>
      <c r="BB95" s="13" t="e">
        <f t="shared" si="108"/>
        <v>#DIV/0!</v>
      </c>
      <c r="BC95" s="34" t="e">
        <f t="shared" si="126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09"/>
        <v>#DIV/0!</v>
      </c>
      <c r="BP95" s="13" t="e">
        <f t="shared" si="110"/>
        <v>#DIV/0!</v>
      </c>
      <c r="BQ95" s="34" t="e">
        <f t="shared" si="127"/>
        <v>#DIV/0!</v>
      </c>
      <c r="BS95" s="53">
        <v>7</v>
      </c>
      <c r="BT95">
        <v>5</v>
      </c>
      <c r="BU95">
        <v>60</v>
      </c>
      <c r="BV95">
        <v>15000</v>
      </c>
      <c r="BZ95" s="29" t="e">
        <f t="shared" si="111"/>
        <v>#DIV/0!</v>
      </c>
      <c r="CD95" s="13" t="e">
        <f t="shared" si="112"/>
        <v>#DIV/0!</v>
      </c>
      <c r="CE95" s="34" t="e">
        <f t="shared" si="128"/>
        <v>#DIV/0!</v>
      </c>
      <c r="CG95" s="53">
        <v>7</v>
      </c>
      <c r="CH95">
        <v>5</v>
      </c>
      <c r="CI95">
        <v>60</v>
      </c>
      <c r="CJ95">
        <v>20000</v>
      </c>
      <c r="CN95" s="29" t="e">
        <f t="shared" si="113"/>
        <v>#DIV/0!</v>
      </c>
      <c r="CR95" s="13" t="e">
        <f t="shared" si="114"/>
        <v>#DIV/0!</v>
      </c>
      <c r="CS95" s="34" t="e">
        <f t="shared" si="129"/>
        <v>#DIV/0!</v>
      </c>
      <c r="CU95" s="53">
        <v>7</v>
      </c>
      <c r="CV95">
        <v>5</v>
      </c>
      <c r="CW95">
        <v>60</v>
      </c>
      <c r="CX95">
        <v>25000</v>
      </c>
      <c r="DB95" s="29" t="e">
        <f t="shared" si="115"/>
        <v>#DIV/0!</v>
      </c>
      <c r="DF95" s="13" t="e">
        <f t="shared" si="116"/>
        <v>#DIV/0!</v>
      </c>
      <c r="DG95" s="34" t="e">
        <f t="shared" si="130"/>
        <v>#DIV/0!</v>
      </c>
      <c r="DI95" s="53">
        <v>7</v>
      </c>
      <c r="DJ95">
        <v>5</v>
      </c>
      <c r="DK95">
        <v>60</v>
      </c>
      <c r="DL95">
        <v>30000</v>
      </c>
      <c r="DP95" s="29" t="e">
        <f t="shared" si="117"/>
        <v>#DIV/0!</v>
      </c>
      <c r="DT95" s="13" t="e">
        <f t="shared" si="118"/>
        <v>#DIV/0!</v>
      </c>
      <c r="DU95" s="34" t="e">
        <f t="shared" si="131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19"/>
        <v>#DIV/0!</v>
      </c>
      <c r="EH95" s="13" t="e">
        <f t="shared" si="120"/>
        <v>#DIV/0!</v>
      </c>
      <c r="EI95" s="34" t="e">
        <f t="shared" si="132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21"/>
        <v>#DIV/0!</v>
      </c>
      <c r="EV95" s="13" t="e">
        <f t="shared" si="122"/>
        <v>#DIV/0!</v>
      </c>
      <c r="EW95" s="34" t="e">
        <f t="shared" si="133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01"/>
        <v>#DIV/0!</v>
      </c>
      <c r="L96" s="13" t="e">
        <f t="shared" si="102"/>
        <v>#DIV/0!</v>
      </c>
      <c r="M96" s="34" t="e">
        <f t="shared" si="123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3"/>
        <v>#DIV/0!</v>
      </c>
      <c r="Z96" s="13" t="e">
        <f t="shared" si="104"/>
        <v>#DIV/0!</v>
      </c>
      <c r="AA96" s="34" t="e">
        <f t="shared" si="124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5"/>
        <v>#DIV/0!</v>
      </c>
      <c r="AN96" s="13" t="e">
        <f t="shared" si="106"/>
        <v>#DIV/0!</v>
      </c>
      <c r="AO96" s="34" t="e">
        <f t="shared" si="125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7"/>
        <v>#DIV/0!</v>
      </c>
      <c r="BB96" s="13" t="e">
        <f t="shared" si="108"/>
        <v>#DIV/0!</v>
      </c>
      <c r="BC96" s="34" t="e">
        <f t="shared" si="126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09"/>
        <v>#DIV/0!</v>
      </c>
      <c r="BP96" s="13" t="e">
        <f t="shared" si="110"/>
        <v>#DIV/0!</v>
      </c>
      <c r="BQ96" s="34" t="e">
        <f t="shared" si="127"/>
        <v>#DIV/0!</v>
      </c>
      <c r="BS96" s="53">
        <v>8</v>
      </c>
      <c r="BT96">
        <v>5</v>
      </c>
      <c r="BU96">
        <v>70</v>
      </c>
      <c r="BV96">
        <v>15000</v>
      </c>
      <c r="BZ96" s="29" t="e">
        <f t="shared" si="111"/>
        <v>#DIV/0!</v>
      </c>
      <c r="CD96" s="13" t="e">
        <f t="shared" si="112"/>
        <v>#DIV/0!</v>
      </c>
      <c r="CE96" s="34" t="e">
        <f t="shared" si="128"/>
        <v>#DIV/0!</v>
      </c>
      <c r="CG96" s="53">
        <v>8</v>
      </c>
      <c r="CH96">
        <v>5</v>
      </c>
      <c r="CI96">
        <v>70</v>
      </c>
      <c r="CJ96">
        <v>20000</v>
      </c>
      <c r="CN96" s="29" t="e">
        <f t="shared" si="113"/>
        <v>#DIV/0!</v>
      </c>
      <c r="CR96" s="13" t="e">
        <f t="shared" si="114"/>
        <v>#DIV/0!</v>
      </c>
      <c r="CS96" s="34" t="e">
        <f t="shared" si="129"/>
        <v>#DIV/0!</v>
      </c>
      <c r="CU96" s="53">
        <v>8</v>
      </c>
      <c r="CV96">
        <v>5</v>
      </c>
      <c r="CW96">
        <v>70</v>
      </c>
      <c r="CX96">
        <v>25000</v>
      </c>
      <c r="DB96" s="29" t="e">
        <f t="shared" si="115"/>
        <v>#DIV/0!</v>
      </c>
      <c r="DF96" s="13" t="e">
        <f t="shared" si="116"/>
        <v>#DIV/0!</v>
      </c>
      <c r="DG96" s="34" t="e">
        <f t="shared" si="130"/>
        <v>#DIV/0!</v>
      </c>
      <c r="DI96" s="53">
        <v>8</v>
      </c>
      <c r="DJ96">
        <v>5</v>
      </c>
      <c r="DK96">
        <v>70</v>
      </c>
      <c r="DL96">
        <v>30000</v>
      </c>
      <c r="DP96" s="29" t="e">
        <f t="shared" si="117"/>
        <v>#DIV/0!</v>
      </c>
      <c r="DT96" s="13" t="e">
        <f t="shared" si="118"/>
        <v>#DIV/0!</v>
      </c>
      <c r="DU96" s="34" t="e">
        <f t="shared" si="131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19"/>
        <v>#DIV/0!</v>
      </c>
      <c r="EH96" s="13" t="e">
        <f t="shared" si="120"/>
        <v>#DIV/0!</v>
      </c>
      <c r="EI96" s="34" t="e">
        <f t="shared" si="132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21"/>
        <v>#DIV/0!</v>
      </c>
      <c r="EV96" s="13" t="e">
        <f t="shared" si="122"/>
        <v>#DIV/0!</v>
      </c>
      <c r="EW96" s="34" t="e">
        <f t="shared" si="133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01"/>
        <v>#DIV/0!</v>
      </c>
      <c r="L97" s="13" t="e">
        <f t="shared" si="102"/>
        <v>#DIV/0!</v>
      </c>
      <c r="M97" s="34" t="e">
        <f t="shared" si="123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3"/>
        <v>#DIV/0!</v>
      </c>
      <c r="Z97" s="13" t="e">
        <f t="shared" si="104"/>
        <v>#DIV/0!</v>
      </c>
      <c r="AA97" s="34" t="e">
        <f t="shared" si="124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5"/>
        <v>#DIV/0!</v>
      </c>
      <c r="AN97" s="13" t="e">
        <f t="shared" si="106"/>
        <v>#DIV/0!</v>
      </c>
      <c r="AO97" s="34" t="e">
        <f t="shared" si="125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7"/>
        <v>#DIV/0!</v>
      </c>
      <c r="BB97" s="13" t="e">
        <f t="shared" si="108"/>
        <v>#DIV/0!</v>
      </c>
      <c r="BC97" s="34" t="e">
        <f t="shared" si="126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09"/>
        <v>#DIV/0!</v>
      </c>
      <c r="BP97" s="13" t="e">
        <f t="shared" si="110"/>
        <v>#DIV/0!</v>
      </c>
      <c r="BQ97" s="34" t="e">
        <f t="shared" si="127"/>
        <v>#DIV/0!</v>
      </c>
      <c r="BS97" s="53">
        <v>9</v>
      </c>
      <c r="BT97">
        <v>5</v>
      </c>
      <c r="BU97">
        <v>80</v>
      </c>
      <c r="BV97">
        <v>15000</v>
      </c>
      <c r="BZ97" s="29" t="e">
        <f t="shared" si="111"/>
        <v>#DIV/0!</v>
      </c>
      <c r="CD97" s="13" t="e">
        <f t="shared" si="112"/>
        <v>#DIV/0!</v>
      </c>
      <c r="CE97" s="34" t="e">
        <f t="shared" si="128"/>
        <v>#DIV/0!</v>
      </c>
      <c r="CG97" s="53">
        <v>9</v>
      </c>
      <c r="CH97">
        <v>5</v>
      </c>
      <c r="CI97">
        <v>80</v>
      </c>
      <c r="CJ97">
        <v>20000</v>
      </c>
      <c r="CN97" s="29" t="e">
        <f t="shared" si="113"/>
        <v>#DIV/0!</v>
      </c>
      <c r="CR97" s="13" t="e">
        <f t="shared" si="114"/>
        <v>#DIV/0!</v>
      </c>
      <c r="CS97" s="34" t="e">
        <f t="shared" si="129"/>
        <v>#DIV/0!</v>
      </c>
      <c r="CU97" s="53">
        <v>9</v>
      </c>
      <c r="CV97">
        <v>5</v>
      </c>
      <c r="CW97">
        <v>80</v>
      </c>
      <c r="CX97">
        <v>25000</v>
      </c>
      <c r="DB97" s="29" t="e">
        <f t="shared" si="115"/>
        <v>#DIV/0!</v>
      </c>
      <c r="DF97" s="13" t="e">
        <f t="shared" si="116"/>
        <v>#DIV/0!</v>
      </c>
      <c r="DG97" s="34" t="e">
        <f t="shared" si="130"/>
        <v>#DIV/0!</v>
      </c>
      <c r="DI97" s="53">
        <v>9</v>
      </c>
      <c r="DJ97">
        <v>5</v>
      </c>
      <c r="DK97">
        <v>80</v>
      </c>
      <c r="DL97">
        <v>30000</v>
      </c>
      <c r="DP97" s="29" t="e">
        <f t="shared" si="117"/>
        <v>#DIV/0!</v>
      </c>
      <c r="DT97" s="13" t="e">
        <f t="shared" si="118"/>
        <v>#DIV/0!</v>
      </c>
      <c r="DU97" s="34" t="e">
        <f t="shared" si="131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19"/>
        <v>#DIV/0!</v>
      </c>
      <c r="EH97" s="13" t="e">
        <f t="shared" si="120"/>
        <v>#DIV/0!</v>
      </c>
      <c r="EI97" s="34" t="e">
        <f t="shared" si="132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21"/>
        <v>#DIV/0!</v>
      </c>
      <c r="EV97" s="13" t="e">
        <f t="shared" si="122"/>
        <v>#DIV/0!</v>
      </c>
      <c r="EW97" s="34" t="e">
        <f t="shared" si="133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01"/>
        <v>#DIV/0!</v>
      </c>
      <c r="L98" s="13" t="e">
        <f t="shared" si="102"/>
        <v>#DIV/0!</v>
      </c>
      <c r="M98" s="34" t="e">
        <f t="shared" si="123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3"/>
        <v>#DIV/0!</v>
      </c>
      <c r="Z98" s="13" t="e">
        <f t="shared" si="104"/>
        <v>#DIV/0!</v>
      </c>
      <c r="AA98" s="34" t="e">
        <f t="shared" si="124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5"/>
        <v>#DIV/0!</v>
      </c>
      <c r="AN98" s="13" t="e">
        <f t="shared" si="106"/>
        <v>#DIV/0!</v>
      </c>
      <c r="AO98" s="34" t="e">
        <f t="shared" si="125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7"/>
        <v>#DIV/0!</v>
      </c>
      <c r="BB98" s="13" t="e">
        <f t="shared" si="108"/>
        <v>#DIV/0!</v>
      </c>
      <c r="BC98" s="34" t="e">
        <f t="shared" si="126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09"/>
        <v>#DIV/0!</v>
      </c>
      <c r="BP98" s="13" t="e">
        <f t="shared" si="110"/>
        <v>#DIV/0!</v>
      </c>
      <c r="BQ98" s="34" t="e">
        <f t="shared" si="127"/>
        <v>#DIV/0!</v>
      </c>
      <c r="BS98" s="53">
        <v>10</v>
      </c>
      <c r="BT98">
        <v>5</v>
      </c>
      <c r="BU98">
        <v>90</v>
      </c>
      <c r="BV98">
        <v>15000</v>
      </c>
      <c r="BZ98" s="29" t="e">
        <f t="shared" si="111"/>
        <v>#DIV/0!</v>
      </c>
      <c r="CD98" s="13" t="e">
        <f t="shared" si="112"/>
        <v>#DIV/0!</v>
      </c>
      <c r="CE98" s="34" t="e">
        <f t="shared" si="128"/>
        <v>#DIV/0!</v>
      </c>
      <c r="CG98" s="53">
        <v>10</v>
      </c>
      <c r="CH98">
        <v>5</v>
      </c>
      <c r="CI98">
        <v>90</v>
      </c>
      <c r="CJ98">
        <v>20000</v>
      </c>
      <c r="CN98" s="29" t="e">
        <f t="shared" si="113"/>
        <v>#DIV/0!</v>
      </c>
      <c r="CR98" s="13" t="e">
        <f t="shared" si="114"/>
        <v>#DIV/0!</v>
      </c>
      <c r="CS98" s="34" t="e">
        <f t="shared" si="129"/>
        <v>#DIV/0!</v>
      </c>
      <c r="CU98" s="53">
        <v>10</v>
      </c>
      <c r="CV98">
        <v>5</v>
      </c>
      <c r="CW98">
        <v>90</v>
      </c>
      <c r="CX98">
        <v>25000</v>
      </c>
      <c r="DB98" s="29" t="e">
        <f t="shared" si="115"/>
        <v>#DIV/0!</v>
      </c>
      <c r="DF98" s="13" t="e">
        <f t="shared" si="116"/>
        <v>#DIV/0!</v>
      </c>
      <c r="DG98" s="34" t="e">
        <f t="shared" si="130"/>
        <v>#DIV/0!</v>
      </c>
      <c r="DI98" s="53">
        <v>10</v>
      </c>
      <c r="DJ98">
        <v>5</v>
      </c>
      <c r="DK98">
        <v>90</v>
      </c>
      <c r="DL98">
        <v>30000</v>
      </c>
      <c r="DP98" s="29" t="e">
        <f t="shared" si="117"/>
        <v>#DIV/0!</v>
      </c>
      <c r="DT98" s="13" t="e">
        <f t="shared" si="118"/>
        <v>#DIV/0!</v>
      </c>
      <c r="DU98" s="34" t="e">
        <f t="shared" si="131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19"/>
        <v>#DIV/0!</v>
      </c>
      <c r="EH98" s="13" t="e">
        <f t="shared" si="120"/>
        <v>#DIV/0!</v>
      </c>
      <c r="EI98" s="34" t="e">
        <f t="shared" si="132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21"/>
        <v>#DIV/0!</v>
      </c>
      <c r="EV98" s="13" t="e">
        <f t="shared" si="122"/>
        <v>#DIV/0!</v>
      </c>
      <c r="EW98" s="34" t="e">
        <f t="shared" si="133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01"/>
        <v>#DIV/0!</v>
      </c>
      <c r="I99">
        <v>5</v>
      </c>
      <c r="J99">
        <v>5</v>
      </c>
      <c r="K99">
        <v>5</v>
      </c>
      <c r="L99" s="13">
        <f t="shared" si="102"/>
        <v>5</v>
      </c>
      <c r="M99" s="34" t="e">
        <f t="shared" si="123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3"/>
        <v>#DIV/0!</v>
      </c>
      <c r="Z99" s="13" t="e">
        <f t="shared" si="104"/>
        <v>#DIV/0!</v>
      </c>
      <c r="AA99" s="34" t="e">
        <f t="shared" si="124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5"/>
        <v>#DIV/0!</v>
      </c>
      <c r="AN99" s="13" t="e">
        <f t="shared" si="106"/>
        <v>#DIV/0!</v>
      </c>
      <c r="AO99" s="34" t="e">
        <f t="shared" si="125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7"/>
        <v>#DIV/0!</v>
      </c>
      <c r="BB99" s="13" t="e">
        <f t="shared" si="108"/>
        <v>#DIV/0!</v>
      </c>
      <c r="BC99" s="34" t="e">
        <f t="shared" si="126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09"/>
        <v>#DIV/0!</v>
      </c>
      <c r="BP99" s="13" t="e">
        <f t="shared" si="110"/>
        <v>#DIV/0!</v>
      </c>
      <c r="BQ99" s="34" t="e">
        <f t="shared" si="127"/>
        <v>#DIV/0!</v>
      </c>
      <c r="BS99" s="53">
        <v>11</v>
      </c>
      <c r="BT99">
        <v>5</v>
      </c>
      <c r="BU99">
        <v>100</v>
      </c>
      <c r="BV99">
        <v>15000</v>
      </c>
      <c r="BZ99" s="29" t="e">
        <f t="shared" si="111"/>
        <v>#DIV/0!</v>
      </c>
      <c r="CD99" s="13" t="e">
        <f t="shared" si="112"/>
        <v>#DIV/0!</v>
      </c>
      <c r="CE99" s="34" t="e">
        <f t="shared" si="128"/>
        <v>#DIV/0!</v>
      </c>
      <c r="CG99" s="53">
        <v>11</v>
      </c>
      <c r="CH99">
        <v>5</v>
      </c>
      <c r="CI99">
        <v>100</v>
      </c>
      <c r="CJ99">
        <v>20000</v>
      </c>
      <c r="CN99" s="29" t="e">
        <f t="shared" si="113"/>
        <v>#DIV/0!</v>
      </c>
      <c r="CR99" s="13" t="e">
        <f t="shared" si="114"/>
        <v>#DIV/0!</v>
      </c>
      <c r="CS99" s="34" t="e">
        <f t="shared" si="129"/>
        <v>#DIV/0!</v>
      </c>
      <c r="CU99" s="53">
        <v>11</v>
      </c>
      <c r="CV99">
        <v>5</v>
      </c>
      <c r="CW99">
        <v>100</v>
      </c>
      <c r="CX99">
        <v>25000</v>
      </c>
      <c r="DB99" s="29" t="e">
        <f t="shared" si="115"/>
        <v>#DIV/0!</v>
      </c>
      <c r="DF99" s="13" t="e">
        <f t="shared" si="116"/>
        <v>#DIV/0!</v>
      </c>
      <c r="DG99" s="34" t="e">
        <f t="shared" si="130"/>
        <v>#DIV/0!</v>
      </c>
      <c r="DI99" s="53">
        <v>11</v>
      </c>
      <c r="DJ99">
        <v>5</v>
      </c>
      <c r="DK99">
        <v>100</v>
      </c>
      <c r="DL99">
        <v>30000</v>
      </c>
      <c r="DP99" s="29" t="e">
        <f t="shared" si="117"/>
        <v>#DIV/0!</v>
      </c>
      <c r="DT99" s="13" t="e">
        <f t="shared" si="118"/>
        <v>#DIV/0!</v>
      </c>
      <c r="DU99" s="34" t="e">
        <f t="shared" si="131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19"/>
        <v>#DIV/0!</v>
      </c>
      <c r="EH99" s="13" t="e">
        <f t="shared" si="120"/>
        <v>#DIV/0!</v>
      </c>
      <c r="EI99" s="34" t="e">
        <f t="shared" si="132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21"/>
        <v>#DIV/0!</v>
      </c>
      <c r="EV99" s="13" t="e">
        <f t="shared" si="122"/>
        <v>#DIV/0!</v>
      </c>
      <c r="EW99" s="34" t="e">
        <f t="shared" si="133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01"/>
        <v>12.520000000000001</v>
      </c>
      <c r="I100" s="41">
        <v>7</v>
      </c>
      <c r="J100" s="41">
        <v>9</v>
      </c>
      <c r="K100" s="41">
        <v>9</v>
      </c>
      <c r="L100" s="43">
        <f t="shared" si="102"/>
        <v>8.3333333333333339</v>
      </c>
      <c r="M100" s="44">
        <f t="shared" si="123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3"/>
        <v>23.933333333333334</v>
      </c>
      <c r="W100" s="41">
        <v>26</v>
      </c>
      <c r="X100" s="41">
        <v>19</v>
      </c>
      <c r="Y100" s="41">
        <v>28</v>
      </c>
      <c r="Z100" s="43">
        <f t="shared" si="104"/>
        <v>24.333333333333332</v>
      </c>
      <c r="AA100" s="44">
        <f t="shared" si="124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5"/>
        <v>35.233333333333327</v>
      </c>
      <c r="AK100" s="41">
        <v>41</v>
      </c>
      <c r="AL100" s="41">
        <v>37</v>
      </c>
      <c r="AM100" s="41">
        <v>34</v>
      </c>
      <c r="AN100" s="43">
        <f t="shared" si="106"/>
        <v>37.333333333333336</v>
      </c>
      <c r="AO100" s="44">
        <f t="shared" si="125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7"/>
        <v>57.5</v>
      </c>
      <c r="AY100" s="41">
        <v>57</v>
      </c>
      <c r="AZ100" s="41">
        <v>61</v>
      </c>
      <c r="BA100" s="41">
        <v>68</v>
      </c>
      <c r="BB100" s="43">
        <f t="shared" si="108"/>
        <v>62</v>
      </c>
      <c r="BC100" s="44">
        <f t="shared" si="126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09"/>
        <v>110.93333333333334</v>
      </c>
      <c r="BP100" s="43" t="e">
        <f t="shared" si="110"/>
        <v>#DIV/0!</v>
      </c>
      <c r="BQ100" s="44">
        <f t="shared" si="127"/>
        <v>1.7333333333333336E-2</v>
      </c>
      <c r="BS100" s="55">
        <v>12</v>
      </c>
      <c r="BT100" s="41">
        <v>5</v>
      </c>
      <c r="BU100" s="41">
        <v>128</v>
      </c>
      <c r="BV100" s="41">
        <v>15000</v>
      </c>
      <c r="BW100" s="41">
        <v>151</v>
      </c>
      <c r="BX100" s="41">
        <v>151</v>
      </c>
      <c r="BY100" s="41">
        <v>150</v>
      </c>
      <c r="BZ100" s="42">
        <f t="shared" si="111"/>
        <v>150.66666666666666</v>
      </c>
      <c r="CD100" s="43" t="e">
        <f t="shared" si="112"/>
        <v>#DIV/0!</v>
      </c>
      <c r="CE100" s="44">
        <f t="shared" si="128"/>
        <v>1.5694444444444445E-2</v>
      </c>
      <c r="CG100" s="55">
        <v>12</v>
      </c>
      <c r="CH100" s="41">
        <v>5</v>
      </c>
      <c r="CI100" s="41">
        <v>128</v>
      </c>
      <c r="CJ100" s="41">
        <v>20000</v>
      </c>
      <c r="CK100" s="41">
        <v>168</v>
      </c>
      <c r="CL100" s="41">
        <v>168</v>
      </c>
      <c r="CM100" s="41">
        <v>169</v>
      </c>
      <c r="CN100" s="42">
        <f t="shared" si="113"/>
        <v>168.33333333333334</v>
      </c>
      <c r="CR100" s="43" t="e">
        <f t="shared" si="114"/>
        <v>#DIV/0!</v>
      </c>
      <c r="CS100" s="44">
        <f t="shared" si="129"/>
        <v>1.3151041666666667E-2</v>
      </c>
      <c r="CU100" s="55">
        <v>12</v>
      </c>
      <c r="CV100" s="41">
        <v>5</v>
      </c>
      <c r="CW100" s="41">
        <v>128</v>
      </c>
      <c r="CX100" s="41">
        <v>25000</v>
      </c>
      <c r="CY100" s="41">
        <v>210</v>
      </c>
      <c r="CZ100" s="41">
        <v>210</v>
      </c>
      <c r="DA100" s="41">
        <v>210</v>
      </c>
      <c r="DB100" s="42">
        <f t="shared" si="115"/>
        <v>210</v>
      </c>
      <c r="DF100" s="43" t="e">
        <f t="shared" si="116"/>
        <v>#DIV/0!</v>
      </c>
      <c r="DG100" s="44">
        <f t="shared" si="130"/>
        <v>1.3125E-2</v>
      </c>
      <c r="DI100" s="55">
        <v>12</v>
      </c>
      <c r="DJ100" s="41">
        <v>5</v>
      </c>
      <c r="DK100" s="41">
        <v>128</v>
      </c>
      <c r="DL100" s="41">
        <v>30000</v>
      </c>
      <c r="DM100" s="41">
        <v>251.4</v>
      </c>
      <c r="DN100" s="41">
        <v>251.3</v>
      </c>
      <c r="DO100" s="41">
        <v>251.5</v>
      </c>
      <c r="DP100" s="42">
        <f t="shared" si="117"/>
        <v>251.4</v>
      </c>
      <c r="DT100" s="43" t="e">
        <f t="shared" si="118"/>
        <v>#DIV/0!</v>
      </c>
      <c r="DU100" s="44">
        <f t="shared" si="131"/>
        <v>1.3093749999999999E-2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19"/>
        <v>#DIV/0!</v>
      </c>
      <c r="EH100" s="43" t="e">
        <f t="shared" si="120"/>
        <v>#DIV/0!</v>
      </c>
      <c r="EI100" s="44" t="e">
        <f t="shared" si="132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21"/>
        <v>#DIV/0!</v>
      </c>
      <c r="EV100" s="43" t="e">
        <f t="shared" si="122"/>
        <v>#DIV/0!</v>
      </c>
      <c r="EW100" s="44" t="e">
        <f t="shared" si="133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15000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20000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25000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30000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34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35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36">AVERAGE(S106:U106)</f>
        <v>#DIV/0!</v>
      </c>
      <c r="W106" s="38"/>
      <c r="X106" s="5"/>
      <c r="Y106" s="38"/>
      <c r="Z106" s="13" t="e">
        <f t="shared" ref="Z106:Z116" si="137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38">AVERAGE(AG106:AI106)</f>
        <v>#DIV/0!</v>
      </c>
      <c r="AK106" s="38"/>
      <c r="AL106" s="5"/>
      <c r="AM106" s="38"/>
      <c r="AN106" s="13" t="e">
        <f t="shared" ref="AN106:AN116" si="139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40">AVERAGE(AU106:AW106)</f>
        <v>#DIV/0!</v>
      </c>
      <c r="AY106" s="38"/>
      <c r="AZ106" s="5"/>
      <c r="BA106" s="38"/>
      <c r="BB106" s="13" t="e">
        <f t="shared" ref="BB106:BB116" si="141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42">AVERAGE(BI106:BK106)</f>
        <v>#DIV/0!</v>
      </c>
      <c r="BM106" s="38"/>
      <c r="BN106" s="5"/>
      <c r="BO106" s="38"/>
      <c r="BP106" s="13" t="e">
        <f t="shared" ref="BP106:BP116" si="143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34"/>
        <v>#DIV/0!</v>
      </c>
      <c r="I107">
        <v>1</v>
      </c>
      <c r="J107">
        <v>1</v>
      </c>
      <c r="K107">
        <v>1</v>
      </c>
      <c r="L107" s="13">
        <f t="shared" si="135"/>
        <v>1</v>
      </c>
      <c r="M107" s="34" t="e">
        <f t="shared" ref="M107:M116" si="144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36"/>
        <v>#DIV/0!</v>
      </c>
      <c r="Z107" s="13" t="e">
        <f t="shared" si="137"/>
        <v>#DIV/0!</v>
      </c>
      <c r="AA107" s="34" t="e">
        <f t="shared" ref="AA107:AA116" si="145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38"/>
        <v>#DIV/0!</v>
      </c>
      <c r="AN107" s="13" t="e">
        <f t="shared" si="139"/>
        <v>#DIV/0!</v>
      </c>
      <c r="AO107" s="34" t="e">
        <f t="shared" ref="AO107:AO116" si="146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40"/>
        <v>#DIV/0!</v>
      </c>
      <c r="BB107" s="13" t="e">
        <f t="shared" si="141"/>
        <v>#DIV/0!</v>
      </c>
      <c r="BC107" s="34" t="e">
        <f t="shared" ref="BC107:BC116" si="147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42"/>
        <v>#DIV/0!</v>
      </c>
      <c r="BP107" s="13" t="e">
        <f t="shared" si="143"/>
        <v>#DIV/0!</v>
      </c>
      <c r="BQ107" s="34" t="e">
        <f t="shared" ref="BQ107:BQ116" si="148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34"/>
        <v>#DIV/0!</v>
      </c>
      <c r="L108" s="13" t="e">
        <f t="shared" si="135"/>
        <v>#DIV/0!</v>
      </c>
      <c r="M108" s="34" t="e">
        <f t="shared" si="144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36"/>
        <v>#DIV/0!</v>
      </c>
      <c r="Z108" s="13" t="e">
        <f t="shared" si="137"/>
        <v>#DIV/0!</v>
      </c>
      <c r="AA108" s="34" t="e">
        <f t="shared" si="145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38"/>
        <v>#DIV/0!</v>
      </c>
      <c r="AN108" s="13" t="e">
        <f t="shared" si="139"/>
        <v>#DIV/0!</v>
      </c>
      <c r="AO108" s="34" t="e">
        <f t="shared" si="146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40"/>
        <v>#DIV/0!</v>
      </c>
      <c r="BB108" s="13" t="e">
        <f t="shared" si="141"/>
        <v>#DIV/0!</v>
      </c>
      <c r="BC108" s="34" t="e">
        <f t="shared" si="147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42"/>
        <v>#DIV/0!</v>
      </c>
      <c r="BP108" s="13" t="e">
        <f t="shared" si="143"/>
        <v>#DIV/0!</v>
      </c>
      <c r="BQ108" s="34" t="e">
        <f t="shared" si="148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34"/>
        <v>#DIV/0!</v>
      </c>
      <c r="L109" s="13" t="e">
        <f t="shared" si="135"/>
        <v>#DIV/0!</v>
      </c>
      <c r="M109" s="34" t="e">
        <f t="shared" si="144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36"/>
        <v>#DIV/0!</v>
      </c>
      <c r="Z109" s="13" t="e">
        <f t="shared" si="137"/>
        <v>#DIV/0!</v>
      </c>
      <c r="AA109" s="34" t="e">
        <f t="shared" si="145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38"/>
        <v>#DIV/0!</v>
      </c>
      <c r="AN109" s="13" t="e">
        <f t="shared" si="139"/>
        <v>#DIV/0!</v>
      </c>
      <c r="AO109" s="34" t="e">
        <f t="shared" si="146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40"/>
        <v>#DIV/0!</v>
      </c>
      <c r="BB109" s="13" t="e">
        <f t="shared" si="141"/>
        <v>#DIV/0!</v>
      </c>
      <c r="BC109" s="34" t="e">
        <f t="shared" si="147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42"/>
        <v>#DIV/0!</v>
      </c>
      <c r="BP109" s="13" t="e">
        <f t="shared" si="143"/>
        <v>#DIV/0!</v>
      </c>
      <c r="BQ109" s="34" t="e">
        <f t="shared" si="148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34"/>
        <v>11.229999999999999</v>
      </c>
      <c r="I110">
        <v>4</v>
      </c>
      <c r="J110">
        <v>4</v>
      </c>
      <c r="K110">
        <v>4</v>
      </c>
      <c r="L110" s="13">
        <f t="shared" si="135"/>
        <v>4</v>
      </c>
      <c r="M110" s="34">
        <f t="shared" si="144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36"/>
        <v>#DIV/0!</v>
      </c>
      <c r="Z110" s="13" t="e">
        <f t="shared" si="137"/>
        <v>#DIV/0!</v>
      </c>
      <c r="AA110" s="34" t="e">
        <f t="shared" si="145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38"/>
        <v>#DIV/0!</v>
      </c>
      <c r="AN110" s="13" t="e">
        <f t="shared" si="139"/>
        <v>#DIV/0!</v>
      </c>
      <c r="AO110" s="34" t="e">
        <f t="shared" si="146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40"/>
        <v>#DIV/0!</v>
      </c>
      <c r="BB110" s="13" t="e">
        <f t="shared" si="141"/>
        <v>#DIV/0!</v>
      </c>
      <c r="BC110" s="34" t="e">
        <f t="shared" si="147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42"/>
        <v>#DIV/0!</v>
      </c>
      <c r="BP110" s="13" t="e">
        <f t="shared" si="143"/>
        <v>#DIV/0!</v>
      </c>
      <c r="BQ110" s="34" t="e">
        <f t="shared" si="148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34"/>
        <v>#DIV/0!</v>
      </c>
      <c r="L111" s="13" t="e">
        <f t="shared" si="135"/>
        <v>#DIV/0!</v>
      </c>
      <c r="M111" s="34" t="e">
        <f t="shared" si="144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36"/>
        <v>#DIV/0!</v>
      </c>
      <c r="Z111" s="13" t="e">
        <f t="shared" si="137"/>
        <v>#DIV/0!</v>
      </c>
      <c r="AA111" s="34" t="e">
        <f t="shared" si="145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38"/>
        <v>#DIV/0!</v>
      </c>
      <c r="AN111" s="13" t="e">
        <f t="shared" si="139"/>
        <v>#DIV/0!</v>
      </c>
      <c r="AO111" s="34" t="e">
        <f t="shared" si="146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40"/>
        <v>#DIV/0!</v>
      </c>
      <c r="BB111" s="13" t="e">
        <f t="shared" si="141"/>
        <v>#DIV/0!</v>
      </c>
      <c r="BC111" s="34" t="e">
        <f t="shared" si="147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42"/>
        <v>#DIV/0!</v>
      </c>
      <c r="BP111" s="13" t="e">
        <f t="shared" si="143"/>
        <v>#DIV/0!</v>
      </c>
      <c r="BQ111" s="34" t="e">
        <f t="shared" si="148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34"/>
        <v>#DIV/0!</v>
      </c>
      <c r="L112" s="13" t="e">
        <f t="shared" si="135"/>
        <v>#DIV/0!</v>
      </c>
      <c r="M112" s="34" t="e">
        <f t="shared" si="144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36"/>
        <v>#DIV/0!</v>
      </c>
      <c r="Z112" s="13" t="e">
        <f t="shared" si="137"/>
        <v>#DIV/0!</v>
      </c>
      <c r="AA112" s="34" t="e">
        <f t="shared" si="145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38"/>
        <v>#DIV/0!</v>
      </c>
      <c r="AN112" s="13" t="e">
        <f t="shared" si="139"/>
        <v>#DIV/0!</v>
      </c>
      <c r="AO112" s="34" t="e">
        <f t="shared" si="146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40"/>
        <v>#DIV/0!</v>
      </c>
      <c r="BB112" s="13" t="e">
        <f t="shared" si="141"/>
        <v>#DIV/0!</v>
      </c>
      <c r="BC112" s="34" t="e">
        <f t="shared" si="147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42"/>
        <v>#DIV/0!</v>
      </c>
      <c r="BP112" s="13" t="e">
        <f t="shared" si="143"/>
        <v>#DIV/0!</v>
      </c>
      <c r="BQ112" s="34" t="e">
        <f t="shared" si="148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34"/>
        <v>#DIV/0!</v>
      </c>
      <c r="L113" s="13" t="e">
        <f t="shared" si="135"/>
        <v>#DIV/0!</v>
      </c>
      <c r="M113" s="34" t="e">
        <f t="shared" si="144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36"/>
        <v>#DIV/0!</v>
      </c>
      <c r="Z113" s="13" t="e">
        <f t="shared" si="137"/>
        <v>#DIV/0!</v>
      </c>
      <c r="AA113" s="34" t="e">
        <f t="shared" si="145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38"/>
        <v>#DIV/0!</v>
      </c>
      <c r="AN113" s="13" t="e">
        <f t="shared" si="139"/>
        <v>#DIV/0!</v>
      </c>
      <c r="AO113" s="34" t="e">
        <f t="shared" si="146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40"/>
        <v>#DIV/0!</v>
      </c>
      <c r="BB113" s="13" t="e">
        <f t="shared" si="141"/>
        <v>#DIV/0!</v>
      </c>
      <c r="BC113" s="34" t="e">
        <f t="shared" si="147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42"/>
        <v>#DIV/0!</v>
      </c>
      <c r="BP113" s="13" t="e">
        <f t="shared" si="143"/>
        <v>#DIV/0!</v>
      </c>
      <c r="BQ113" s="34" t="e">
        <f t="shared" si="148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34"/>
        <v>#DIV/0!</v>
      </c>
      <c r="L114" s="13" t="e">
        <f t="shared" si="135"/>
        <v>#DIV/0!</v>
      </c>
      <c r="M114" s="34" t="e">
        <f t="shared" si="144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36"/>
        <v>#DIV/0!</v>
      </c>
      <c r="Z114" s="13" t="e">
        <f t="shared" si="137"/>
        <v>#DIV/0!</v>
      </c>
      <c r="AA114" s="34" t="e">
        <f t="shared" si="145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38"/>
        <v>#DIV/0!</v>
      </c>
      <c r="AN114" s="13" t="e">
        <f t="shared" si="139"/>
        <v>#DIV/0!</v>
      </c>
      <c r="AO114" s="34" t="e">
        <f t="shared" si="146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40"/>
        <v>#DIV/0!</v>
      </c>
      <c r="BB114" s="13" t="e">
        <f t="shared" si="141"/>
        <v>#DIV/0!</v>
      </c>
      <c r="BC114" s="34" t="e">
        <f t="shared" si="147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42"/>
        <v>#DIV/0!</v>
      </c>
      <c r="BP114" s="13" t="e">
        <f t="shared" si="143"/>
        <v>#DIV/0!</v>
      </c>
      <c r="BQ114" s="34" t="e">
        <f t="shared" si="148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34"/>
        <v>13.293333333333335</v>
      </c>
      <c r="I115">
        <v>9</v>
      </c>
      <c r="J115">
        <v>8</v>
      </c>
      <c r="K115">
        <v>10</v>
      </c>
      <c r="L115" s="13">
        <f t="shared" si="135"/>
        <v>9</v>
      </c>
      <c r="M115" s="34">
        <f t="shared" si="144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36"/>
        <v>#DIV/0!</v>
      </c>
      <c r="Z115" s="13" t="e">
        <f t="shared" si="137"/>
        <v>#DIV/0!</v>
      </c>
      <c r="AA115" s="34" t="e">
        <f t="shared" si="145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38"/>
        <v>#DIV/0!</v>
      </c>
      <c r="AN115" s="13" t="e">
        <f t="shared" si="139"/>
        <v>#DIV/0!</v>
      </c>
      <c r="AO115" s="34" t="e">
        <f t="shared" si="146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40"/>
        <v>#DIV/0!</v>
      </c>
      <c r="BB115" s="13" t="e">
        <f t="shared" si="141"/>
        <v>#DIV/0!</v>
      </c>
      <c r="BC115" s="34" t="e">
        <f t="shared" si="147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42"/>
        <v>#DIV/0!</v>
      </c>
      <c r="BP115" s="13" t="e">
        <f t="shared" si="143"/>
        <v>#DIV/0!</v>
      </c>
      <c r="BQ115" s="34" t="e">
        <f t="shared" si="148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34"/>
        <v>13.64</v>
      </c>
      <c r="I116" s="41">
        <v>9</v>
      </c>
      <c r="J116" s="41">
        <v>9</v>
      </c>
      <c r="K116" s="41">
        <v>8</v>
      </c>
      <c r="L116" s="43">
        <f t="shared" si="135"/>
        <v>8.6666666666666661</v>
      </c>
      <c r="M116" s="44">
        <f t="shared" si="144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36"/>
        <v>26.166666666666668</v>
      </c>
      <c r="Z116" s="43" t="e">
        <f t="shared" si="137"/>
        <v>#DIV/0!</v>
      </c>
      <c r="AA116" s="44">
        <f t="shared" si="145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38"/>
        <v>38.300000000000004</v>
      </c>
      <c r="AN116" s="43" t="e">
        <f t="shared" si="139"/>
        <v>#DIV/0!</v>
      </c>
      <c r="AO116" s="44">
        <f t="shared" si="146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40"/>
        <v>63.1</v>
      </c>
      <c r="BB116" s="43" t="e">
        <f t="shared" si="141"/>
        <v>#DIV/0!</v>
      </c>
      <c r="BC116" s="44">
        <f t="shared" si="147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42"/>
        <v>119.39999999999999</v>
      </c>
      <c r="BP116" s="43" t="e">
        <f t="shared" si="143"/>
        <v>#DIV/0!</v>
      </c>
      <c r="BQ116" s="44">
        <f t="shared" si="148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54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 s="5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49">$B$121</f>
        <v>7</v>
      </c>
      <c r="C124">
        <v>10</v>
      </c>
      <c r="D124">
        <v>1000</v>
      </c>
      <c r="H124" s="29" t="e">
        <f t="shared" ref="H124:H133" si="150">AVERAGE(E124:G124)</f>
        <v>#DIV/0!</v>
      </c>
      <c r="I124" s="38"/>
      <c r="J124" s="5"/>
      <c r="K124" s="38"/>
      <c r="L124" s="13" t="e">
        <f t="shared" ref="L124:L133" si="151">AVERAGE(I124:K124)</f>
        <v>#DIV/0!</v>
      </c>
      <c r="M124" s="34" t="e">
        <f>H124*1000/(B124*C124*D124)</f>
        <v>#DIV/0!</v>
      </c>
      <c r="O124">
        <v>2</v>
      </c>
      <c r="P124">
        <f t="shared" ref="P124:P134" si="152">$B$121</f>
        <v>7</v>
      </c>
      <c r="Q124">
        <v>10</v>
      </c>
      <c r="R124">
        <v>2000</v>
      </c>
      <c r="V124" s="29" t="e">
        <f t="shared" ref="V124:V133" si="153">AVERAGE(S124:U124)</f>
        <v>#DIV/0!</v>
      </c>
      <c r="W124" s="38"/>
      <c r="X124" s="5"/>
      <c r="Y124" s="38"/>
      <c r="Z124" s="13" t="e">
        <f t="shared" ref="Z124:Z133" si="154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55">$B$121</f>
        <v>7</v>
      </c>
      <c r="AE124">
        <v>10</v>
      </c>
      <c r="AF124">
        <v>3000</v>
      </c>
      <c r="AJ124" s="29" t="e">
        <f t="shared" ref="AJ124:AJ133" si="156">AVERAGE(AG124:AI124)</f>
        <v>#DIV/0!</v>
      </c>
      <c r="AK124" s="38"/>
      <c r="AL124" s="5"/>
      <c r="AM124" s="38"/>
      <c r="AN124" s="13" t="e">
        <f t="shared" ref="AN124:AN133" si="157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58">$B$121</f>
        <v>7</v>
      </c>
      <c r="AS124">
        <v>10</v>
      </c>
      <c r="AT124">
        <v>5000</v>
      </c>
      <c r="AX124" s="29" t="e">
        <f t="shared" ref="AX124:AX133" si="159">AVERAGE(AU124:AW124)</f>
        <v>#DIV/0!</v>
      </c>
      <c r="AY124" s="38"/>
      <c r="AZ124" s="5"/>
      <c r="BA124" s="38"/>
      <c r="BB124" s="13" t="e">
        <f t="shared" ref="BB124:BB133" si="160">AVERAGE(AY124:BA124)</f>
        <v>#DIV/0!</v>
      </c>
      <c r="BC124" s="34" t="e">
        <f>AX124*1000/(AR124*AS124*AT124)</f>
        <v>#DIV/0!</v>
      </c>
      <c r="BE124" s="53">
        <v>2</v>
      </c>
      <c r="BF124">
        <f t="shared" ref="BF124:BF134" si="161">$B$121</f>
        <v>7</v>
      </c>
      <c r="BG124">
        <v>10</v>
      </c>
      <c r="BH124">
        <v>10000</v>
      </c>
      <c r="BL124" s="29" t="e">
        <f t="shared" ref="BL124:BL133" si="162">AVERAGE(BI124:BK124)</f>
        <v>#DIV/0!</v>
      </c>
      <c r="BM124" s="38"/>
      <c r="BN124" s="5"/>
      <c r="BO124" s="38"/>
      <c r="BP124" s="13" t="e">
        <f t="shared" ref="BP124:BP133" si="163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49"/>
        <v>7</v>
      </c>
      <c r="C125">
        <v>20</v>
      </c>
      <c r="D125">
        <v>1000</v>
      </c>
      <c r="H125" s="29" t="e">
        <f t="shared" si="150"/>
        <v>#DIV/0!</v>
      </c>
      <c r="L125" s="13" t="e">
        <f t="shared" si="151"/>
        <v>#DIV/0!</v>
      </c>
      <c r="M125" s="34" t="e">
        <f t="shared" ref="M125:M133" si="164">H125*1000/(B125*C125*D125)</f>
        <v>#DIV/0!</v>
      </c>
      <c r="O125">
        <v>3</v>
      </c>
      <c r="P125">
        <f t="shared" si="152"/>
        <v>7</v>
      </c>
      <c r="Q125">
        <v>20</v>
      </c>
      <c r="R125">
        <v>2000</v>
      </c>
      <c r="V125" s="29" t="e">
        <f t="shared" si="153"/>
        <v>#DIV/0!</v>
      </c>
      <c r="Z125" s="13" t="e">
        <f t="shared" si="154"/>
        <v>#DIV/0!</v>
      </c>
      <c r="AA125" s="34" t="e">
        <f t="shared" ref="AA125:AA133" si="165">V125*1000/(P125*Q125*R125)</f>
        <v>#DIV/0!</v>
      </c>
      <c r="AC125">
        <v>3</v>
      </c>
      <c r="AD125">
        <f t="shared" si="155"/>
        <v>7</v>
      </c>
      <c r="AE125">
        <v>20</v>
      </c>
      <c r="AF125">
        <v>3000</v>
      </c>
      <c r="AJ125" s="29" t="e">
        <f t="shared" si="156"/>
        <v>#DIV/0!</v>
      </c>
      <c r="AN125" s="13" t="e">
        <f t="shared" si="157"/>
        <v>#DIV/0!</v>
      </c>
      <c r="AO125" s="34" t="e">
        <f t="shared" ref="AO125:AO133" si="166">AJ125*1000/(AD125*AE125*AF125)</f>
        <v>#DIV/0!</v>
      </c>
      <c r="AQ125">
        <v>3</v>
      </c>
      <c r="AR125">
        <f t="shared" si="158"/>
        <v>7</v>
      </c>
      <c r="AS125">
        <v>20</v>
      </c>
      <c r="AT125">
        <v>5000</v>
      </c>
      <c r="AX125" s="29" t="e">
        <f t="shared" si="159"/>
        <v>#DIV/0!</v>
      </c>
      <c r="BB125" s="13" t="e">
        <f t="shared" si="160"/>
        <v>#DIV/0!</v>
      </c>
      <c r="BC125" s="34" t="e">
        <f t="shared" ref="BC125:BC133" si="167">AX125*1000/(AR125*AS125*AT125)</f>
        <v>#DIV/0!</v>
      </c>
      <c r="BE125" s="53">
        <v>3</v>
      </c>
      <c r="BF125">
        <f t="shared" si="161"/>
        <v>7</v>
      </c>
      <c r="BG125">
        <v>20</v>
      </c>
      <c r="BH125">
        <v>10000</v>
      </c>
      <c r="BL125" s="29" t="e">
        <f t="shared" si="162"/>
        <v>#DIV/0!</v>
      </c>
      <c r="BP125" s="13" t="e">
        <f t="shared" si="163"/>
        <v>#DIV/0!</v>
      </c>
      <c r="BQ125" s="34" t="e">
        <f t="shared" ref="BQ125:BQ133" si="168">BL125*1000/(BF125*BG125*BH125)</f>
        <v>#DIV/0!</v>
      </c>
    </row>
    <row r="126" spans="1:69" x14ac:dyDescent="0.25">
      <c r="A126">
        <v>4</v>
      </c>
      <c r="B126">
        <f t="shared" si="149"/>
        <v>7</v>
      </c>
      <c r="C126">
        <v>30</v>
      </c>
      <c r="D126">
        <v>1000</v>
      </c>
      <c r="H126" s="29" t="e">
        <f t="shared" si="150"/>
        <v>#DIV/0!</v>
      </c>
      <c r="L126" s="13" t="e">
        <f t="shared" si="151"/>
        <v>#DIV/0!</v>
      </c>
      <c r="M126" s="34" t="e">
        <f t="shared" si="164"/>
        <v>#DIV/0!</v>
      </c>
      <c r="O126">
        <v>4</v>
      </c>
      <c r="P126">
        <f t="shared" si="152"/>
        <v>7</v>
      </c>
      <c r="Q126">
        <v>30</v>
      </c>
      <c r="R126">
        <v>2000</v>
      </c>
      <c r="V126" s="29" t="e">
        <f t="shared" si="153"/>
        <v>#DIV/0!</v>
      </c>
      <c r="Z126" s="13" t="e">
        <f t="shared" si="154"/>
        <v>#DIV/0!</v>
      </c>
      <c r="AA126" s="34" t="e">
        <f t="shared" si="165"/>
        <v>#DIV/0!</v>
      </c>
      <c r="AC126">
        <v>4</v>
      </c>
      <c r="AD126">
        <f t="shared" si="155"/>
        <v>7</v>
      </c>
      <c r="AE126">
        <v>30</v>
      </c>
      <c r="AF126">
        <v>3000</v>
      </c>
      <c r="AJ126" s="29" t="e">
        <f t="shared" si="156"/>
        <v>#DIV/0!</v>
      </c>
      <c r="AN126" s="13" t="e">
        <f t="shared" si="157"/>
        <v>#DIV/0!</v>
      </c>
      <c r="AO126" s="34" t="e">
        <f t="shared" si="166"/>
        <v>#DIV/0!</v>
      </c>
      <c r="AQ126">
        <v>4</v>
      </c>
      <c r="AR126">
        <f t="shared" si="158"/>
        <v>7</v>
      </c>
      <c r="AS126">
        <v>30</v>
      </c>
      <c r="AT126">
        <v>5000</v>
      </c>
      <c r="AX126" s="29" t="e">
        <f t="shared" si="159"/>
        <v>#DIV/0!</v>
      </c>
      <c r="BB126" s="13" t="e">
        <f t="shared" si="160"/>
        <v>#DIV/0!</v>
      </c>
      <c r="BC126" s="34" t="e">
        <f t="shared" si="167"/>
        <v>#DIV/0!</v>
      </c>
      <c r="BE126" s="53">
        <v>4</v>
      </c>
      <c r="BF126">
        <f t="shared" si="161"/>
        <v>7</v>
      </c>
      <c r="BG126">
        <v>30</v>
      </c>
      <c r="BH126">
        <v>10000</v>
      </c>
      <c r="BL126" s="29" t="e">
        <f t="shared" si="162"/>
        <v>#DIV/0!</v>
      </c>
      <c r="BP126" s="13" t="e">
        <f t="shared" si="163"/>
        <v>#DIV/0!</v>
      </c>
      <c r="BQ126" s="34" t="e">
        <f t="shared" si="168"/>
        <v>#DIV/0!</v>
      </c>
    </row>
    <row r="127" spans="1:69" x14ac:dyDescent="0.25">
      <c r="A127">
        <v>5</v>
      </c>
      <c r="B127">
        <f t="shared" si="149"/>
        <v>7</v>
      </c>
      <c r="C127">
        <v>40</v>
      </c>
      <c r="D127">
        <v>1000</v>
      </c>
      <c r="H127" s="29" t="e">
        <f t="shared" si="150"/>
        <v>#DIV/0!</v>
      </c>
      <c r="L127" s="13" t="e">
        <f t="shared" si="151"/>
        <v>#DIV/0!</v>
      </c>
      <c r="M127" s="34" t="e">
        <f t="shared" si="164"/>
        <v>#DIV/0!</v>
      </c>
      <c r="O127">
        <v>5</v>
      </c>
      <c r="P127">
        <f t="shared" si="152"/>
        <v>7</v>
      </c>
      <c r="Q127">
        <v>40</v>
      </c>
      <c r="R127">
        <v>2000</v>
      </c>
      <c r="V127" s="29" t="e">
        <f t="shared" si="153"/>
        <v>#DIV/0!</v>
      </c>
      <c r="Z127" s="13" t="e">
        <f t="shared" si="154"/>
        <v>#DIV/0!</v>
      </c>
      <c r="AA127" s="34" t="e">
        <f t="shared" si="165"/>
        <v>#DIV/0!</v>
      </c>
      <c r="AC127">
        <v>5</v>
      </c>
      <c r="AD127">
        <f t="shared" si="155"/>
        <v>7</v>
      </c>
      <c r="AE127">
        <v>40</v>
      </c>
      <c r="AF127">
        <v>3000</v>
      </c>
      <c r="AJ127" s="29" t="e">
        <f t="shared" si="156"/>
        <v>#DIV/0!</v>
      </c>
      <c r="AN127" s="13" t="e">
        <f t="shared" si="157"/>
        <v>#DIV/0!</v>
      </c>
      <c r="AO127" s="34" t="e">
        <f t="shared" si="166"/>
        <v>#DIV/0!</v>
      </c>
      <c r="AQ127">
        <v>5</v>
      </c>
      <c r="AR127">
        <f t="shared" si="158"/>
        <v>7</v>
      </c>
      <c r="AS127">
        <v>40</v>
      </c>
      <c r="AT127">
        <v>5000</v>
      </c>
      <c r="AX127" s="29" t="e">
        <f t="shared" si="159"/>
        <v>#DIV/0!</v>
      </c>
      <c r="BB127" s="13" t="e">
        <f t="shared" si="160"/>
        <v>#DIV/0!</v>
      </c>
      <c r="BC127" s="34" t="e">
        <f t="shared" si="167"/>
        <v>#DIV/0!</v>
      </c>
      <c r="BE127" s="53">
        <v>5</v>
      </c>
      <c r="BF127">
        <f t="shared" si="161"/>
        <v>7</v>
      </c>
      <c r="BG127">
        <v>40</v>
      </c>
      <c r="BH127">
        <v>10000</v>
      </c>
      <c r="BL127" s="29" t="e">
        <f t="shared" si="162"/>
        <v>#DIV/0!</v>
      </c>
      <c r="BP127" s="13" t="e">
        <f t="shared" si="163"/>
        <v>#DIV/0!</v>
      </c>
      <c r="BQ127" s="34" t="e">
        <f t="shared" si="168"/>
        <v>#DIV/0!</v>
      </c>
    </row>
    <row r="128" spans="1:69" x14ac:dyDescent="0.25">
      <c r="A128">
        <v>6</v>
      </c>
      <c r="B128">
        <f t="shared" si="149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50"/>
        <v>11.319999999999999</v>
      </c>
      <c r="I128">
        <v>6</v>
      </c>
      <c r="J128">
        <v>4</v>
      </c>
      <c r="K128">
        <v>5</v>
      </c>
      <c r="L128" s="13">
        <f t="shared" si="151"/>
        <v>5</v>
      </c>
      <c r="M128" s="34">
        <f t="shared" si="164"/>
        <v>3.2342857142857138E-2</v>
      </c>
      <c r="O128">
        <v>6</v>
      </c>
      <c r="P128">
        <f t="shared" si="152"/>
        <v>7</v>
      </c>
      <c r="Q128">
        <v>50</v>
      </c>
      <c r="R128">
        <v>2000</v>
      </c>
      <c r="V128" s="29" t="e">
        <f t="shared" si="153"/>
        <v>#DIV/0!</v>
      </c>
      <c r="Z128" s="13" t="e">
        <f t="shared" si="154"/>
        <v>#DIV/0!</v>
      </c>
      <c r="AA128" s="34" t="e">
        <f t="shared" si="165"/>
        <v>#DIV/0!</v>
      </c>
      <c r="AC128">
        <v>6</v>
      </c>
      <c r="AD128">
        <f t="shared" si="155"/>
        <v>7</v>
      </c>
      <c r="AE128">
        <v>50</v>
      </c>
      <c r="AF128">
        <v>3000</v>
      </c>
      <c r="AJ128" s="29" t="e">
        <f t="shared" si="156"/>
        <v>#DIV/0!</v>
      </c>
      <c r="AN128" s="13" t="e">
        <f t="shared" si="157"/>
        <v>#DIV/0!</v>
      </c>
      <c r="AO128" s="34" t="e">
        <f t="shared" si="166"/>
        <v>#DIV/0!</v>
      </c>
      <c r="AQ128">
        <v>6</v>
      </c>
      <c r="AR128">
        <f t="shared" si="158"/>
        <v>7</v>
      </c>
      <c r="AS128">
        <v>50</v>
      </c>
      <c r="AT128">
        <v>5000</v>
      </c>
      <c r="AX128" s="29" t="e">
        <f t="shared" si="159"/>
        <v>#DIV/0!</v>
      </c>
      <c r="BB128" s="13" t="e">
        <f t="shared" si="160"/>
        <v>#DIV/0!</v>
      </c>
      <c r="BC128" s="34" t="e">
        <f t="shared" si="167"/>
        <v>#DIV/0!</v>
      </c>
      <c r="BE128" s="53">
        <v>6</v>
      </c>
      <c r="BF128">
        <f t="shared" si="161"/>
        <v>7</v>
      </c>
      <c r="BG128">
        <v>50</v>
      </c>
      <c r="BH128">
        <v>10000</v>
      </c>
      <c r="BL128" s="29" t="e">
        <f t="shared" si="162"/>
        <v>#DIV/0!</v>
      </c>
      <c r="BP128" s="13" t="e">
        <f t="shared" si="163"/>
        <v>#DIV/0!</v>
      </c>
      <c r="BQ128" s="34" t="e">
        <f t="shared" si="168"/>
        <v>#DIV/0!</v>
      </c>
    </row>
    <row r="129" spans="1:69" x14ac:dyDescent="0.25">
      <c r="A129">
        <v>7</v>
      </c>
      <c r="B129">
        <f t="shared" si="149"/>
        <v>7</v>
      </c>
      <c r="C129">
        <v>60</v>
      </c>
      <c r="D129">
        <v>1000</v>
      </c>
      <c r="H129" s="29" t="e">
        <f t="shared" si="150"/>
        <v>#DIV/0!</v>
      </c>
      <c r="L129" s="13" t="e">
        <f t="shared" si="151"/>
        <v>#DIV/0!</v>
      </c>
      <c r="M129" s="34" t="e">
        <f t="shared" si="164"/>
        <v>#DIV/0!</v>
      </c>
      <c r="O129">
        <v>7</v>
      </c>
      <c r="P129">
        <f t="shared" si="152"/>
        <v>7</v>
      </c>
      <c r="Q129">
        <v>60</v>
      </c>
      <c r="R129">
        <v>2000</v>
      </c>
      <c r="V129" s="29" t="e">
        <f t="shared" si="153"/>
        <v>#DIV/0!</v>
      </c>
      <c r="Z129" s="13" t="e">
        <f t="shared" si="154"/>
        <v>#DIV/0!</v>
      </c>
      <c r="AA129" s="34" t="e">
        <f t="shared" si="165"/>
        <v>#DIV/0!</v>
      </c>
      <c r="AC129">
        <v>7</v>
      </c>
      <c r="AD129">
        <f t="shared" si="155"/>
        <v>7</v>
      </c>
      <c r="AE129">
        <v>60</v>
      </c>
      <c r="AF129">
        <v>3000</v>
      </c>
      <c r="AJ129" s="29" t="e">
        <f t="shared" si="156"/>
        <v>#DIV/0!</v>
      </c>
      <c r="AN129" s="13" t="e">
        <f t="shared" si="157"/>
        <v>#DIV/0!</v>
      </c>
      <c r="AO129" s="34" t="e">
        <f t="shared" si="166"/>
        <v>#DIV/0!</v>
      </c>
      <c r="AQ129">
        <v>7</v>
      </c>
      <c r="AR129">
        <f t="shared" si="158"/>
        <v>7</v>
      </c>
      <c r="AS129">
        <v>60</v>
      </c>
      <c r="AT129">
        <v>5000</v>
      </c>
      <c r="AX129" s="29" t="e">
        <f t="shared" si="159"/>
        <v>#DIV/0!</v>
      </c>
      <c r="BB129" s="13" t="e">
        <f t="shared" si="160"/>
        <v>#DIV/0!</v>
      </c>
      <c r="BC129" s="34" t="e">
        <f t="shared" si="167"/>
        <v>#DIV/0!</v>
      </c>
      <c r="BE129" s="53">
        <v>7</v>
      </c>
      <c r="BF129">
        <f t="shared" si="161"/>
        <v>7</v>
      </c>
      <c r="BG129">
        <v>60</v>
      </c>
      <c r="BH129">
        <v>10000</v>
      </c>
      <c r="BL129" s="29" t="e">
        <f t="shared" si="162"/>
        <v>#DIV/0!</v>
      </c>
      <c r="BP129" s="13" t="e">
        <f t="shared" si="163"/>
        <v>#DIV/0!</v>
      </c>
      <c r="BQ129" s="34" t="e">
        <f t="shared" si="168"/>
        <v>#DIV/0!</v>
      </c>
    </row>
    <row r="130" spans="1:69" x14ac:dyDescent="0.25">
      <c r="A130">
        <v>8</v>
      </c>
      <c r="B130">
        <f t="shared" si="149"/>
        <v>7</v>
      </c>
      <c r="C130">
        <v>70</v>
      </c>
      <c r="D130">
        <v>1000</v>
      </c>
      <c r="H130" s="29" t="e">
        <f t="shared" si="150"/>
        <v>#DIV/0!</v>
      </c>
      <c r="L130" s="13" t="e">
        <f t="shared" si="151"/>
        <v>#DIV/0!</v>
      </c>
      <c r="M130" s="34" t="e">
        <f t="shared" si="164"/>
        <v>#DIV/0!</v>
      </c>
      <c r="O130">
        <v>8</v>
      </c>
      <c r="P130">
        <f t="shared" si="152"/>
        <v>7</v>
      </c>
      <c r="Q130">
        <v>70</v>
      </c>
      <c r="R130">
        <v>2000</v>
      </c>
      <c r="V130" s="29" t="e">
        <f t="shared" si="153"/>
        <v>#DIV/0!</v>
      </c>
      <c r="Z130" s="13" t="e">
        <f t="shared" si="154"/>
        <v>#DIV/0!</v>
      </c>
      <c r="AA130" s="34" t="e">
        <f t="shared" si="165"/>
        <v>#DIV/0!</v>
      </c>
      <c r="AC130">
        <v>8</v>
      </c>
      <c r="AD130">
        <f t="shared" si="155"/>
        <v>7</v>
      </c>
      <c r="AE130">
        <v>70</v>
      </c>
      <c r="AF130">
        <v>3000</v>
      </c>
      <c r="AJ130" s="29" t="e">
        <f t="shared" si="156"/>
        <v>#DIV/0!</v>
      </c>
      <c r="AN130" s="13" t="e">
        <f t="shared" si="157"/>
        <v>#DIV/0!</v>
      </c>
      <c r="AO130" s="34" t="e">
        <f t="shared" si="166"/>
        <v>#DIV/0!</v>
      </c>
      <c r="AQ130">
        <v>8</v>
      </c>
      <c r="AR130">
        <f t="shared" si="158"/>
        <v>7</v>
      </c>
      <c r="AS130">
        <v>70</v>
      </c>
      <c r="AT130">
        <v>5000</v>
      </c>
      <c r="AX130" s="29" t="e">
        <f t="shared" si="159"/>
        <v>#DIV/0!</v>
      </c>
      <c r="BB130" s="13" t="e">
        <f t="shared" si="160"/>
        <v>#DIV/0!</v>
      </c>
      <c r="BC130" s="34" t="e">
        <f t="shared" si="167"/>
        <v>#DIV/0!</v>
      </c>
      <c r="BE130" s="53">
        <v>8</v>
      </c>
      <c r="BF130">
        <f t="shared" si="161"/>
        <v>7</v>
      </c>
      <c r="BG130">
        <v>70</v>
      </c>
      <c r="BH130">
        <v>10000</v>
      </c>
      <c r="BL130" s="29" t="e">
        <f t="shared" si="162"/>
        <v>#DIV/0!</v>
      </c>
      <c r="BP130" s="13" t="e">
        <f t="shared" si="163"/>
        <v>#DIV/0!</v>
      </c>
      <c r="BQ130" s="34" t="e">
        <f t="shared" si="168"/>
        <v>#DIV/0!</v>
      </c>
    </row>
    <row r="131" spans="1:69" x14ac:dyDescent="0.25">
      <c r="A131">
        <v>9</v>
      </c>
      <c r="B131">
        <f t="shared" si="149"/>
        <v>7</v>
      </c>
      <c r="C131">
        <v>80</v>
      </c>
      <c r="D131">
        <v>1000</v>
      </c>
      <c r="H131" s="29" t="e">
        <f t="shared" si="150"/>
        <v>#DIV/0!</v>
      </c>
      <c r="L131" s="13" t="e">
        <f t="shared" si="151"/>
        <v>#DIV/0!</v>
      </c>
      <c r="M131" s="34" t="e">
        <f t="shared" si="164"/>
        <v>#DIV/0!</v>
      </c>
      <c r="O131">
        <v>9</v>
      </c>
      <c r="P131">
        <f t="shared" si="152"/>
        <v>7</v>
      </c>
      <c r="Q131">
        <v>80</v>
      </c>
      <c r="R131">
        <v>2000</v>
      </c>
      <c r="V131" s="29" t="e">
        <f t="shared" si="153"/>
        <v>#DIV/0!</v>
      </c>
      <c r="Z131" s="13" t="e">
        <f t="shared" si="154"/>
        <v>#DIV/0!</v>
      </c>
      <c r="AA131" s="34" t="e">
        <f t="shared" si="165"/>
        <v>#DIV/0!</v>
      </c>
      <c r="AC131">
        <v>9</v>
      </c>
      <c r="AD131">
        <f t="shared" si="155"/>
        <v>7</v>
      </c>
      <c r="AE131">
        <v>80</v>
      </c>
      <c r="AF131">
        <v>3000</v>
      </c>
      <c r="AJ131" s="29" t="e">
        <f t="shared" si="156"/>
        <v>#DIV/0!</v>
      </c>
      <c r="AN131" s="13" t="e">
        <f t="shared" si="157"/>
        <v>#DIV/0!</v>
      </c>
      <c r="AO131" s="34" t="e">
        <f t="shared" si="166"/>
        <v>#DIV/0!</v>
      </c>
      <c r="AQ131">
        <v>9</v>
      </c>
      <c r="AR131">
        <f t="shared" si="158"/>
        <v>7</v>
      </c>
      <c r="AS131">
        <v>80</v>
      </c>
      <c r="AT131">
        <v>5000</v>
      </c>
      <c r="AX131" s="29" t="e">
        <f t="shared" si="159"/>
        <v>#DIV/0!</v>
      </c>
      <c r="BB131" s="13" t="e">
        <f t="shared" si="160"/>
        <v>#DIV/0!</v>
      </c>
      <c r="BC131" s="34" t="e">
        <f t="shared" si="167"/>
        <v>#DIV/0!</v>
      </c>
      <c r="BE131" s="53">
        <v>9</v>
      </c>
      <c r="BF131">
        <f t="shared" si="161"/>
        <v>7</v>
      </c>
      <c r="BG131">
        <v>80</v>
      </c>
      <c r="BH131">
        <v>10000</v>
      </c>
      <c r="BL131" s="29" t="e">
        <f t="shared" si="162"/>
        <v>#DIV/0!</v>
      </c>
      <c r="BP131" s="13" t="e">
        <f t="shared" si="163"/>
        <v>#DIV/0!</v>
      </c>
      <c r="BQ131" s="34" t="e">
        <f t="shared" si="168"/>
        <v>#DIV/0!</v>
      </c>
    </row>
    <row r="132" spans="1:69" x14ac:dyDescent="0.25">
      <c r="A132">
        <v>10</v>
      </c>
      <c r="B132">
        <f t="shared" si="149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50"/>
        <v>13.466666666666667</v>
      </c>
      <c r="I132">
        <v>8</v>
      </c>
      <c r="J132">
        <v>9</v>
      </c>
      <c r="K132">
        <v>8</v>
      </c>
      <c r="L132" s="13">
        <f t="shared" si="151"/>
        <v>8.3333333333333339</v>
      </c>
      <c r="M132" s="34">
        <f t="shared" si="164"/>
        <v>2.1375661375661374E-2</v>
      </c>
      <c r="O132">
        <v>10</v>
      </c>
      <c r="P132">
        <f t="shared" si="152"/>
        <v>7</v>
      </c>
      <c r="Q132">
        <v>90</v>
      </c>
      <c r="R132">
        <v>2000</v>
      </c>
      <c r="V132" s="29" t="e">
        <f t="shared" si="153"/>
        <v>#DIV/0!</v>
      </c>
      <c r="Z132" s="13" t="e">
        <f t="shared" si="154"/>
        <v>#DIV/0!</v>
      </c>
      <c r="AA132" s="34" t="e">
        <f t="shared" si="165"/>
        <v>#DIV/0!</v>
      </c>
      <c r="AC132">
        <v>10</v>
      </c>
      <c r="AD132">
        <f t="shared" si="155"/>
        <v>7</v>
      </c>
      <c r="AE132">
        <v>90</v>
      </c>
      <c r="AF132">
        <v>3000</v>
      </c>
      <c r="AJ132" s="29" t="e">
        <f t="shared" si="156"/>
        <v>#DIV/0!</v>
      </c>
      <c r="AN132" s="13" t="e">
        <f t="shared" si="157"/>
        <v>#DIV/0!</v>
      </c>
      <c r="AO132" s="34" t="e">
        <f t="shared" si="166"/>
        <v>#DIV/0!</v>
      </c>
      <c r="AQ132">
        <v>10</v>
      </c>
      <c r="AR132">
        <f t="shared" si="158"/>
        <v>7</v>
      </c>
      <c r="AS132">
        <v>90</v>
      </c>
      <c r="AT132">
        <v>5000</v>
      </c>
      <c r="AX132" s="29" t="e">
        <f t="shared" si="159"/>
        <v>#DIV/0!</v>
      </c>
      <c r="BB132" s="13" t="e">
        <f t="shared" si="160"/>
        <v>#DIV/0!</v>
      </c>
      <c r="BC132" s="34" t="e">
        <f t="shared" si="167"/>
        <v>#DIV/0!</v>
      </c>
      <c r="BE132" s="53">
        <v>10</v>
      </c>
      <c r="BF132">
        <f t="shared" si="161"/>
        <v>7</v>
      </c>
      <c r="BG132">
        <v>90</v>
      </c>
      <c r="BH132">
        <v>10000</v>
      </c>
      <c r="BL132" s="29" t="e">
        <f t="shared" si="162"/>
        <v>#DIV/0!</v>
      </c>
      <c r="BP132" s="13" t="e">
        <f t="shared" si="163"/>
        <v>#DIV/0!</v>
      </c>
      <c r="BQ132" s="34" t="e">
        <f t="shared" si="168"/>
        <v>#DIV/0!</v>
      </c>
    </row>
    <row r="133" spans="1:69" s="41" customFormat="1" x14ac:dyDescent="0.25">
      <c r="A133" s="41">
        <v>11</v>
      </c>
      <c r="B133" s="41">
        <f t="shared" si="149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50"/>
        <v>13.423333333333332</v>
      </c>
      <c r="I133" s="41">
        <v>9</v>
      </c>
      <c r="J133" s="41">
        <v>9</v>
      </c>
      <c r="K133" s="41">
        <v>9</v>
      </c>
      <c r="L133" s="43">
        <f t="shared" si="151"/>
        <v>9</v>
      </c>
      <c r="M133" s="44">
        <f t="shared" si="164"/>
        <v>2.1072736787022501E-2</v>
      </c>
      <c r="O133" s="41">
        <v>11</v>
      </c>
      <c r="P133" s="41">
        <f t="shared" si="152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53"/>
        <v>25.866666666666664</v>
      </c>
      <c r="Z133" s="43" t="e">
        <f t="shared" si="154"/>
        <v>#DIV/0!</v>
      </c>
      <c r="AA133" s="44">
        <f t="shared" si="165"/>
        <v>2.0303506017791729E-2</v>
      </c>
      <c r="AC133" s="41">
        <v>11</v>
      </c>
      <c r="AD133" s="41">
        <f t="shared" si="155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56"/>
        <v>38.233333333333334</v>
      </c>
      <c r="AN133" s="43" t="e">
        <f t="shared" si="157"/>
        <v>#DIV/0!</v>
      </c>
      <c r="AO133" s="44">
        <f t="shared" si="166"/>
        <v>2.0006977149834293E-2</v>
      </c>
      <c r="AQ133" s="41">
        <v>11</v>
      </c>
      <c r="AR133" s="41">
        <f t="shared" si="158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59"/>
        <v>63.666666666666664</v>
      </c>
      <c r="BB133" s="43" t="e">
        <f t="shared" si="160"/>
        <v>#DIV/0!</v>
      </c>
      <c r="BC133" s="44">
        <f t="shared" si="167"/>
        <v>1.998953427524856E-2</v>
      </c>
      <c r="BE133" s="55">
        <v>11</v>
      </c>
      <c r="BF133" s="41">
        <f t="shared" si="161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62"/>
        <v>120.76666666666667</v>
      </c>
      <c r="BP133" s="43" t="e">
        <f t="shared" si="163"/>
        <v>#DIV/0!</v>
      </c>
      <c r="BQ133" s="44">
        <f t="shared" si="168"/>
        <v>1.8958660387231818E-2</v>
      </c>
    </row>
    <row r="134" spans="1:69" x14ac:dyDescent="0.25">
      <c r="A134">
        <v>18</v>
      </c>
      <c r="B134">
        <f t="shared" si="149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52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55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58"/>
        <v>7</v>
      </c>
      <c r="AS134">
        <v>92</v>
      </c>
      <c r="AT134">
        <v>5000</v>
      </c>
      <c r="AX134" s="29" t="s">
        <v>44</v>
      </c>
      <c r="BB134" s="13"/>
      <c r="BC134" s="34"/>
      <c r="BE134" s="53">
        <v>18</v>
      </c>
      <c r="BF134">
        <f t="shared" si="161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69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69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54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</row>
    <row r="138" spans="1:69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 s="53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</row>
    <row r="139" spans="1:69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69">AVERAGE(E139:G139)</f>
        <v>#DIV/0!</v>
      </c>
      <c r="I139" s="38"/>
      <c r="J139" s="5"/>
      <c r="K139" s="38"/>
      <c r="L139" s="13" t="e">
        <f t="shared" ref="L139:L146" si="170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71">AVERAGE(S139:U139)</f>
        <v>#DIV/0!</v>
      </c>
      <c r="W139" s="38"/>
      <c r="X139" s="5"/>
      <c r="Y139" s="38"/>
      <c r="Z139" s="13" t="e">
        <f t="shared" ref="Z139:Z146" si="172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73">AVERAGE(AG139:AI139)</f>
        <v>#DIV/0!</v>
      </c>
      <c r="AK139" s="38"/>
      <c r="AL139" s="5"/>
      <c r="AM139" s="38"/>
      <c r="AN139" s="13" t="e">
        <f t="shared" ref="AN139:AN146" si="174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75">AVERAGE(AU139:AW139)</f>
        <v>#DIV/0!</v>
      </c>
      <c r="AY139" s="38"/>
      <c r="AZ139" s="5"/>
      <c r="BA139" s="38"/>
      <c r="BB139" s="13" t="e">
        <f t="shared" ref="BB139:BB146" si="176">AVERAGE(AY139:BA139)</f>
        <v>#DIV/0!</v>
      </c>
      <c r="BC139" s="34" t="e">
        <f>AX139*1000/(AR139*AS139*AT139)</f>
        <v>#DIV/0!</v>
      </c>
      <c r="BE139" s="53">
        <v>2</v>
      </c>
      <c r="BF139">
        <v>8</v>
      </c>
      <c r="BG139">
        <v>10</v>
      </c>
      <c r="BH139">
        <v>10000</v>
      </c>
      <c r="BL139" s="29" t="e">
        <f t="shared" ref="BL139:BL146" si="177">AVERAGE(BI139:BK139)</f>
        <v>#DIV/0!</v>
      </c>
      <c r="BM139" s="38"/>
      <c r="BN139" s="5"/>
      <c r="BO139" s="38"/>
      <c r="BP139" s="13" t="e">
        <f t="shared" ref="BP139:BP146" si="178">AVERAGE(BM139:BO139)</f>
        <v>#DIV/0!</v>
      </c>
      <c r="BQ139" s="34" t="e">
        <f>BL139*1000/(BF139*BG139*BH139)</f>
        <v>#DIV/0!</v>
      </c>
    </row>
    <row r="140" spans="1:69" x14ac:dyDescent="0.25">
      <c r="A140">
        <v>3</v>
      </c>
      <c r="B140">
        <v>8</v>
      </c>
      <c r="C140">
        <v>20</v>
      </c>
      <c r="D140">
        <v>1000</v>
      </c>
      <c r="H140" s="29" t="e">
        <f t="shared" si="169"/>
        <v>#DIV/0!</v>
      </c>
      <c r="L140" s="13" t="e">
        <f t="shared" si="170"/>
        <v>#DIV/0!</v>
      </c>
      <c r="M140" s="34" t="e">
        <f t="shared" ref="M140:M146" si="17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71"/>
        <v>#DIV/0!</v>
      </c>
      <c r="Z140" s="13" t="e">
        <f t="shared" si="172"/>
        <v>#DIV/0!</v>
      </c>
      <c r="AA140" s="34" t="e">
        <f t="shared" ref="AA140:AA146" si="18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73"/>
        <v>#DIV/0!</v>
      </c>
      <c r="AN140" s="13" t="e">
        <f t="shared" si="174"/>
        <v>#DIV/0!</v>
      </c>
      <c r="AO140" s="34" t="e">
        <f t="shared" ref="AO140:AO146" si="18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75"/>
        <v>#DIV/0!</v>
      </c>
      <c r="BB140" s="13" t="e">
        <f t="shared" si="176"/>
        <v>#DIV/0!</v>
      </c>
      <c r="BC140" s="34" t="e">
        <f t="shared" ref="BC140:BC146" si="182">AX140*1000/(AR140*AS140*AT140)</f>
        <v>#DIV/0!</v>
      </c>
      <c r="BE140" s="53">
        <v>3</v>
      </c>
      <c r="BF140">
        <v>8</v>
      </c>
      <c r="BG140">
        <v>20</v>
      </c>
      <c r="BH140">
        <v>10000</v>
      </c>
      <c r="BL140" s="29" t="e">
        <f t="shared" si="177"/>
        <v>#DIV/0!</v>
      </c>
      <c r="BP140" s="13" t="e">
        <f t="shared" si="178"/>
        <v>#DIV/0!</v>
      </c>
      <c r="BQ140" s="34" t="e">
        <f t="shared" ref="BQ140:BQ146" si="183">BL140*1000/(BF140*BG140*BH140)</f>
        <v>#DIV/0!</v>
      </c>
    </row>
    <row r="141" spans="1:69" x14ac:dyDescent="0.25">
      <c r="A141">
        <v>4</v>
      </c>
      <c r="B141">
        <v>8</v>
      </c>
      <c r="C141">
        <v>30</v>
      </c>
      <c r="D141">
        <v>1000</v>
      </c>
      <c r="H141" s="29" t="e">
        <f t="shared" si="169"/>
        <v>#DIV/0!</v>
      </c>
      <c r="L141" s="13" t="e">
        <f t="shared" si="170"/>
        <v>#DIV/0!</v>
      </c>
      <c r="M141" s="34" t="e">
        <f t="shared" si="17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71"/>
        <v>#DIV/0!</v>
      </c>
      <c r="Z141" s="13" t="e">
        <f t="shared" si="172"/>
        <v>#DIV/0!</v>
      </c>
      <c r="AA141" s="34" t="e">
        <f t="shared" si="18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73"/>
        <v>#DIV/0!</v>
      </c>
      <c r="AN141" s="13" t="e">
        <f t="shared" si="174"/>
        <v>#DIV/0!</v>
      </c>
      <c r="AO141" s="34" t="e">
        <f t="shared" si="18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75"/>
        <v>#DIV/0!</v>
      </c>
      <c r="BB141" s="13" t="e">
        <f t="shared" si="176"/>
        <v>#DIV/0!</v>
      </c>
      <c r="BC141" s="34" t="e">
        <f t="shared" si="182"/>
        <v>#DIV/0!</v>
      </c>
      <c r="BE141" s="53">
        <v>4</v>
      </c>
      <c r="BF141">
        <v>8</v>
      </c>
      <c r="BG141">
        <v>30</v>
      </c>
      <c r="BH141">
        <v>10000</v>
      </c>
      <c r="BL141" s="29" t="e">
        <f t="shared" si="177"/>
        <v>#DIV/0!</v>
      </c>
      <c r="BP141" s="13" t="e">
        <f t="shared" si="178"/>
        <v>#DIV/0!</v>
      </c>
      <c r="BQ141" s="34" t="e">
        <f t="shared" si="183"/>
        <v>#DIV/0!</v>
      </c>
    </row>
    <row r="142" spans="1:69" x14ac:dyDescent="0.25">
      <c r="A142">
        <v>5</v>
      </c>
      <c r="B142">
        <v>8</v>
      </c>
      <c r="C142">
        <v>40</v>
      </c>
      <c r="D142">
        <v>1000</v>
      </c>
      <c r="H142" s="29" t="e">
        <f t="shared" si="169"/>
        <v>#DIV/0!</v>
      </c>
      <c r="L142" s="13" t="e">
        <f t="shared" si="170"/>
        <v>#DIV/0!</v>
      </c>
      <c r="M142" s="34" t="e">
        <f t="shared" si="17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71"/>
        <v>#DIV/0!</v>
      </c>
      <c r="Z142" s="13" t="e">
        <f t="shared" si="172"/>
        <v>#DIV/0!</v>
      </c>
      <c r="AA142" s="34" t="e">
        <f t="shared" si="18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73"/>
        <v>#DIV/0!</v>
      </c>
      <c r="AN142" s="13" t="e">
        <f t="shared" si="174"/>
        <v>#DIV/0!</v>
      </c>
      <c r="AO142" s="34" t="e">
        <f t="shared" si="18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75"/>
        <v>#DIV/0!</v>
      </c>
      <c r="BB142" s="13" t="e">
        <f t="shared" si="176"/>
        <v>#DIV/0!</v>
      </c>
      <c r="BC142" s="34" t="e">
        <f t="shared" si="182"/>
        <v>#DIV/0!</v>
      </c>
      <c r="BE142" s="53">
        <v>5</v>
      </c>
      <c r="BF142">
        <v>8</v>
      </c>
      <c r="BG142">
        <v>40</v>
      </c>
      <c r="BH142">
        <v>10000</v>
      </c>
      <c r="BL142" s="29" t="e">
        <f t="shared" si="177"/>
        <v>#DIV/0!</v>
      </c>
      <c r="BP142" s="13" t="e">
        <f t="shared" si="178"/>
        <v>#DIV/0!</v>
      </c>
      <c r="BQ142" s="34" t="e">
        <f t="shared" si="183"/>
        <v>#DIV/0!</v>
      </c>
    </row>
    <row r="143" spans="1:69" x14ac:dyDescent="0.25">
      <c r="A143">
        <v>6</v>
      </c>
      <c r="B143">
        <v>8</v>
      </c>
      <c r="C143">
        <v>50</v>
      </c>
      <c r="D143">
        <v>1000</v>
      </c>
      <c r="H143" s="29" t="e">
        <f t="shared" si="169"/>
        <v>#DIV/0!</v>
      </c>
      <c r="L143" s="13" t="e">
        <f t="shared" si="170"/>
        <v>#DIV/0!</v>
      </c>
      <c r="M143" s="34" t="e">
        <f t="shared" si="17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71"/>
        <v>#DIV/0!</v>
      </c>
      <c r="Z143" s="13" t="e">
        <f t="shared" si="172"/>
        <v>#DIV/0!</v>
      </c>
      <c r="AA143" s="34" t="e">
        <f t="shared" si="18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73"/>
        <v>#DIV/0!</v>
      </c>
      <c r="AN143" s="13" t="e">
        <f t="shared" si="174"/>
        <v>#DIV/0!</v>
      </c>
      <c r="AO143" s="34" t="e">
        <f t="shared" si="18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75"/>
        <v>#DIV/0!</v>
      </c>
      <c r="BB143" s="13" t="e">
        <f t="shared" si="176"/>
        <v>#DIV/0!</v>
      </c>
      <c r="BC143" s="34" t="e">
        <f t="shared" si="182"/>
        <v>#DIV/0!</v>
      </c>
      <c r="BE143" s="53">
        <v>6</v>
      </c>
      <c r="BF143">
        <v>8</v>
      </c>
      <c r="BG143">
        <v>50</v>
      </c>
      <c r="BH143">
        <v>10000</v>
      </c>
      <c r="BL143" s="29" t="e">
        <f t="shared" si="177"/>
        <v>#DIV/0!</v>
      </c>
      <c r="BP143" s="13" t="e">
        <f t="shared" si="178"/>
        <v>#DIV/0!</v>
      </c>
      <c r="BQ143" s="34" t="e">
        <f t="shared" si="183"/>
        <v>#DIV/0!</v>
      </c>
    </row>
    <row r="144" spans="1:69" x14ac:dyDescent="0.25">
      <c r="A144">
        <v>7</v>
      </c>
      <c r="B144">
        <v>8</v>
      </c>
      <c r="C144">
        <v>60</v>
      </c>
      <c r="D144">
        <v>1000</v>
      </c>
      <c r="H144" s="29" t="e">
        <f t="shared" si="169"/>
        <v>#DIV/0!</v>
      </c>
      <c r="L144" s="13" t="e">
        <f t="shared" si="170"/>
        <v>#DIV/0!</v>
      </c>
      <c r="M144" s="34" t="e">
        <f t="shared" si="17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71"/>
        <v>#DIV/0!</v>
      </c>
      <c r="Z144" s="13" t="e">
        <f t="shared" si="172"/>
        <v>#DIV/0!</v>
      </c>
      <c r="AA144" s="34" t="e">
        <f t="shared" si="18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73"/>
        <v>#DIV/0!</v>
      </c>
      <c r="AN144" s="13" t="e">
        <f t="shared" si="174"/>
        <v>#DIV/0!</v>
      </c>
      <c r="AO144" s="34" t="e">
        <f t="shared" si="18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75"/>
        <v>#DIV/0!</v>
      </c>
      <c r="BB144" s="13" t="e">
        <f t="shared" si="176"/>
        <v>#DIV/0!</v>
      </c>
      <c r="BC144" s="34" t="e">
        <f t="shared" si="182"/>
        <v>#DIV/0!</v>
      </c>
      <c r="BE144" s="53">
        <v>7</v>
      </c>
      <c r="BF144">
        <v>8</v>
      </c>
      <c r="BG144">
        <v>60</v>
      </c>
      <c r="BH144">
        <v>10000</v>
      </c>
      <c r="BL144" s="29" t="e">
        <f t="shared" si="177"/>
        <v>#DIV/0!</v>
      </c>
      <c r="BP144" s="13" t="e">
        <f t="shared" si="178"/>
        <v>#DIV/0!</v>
      </c>
      <c r="BQ144" s="34" t="e">
        <f t="shared" si="183"/>
        <v>#DIV/0!</v>
      </c>
    </row>
    <row r="145" spans="1:69" x14ac:dyDescent="0.25">
      <c r="A145">
        <v>8</v>
      </c>
      <c r="B145">
        <v>8</v>
      </c>
      <c r="C145">
        <v>70</v>
      </c>
      <c r="D145">
        <v>1000</v>
      </c>
      <c r="H145" s="29" t="e">
        <f t="shared" si="169"/>
        <v>#DIV/0!</v>
      </c>
      <c r="L145" s="13" t="e">
        <f t="shared" si="170"/>
        <v>#DIV/0!</v>
      </c>
      <c r="M145" s="34" t="e">
        <f t="shared" si="17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71"/>
        <v>#DIV/0!</v>
      </c>
      <c r="Z145" s="13" t="e">
        <f t="shared" si="172"/>
        <v>#DIV/0!</v>
      </c>
      <c r="AA145" s="34" t="e">
        <f t="shared" si="18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73"/>
        <v>#DIV/0!</v>
      </c>
      <c r="AN145" s="13" t="e">
        <f t="shared" si="174"/>
        <v>#DIV/0!</v>
      </c>
      <c r="AO145" s="34" t="e">
        <f t="shared" si="18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75"/>
        <v>#DIV/0!</v>
      </c>
      <c r="BB145" s="13" t="e">
        <f t="shared" si="176"/>
        <v>#DIV/0!</v>
      </c>
      <c r="BC145" s="34" t="e">
        <f t="shared" si="182"/>
        <v>#DIV/0!</v>
      </c>
      <c r="BE145" s="53">
        <v>8</v>
      </c>
      <c r="BF145">
        <v>8</v>
      </c>
      <c r="BG145">
        <v>70</v>
      </c>
      <c r="BH145">
        <v>10000</v>
      </c>
      <c r="BL145" s="29" t="e">
        <f t="shared" si="177"/>
        <v>#DIV/0!</v>
      </c>
      <c r="BP145" s="13" t="e">
        <f t="shared" si="178"/>
        <v>#DIV/0!</v>
      </c>
      <c r="BQ145" s="34" t="e">
        <f t="shared" si="183"/>
        <v>#DIV/0!</v>
      </c>
    </row>
    <row r="146" spans="1:69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69"/>
        <v>13.413333333333334</v>
      </c>
      <c r="I146" s="41">
        <v>10</v>
      </c>
      <c r="J146" s="41">
        <v>9</v>
      </c>
      <c r="K146" s="41">
        <v>9</v>
      </c>
      <c r="L146" s="43">
        <f t="shared" si="170"/>
        <v>9.3333333333333339</v>
      </c>
      <c r="M146" s="44">
        <f t="shared" si="17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71"/>
        <v>25.900000000000002</v>
      </c>
      <c r="Z146" s="43" t="e">
        <f t="shared" si="172"/>
        <v>#DIV/0!</v>
      </c>
      <c r="AA146" s="44">
        <f t="shared" si="18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73"/>
        <v>38.366666666666667</v>
      </c>
      <c r="AN146" s="43" t="e">
        <f t="shared" si="174"/>
        <v>#DIV/0!</v>
      </c>
      <c r="AO146" s="44">
        <f t="shared" si="18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75"/>
        <v>62.9</v>
      </c>
      <c r="BB146" s="43" t="e">
        <f t="shared" si="176"/>
        <v>#DIV/0!</v>
      </c>
      <c r="BC146" s="44">
        <f t="shared" si="182"/>
        <v>1.965625E-2</v>
      </c>
      <c r="BE146" s="55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77"/>
        <v>121.76666666666667</v>
      </c>
      <c r="BP146" s="43" t="e">
        <f t="shared" si="178"/>
        <v>#DIV/0!</v>
      </c>
      <c r="BQ146" s="44">
        <f t="shared" si="183"/>
        <v>1.9026041666666667E-2</v>
      </c>
    </row>
    <row r="147" spans="1:69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 s="53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</row>
    <row r="150" spans="1:69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69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54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69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 s="53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69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184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185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186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187">AVERAGE(AY153:BA153)</f>
        <v>#DIV/0!</v>
      </c>
      <c r="BC153" s="34" t="e">
        <f>AX153*1000/(AR153*AS153*AT153)</f>
        <v>#DIV/0!</v>
      </c>
      <c r="BE153" s="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188">AVERAGE(BM153:BO153)</f>
        <v>#DIV/0!</v>
      </c>
      <c r="BQ153" s="34" t="e">
        <f>BL153*1000/(BF153*BG153*BH153)</f>
        <v>#DIV/0!</v>
      </c>
    </row>
    <row r="154" spans="1:69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189">AVERAGE(E154:G154)</f>
        <v>#DIV/0!</v>
      </c>
      <c r="L154" s="13" t="e">
        <f t="shared" si="184"/>
        <v>#DIV/0!</v>
      </c>
      <c r="M154" s="34" t="e">
        <f t="shared" ref="M154:M160" si="190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191">AVERAGE(S154:U154)</f>
        <v>#DIV/0!</v>
      </c>
      <c r="Z154" s="13" t="e">
        <f t="shared" si="185"/>
        <v>#DIV/0!</v>
      </c>
      <c r="AA154" s="34" t="e">
        <f t="shared" ref="AA154:AA160" si="192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193">AVERAGE(AG154:AI154)</f>
        <v>#DIV/0!</v>
      </c>
      <c r="AN154" s="13" t="e">
        <f t="shared" si="186"/>
        <v>#DIV/0!</v>
      </c>
      <c r="AO154" s="34" t="e">
        <f t="shared" ref="AO154:AO160" si="194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195">AVERAGE(AU154:AW154)</f>
        <v>#DIV/0!</v>
      </c>
      <c r="BB154" s="13" t="e">
        <f t="shared" si="187"/>
        <v>#DIV/0!</v>
      </c>
      <c r="BC154" s="34" t="e">
        <f t="shared" ref="BC154:BC160" si="196">AX154*1000/(AR154*AS154*AT154)</f>
        <v>#DIV/0!</v>
      </c>
      <c r="BE154" s="53">
        <v>3</v>
      </c>
      <c r="BF154">
        <v>9</v>
      </c>
      <c r="BG154">
        <v>20</v>
      </c>
      <c r="BH154">
        <v>10000</v>
      </c>
      <c r="BL154" s="29" t="e">
        <f t="shared" ref="BL154:BL160" si="197">AVERAGE(BI154:BK154)</f>
        <v>#DIV/0!</v>
      </c>
      <c r="BP154" s="13" t="e">
        <f t="shared" si="188"/>
        <v>#DIV/0!</v>
      </c>
      <c r="BQ154" s="34" t="e">
        <f t="shared" ref="BQ154:BQ160" si="198">BL154*1000/(BF154*BG154*BH154)</f>
        <v>#DIV/0!</v>
      </c>
    </row>
    <row r="155" spans="1:69" x14ac:dyDescent="0.25">
      <c r="A155">
        <v>4</v>
      </c>
      <c r="B155">
        <v>9</v>
      </c>
      <c r="C155">
        <v>30</v>
      </c>
      <c r="D155">
        <v>1000</v>
      </c>
      <c r="H155" s="29" t="e">
        <f t="shared" si="189"/>
        <v>#DIV/0!</v>
      </c>
      <c r="L155" s="13" t="e">
        <f t="shared" si="184"/>
        <v>#DIV/0!</v>
      </c>
      <c r="M155" s="34" t="e">
        <f t="shared" si="190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191"/>
        <v>#DIV/0!</v>
      </c>
      <c r="Z155" s="13" t="e">
        <f t="shared" si="185"/>
        <v>#DIV/0!</v>
      </c>
      <c r="AA155" s="34" t="e">
        <f t="shared" si="192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193"/>
        <v>#DIV/0!</v>
      </c>
      <c r="AN155" s="13" t="e">
        <f t="shared" si="186"/>
        <v>#DIV/0!</v>
      </c>
      <c r="AO155" s="34" t="e">
        <f t="shared" si="194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195"/>
        <v>#DIV/0!</v>
      </c>
      <c r="BB155" s="13" t="e">
        <f t="shared" si="187"/>
        <v>#DIV/0!</v>
      </c>
      <c r="BC155" s="34" t="e">
        <f t="shared" si="196"/>
        <v>#DIV/0!</v>
      </c>
      <c r="BE155" s="53">
        <v>4</v>
      </c>
      <c r="BF155">
        <v>9</v>
      </c>
      <c r="BG155">
        <v>30</v>
      </c>
      <c r="BH155">
        <v>10000</v>
      </c>
      <c r="BL155" s="29" t="e">
        <f t="shared" si="197"/>
        <v>#DIV/0!</v>
      </c>
      <c r="BP155" s="13" t="e">
        <f t="shared" si="188"/>
        <v>#DIV/0!</v>
      </c>
      <c r="BQ155" s="34" t="e">
        <f t="shared" si="198"/>
        <v>#DIV/0!</v>
      </c>
    </row>
    <row r="156" spans="1:69" x14ac:dyDescent="0.25">
      <c r="A156">
        <v>5</v>
      </c>
      <c r="B156">
        <v>9</v>
      </c>
      <c r="C156">
        <v>40</v>
      </c>
      <c r="D156">
        <v>1000</v>
      </c>
      <c r="H156" s="29" t="e">
        <f t="shared" si="189"/>
        <v>#DIV/0!</v>
      </c>
      <c r="L156" s="13" t="e">
        <f t="shared" si="184"/>
        <v>#DIV/0!</v>
      </c>
      <c r="M156" s="34" t="e">
        <f t="shared" si="190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191"/>
        <v>#DIV/0!</v>
      </c>
      <c r="Z156" s="13" t="e">
        <f t="shared" si="185"/>
        <v>#DIV/0!</v>
      </c>
      <c r="AA156" s="34" t="e">
        <f t="shared" si="192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193"/>
        <v>#DIV/0!</v>
      </c>
      <c r="AN156" s="13" t="e">
        <f t="shared" si="186"/>
        <v>#DIV/0!</v>
      </c>
      <c r="AO156" s="34" t="e">
        <f t="shared" si="194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195"/>
        <v>#DIV/0!</v>
      </c>
      <c r="BB156" s="13" t="e">
        <f t="shared" si="187"/>
        <v>#DIV/0!</v>
      </c>
      <c r="BC156" s="34" t="e">
        <f t="shared" si="196"/>
        <v>#DIV/0!</v>
      </c>
      <c r="BE156" s="53">
        <v>5</v>
      </c>
      <c r="BF156">
        <v>9</v>
      </c>
      <c r="BG156">
        <v>40</v>
      </c>
      <c r="BH156">
        <v>10000</v>
      </c>
      <c r="BL156" s="29" t="e">
        <f t="shared" si="197"/>
        <v>#DIV/0!</v>
      </c>
      <c r="BP156" s="13" t="e">
        <f t="shared" si="188"/>
        <v>#DIV/0!</v>
      </c>
      <c r="BQ156" s="34" t="e">
        <f t="shared" si="198"/>
        <v>#DIV/0!</v>
      </c>
    </row>
    <row r="157" spans="1:69" x14ac:dyDescent="0.25">
      <c r="A157">
        <v>6</v>
      </c>
      <c r="B157">
        <v>9</v>
      </c>
      <c r="C157">
        <v>50</v>
      </c>
      <c r="D157">
        <v>1000</v>
      </c>
      <c r="H157" s="29" t="e">
        <f t="shared" si="189"/>
        <v>#DIV/0!</v>
      </c>
      <c r="L157" s="13" t="e">
        <f t="shared" si="184"/>
        <v>#DIV/0!</v>
      </c>
      <c r="M157" s="34" t="e">
        <f t="shared" si="190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191"/>
        <v>#DIV/0!</v>
      </c>
      <c r="Z157" s="13" t="e">
        <f t="shared" si="185"/>
        <v>#DIV/0!</v>
      </c>
      <c r="AA157" s="34" t="e">
        <f t="shared" si="192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193"/>
        <v>#DIV/0!</v>
      </c>
      <c r="AN157" s="13" t="e">
        <f t="shared" si="186"/>
        <v>#DIV/0!</v>
      </c>
      <c r="AO157" s="34" t="e">
        <f t="shared" si="194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195"/>
        <v>#DIV/0!</v>
      </c>
      <c r="BB157" s="13" t="e">
        <f t="shared" si="187"/>
        <v>#DIV/0!</v>
      </c>
      <c r="BC157" s="34" t="e">
        <f t="shared" si="196"/>
        <v>#DIV/0!</v>
      </c>
      <c r="BE157" s="53">
        <v>6</v>
      </c>
      <c r="BF157">
        <v>9</v>
      </c>
      <c r="BG157">
        <v>50</v>
      </c>
      <c r="BH157">
        <v>10000</v>
      </c>
      <c r="BL157" s="29" t="e">
        <f t="shared" si="197"/>
        <v>#DIV/0!</v>
      </c>
      <c r="BP157" s="13" t="e">
        <f t="shared" si="188"/>
        <v>#DIV/0!</v>
      </c>
      <c r="BQ157" s="34" t="e">
        <f t="shared" si="198"/>
        <v>#DIV/0!</v>
      </c>
    </row>
    <row r="158" spans="1:69" x14ac:dyDescent="0.25">
      <c r="A158">
        <v>7</v>
      </c>
      <c r="B158">
        <v>9</v>
      </c>
      <c r="C158">
        <v>60</v>
      </c>
      <c r="D158">
        <v>1000</v>
      </c>
      <c r="H158" s="29" t="e">
        <f t="shared" si="189"/>
        <v>#DIV/0!</v>
      </c>
      <c r="L158" s="13" t="e">
        <f t="shared" si="184"/>
        <v>#DIV/0!</v>
      </c>
      <c r="M158" s="34" t="e">
        <f t="shared" si="190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191"/>
        <v>#DIV/0!</v>
      </c>
      <c r="Z158" s="13" t="e">
        <f t="shared" si="185"/>
        <v>#DIV/0!</v>
      </c>
      <c r="AA158" s="34" t="e">
        <f t="shared" si="192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193"/>
        <v>#DIV/0!</v>
      </c>
      <c r="AN158" s="13" t="e">
        <f t="shared" si="186"/>
        <v>#DIV/0!</v>
      </c>
      <c r="AO158" s="34" t="e">
        <f t="shared" si="194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195"/>
        <v>#DIV/0!</v>
      </c>
      <c r="BB158" s="13" t="e">
        <f t="shared" si="187"/>
        <v>#DIV/0!</v>
      </c>
      <c r="BC158" s="34" t="e">
        <f t="shared" si="196"/>
        <v>#DIV/0!</v>
      </c>
      <c r="BE158" s="53">
        <v>7</v>
      </c>
      <c r="BF158">
        <v>9</v>
      </c>
      <c r="BG158">
        <v>60</v>
      </c>
      <c r="BH158">
        <v>10000</v>
      </c>
      <c r="BL158" s="29" t="e">
        <f t="shared" si="197"/>
        <v>#DIV/0!</v>
      </c>
      <c r="BP158" s="13" t="e">
        <f t="shared" si="188"/>
        <v>#DIV/0!</v>
      </c>
      <c r="BQ158" s="34" t="e">
        <f t="shared" si="198"/>
        <v>#DIV/0!</v>
      </c>
    </row>
    <row r="159" spans="1:69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189"/>
        <v>13.176666666666668</v>
      </c>
      <c r="I159">
        <v>10</v>
      </c>
      <c r="J159">
        <v>9</v>
      </c>
      <c r="K159">
        <v>8</v>
      </c>
      <c r="L159" s="13">
        <f t="shared" si="184"/>
        <v>9</v>
      </c>
      <c r="M159" s="34">
        <f t="shared" si="190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191"/>
        <v>#DIV/0!</v>
      </c>
      <c r="Z159" s="13" t="e">
        <f t="shared" si="185"/>
        <v>#DIV/0!</v>
      </c>
      <c r="AA159" s="34" t="e">
        <f t="shared" si="192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193"/>
        <v>#DIV/0!</v>
      </c>
      <c r="AN159" s="13" t="e">
        <f t="shared" si="186"/>
        <v>#DIV/0!</v>
      </c>
      <c r="AO159" s="34" t="e">
        <f t="shared" si="194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195"/>
        <v>#DIV/0!</v>
      </c>
      <c r="BB159" s="13" t="e">
        <f t="shared" si="187"/>
        <v>#DIV/0!</v>
      </c>
      <c r="BC159" s="34" t="e">
        <f t="shared" si="196"/>
        <v>#DIV/0!</v>
      </c>
      <c r="BE159" s="53">
        <v>8</v>
      </c>
      <c r="BF159">
        <v>9</v>
      </c>
      <c r="BG159">
        <v>70</v>
      </c>
      <c r="BH159">
        <v>10000</v>
      </c>
      <c r="BL159" s="29" t="e">
        <f t="shared" si="197"/>
        <v>#DIV/0!</v>
      </c>
      <c r="BP159" s="13" t="e">
        <f t="shared" si="188"/>
        <v>#DIV/0!</v>
      </c>
      <c r="BQ159" s="34" t="e">
        <f t="shared" si="198"/>
        <v>#DIV/0!</v>
      </c>
    </row>
    <row r="160" spans="1:69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189"/>
        <v>13.236666666666665</v>
      </c>
      <c r="I160" s="41">
        <v>10</v>
      </c>
      <c r="J160" s="41">
        <v>8</v>
      </c>
      <c r="K160" s="41">
        <v>8</v>
      </c>
      <c r="L160" s="43">
        <f t="shared" si="184"/>
        <v>8.6666666666666661</v>
      </c>
      <c r="M160" s="44">
        <f t="shared" si="190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191"/>
        <v>25.8</v>
      </c>
      <c r="Z160" s="43" t="e">
        <f t="shared" si="185"/>
        <v>#DIV/0!</v>
      </c>
      <c r="AA160" s="44">
        <f t="shared" si="192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193"/>
        <v>38</v>
      </c>
      <c r="AN160" s="43" t="e">
        <f t="shared" si="186"/>
        <v>#DIV/0!</v>
      </c>
      <c r="AO160" s="44">
        <f t="shared" si="194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195"/>
        <v>60.966666666666669</v>
      </c>
      <c r="BB160" s="43" t="e">
        <f t="shared" si="187"/>
        <v>#DIV/0!</v>
      </c>
      <c r="BC160" s="44">
        <f t="shared" si="196"/>
        <v>1.908189880020866E-2</v>
      </c>
      <c r="BE160" s="55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197"/>
        <v>112.46666666666668</v>
      </c>
      <c r="BP160" s="43" t="e">
        <f t="shared" si="188"/>
        <v>#DIV/0!</v>
      </c>
      <c r="BQ160" s="44">
        <f t="shared" si="198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 s="53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199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00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01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02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03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04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05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06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07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08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09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10">AVERAGE(E167:G167)</f>
        <v>#DIV/0!</v>
      </c>
      <c r="I167" s="38"/>
      <c r="J167" s="5"/>
      <c r="K167" s="38"/>
      <c r="L167" s="13" t="e">
        <f t="shared" ref="L167:L173" si="211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12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13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14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15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16">AVERAGE(AU167:AW167)</f>
        <v>#DIV/0!</v>
      </c>
      <c r="AY167" s="38"/>
      <c r="AZ167" s="5"/>
      <c r="BA167" s="38"/>
      <c r="BB167" s="13" t="e">
        <f t="shared" ref="BB167:BB173" si="217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18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199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19">AVERAGE(BW167:BY167)</f>
        <v>#DIV/0!</v>
      </c>
      <c r="CA167" s="38"/>
      <c r="CB167" s="5"/>
      <c r="CC167" s="38"/>
      <c r="CD167" s="13" t="e">
        <f t="shared" si="200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20">AVERAGE(CK167:CM167)</f>
        <v>#DIV/0!</v>
      </c>
      <c r="CO167" s="38"/>
      <c r="CP167" s="5"/>
      <c r="CQ167" s="38"/>
      <c r="CR167" s="13" t="e">
        <f t="shared" si="201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21">AVERAGE(CY167:DA167)</f>
        <v>#DIV/0!</v>
      </c>
      <c r="DC167" s="38"/>
      <c r="DD167" s="5"/>
      <c r="DE167" s="38"/>
      <c r="DF167" s="13" t="e">
        <f t="shared" si="202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22">AVERAGE(DM167:DO167)</f>
        <v>#DIV/0!</v>
      </c>
      <c r="DQ167" s="38"/>
      <c r="DR167" s="5"/>
      <c r="DS167" s="38"/>
      <c r="DT167" s="13" t="e">
        <f t="shared" si="203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23">AVERAGE(EA167:EC167)</f>
        <v>#DIV/0!</v>
      </c>
      <c r="EE167" s="38"/>
      <c r="EF167" s="5"/>
      <c r="EG167" s="38"/>
      <c r="EH167" s="13" t="e">
        <f t="shared" si="204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24">AVERAGE(EO167:EQ167)</f>
        <v>#DIV/0!</v>
      </c>
      <c r="ES167" s="38"/>
      <c r="ET167" s="5"/>
      <c r="EU167" s="38"/>
      <c r="EV167" s="13" t="e">
        <f t="shared" si="205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25">AVERAGE(FC167:FE167)</f>
        <v>#DIV/0!</v>
      </c>
      <c r="FG167" s="38"/>
      <c r="FH167" s="5"/>
      <c r="FI167" s="38"/>
      <c r="FJ167" s="13" t="e">
        <f t="shared" si="206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26">AVERAGE(FQ167:FS167)</f>
        <v>#DIV/0!</v>
      </c>
      <c r="FU167" s="38"/>
      <c r="FV167" s="5"/>
      <c r="FW167" s="38"/>
      <c r="FX167" s="13" t="e">
        <f t="shared" si="207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27">AVERAGE(GE167:GG167)</f>
        <v>#DIV/0!</v>
      </c>
      <c r="GI167" s="38"/>
      <c r="GJ167" s="5"/>
      <c r="GK167" s="38"/>
      <c r="GL167" s="13" t="e">
        <f t="shared" si="208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28">AVERAGE(GS167:GU167)</f>
        <v>#DIV/0!</v>
      </c>
      <c r="GW167" s="38"/>
      <c r="GX167" s="5"/>
      <c r="GY167" s="38"/>
      <c r="GZ167" s="13" t="e">
        <f t="shared" si="209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10"/>
        <v>#DIV/0!</v>
      </c>
      <c r="L168" s="13" t="e">
        <f t="shared" si="211"/>
        <v>#DIV/0!</v>
      </c>
      <c r="M168" s="34" t="e">
        <f t="shared" ref="M168:M173" si="229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12"/>
        <v>#DIV/0!</v>
      </c>
      <c r="Z168" s="13" t="e">
        <f t="shared" si="213"/>
        <v>#DIV/0!</v>
      </c>
      <c r="AA168" s="34" t="e">
        <f t="shared" ref="AA168:AA173" si="230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14"/>
        <v>#DIV/0!</v>
      </c>
      <c r="AN168" s="13" t="e">
        <f t="shared" si="215"/>
        <v>#DIV/0!</v>
      </c>
      <c r="AO168" s="34" t="e">
        <f t="shared" ref="AO168:AO173" si="231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16"/>
        <v>#DIV/0!</v>
      </c>
      <c r="BB168" s="13" t="e">
        <f t="shared" si="217"/>
        <v>#DIV/0!</v>
      </c>
      <c r="BC168" s="34" t="e">
        <f t="shared" ref="BC168:BC173" si="232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18"/>
        <v>100.33333333333333</v>
      </c>
      <c r="BM168">
        <v>32</v>
      </c>
      <c r="BN168">
        <v>42</v>
      </c>
      <c r="BO168">
        <v>47</v>
      </c>
      <c r="BP168" s="13">
        <f t="shared" si="199"/>
        <v>40.333333333333336</v>
      </c>
      <c r="BQ168" s="34">
        <f t="shared" ref="BQ168:BQ173" si="233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19"/>
        <v>#DIV/0!</v>
      </c>
      <c r="CD168" s="13" t="e">
        <f t="shared" si="200"/>
        <v>#DIV/0!</v>
      </c>
      <c r="CE168" s="34" t="e">
        <f t="shared" ref="CE168:CE173" si="234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20"/>
        <v>#DIV/0!</v>
      </c>
      <c r="CR168" s="13" t="e">
        <f t="shared" si="201"/>
        <v>#DIV/0!</v>
      </c>
      <c r="CS168" s="34" t="e">
        <f t="shared" ref="CS168:CS173" si="235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21"/>
        <v>#DIV/0!</v>
      </c>
      <c r="DF168" s="13" t="e">
        <f t="shared" si="202"/>
        <v>#DIV/0!</v>
      </c>
      <c r="DG168" s="34" t="e">
        <f t="shared" ref="DG168:DG173" si="236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22"/>
        <v>#DIV/0!</v>
      </c>
      <c r="DT168" s="13" t="e">
        <f t="shared" si="203"/>
        <v>#DIV/0!</v>
      </c>
      <c r="DU168" s="34" t="e">
        <f t="shared" ref="DU168:DU173" si="237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23"/>
        <v>#DIV/0!</v>
      </c>
      <c r="EH168" s="13" t="e">
        <f t="shared" si="204"/>
        <v>#DIV/0!</v>
      </c>
      <c r="EI168" s="34" t="e">
        <f t="shared" ref="EI168:EI173" si="238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24"/>
        <v>#DIV/0!</v>
      </c>
      <c r="EV168" s="13" t="e">
        <f t="shared" si="205"/>
        <v>#DIV/0!</v>
      </c>
      <c r="EW168" s="34" t="e">
        <f t="shared" ref="EW168:EW173" si="239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25"/>
        <v>#DIV/0!</v>
      </c>
      <c r="FJ168" s="13" t="e">
        <f t="shared" si="206"/>
        <v>#DIV/0!</v>
      </c>
      <c r="FK168" s="34" t="e">
        <f t="shared" ref="FK168:FK173" si="240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26"/>
        <v>#DIV/0!</v>
      </c>
      <c r="FX168" s="13" t="e">
        <f t="shared" si="207"/>
        <v>#DIV/0!</v>
      </c>
      <c r="FY168" s="34" t="e">
        <f t="shared" ref="FY168:FY173" si="241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27"/>
        <v>#DIV/0!</v>
      </c>
      <c r="GL168" s="13" t="e">
        <f t="shared" si="208"/>
        <v>#DIV/0!</v>
      </c>
      <c r="GM168" s="34" t="e">
        <f t="shared" ref="GM168:GM173" si="242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28"/>
        <v>#DIV/0!</v>
      </c>
      <c r="GZ168" s="13" t="e">
        <f t="shared" si="209"/>
        <v>#DIV/0!</v>
      </c>
      <c r="HA168" s="34" t="e">
        <f t="shared" ref="HA168:HA173" si="243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10"/>
        <v>#DIV/0!</v>
      </c>
      <c r="L169" s="13" t="e">
        <f t="shared" si="211"/>
        <v>#DIV/0!</v>
      </c>
      <c r="M169" s="34" t="e">
        <f t="shared" si="229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12"/>
        <v>#DIV/0!</v>
      </c>
      <c r="Z169" s="13" t="e">
        <f t="shared" si="213"/>
        <v>#DIV/0!</v>
      </c>
      <c r="AA169" s="34" t="e">
        <f t="shared" si="230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14"/>
        <v>#DIV/0!</v>
      </c>
      <c r="AN169" s="13" t="e">
        <f t="shared" si="215"/>
        <v>#DIV/0!</v>
      </c>
      <c r="AO169" s="34" t="e">
        <f t="shared" si="231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16"/>
        <v>#DIV/0!</v>
      </c>
      <c r="BB169" s="13" t="e">
        <f t="shared" si="217"/>
        <v>#DIV/0!</v>
      </c>
      <c r="BC169" s="34" t="e">
        <f t="shared" si="232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18"/>
        <v>104</v>
      </c>
      <c r="BM169">
        <v>56</v>
      </c>
      <c r="BN169">
        <v>52</v>
      </c>
      <c r="BO169">
        <v>55</v>
      </c>
      <c r="BP169" s="13">
        <f t="shared" si="199"/>
        <v>54.333333333333336</v>
      </c>
      <c r="BQ169" s="34">
        <f t="shared" si="233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19"/>
        <v>#DIV/0!</v>
      </c>
      <c r="CD169" s="13" t="e">
        <f t="shared" si="200"/>
        <v>#DIV/0!</v>
      </c>
      <c r="CE169" s="34" t="e">
        <f t="shared" si="234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20"/>
        <v>#DIV/0!</v>
      </c>
      <c r="CR169" s="13" t="e">
        <f t="shared" si="201"/>
        <v>#DIV/0!</v>
      </c>
      <c r="CS169" s="34" t="e">
        <f t="shared" si="235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21"/>
        <v>#DIV/0!</v>
      </c>
      <c r="DF169" s="13" t="e">
        <f t="shared" si="202"/>
        <v>#DIV/0!</v>
      </c>
      <c r="DG169" s="34" t="e">
        <f t="shared" si="236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22"/>
        <v>#DIV/0!</v>
      </c>
      <c r="DT169" s="13" t="e">
        <f t="shared" si="203"/>
        <v>#DIV/0!</v>
      </c>
      <c r="DU169" s="34" t="e">
        <f t="shared" si="237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23"/>
        <v>#DIV/0!</v>
      </c>
      <c r="EH169" s="13" t="e">
        <f t="shared" si="204"/>
        <v>#DIV/0!</v>
      </c>
      <c r="EI169" s="34" t="e">
        <f t="shared" si="238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24"/>
        <v>#DIV/0!</v>
      </c>
      <c r="EV169" s="13" t="e">
        <f t="shared" si="205"/>
        <v>#DIV/0!</v>
      </c>
      <c r="EW169" s="34" t="e">
        <f t="shared" si="239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25"/>
        <v>#DIV/0!</v>
      </c>
      <c r="FJ169" s="13" t="e">
        <f t="shared" si="206"/>
        <v>#DIV/0!</v>
      </c>
      <c r="FK169" s="34" t="e">
        <f t="shared" si="240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26"/>
        <v>#DIV/0!</v>
      </c>
      <c r="FX169" s="13" t="e">
        <f t="shared" si="207"/>
        <v>#DIV/0!</v>
      </c>
      <c r="FY169" s="34" t="e">
        <f t="shared" si="241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27"/>
        <v>#DIV/0!</v>
      </c>
      <c r="GL169" s="13" t="e">
        <f t="shared" si="208"/>
        <v>#DIV/0!</v>
      </c>
      <c r="GM169" s="34" t="e">
        <f t="shared" si="242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28"/>
        <v>#DIV/0!</v>
      </c>
      <c r="GZ169" s="13" t="e">
        <f t="shared" si="209"/>
        <v>#DIV/0!</v>
      </c>
      <c r="HA169" s="34" t="e">
        <f t="shared" si="243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10"/>
        <v>#DIV/0!</v>
      </c>
      <c r="L170" s="13" t="e">
        <f t="shared" si="211"/>
        <v>#DIV/0!</v>
      </c>
      <c r="M170" s="34" t="e">
        <f t="shared" si="229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12"/>
        <v>#DIV/0!</v>
      </c>
      <c r="Z170" s="13" t="e">
        <f t="shared" si="213"/>
        <v>#DIV/0!</v>
      </c>
      <c r="AA170" s="34" t="e">
        <f t="shared" si="230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14"/>
        <v>#DIV/0!</v>
      </c>
      <c r="AN170" s="13" t="e">
        <f t="shared" si="215"/>
        <v>#DIV/0!</v>
      </c>
      <c r="AO170" s="34" t="e">
        <f t="shared" si="231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16"/>
        <v>#DIV/0!</v>
      </c>
      <c r="BB170" s="13" t="e">
        <f t="shared" si="217"/>
        <v>#DIV/0!</v>
      </c>
      <c r="BC170" s="34" t="e">
        <f t="shared" si="232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18"/>
        <v>104.66666666666667</v>
      </c>
      <c r="BM170">
        <v>78</v>
      </c>
      <c r="BN170">
        <v>71</v>
      </c>
      <c r="BO170">
        <v>90</v>
      </c>
      <c r="BP170" s="13">
        <f t="shared" si="199"/>
        <v>79.666666666666671</v>
      </c>
      <c r="BQ170" s="34">
        <f t="shared" si="233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19"/>
        <v>#DIV/0!</v>
      </c>
      <c r="CD170" s="13" t="e">
        <f t="shared" si="200"/>
        <v>#DIV/0!</v>
      </c>
      <c r="CE170" s="34" t="e">
        <f t="shared" si="234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20"/>
        <v>#DIV/0!</v>
      </c>
      <c r="CR170" s="13" t="e">
        <f t="shared" si="201"/>
        <v>#DIV/0!</v>
      </c>
      <c r="CS170" s="34" t="e">
        <f t="shared" si="235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21"/>
        <v>#DIV/0!</v>
      </c>
      <c r="DF170" s="13" t="e">
        <f t="shared" si="202"/>
        <v>#DIV/0!</v>
      </c>
      <c r="DG170" s="34" t="e">
        <f t="shared" si="236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22"/>
        <v>#DIV/0!</v>
      </c>
      <c r="DT170" s="13" t="e">
        <f t="shared" si="203"/>
        <v>#DIV/0!</v>
      </c>
      <c r="DU170" s="34" t="e">
        <f t="shared" si="237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23"/>
        <v>#DIV/0!</v>
      </c>
      <c r="EH170" s="13" t="e">
        <f t="shared" si="204"/>
        <v>#DIV/0!</v>
      </c>
      <c r="EI170" s="34" t="e">
        <f t="shared" si="238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24"/>
        <v>#DIV/0!</v>
      </c>
      <c r="EV170" s="13" t="e">
        <f t="shared" si="205"/>
        <v>#DIV/0!</v>
      </c>
      <c r="EW170" s="34" t="e">
        <f t="shared" si="239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25"/>
        <v>#DIV/0!</v>
      </c>
      <c r="FJ170" s="13" t="e">
        <f t="shared" si="206"/>
        <v>#DIV/0!</v>
      </c>
      <c r="FK170" s="34" t="e">
        <f t="shared" si="240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26"/>
        <v>#DIV/0!</v>
      </c>
      <c r="FX170" s="13" t="e">
        <f t="shared" si="207"/>
        <v>#DIV/0!</v>
      </c>
      <c r="FY170" s="34" t="e">
        <f t="shared" si="241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27"/>
        <v>#DIV/0!</v>
      </c>
      <c r="GL170" s="13" t="e">
        <f t="shared" si="208"/>
        <v>#DIV/0!</v>
      </c>
      <c r="GM170" s="34" t="e">
        <f t="shared" si="242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28"/>
        <v>#DIV/0!</v>
      </c>
      <c r="GZ170" s="13" t="e">
        <f t="shared" si="209"/>
        <v>#DIV/0!</v>
      </c>
      <c r="HA170" s="34" t="e">
        <f t="shared" si="243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10"/>
        <v>#DIV/0!</v>
      </c>
      <c r="L171" s="13" t="e">
        <f t="shared" si="211"/>
        <v>#DIV/0!</v>
      </c>
      <c r="M171" s="34" t="e">
        <f t="shared" si="229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12"/>
        <v>#DIV/0!</v>
      </c>
      <c r="Z171" s="13" t="e">
        <f t="shared" si="213"/>
        <v>#DIV/0!</v>
      </c>
      <c r="AA171" s="34" t="e">
        <f t="shared" si="230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14"/>
        <v>#DIV/0!</v>
      </c>
      <c r="AN171" s="13" t="e">
        <f t="shared" si="215"/>
        <v>#DIV/0!</v>
      </c>
      <c r="AO171" s="34" t="e">
        <f t="shared" si="231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16"/>
        <v>#DIV/0!</v>
      </c>
      <c r="BB171" s="13" t="e">
        <f t="shared" si="217"/>
        <v>#DIV/0!</v>
      </c>
      <c r="BC171" s="34" t="e">
        <f t="shared" si="232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18"/>
        <v>112.33333333333333</v>
      </c>
      <c r="BM171">
        <v>104</v>
      </c>
      <c r="BN171">
        <v>100</v>
      </c>
      <c r="BO171">
        <v>101</v>
      </c>
      <c r="BP171" s="13">
        <f t="shared" si="199"/>
        <v>101.66666666666667</v>
      </c>
      <c r="BQ171" s="34">
        <f t="shared" si="233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19"/>
        <v>#DIV/0!</v>
      </c>
      <c r="CD171" s="13" t="e">
        <f t="shared" si="200"/>
        <v>#DIV/0!</v>
      </c>
      <c r="CE171" s="34" t="e">
        <f t="shared" si="234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20"/>
        <v>#DIV/0!</v>
      </c>
      <c r="CR171" s="13" t="e">
        <f t="shared" si="201"/>
        <v>#DIV/0!</v>
      </c>
      <c r="CS171" s="34" t="e">
        <f t="shared" si="235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21"/>
        <v>#DIV/0!</v>
      </c>
      <c r="DF171" s="13" t="e">
        <f t="shared" si="202"/>
        <v>#DIV/0!</v>
      </c>
      <c r="DG171" s="34" t="e">
        <f t="shared" si="236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22"/>
        <v>#DIV/0!</v>
      </c>
      <c r="DT171" s="13" t="e">
        <f t="shared" si="203"/>
        <v>#DIV/0!</v>
      </c>
      <c r="DU171" s="34" t="e">
        <f t="shared" si="237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23"/>
        <v>#DIV/0!</v>
      </c>
      <c r="EH171" s="13" t="e">
        <f t="shared" si="204"/>
        <v>#DIV/0!</v>
      </c>
      <c r="EI171" s="34" t="e">
        <f t="shared" si="238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24"/>
        <v>#DIV/0!</v>
      </c>
      <c r="EV171" s="13" t="e">
        <f t="shared" si="205"/>
        <v>#DIV/0!</v>
      </c>
      <c r="EW171" s="34" t="e">
        <f t="shared" si="239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25"/>
        <v>#DIV/0!</v>
      </c>
      <c r="FJ171" s="13" t="e">
        <f t="shared" si="206"/>
        <v>#DIV/0!</v>
      </c>
      <c r="FK171" s="34" t="e">
        <f t="shared" si="240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26"/>
        <v>#DIV/0!</v>
      </c>
      <c r="FX171" s="13" t="e">
        <f t="shared" si="207"/>
        <v>#DIV/0!</v>
      </c>
      <c r="FY171" s="34" t="e">
        <f t="shared" si="241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27"/>
        <v>#DIV/0!</v>
      </c>
      <c r="GL171" s="13" t="e">
        <f t="shared" si="208"/>
        <v>#DIV/0!</v>
      </c>
      <c r="GM171" s="34" t="e">
        <f t="shared" si="242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28"/>
        <v>#DIV/0!</v>
      </c>
      <c r="GZ171" s="13" t="e">
        <f t="shared" si="209"/>
        <v>#DIV/0!</v>
      </c>
      <c r="HA171" s="34" t="e">
        <f t="shared" si="243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10"/>
        <v>12.9</v>
      </c>
      <c r="I172">
        <v>9</v>
      </c>
      <c r="J172">
        <v>7</v>
      </c>
      <c r="K172">
        <v>8</v>
      </c>
      <c r="L172" s="13">
        <f t="shared" si="211"/>
        <v>8</v>
      </c>
      <c r="M172" s="34">
        <f t="shared" si="229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12"/>
        <v>#DIV/0!</v>
      </c>
      <c r="Z172" s="13" t="e">
        <f t="shared" si="213"/>
        <v>#DIV/0!</v>
      </c>
      <c r="AA172" s="34" t="e">
        <f t="shared" si="230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14"/>
        <v>#DIV/0!</v>
      </c>
      <c r="AN172" s="13" t="e">
        <f t="shared" si="215"/>
        <v>#DIV/0!</v>
      </c>
      <c r="AO172" s="34" t="e">
        <f t="shared" si="231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16"/>
        <v>#DIV/0!</v>
      </c>
      <c r="BB172" s="13" t="e">
        <f t="shared" si="217"/>
        <v>#DIV/0!</v>
      </c>
      <c r="BC172" s="34" t="e">
        <f t="shared" si="232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18"/>
        <v>109.33333333333333</v>
      </c>
      <c r="BM172">
        <v>111</v>
      </c>
      <c r="BN172">
        <v>134</v>
      </c>
      <c r="BO172">
        <v>116</v>
      </c>
      <c r="BP172" s="13">
        <f t="shared" si="199"/>
        <v>120.33333333333333</v>
      </c>
      <c r="BQ172" s="34">
        <f t="shared" si="233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19"/>
        <v>#DIV/0!</v>
      </c>
      <c r="CD172" s="13" t="e">
        <f t="shared" si="200"/>
        <v>#DIV/0!</v>
      </c>
      <c r="CE172" s="34" t="e">
        <f t="shared" si="234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20"/>
        <v>#DIV/0!</v>
      </c>
      <c r="CR172" s="13" t="e">
        <f t="shared" si="201"/>
        <v>#DIV/0!</v>
      </c>
      <c r="CS172" s="34" t="e">
        <f t="shared" si="235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21"/>
        <v>#DIV/0!</v>
      </c>
      <c r="DF172" s="13" t="e">
        <f t="shared" si="202"/>
        <v>#DIV/0!</v>
      </c>
      <c r="DG172" s="34" t="e">
        <f t="shared" si="236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22"/>
        <v>#DIV/0!</v>
      </c>
      <c r="DT172" s="13" t="e">
        <f t="shared" si="203"/>
        <v>#DIV/0!</v>
      </c>
      <c r="DU172" s="34" t="e">
        <f t="shared" si="237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23"/>
        <v>#DIV/0!</v>
      </c>
      <c r="EH172" s="13" t="e">
        <f t="shared" si="204"/>
        <v>#DIV/0!</v>
      </c>
      <c r="EI172" s="34" t="e">
        <f t="shared" si="238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24"/>
        <v>#DIV/0!</v>
      </c>
      <c r="EV172" s="13" t="e">
        <f t="shared" si="205"/>
        <v>#DIV/0!</v>
      </c>
      <c r="EW172" s="34" t="e">
        <f t="shared" si="239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25"/>
        <v>#DIV/0!</v>
      </c>
      <c r="FJ172" s="13" t="e">
        <f t="shared" si="206"/>
        <v>#DIV/0!</v>
      </c>
      <c r="FK172" s="34" t="e">
        <f t="shared" si="240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26"/>
        <v>#DIV/0!</v>
      </c>
      <c r="FX172" s="13" t="e">
        <f t="shared" si="207"/>
        <v>#DIV/0!</v>
      </c>
      <c r="FY172" s="34" t="e">
        <f t="shared" si="241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27"/>
        <v>#DIV/0!</v>
      </c>
      <c r="GL172" s="13" t="e">
        <f t="shared" si="208"/>
        <v>#DIV/0!</v>
      </c>
      <c r="GM172" s="34" t="e">
        <f t="shared" si="242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28"/>
        <v>#DIV/0!</v>
      </c>
      <c r="GZ172" s="13" t="e">
        <f t="shared" si="209"/>
        <v>#DIV/0!</v>
      </c>
      <c r="HA172" s="34" t="e">
        <f t="shared" si="243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10"/>
        <v>12.11</v>
      </c>
      <c r="I173" s="41">
        <v>9</v>
      </c>
      <c r="J173" s="41">
        <v>9</v>
      </c>
      <c r="K173" s="41">
        <v>9</v>
      </c>
      <c r="L173" s="43">
        <f t="shared" si="211"/>
        <v>9</v>
      </c>
      <c r="M173" s="44">
        <f t="shared" si="229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12"/>
        <v>23.306666666666668</v>
      </c>
      <c r="W173" s="41">
        <v>26</v>
      </c>
      <c r="X173" s="41">
        <v>17</v>
      </c>
      <c r="Y173" s="41">
        <v>18</v>
      </c>
      <c r="Z173" s="43">
        <f t="shared" si="213"/>
        <v>20.333333333333332</v>
      </c>
      <c r="AA173" s="44">
        <f t="shared" si="230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14"/>
        <v>34.56666666666667</v>
      </c>
      <c r="AK173" s="41">
        <v>33</v>
      </c>
      <c r="AL173" s="41">
        <v>35</v>
      </c>
      <c r="AM173" s="41">
        <v>33</v>
      </c>
      <c r="AN173" s="43">
        <f t="shared" si="215"/>
        <v>33.666666666666664</v>
      </c>
      <c r="AO173" s="44">
        <f t="shared" si="231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16"/>
        <v>57</v>
      </c>
      <c r="AY173" s="41">
        <v>68</v>
      </c>
      <c r="AZ173" s="41">
        <v>61</v>
      </c>
      <c r="BA173" s="41">
        <v>53</v>
      </c>
      <c r="BB173" s="43">
        <f t="shared" si="217"/>
        <v>60.666666666666664</v>
      </c>
      <c r="BC173" s="44">
        <f t="shared" si="232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18"/>
        <v>100.33333333333333</v>
      </c>
      <c r="BM173" s="41">
        <v>122</v>
      </c>
      <c r="BN173" s="41">
        <v>134</v>
      </c>
      <c r="BO173" s="41">
        <v>166</v>
      </c>
      <c r="BP173" s="43">
        <f t="shared" si="199"/>
        <v>140.66666666666666</v>
      </c>
      <c r="BQ173" s="44">
        <f t="shared" si="233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19"/>
        <v>140</v>
      </c>
      <c r="CA173" s="41">
        <v>139</v>
      </c>
      <c r="CB173" s="41">
        <v>135</v>
      </c>
      <c r="CC173" s="41">
        <v>134</v>
      </c>
      <c r="CD173" s="43">
        <f t="shared" si="200"/>
        <v>136</v>
      </c>
      <c r="CE173" s="44">
        <f t="shared" si="234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20"/>
        <v>168</v>
      </c>
      <c r="CR173" s="43" t="e">
        <f t="shared" si="201"/>
        <v>#DIV/0!</v>
      </c>
      <c r="CS173" s="44">
        <f t="shared" si="235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02"/>
        <v>#DIV/0!</v>
      </c>
      <c r="DG173" s="44">
        <f t="shared" si="236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22"/>
        <v>251</v>
      </c>
      <c r="DT173" s="43" t="e">
        <f t="shared" si="203"/>
        <v>#DIV/0!</v>
      </c>
      <c r="DU173" s="44">
        <f t="shared" si="237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23"/>
        <v>294</v>
      </c>
      <c r="EH173" s="43" t="e">
        <f t="shared" si="204"/>
        <v>#DIV/0!</v>
      </c>
      <c r="EI173" s="44">
        <f t="shared" si="238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24"/>
        <v>335</v>
      </c>
      <c r="ES173" s="41">
        <v>345</v>
      </c>
      <c r="ET173" s="41">
        <v>342</v>
      </c>
      <c r="EU173" s="41">
        <v>353</v>
      </c>
      <c r="EV173" s="43">
        <f t="shared" si="205"/>
        <v>346.66666666666669</v>
      </c>
      <c r="EW173" s="44">
        <f t="shared" si="239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25"/>
        <v>377</v>
      </c>
      <c r="FG173" s="41">
        <v>389</v>
      </c>
      <c r="FH173" s="41">
        <v>390</v>
      </c>
      <c r="FI173" s="41">
        <v>396</v>
      </c>
      <c r="FJ173" s="43">
        <f t="shared" si="206"/>
        <v>391.66666666666669</v>
      </c>
      <c r="FK173" s="44">
        <f t="shared" si="240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26"/>
        <v>419</v>
      </c>
      <c r="FU173" s="41">
        <v>496</v>
      </c>
      <c r="FV173" s="41">
        <v>433</v>
      </c>
      <c r="FW173" s="41">
        <v>443</v>
      </c>
      <c r="FX173" s="43">
        <f t="shared" si="207"/>
        <v>457.33333333333331</v>
      </c>
      <c r="FY173" s="44">
        <f t="shared" si="241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27"/>
        <v>503</v>
      </c>
      <c r="GI173" s="41">
        <v>521</v>
      </c>
      <c r="GJ173" s="41">
        <v>512</v>
      </c>
      <c r="GK173" s="41">
        <v>518</v>
      </c>
      <c r="GL173" s="43">
        <f t="shared" si="208"/>
        <v>517</v>
      </c>
      <c r="GM173" s="44">
        <f t="shared" si="242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28"/>
        <v>588</v>
      </c>
      <c r="GW173" s="41">
        <v>601</v>
      </c>
      <c r="GX173" s="41">
        <v>603</v>
      </c>
      <c r="GY173" s="41">
        <v>600</v>
      </c>
      <c r="GZ173" s="43">
        <f t="shared" si="209"/>
        <v>601.33333333333337</v>
      </c>
      <c r="HA173" s="44">
        <f t="shared" si="243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44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45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46">AVERAGE(S180:U180)</f>
        <v>#DIV/0!</v>
      </c>
      <c r="W180" s="38"/>
      <c r="X180" s="5"/>
      <c r="Y180" s="38"/>
      <c r="Z180" s="13" t="e">
        <f t="shared" ref="Z180:Z185" si="247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48">AVERAGE(AG180:AI180)</f>
        <v>#DIV/0!</v>
      </c>
      <c r="AK180" s="38"/>
      <c r="AL180" s="5"/>
      <c r="AM180" s="38"/>
      <c r="AN180" s="13" t="e">
        <f t="shared" ref="AN180:AN185" si="249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50">AVERAGE(AU180:AW180)</f>
        <v>#DIV/0!</v>
      </c>
      <c r="AY180" s="38"/>
      <c r="AZ180" s="5"/>
      <c r="BA180" s="38"/>
      <c r="BB180" s="13" t="e">
        <f t="shared" ref="BB180:BB185" si="251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52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53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44"/>
        <v>#DIV/0!</v>
      </c>
      <c r="L181" s="13" t="e">
        <f t="shared" si="245"/>
        <v>#DIV/0!</v>
      </c>
      <c r="M181" s="34" t="e">
        <f t="shared" ref="M181:M184" si="254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46"/>
        <v>#DIV/0!</v>
      </c>
      <c r="Z181" s="13" t="e">
        <f t="shared" si="247"/>
        <v>#DIV/0!</v>
      </c>
      <c r="AA181" s="34" t="e">
        <f t="shared" ref="AA181:AA184" si="255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48"/>
        <v>#DIV/0!</v>
      </c>
      <c r="AN181" s="13" t="e">
        <f t="shared" si="249"/>
        <v>#DIV/0!</v>
      </c>
      <c r="AO181" s="34" t="e">
        <f t="shared" ref="AO181:AO184" si="256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50"/>
        <v>#DIV/0!</v>
      </c>
      <c r="BB181" s="13" t="e">
        <f t="shared" si="251"/>
        <v>#DIV/0!</v>
      </c>
      <c r="BC181" s="34" t="e">
        <f t="shared" ref="BC181:BC184" si="257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52"/>
        <v>102.86666666666667</v>
      </c>
      <c r="BM181">
        <v>31</v>
      </c>
      <c r="BN181">
        <v>32</v>
      </c>
      <c r="BO181">
        <v>31</v>
      </c>
      <c r="BP181" s="13">
        <f t="shared" si="253"/>
        <v>31.333333333333332</v>
      </c>
      <c r="BQ181" s="34">
        <f t="shared" ref="BQ181:BQ184" si="258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44"/>
        <v>11.209999999999999</v>
      </c>
      <c r="I182">
        <v>6</v>
      </c>
      <c r="J182">
        <v>5</v>
      </c>
      <c r="K182">
        <v>4</v>
      </c>
      <c r="L182" s="13">
        <f t="shared" si="245"/>
        <v>5</v>
      </c>
      <c r="M182" s="34">
        <f t="shared" si="254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46"/>
        <v>#DIV/0!</v>
      </c>
      <c r="Z182" s="13" t="e">
        <f t="shared" si="247"/>
        <v>#DIV/0!</v>
      </c>
      <c r="AA182" s="34" t="e">
        <f t="shared" si="255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48"/>
        <v>#DIV/0!</v>
      </c>
      <c r="AN182" s="13" t="e">
        <f t="shared" si="249"/>
        <v>#DIV/0!</v>
      </c>
      <c r="AO182" s="34" t="e">
        <f t="shared" si="256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50"/>
        <v>#DIV/0!</v>
      </c>
      <c r="BB182" s="13" t="e">
        <f t="shared" si="251"/>
        <v>#DIV/0!</v>
      </c>
      <c r="BC182" s="34" t="e">
        <f t="shared" si="257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52"/>
        <v>106.40000000000002</v>
      </c>
      <c r="BM182">
        <v>45</v>
      </c>
      <c r="BN182">
        <v>49</v>
      </c>
      <c r="BO182">
        <v>48</v>
      </c>
      <c r="BP182" s="13">
        <f t="shared" si="253"/>
        <v>47.333333333333336</v>
      </c>
      <c r="BQ182" s="34">
        <f t="shared" si="258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44"/>
        <v>#DIV/0!</v>
      </c>
      <c r="L183" s="13" t="e">
        <f t="shared" si="245"/>
        <v>#DIV/0!</v>
      </c>
      <c r="M183" s="34" t="e">
        <f t="shared" si="254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46"/>
        <v>#DIV/0!</v>
      </c>
      <c r="Z183" s="13" t="e">
        <f t="shared" si="247"/>
        <v>#DIV/0!</v>
      </c>
      <c r="AA183" s="34" t="e">
        <f t="shared" si="255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48"/>
        <v>#DIV/0!</v>
      </c>
      <c r="AN183" s="13" t="e">
        <f t="shared" si="249"/>
        <v>#DIV/0!</v>
      </c>
      <c r="AO183" s="34" t="e">
        <f t="shared" si="256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50"/>
        <v>#DIV/0!</v>
      </c>
      <c r="BB183" s="13" t="e">
        <f t="shared" si="251"/>
        <v>#DIV/0!</v>
      </c>
      <c r="BC183" s="34" t="e">
        <f t="shared" si="257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52"/>
        <v>#DIV/0!</v>
      </c>
      <c r="BP183" s="13" t="e">
        <f t="shared" si="253"/>
        <v>#DIV/0!</v>
      </c>
      <c r="BQ183" s="34" t="e">
        <f t="shared" si="258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44"/>
        <v>12.536666666666667</v>
      </c>
      <c r="I184">
        <v>9</v>
      </c>
      <c r="J184">
        <v>8</v>
      </c>
      <c r="K184">
        <v>7</v>
      </c>
      <c r="L184" s="13">
        <f t="shared" si="245"/>
        <v>8</v>
      </c>
      <c r="M184" s="34">
        <f t="shared" si="254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46"/>
        <v>#DIV/0!</v>
      </c>
      <c r="Z184" s="13" t="e">
        <f t="shared" si="247"/>
        <v>#DIV/0!</v>
      </c>
      <c r="AA184" s="34" t="e">
        <f t="shared" si="255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48"/>
        <v>#DIV/0!</v>
      </c>
      <c r="AN184" s="13" t="e">
        <f t="shared" si="249"/>
        <v>#DIV/0!</v>
      </c>
      <c r="AO184" s="34" t="e">
        <f t="shared" si="256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50"/>
        <v>#DIV/0!</v>
      </c>
      <c r="BB184" s="13" t="e">
        <f t="shared" si="251"/>
        <v>#DIV/0!</v>
      </c>
      <c r="BC184" s="34" t="e">
        <f t="shared" si="257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52"/>
        <v>#DIV/0!</v>
      </c>
      <c r="BP184" s="13" t="e">
        <f t="shared" si="253"/>
        <v>#DIV/0!</v>
      </c>
      <c r="BQ184" s="34" t="e">
        <f t="shared" si="258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44"/>
        <v>13.020000000000001</v>
      </c>
      <c r="I185" s="41">
        <v>10</v>
      </c>
      <c r="J185" s="41">
        <v>10</v>
      </c>
      <c r="K185" s="41">
        <v>8</v>
      </c>
      <c r="L185" s="43">
        <f t="shared" si="245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46"/>
        <v>25.333333333333332</v>
      </c>
      <c r="Z185" s="43" t="e">
        <f t="shared" si="247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48"/>
        <v>37.5</v>
      </c>
      <c r="AN185" s="43" t="e">
        <f t="shared" si="249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50"/>
        <v>61.966666666666669</v>
      </c>
      <c r="BB185" s="43" t="e">
        <f t="shared" si="251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52"/>
        <v>118.36666666666667</v>
      </c>
      <c r="BM185" s="41">
        <v>103</v>
      </c>
      <c r="BN185" s="41">
        <v>108</v>
      </c>
      <c r="BO185" s="41">
        <v>113</v>
      </c>
      <c r="BP185" s="43">
        <f t="shared" si="253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54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 s="53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59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60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61">AVERAGE(S192:U192)</f>
        <v>#DIV/0!</v>
      </c>
      <c r="W192" s="38"/>
      <c r="X192" s="5"/>
      <c r="Y192" s="38"/>
      <c r="Z192" s="13" t="e">
        <f t="shared" ref="Z192:Z197" si="262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63">AVERAGE(AG192:AI192)</f>
        <v>#DIV/0!</v>
      </c>
      <c r="AK192" s="38"/>
      <c r="AL192" s="5"/>
      <c r="AM192" s="38"/>
      <c r="AN192" s="13" t="e">
        <f t="shared" ref="AN192:AN197" si="264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65">AVERAGE(AU192:AW192)</f>
        <v>#DIV/0!</v>
      </c>
      <c r="AY192" s="38"/>
      <c r="AZ192" s="5"/>
      <c r="BA192" s="38"/>
      <c r="BB192" s="13" t="e">
        <f t="shared" ref="BB192:BB197" si="266">AVERAGE(AY192:BA192)</f>
        <v>#DIV/0!</v>
      </c>
      <c r="BC192" s="34" t="e">
        <f>AX192*1000/(AR192*AS192*AT192)</f>
        <v>#DIV/0!</v>
      </c>
      <c r="BE192" s="53">
        <v>2</v>
      </c>
      <c r="BF192">
        <v>12</v>
      </c>
      <c r="BG192">
        <v>10</v>
      </c>
      <c r="BH192">
        <v>10000</v>
      </c>
      <c r="BL192" s="29" t="e">
        <f t="shared" ref="BL192:BL197" si="267">AVERAGE(BI192:BK192)</f>
        <v>#DIV/0!</v>
      </c>
      <c r="BM192" s="38"/>
      <c r="BN192" s="5"/>
      <c r="BO192" s="38"/>
      <c r="BP192" s="13" t="e">
        <f t="shared" ref="BP192:BP197" si="268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59"/>
        <v>#DIV/0!</v>
      </c>
      <c r="L193" s="13" t="e">
        <f t="shared" si="260"/>
        <v>#DIV/0!</v>
      </c>
      <c r="M193" s="34" t="e">
        <f t="shared" ref="M193:M196" si="269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61"/>
        <v>#DIV/0!</v>
      </c>
      <c r="Z193" s="13" t="e">
        <f t="shared" si="262"/>
        <v>#DIV/0!</v>
      </c>
      <c r="AA193" s="34" t="e">
        <f t="shared" ref="AA193:AA196" si="270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63"/>
        <v>#DIV/0!</v>
      </c>
      <c r="AN193" s="13" t="e">
        <f t="shared" si="264"/>
        <v>#DIV/0!</v>
      </c>
      <c r="AO193" s="34" t="e">
        <f t="shared" ref="AO193:AO196" si="271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65"/>
        <v>#DIV/0!</v>
      </c>
      <c r="BB193" s="13" t="e">
        <f t="shared" si="266"/>
        <v>#DIV/0!</v>
      </c>
      <c r="BC193" s="34" t="e">
        <f t="shared" ref="BC193:BC196" si="272">AX193*1000/(AR193*AS193*AT193)</f>
        <v>#DIV/0!</v>
      </c>
      <c r="BE193" s="53">
        <v>3</v>
      </c>
      <c r="BF193">
        <v>12</v>
      </c>
      <c r="BG193">
        <v>20</v>
      </c>
      <c r="BH193">
        <v>10000</v>
      </c>
      <c r="BL193" s="29" t="e">
        <f t="shared" si="267"/>
        <v>#DIV/0!</v>
      </c>
      <c r="BP193" s="13" t="e">
        <f t="shared" si="268"/>
        <v>#DIV/0!</v>
      </c>
      <c r="BQ193" s="34" t="e">
        <f t="shared" ref="BQ193:BQ196" si="273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59"/>
        <v>#DIV/0!</v>
      </c>
      <c r="L194" s="13" t="e">
        <f t="shared" si="260"/>
        <v>#DIV/0!</v>
      </c>
      <c r="M194" s="34" t="e">
        <f t="shared" si="269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61"/>
        <v>#DIV/0!</v>
      </c>
      <c r="Z194" s="13" t="e">
        <f t="shared" si="262"/>
        <v>#DIV/0!</v>
      </c>
      <c r="AA194" s="34" t="e">
        <f t="shared" si="270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63"/>
        <v>#DIV/0!</v>
      </c>
      <c r="AN194" s="13" t="e">
        <f t="shared" si="264"/>
        <v>#DIV/0!</v>
      </c>
      <c r="AO194" s="34" t="e">
        <f t="shared" si="271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65"/>
        <v>#DIV/0!</v>
      </c>
      <c r="BB194" s="13" t="e">
        <f t="shared" si="266"/>
        <v>#DIV/0!</v>
      </c>
      <c r="BC194" s="34" t="e">
        <f t="shared" si="272"/>
        <v>#DIV/0!</v>
      </c>
      <c r="BE194" s="53">
        <v>4</v>
      </c>
      <c r="BF194">
        <v>12</v>
      </c>
      <c r="BG194">
        <v>30</v>
      </c>
      <c r="BH194">
        <v>10000</v>
      </c>
      <c r="BL194" s="29" t="e">
        <f t="shared" si="267"/>
        <v>#DIV/0!</v>
      </c>
      <c r="BP194" s="13" t="e">
        <f t="shared" si="268"/>
        <v>#DIV/0!</v>
      </c>
      <c r="BQ194" s="34" t="e">
        <f t="shared" si="273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59"/>
        <v>#DIV/0!</v>
      </c>
      <c r="L195" s="13" t="e">
        <f t="shared" si="260"/>
        <v>#DIV/0!</v>
      </c>
      <c r="M195" s="34" t="e">
        <f t="shared" si="269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61"/>
        <v>#DIV/0!</v>
      </c>
      <c r="Z195" s="13" t="e">
        <f t="shared" si="262"/>
        <v>#DIV/0!</v>
      </c>
      <c r="AA195" s="34" t="e">
        <f t="shared" si="270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63"/>
        <v>#DIV/0!</v>
      </c>
      <c r="AN195" s="13" t="e">
        <f t="shared" si="264"/>
        <v>#DIV/0!</v>
      </c>
      <c r="AO195" s="34" t="e">
        <f t="shared" si="271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65"/>
        <v>#DIV/0!</v>
      </c>
      <c r="BB195" s="13" t="e">
        <f t="shared" si="266"/>
        <v>#DIV/0!</v>
      </c>
      <c r="BC195" s="34" t="e">
        <f t="shared" si="272"/>
        <v>#DIV/0!</v>
      </c>
      <c r="BE195" s="53">
        <v>5</v>
      </c>
      <c r="BF195">
        <v>12</v>
      </c>
      <c r="BG195">
        <v>40</v>
      </c>
      <c r="BH195">
        <v>10000</v>
      </c>
      <c r="BL195" s="29" t="e">
        <f t="shared" si="267"/>
        <v>#DIV/0!</v>
      </c>
      <c r="BP195" s="13" t="e">
        <f t="shared" si="268"/>
        <v>#DIV/0!</v>
      </c>
      <c r="BQ195" s="34" t="e">
        <f t="shared" si="273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59"/>
        <v>12.75</v>
      </c>
      <c r="I196">
        <v>9</v>
      </c>
      <c r="J196">
        <v>8</v>
      </c>
      <c r="K196">
        <v>8</v>
      </c>
      <c r="L196" s="13">
        <f t="shared" si="260"/>
        <v>8.3333333333333339</v>
      </c>
      <c r="M196" s="34">
        <f t="shared" si="269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61"/>
        <v>#DIV/0!</v>
      </c>
      <c r="Z196" s="13" t="e">
        <f t="shared" si="262"/>
        <v>#DIV/0!</v>
      </c>
      <c r="AA196" s="34" t="e">
        <f t="shared" si="270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63"/>
        <v>#DIV/0!</v>
      </c>
      <c r="AN196" s="13" t="e">
        <f t="shared" si="264"/>
        <v>#DIV/0!</v>
      </c>
      <c r="AO196" s="34" t="e">
        <f t="shared" si="271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65"/>
        <v>#DIV/0!</v>
      </c>
      <c r="BB196" s="13" t="e">
        <f t="shared" si="266"/>
        <v>#DIV/0!</v>
      </c>
      <c r="BC196" s="34" t="e">
        <f t="shared" si="272"/>
        <v>#DIV/0!</v>
      </c>
      <c r="BE196" s="53">
        <v>6</v>
      </c>
      <c r="BF196">
        <v>12</v>
      </c>
      <c r="BG196">
        <v>50</v>
      </c>
      <c r="BH196">
        <v>10000</v>
      </c>
      <c r="BL196" s="29" t="e">
        <f t="shared" si="267"/>
        <v>#DIV/0!</v>
      </c>
      <c r="BP196" s="13" t="e">
        <f t="shared" si="268"/>
        <v>#DIV/0!</v>
      </c>
      <c r="BQ196" s="34" t="e">
        <f t="shared" si="273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59"/>
        <v>13.006666666666666</v>
      </c>
      <c r="I197" s="41">
        <v>9</v>
      </c>
      <c r="J197" s="41">
        <v>8</v>
      </c>
      <c r="K197" s="41">
        <v>10</v>
      </c>
      <c r="L197" s="43">
        <f t="shared" si="260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61"/>
        <v>25.8</v>
      </c>
      <c r="Z197" s="43" t="e">
        <f t="shared" si="262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63"/>
        <v>37.5</v>
      </c>
      <c r="AN197" s="43" t="e">
        <f t="shared" si="264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65"/>
        <v>61.9</v>
      </c>
      <c r="BB197" s="43" t="e">
        <f t="shared" si="266"/>
        <v>#DIV/0!</v>
      </c>
      <c r="BC197" s="44">
        <f>AX197*1000/(AR197*AS197*AT197)</f>
        <v>1.9465408805031448E-2</v>
      </c>
      <c r="BE197" s="55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67"/>
        <v>122.43333333333334</v>
      </c>
      <c r="BP197" s="43" t="e">
        <f t="shared" si="268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 s="53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54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 s="5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74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75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276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277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278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 s="53">
        <v>2</v>
      </c>
      <c r="BF204">
        <v>13</v>
      </c>
      <c r="BG204">
        <v>10</v>
      </c>
      <c r="BH204">
        <v>10000</v>
      </c>
      <c r="BL204" s="29" t="e">
        <f t="shared" ref="BL204:BL208" si="279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74"/>
        <v>10.800000000000002</v>
      </c>
      <c r="I205">
        <v>4</v>
      </c>
      <c r="J205">
        <v>4</v>
      </c>
      <c r="K205">
        <v>6</v>
      </c>
      <c r="L205" s="13">
        <f t="shared" si="275"/>
        <v>4.666666666666667</v>
      </c>
      <c r="M205" s="34">
        <f t="shared" ref="M205:M208" si="280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276"/>
        <v>#DIV/0!</v>
      </c>
      <c r="Z205" s="13"/>
      <c r="AA205" s="34" t="e">
        <f t="shared" ref="AA205:AA208" si="281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277"/>
        <v>#DIV/0!</v>
      </c>
      <c r="AN205" s="13"/>
      <c r="AO205" s="34" t="e">
        <f t="shared" ref="AO205:AO208" si="282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278"/>
        <v>#DIV/0!</v>
      </c>
      <c r="BB205" s="13"/>
      <c r="BC205" s="34" t="e">
        <f t="shared" ref="BC205:BC208" si="283">AX205*1000/(AR205*AS205*AT205)</f>
        <v>#DIV/0!</v>
      </c>
      <c r="BE205" s="53">
        <v>3</v>
      </c>
      <c r="BF205">
        <v>13</v>
      </c>
      <c r="BG205">
        <v>20</v>
      </c>
      <c r="BH205">
        <v>10000</v>
      </c>
      <c r="BL205" s="29" t="e">
        <f t="shared" si="279"/>
        <v>#DIV/0!</v>
      </c>
      <c r="BP205" s="13"/>
      <c r="BQ205" s="34" t="e">
        <f t="shared" ref="BQ205:BQ208" si="284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74"/>
        <v>11.533333333333333</v>
      </c>
      <c r="I206">
        <v>10</v>
      </c>
      <c r="J206">
        <v>6</v>
      </c>
      <c r="K206">
        <v>10</v>
      </c>
      <c r="L206" s="13">
        <f t="shared" si="275"/>
        <v>8.6666666666666661</v>
      </c>
      <c r="M206" s="34">
        <f t="shared" si="280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276"/>
        <v>#DIV/0!</v>
      </c>
      <c r="Z206" s="13"/>
      <c r="AA206" s="34" t="e">
        <f t="shared" si="281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277"/>
        <v>#DIV/0!</v>
      </c>
      <c r="AN206" s="13"/>
      <c r="AO206" s="34" t="e">
        <f t="shared" si="282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278"/>
        <v>#DIV/0!</v>
      </c>
      <c r="BB206" s="13"/>
      <c r="BC206" s="34" t="e">
        <f t="shared" si="283"/>
        <v>#DIV/0!</v>
      </c>
      <c r="BE206" s="53">
        <v>4</v>
      </c>
      <c r="BF206">
        <v>13</v>
      </c>
      <c r="BG206">
        <v>30</v>
      </c>
      <c r="BH206">
        <v>10000</v>
      </c>
      <c r="BL206" s="29" t="e">
        <f t="shared" si="279"/>
        <v>#DIV/0!</v>
      </c>
      <c r="BP206" s="13"/>
      <c r="BQ206" s="34" t="e">
        <f t="shared" si="284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74"/>
        <v>12.233333333333334</v>
      </c>
      <c r="I207">
        <v>7</v>
      </c>
      <c r="J207">
        <v>13</v>
      </c>
      <c r="K207">
        <v>8</v>
      </c>
      <c r="L207" s="13">
        <f t="shared" si="275"/>
        <v>9.3333333333333339</v>
      </c>
      <c r="M207" s="34">
        <f t="shared" si="280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276"/>
        <v>#DIV/0!</v>
      </c>
      <c r="Z207" s="13"/>
      <c r="AA207" s="34" t="e">
        <f t="shared" si="281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277"/>
        <v>#DIV/0!</v>
      </c>
      <c r="AN207" s="13"/>
      <c r="AO207" s="34" t="e">
        <f t="shared" si="282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278"/>
        <v>#DIV/0!</v>
      </c>
      <c r="BB207" s="13"/>
      <c r="BC207" s="34" t="e">
        <f t="shared" si="283"/>
        <v>#DIV/0!</v>
      </c>
      <c r="BE207" s="53">
        <v>5</v>
      </c>
      <c r="BF207">
        <v>13</v>
      </c>
      <c r="BG207">
        <v>40</v>
      </c>
      <c r="BH207">
        <v>10000</v>
      </c>
      <c r="BL207" s="29" t="e">
        <f t="shared" si="279"/>
        <v>#DIV/0!</v>
      </c>
      <c r="BP207" s="13"/>
      <c r="BQ207" s="34" t="e">
        <f t="shared" si="284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74"/>
        <v>13</v>
      </c>
      <c r="I208" s="41">
        <v>11</v>
      </c>
      <c r="J208" s="41">
        <v>11</v>
      </c>
      <c r="K208" s="41">
        <v>9</v>
      </c>
      <c r="L208" s="43">
        <f t="shared" si="275"/>
        <v>10.333333333333334</v>
      </c>
      <c r="M208" s="44">
        <f t="shared" si="280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276"/>
        <v>25.266666666666666</v>
      </c>
      <c r="Z208" s="43"/>
      <c r="AA208" s="44">
        <f t="shared" si="281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277"/>
        <v>38.6</v>
      </c>
      <c r="AN208" s="43"/>
      <c r="AO208" s="44">
        <f t="shared" si="282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278"/>
        <v>61.566666666666663</v>
      </c>
      <c r="BB208" s="43"/>
      <c r="BC208" s="44">
        <f t="shared" si="283"/>
        <v>1.93301936159079E-2</v>
      </c>
      <c r="BE208" s="55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279"/>
        <v>117.89999999999999</v>
      </c>
      <c r="BP208" s="43"/>
      <c r="BQ208" s="44">
        <f t="shared" si="284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 s="53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54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 s="53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285">AVERAGE(E215:G215)</f>
        <v>#DIV/0!</v>
      </c>
      <c r="I215" s="38"/>
      <c r="J215" s="5"/>
      <c r="K215" s="38"/>
      <c r="L215" s="13" t="e">
        <f t="shared" ref="L215:L219" si="286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287">AVERAGE(S215:U215)</f>
        <v>#DIV/0!</v>
      </c>
      <c r="W215" s="38"/>
      <c r="X215" s="5"/>
      <c r="Y215" s="38"/>
      <c r="Z215" s="13" t="e">
        <f t="shared" ref="Z215:Z219" si="288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289">AVERAGE(AG215:AI215)</f>
        <v>#DIV/0!</v>
      </c>
      <c r="AK215" s="38"/>
      <c r="AL215" s="5"/>
      <c r="AM215" s="38"/>
      <c r="AN215" s="13" t="e">
        <f t="shared" ref="AN215:AN219" si="290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291">AVERAGE(AU215:AW215)</f>
        <v>#DIV/0!</v>
      </c>
      <c r="AY215" s="38"/>
      <c r="AZ215" s="5"/>
      <c r="BA215" s="38"/>
      <c r="BB215" s="13" t="e">
        <f t="shared" ref="BB215:BB219" si="292">AVERAGE(AY215:BA215)</f>
        <v>#DIV/0!</v>
      </c>
      <c r="BC215" s="34" t="e">
        <f>AX215*1000/(AR215*AS215*AT215)</f>
        <v>#DIV/0!</v>
      </c>
      <c r="BE215" s="53">
        <v>2</v>
      </c>
      <c r="BF215">
        <v>14</v>
      </c>
      <c r="BG215">
        <v>10</v>
      </c>
      <c r="BH215">
        <v>10000</v>
      </c>
      <c r="BL215" s="29" t="e">
        <f t="shared" ref="BL215:BL219" si="293">AVERAGE(BI215:BK215)</f>
        <v>#DIV/0!</v>
      </c>
      <c r="BM215" s="38"/>
      <c r="BN215" s="5"/>
      <c r="BO215" s="38"/>
      <c r="BP215" s="13" t="e">
        <f t="shared" ref="BP215:BP219" si="294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285"/>
        <v>#DIV/0!</v>
      </c>
      <c r="L216" s="13" t="e">
        <f t="shared" si="286"/>
        <v>#DIV/0!</v>
      </c>
      <c r="M216" s="34" t="e">
        <f t="shared" ref="M216:M219" si="295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287"/>
        <v>#DIV/0!</v>
      </c>
      <c r="Z216" s="13" t="e">
        <f t="shared" si="288"/>
        <v>#DIV/0!</v>
      </c>
      <c r="AA216" s="34" t="e">
        <f t="shared" ref="AA216:AA219" si="296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289"/>
        <v>#DIV/0!</v>
      </c>
      <c r="AN216" s="13" t="e">
        <f t="shared" si="290"/>
        <v>#DIV/0!</v>
      </c>
      <c r="AO216" s="34" t="e">
        <f t="shared" ref="AO216:AO219" si="297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291"/>
        <v>#DIV/0!</v>
      </c>
      <c r="BB216" s="13" t="e">
        <f t="shared" si="292"/>
        <v>#DIV/0!</v>
      </c>
      <c r="BC216" s="34" t="e">
        <f t="shared" ref="BC216:BC219" si="298">AX216*1000/(AR216*AS216*AT216)</f>
        <v>#DIV/0!</v>
      </c>
      <c r="BE216" s="53">
        <v>3</v>
      </c>
      <c r="BF216">
        <v>14</v>
      </c>
      <c r="BG216">
        <v>20</v>
      </c>
      <c r="BH216">
        <v>10000</v>
      </c>
      <c r="BL216" s="29" t="e">
        <f t="shared" si="293"/>
        <v>#DIV/0!</v>
      </c>
      <c r="BP216" s="13" t="e">
        <f t="shared" si="294"/>
        <v>#DIV/0!</v>
      </c>
      <c r="BQ216" s="34" t="e">
        <f t="shared" ref="BQ216:BQ219" si="299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285"/>
        <v>#DIV/0!</v>
      </c>
      <c r="L217" s="13" t="e">
        <f t="shared" si="286"/>
        <v>#DIV/0!</v>
      </c>
      <c r="M217" s="34" t="e">
        <f t="shared" si="295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287"/>
        <v>#DIV/0!</v>
      </c>
      <c r="Z217" s="13" t="e">
        <f t="shared" si="288"/>
        <v>#DIV/0!</v>
      </c>
      <c r="AA217" s="34" t="e">
        <f t="shared" si="296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289"/>
        <v>#DIV/0!</v>
      </c>
      <c r="AN217" s="13" t="e">
        <f t="shared" si="290"/>
        <v>#DIV/0!</v>
      </c>
      <c r="AO217" s="34" t="e">
        <f t="shared" si="297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291"/>
        <v>#DIV/0!</v>
      </c>
      <c r="BB217" s="13" t="e">
        <f t="shared" si="292"/>
        <v>#DIV/0!</v>
      </c>
      <c r="BC217" s="34" t="e">
        <f t="shared" si="298"/>
        <v>#DIV/0!</v>
      </c>
      <c r="BE217" s="53">
        <v>4</v>
      </c>
      <c r="BF217">
        <v>14</v>
      </c>
      <c r="BG217">
        <v>30</v>
      </c>
      <c r="BH217">
        <v>10000</v>
      </c>
      <c r="BL217" s="29" t="e">
        <f t="shared" si="293"/>
        <v>#DIV/0!</v>
      </c>
      <c r="BP217" s="13" t="e">
        <f t="shared" si="294"/>
        <v>#DIV/0!</v>
      </c>
      <c r="BQ217" s="34" t="e">
        <f t="shared" si="299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285"/>
        <v>#DIV/0!</v>
      </c>
      <c r="L218" s="13" t="e">
        <f t="shared" si="286"/>
        <v>#DIV/0!</v>
      </c>
      <c r="M218" s="34" t="e">
        <f t="shared" si="295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287"/>
        <v>#DIV/0!</v>
      </c>
      <c r="Z218" s="13" t="e">
        <f t="shared" si="288"/>
        <v>#DIV/0!</v>
      </c>
      <c r="AA218" s="34" t="e">
        <f t="shared" si="296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289"/>
        <v>#DIV/0!</v>
      </c>
      <c r="AN218" s="13" t="e">
        <f t="shared" si="290"/>
        <v>#DIV/0!</v>
      </c>
      <c r="AO218" s="34" t="e">
        <f t="shared" si="297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291"/>
        <v>#DIV/0!</v>
      </c>
      <c r="BB218" s="13" t="e">
        <f t="shared" si="292"/>
        <v>#DIV/0!</v>
      </c>
      <c r="BC218" s="34" t="e">
        <f t="shared" si="298"/>
        <v>#DIV/0!</v>
      </c>
      <c r="BE218" s="53">
        <v>5</v>
      </c>
      <c r="BF218">
        <v>14</v>
      </c>
      <c r="BG218">
        <v>40</v>
      </c>
      <c r="BH218">
        <v>10000</v>
      </c>
      <c r="BL218" s="29" t="e">
        <f t="shared" si="293"/>
        <v>#DIV/0!</v>
      </c>
      <c r="BP218" s="13" t="e">
        <f t="shared" si="294"/>
        <v>#DIV/0!</v>
      </c>
      <c r="BQ218" s="34" t="e">
        <f t="shared" si="299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285"/>
        <v>13.033333333333333</v>
      </c>
      <c r="I219" s="41">
        <v>9</v>
      </c>
      <c r="J219" s="41">
        <v>9</v>
      </c>
      <c r="K219" s="41">
        <v>9</v>
      </c>
      <c r="L219" s="43">
        <f t="shared" si="286"/>
        <v>9</v>
      </c>
      <c r="M219" s="44">
        <f t="shared" si="295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287"/>
        <v>25.766666666666666</v>
      </c>
      <c r="Z219" s="43" t="e">
        <f t="shared" si="288"/>
        <v>#DIV/0!</v>
      </c>
      <c r="AA219" s="44">
        <f t="shared" si="296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289"/>
        <v>37.56666666666667</v>
      </c>
      <c r="AN219" s="43" t="e">
        <f t="shared" si="290"/>
        <v>#DIV/0!</v>
      </c>
      <c r="AO219" s="44">
        <f t="shared" si="297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291"/>
        <v>61.4</v>
      </c>
      <c r="BB219" s="43" t="e">
        <f t="shared" si="292"/>
        <v>#DIV/0!</v>
      </c>
      <c r="BC219" s="44">
        <f t="shared" si="298"/>
        <v>1.9492063492063491E-2</v>
      </c>
      <c r="BE219" s="55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293"/>
        <v>116</v>
      </c>
      <c r="BP219" s="43" t="e">
        <f t="shared" si="294"/>
        <v>#DIV/0!</v>
      </c>
      <c r="BQ219" s="44">
        <f t="shared" si="299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 s="53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69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69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00">AVERAGE(E226:G226)</f>
        <v>#DIV/0!</v>
      </c>
      <c r="I226" s="38"/>
      <c r="J226" s="5"/>
      <c r="K226" s="38"/>
      <c r="L226" s="13" t="e">
        <f t="shared" ref="L226:L230" si="301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02">AVERAGE(S226:U226)</f>
        <v>#DIV/0!</v>
      </c>
      <c r="W226" s="38"/>
      <c r="X226" s="5"/>
      <c r="Y226" s="38"/>
      <c r="Z226" s="13" t="e">
        <f t="shared" ref="Z226:Z230" si="303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04">AVERAGE(AG226:AI226)</f>
        <v>#DIV/0!</v>
      </c>
      <c r="AK226" s="38"/>
      <c r="AL226" s="5"/>
      <c r="AM226" s="38"/>
      <c r="AN226" s="13" t="e">
        <f t="shared" ref="AN226:AN230" si="305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06">AVERAGE(AU226:AW226)</f>
        <v>#DIV/0!</v>
      </c>
      <c r="AY226" s="38"/>
      <c r="AZ226" s="5"/>
      <c r="BA226" s="38"/>
      <c r="BB226" s="13" t="e">
        <f t="shared" ref="BB226:BB230" si="307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08">AVERAGE(BI226:BK226)</f>
        <v>#DIV/0!</v>
      </c>
      <c r="BM226" s="38"/>
      <c r="BN226" s="5"/>
      <c r="BO226" s="38"/>
      <c r="BP226" s="13" t="e">
        <f t="shared" ref="BP226:BP230" si="309">AVERAGE(BM226:BO226)</f>
        <v>#DIV/0!</v>
      </c>
      <c r="BQ226" s="34" t="e">
        <f>BL226*1000/(BF226*BG226*BH226)</f>
        <v>#DIV/0!</v>
      </c>
    </row>
    <row r="227" spans="1:69" x14ac:dyDescent="0.25">
      <c r="A227">
        <v>3</v>
      </c>
      <c r="B227">
        <f t="shared" ref="B227:B231" si="310">B226</f>
        <v>15</v>
      </c>
      <c r="C227">
        <v>20</v>
      </c>
      <c r="D227">
        <v>1000</v>
      </c>
      <c r="H227" s="29" t="e">
        <f t="shared" si="300"/>
        <v>#DIV/0!</v>
      </c>
      <c r="L227" s="13" t="e">
        <f t="shared" si="301"/>
        <v>#DIV/0!</v>
      </c>
      <c r="M227" s="34" t="e">
        <f t="shared" ref="M227:M230" si="311">H227*1000/(B227*C227*D227)</f>
        <v>#DIV/0!</v>
      </c>
      <c r="O227">
        <v>3</v>
      </c>
      <c r="P227">
        <f t="shared" ref="P227:P231" si="312">P226</f>
        <v>15</v>
      </c>
      <c r="Q227">
        <v>20</v>
      </c>
      <c r="R227">
        <v>2000</v>
      </c>
      <c r="V227" s="29" t="e">
        <f t="shared" si="302"/>
        <v>#DIV/0!</v>
      </c>
      <c r="Z227" s="13" t="e">
        <f t="shared" si="303"/>
        <v>#DIV/0!</v>
      </c>
      <c r="AA227" s="34" t="e">
        <f t="shared" ref="AA227:AA230" si="313">V227*1000/(P227*Q227*R227)</f>
        <v>#DIV/0!</v>
      </c>
      <c r="AC227">
        <v>3</v>
      </c>
      <c r="AD227">
        <f t="shared" ref="AD227:AD231" si="314">AD226</f>
        <v>15</v>
      </c>
      <c r="AE227">
        <v>20</v>
      </c>
      <c r="AF227">
        <v>3000</v>
      </c>
      <c r="AJ227" s="29" t="e">
        <f t="shared" si="304"/>
        <v>#DIV/0!</v>
      </c>
      <c r="AN227" s="13" t="e">
        <f t="shared" si="305"/>
        <v>#DIV/0!</v>
      </c>
      <c r="AO227" s="34" t="e">
        <f t="shared" ref="AO227:AO230" si="315">AJ227*1000/(AD227*AE227*AF227)</f>
        <v>#DIV/0!</v>
      </c>
      <c r="AQ227">
        <v>3</v>
      </c>
      <c r="AR227">
        <f t="shared" ref="AR227:AR231" si="316">AR226</f>
        <v>15</v>
      </c>
      <c r="AS227">
        <v>20</v>
      </c>
      <c r="AT227">
        <v>5000</v>
      </c>
      <c r="AX227" s="29" t="e">
        <f t="shared" si="306"/>
        <v>#DIV/0!</v>
      </c>
      <c r="BB227" s="13" t="e">
        <f t="shared" si="307"/>
        <v>#DIV/0!</v>
      </c>
      <c r="BC227" s="34" t="e">
        <f t="shared" ref="BC227:BC230" si="317">AX227*1000/(AR227*AS227*AT227)</f>
        <v>#DIV/0!</v>
      </c>
      <c r="BE227" s="53">
        <v>3</v>
      </c>
      <c r="BF227">
        <f t="shared" ref="BF227:BF231" si="318">BF226</f>
        <v>15</v>
      </c>
      <c r="BG227">
        <v>20</v>
      </c>
      <c r="BH227">
        <v>10000</v>
      </c>
      <c r="BL227" s="29" t="e">
        <f t="shared" si="308"/>
        <v>#DIV/0!</v>
      </c>
      <c r="BP227" s="13" t="e">
        <f t="shared" si="309"/>
        <v>#DIV/0!</v>
      </c>
      <c r="BQ227" s="34" t="e">
        <f t="shared" ref="BQ227:BQ230" si="319">BL227*1000/(BF227*BG227*BH227)</f>
        <v>#DIV/0!</v>
      </c>
    </row>
    <row r="228" spans="1:69" x14ac:dyDescent="0.25">
      <c r="A228">
        <v>4</v>
      </c>
      <c r="B228">
        <f t="shared" si="310"/>
        <v>15</v>
      </c>
      <c r="C228">
        <v>30</v>
      </c>
      <c r="D228">
        <v>1000</v>
      </c>
      <c r="H228" s="29" t="e">
        <f t="shared" si="300"/>
        <v>#DIV/0!</v>
      </c>
      <c r="L228" s="13" t="e">
        <f t="shared" si="301"/>
        <v>#DIV/0!</v>
      </c>
      <c r="M228" s="34" t="e">
        <f t="shared" si="311"/>
        <v>#DIV/0!</v>
      </c>
      <c r="O228">
        <v>4</v>
      </c>
      <c r="P228">
        <f t="shared" si="312"/>
        <v>15</v>
      </c>
      <c r="Q228">
        <v>30</v>
      </c>
      <c r="R228">
        <v>2000</v>
      </c>
      <c r="V228" s="29" t="e">
        <f t="shared" si="302"/>
        <v>#DIV/0!</v>
      </c>
      <c r="Z228" s="13" t="e">
        <f t="shared" si="303"/>
        <v>#DIV/0!</v>
      </c>
      <c r="AA228" s="34" t="e">
        <f t="shared" si="313"/>
        <v>#DIV/0!</v>
      </c>
      <c r="AC228">
        <v>4</v>
      </c>
      <c r="AD228">
        <f t="shared" si="314"/>
        <v>15</v>
      </c>
      <c r="AE228">
        <v>30</v>
      </c>
      <c r="AF228">
        <v>3000</v>
      </c>
      <c r="AJ228" s="29" t="e">
        <f t="shared" si="304"/>
        <v>#DIV/0!</v>
      </c>
      <c r="AN228" s="13" t="e">
        <f t="shared" si="305"/>
        <v>#DIV/0!</v>
      </c>
      <c r="AO228" s="34" t="e">
        <f t="shared" si="315"/>
        <v>#DIV/0!</v>
      </c>
      <c r="AQ228">
        <v>4</v>
      </c>
      <c r="AR228">
        <f t="shared" si="316"/>
        <v>15</v>
      </c>
      <c r="AS228">
        <v>30</v>
      </c>
      <c r="AT228">
        <v>5000</v>
      </c>
      <c r="AX228" s="29" t="e">
        <f t="shared" si="306"/>
        <v>#DIV/0!</v>
      </c>
      <c r="BB228" s="13" t="e">
        <f t="shared" si="307"/>
        <v>#DIV/0!</v>
      </c>
      <c r="BC228" s="34" t="e">
        <f t="shared" si="317"/>
        <v>#DIV/0!</v>
      </c>
      <c r="BE228" s="53">
        <v>4</v>
      </c>
      <c r="BF228">
        <f t="shared" si="318"/>
        <v>15</v>
      </c>
      <c r="BG228">
        <v>30</v>
      </c>
      <c r="BH228">
        <v>10000</v>
      </c>
      <c r="BL228" s="29" t="e">
        <f t="shared" si="308"/>
        <v>#DIV/0!</v>
      </c>
      <c r="BP228" s="13" t="e">
        <f t="shared" si="309"/>
        <v>#DIV/0!</v>
      </c>
      <c r="BQ228" s="34" t="e">
        <f t="shared" si="319"/>
        <v>#DIV/0!</v>
      </c>
    </row>
    <row r="229" spans="1:69" x14ac:dyDescent="0.25">
      <c r="A229">
        <v>5</v>
      </c>
      <c r="B229">
        <f t="shared" si="310"/>
        <v>15</v>
      </c>
      <c r="C229">
        <v>40</v>
      </c>
      <c r="D229">
        <v>1000</v>
      </c>
      <c r="H229" s="29" t="e">
        <f t="shared" si="300"/>
        <v>#DIV/0!</v>
      </c>
      <c r="L229" s="13" t="e">
        <f t="shared" si="301"/>
        <v>#DIV/0!</v>
      </c>
      <c r="M229" s="34" t="e">
        <f t="shared" si="311"/>
        <v>#DIV/0!</v>
      </c>
      <c r="O229">
        <v>5</v>
      </c>
      <c r="P229">
        <f t="shared" si="312"/>
        <v>15</v>
      </c>
      <c r="Q229">
        <v>40</v>
      </c>
      <c r="R229">
        <v>2000</v>
      </c>
      <c r="V229" s="29" t="e">
        <f t="shared" si="302"/>
        <v>#DIV/0!</v>
      </c>
      <c r="Z229" s="13" t="e">
        <f t="shared" si="303"/>
        <v>#DIV/0!</v>
      </c>
      <c r="AA229" s="34" t="e">
        <f t="shared" si="313"/>
        <v>#DIV/0!</v>
      </c>
      <c r="AC229">
        <v>5</v>
      </c>
      <c r="AD229">
        <f t="shared" si="314"/>
        <v>15</v>
      </c>
      <c r="AE229">
        <v>40</v>
      </c>
      <c r="AF229">
        <v>3000</v>
      </c>
      <c r="AJ229" s="29" t="e">
        <f t="shared" si="304"/>
        <v>#DIV/0!</v>
      </c>
      <c r="AN229" s="13" t="e">
        <f t="shared" si="305"/>
        <v>#DIV/0!</v>
      </c>
      <c r="AO229" s="34" t="e">
        <f t="shared" si="315"/>
        <v>#DIV/0!</v>
      </c>
      <c r="AQ229">
        <v>5</v>
      </c>
      <c r="AR229">
        <f t="shared" si="316"/>
        <v>15</v>
      </c>
      <c r="AS229">
        <v>40</v>
      </c>
      <c r="AT229">
        <v>5000</v>
      </c>
      <c r="AX229" s="29" t="e">
        <f t="shared" si="306"/>
        <v>#DIV/0!</v>
      </c>
      <c r="BB229" s="13" t="e">
        <f t="shared" si="307"/>
        <v>#DIV/0!</v>
      </c>
      <c r="BC229" s="34" t="e">
        <f t="shared" si="317"/>
        <v>#DIV/0!</v>
      </c>
      <c r="BE229" s="53">
        <v>5</v>
      </c>
      <c r="BF229">
        <f t="shared" si="318"/>
        <v>15</v>
      </c>
      <c r="BG229">
        <v>40</v>
      </c>
      <c r="BH229">
        <v>10000</v>
      </c>
      <c r="BL229" s="29" t="e">
        <f t="shared" si="308"/>
        <v>#DIV/0!</v>
      </c>
      <c r="BP229" s="13" t="e">
        <f t="shared" si="309"/>
        <v>#DIV/0!</v>
      </c>
      <c r="BQ229" s="34" t="e">
        <f t="shared" si="319"/>
        <v>#DIV/0!</v>
      </c>
    </row>
    <row r="230" spans="1:69" s="41" customFormat="1" x14ac:dyDescent="0.25">
      <c r="A230" s="41">
        <v>6</v>
      </c>
      <c r="B230" s="41">
        <f t="shared" si="310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00"/>
        <v>13.1</v>
      </c>
      <c r="I230" s="41">
        <v>9</v>
      </c>
      <c r="L230" s="43">
        <f t="shared" si="301"/>
        <v>9</v>
      </c>
      <c r="M230" s="44">
        <f t="shared" si="311"/>
        <v>2.0793650793650795E-2</v>
      </c>
      <c r="O230" s="41">
        <v>6</v>
      </c>
      <c r="P230" s="41">
        <f t="shared" si="312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02"/>
        <v>25.333333333333332</v>
      </c>
      <c r="W230" s="41">
        <v>19</v>
      </c>
      <c r="Z230" s="43">
        <f t="shared" si="303"/>
        <v>19</v>
      </c>
      <c r="AA230" s="44">
        <f t="shared" si="313"/>
        <v>2.0105820105820106E-2</v>
      </c>
      <c r="AC230" s="41">
        <v>6</v>
      </c>
      <c r="AD230" s="41">
        <f t="shared" si="314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04"/>
        <v>37.833333333333336</v>
      </c>
      <c r="AN230" s="43" t="e">
        <f t="shared" si="305"/>
        <v>#DIV/0!</v>
      </c>
      <c r="AO230" s="44">
        <f t="shared" si="315"/>
        <v>2.0017636684303352E-2</v>
      </c>
      <c r="AQ230" s="41">
        <v>6</v>
      </c>
      <c r="AR230" s="41">
        <f t="shared" si="316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06"/>
        <v>61.800000000000004</v>
      </c>
      <c r="AY230" s="41">
        <v>44</v>
      </c>
      <c r="AZ230" s="41">
        <v>48</v>
      </c>
      <c r="BB230" s="43">
        <f t="shared" si="307"/>
        <v>46</v>
      </c>
      <c r="BC230" s="44">
        <f t="shared" si="317"/>
        <v>1.9619047619047623E-2</v>
      </c>
      <c r="BE230" s="55">
        <v>6</v>
      </c>
      <c r="BF230" s="41">
        <f t="shared" si="318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08"/>
        <v>116.96666666666665</v>
      </c>
      <c r="BP230" s="43" t="e">
        <f t="shared" si="309"/>
        <v>#DIV/0!</v>
      </c>
      <c r="BQ230" s="44">
        <f t="shared" si="319"/>
        <v>1.8566137566137564E-2</v>
      </c>
    </row>
    <row r="231" spans="1:69" x14ac:dyDescent="0.25">
      <c r="A231">
        <v>18</v>
      </c>
      <c r="B231">
        <f t="shared" si="310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12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14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16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18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69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69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54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</row>
    <row r="236" spans="1:69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 s="53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</row>
    <row r="237" spans="1:69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20">AVERAGE(E237:G237)</f>
        <v>#DIV/0!</v>
      </c>
      <c r="I237" s="38"/>
      <c r="J237" s="5"/>
      <c r="K237" s="38"/>
      <c r="L237" s="13" t="e">
        <f t="shared" ref="L237:L240" si="321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22">AVERAGE(S237:U237)</f>
        <v>#DIV/0!</v>
      </c>
      <c r="W237" s="38"/>
      <c r="X237" s="5"/>
      <c r="Y237" s="38"/>
      <c r="Z237" s="13" t="e">
        <f t="shared" ref="Z237:Z240" si="323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24">AVERAGE(AG237:AI237)</f>
        <v>#DIV/0!</v>
      </c>
      <c r="AK237" s="38"/>
      <c r="AL237" s="5"/>
      <c r="AM237" s="38"/>
      <c r="AN237" s="13" t="e">
        <f t="shared" ref="AN237:AN240" si="325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26">AVERAGE(AU237:AW237)</f>
        <v>#DIV/0!</v>
      </c>
      <c r="AY237" s="38"/>
      <c r="AZ237" s="5"/>
      <c r="BA237" s="38"/>
      <c r="BB237" s="13" t="e">
        <f t="shared" ref="BB237:BB240" si="327">AVERAGE(AY237:BA237)</f>
        <v>#DIV/0!</v>
      </c>
      <c r="BC237" s="34" t="e">
        <f>AX237*1000/(AR237*AS237*AT237)</f>
        <v>#DIV/0!</v>
      </c>
      <c r="BE237" s="53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28">AVERAGE(BI237:BK237)</f>
        <v>#DIV/0!</v>
      </c>
      <c r="BM237" s="38"/>
      <c r="BN237" s="5"/>
      <c r="BO237" s="38"/>
      <c r="BP237" s="13" t="e">
        <f t="shared" ref="BP237:BP240" si="329">AVERAGE(BM237:BO237)</f>
        <v>#DIV/0!</v>
      </c>
      <c r="BQ237" s="34" t="e">
        <f>BL237*1000/(BF237*BG237*BH237)</f>
        <v>#DIV/0!</v>
      </c>
    </row>
    <row r="238" spans="1:69" x14ac:dyDescent="0.25">
      <c r="A238">
        <v>3</v>
      </c>
      <c r="B238">
        <f t="shared" ref="B238:B240" si="330">B237</f>
        <v>16</v>
      </c>
      <c r="C238">
        <v>20</v>
      </c>
      <c r="D238">
        <v>1000</v>
      </c>
      <c r="H238" s="29" t="e">
        <f t="shared" si="320"/>
        <v>#DIV/0!</v>
      </c>
      <c r="L238" s="13" t="e">
        <f t="shared" si="321"/>
        <v>#DIV/0!</v>
      </c>
      <c r="M238" s="34" t="e">
        <f t="shared" ref="M238:M240" si="331">H238*1000/(B238*C238*D238)</f>
        <v>#DIV/0!</v>
      </c>
      <c r="O238">
        <v>3</v>
      </c>
      <c r="P238">
        <f t="shared" ref="P238:P240" si="332">P237</f>
        <v>16</v>
      </c>
      <c r="Q238">
        <v>20</v>
      </c>
      <c r="R238">
        <v>2000</v>
      </c>
      <c r="V238" s="29" t="e">
        <f t="shared" si="322"/>
        <v>#DIV/0!</v>
      </c>
      <c r="Z238" s="13" t="e">
        <f t="shared" si="323"/>
        <v>#DIV/0!</v>
      </c>
      <c r="AA238" s="34" t="e">
        <f t="shared" ref="AA238:AA240" si="333">V238*1000/(P238*Q238*R238)</f>
        <v>#DIV/0!</v>
      </c>
      <c r="AC238">
        <v>3</v>
      </c>
      <c r="AD238">
        <f t="shared" ref="AD238:AD240" si="334">AD237</f>
        <v>16</v>
      </c>
      <c r="AE238">
        <v>20</v>
      </c>
      <c r="AF238">
        <v>3000</v>
      </c>
      <c r="AJ238" s="29" t="e">
        <f t="shared" si="324"/>
        <v>#DIV/0!</v>
      </c>
      <c r="AN238" s="13" t="e">
        <f t="shared" si="325"/>
        <v>#DIV/0!</v>
      </c>
      <c r="AO238" s="34" t="e">
        <f t="shared" ref="AO238:AO240" si="335">AJ238*1000/(AD238*AE238*AF238)</f>
        <v>#DIV/0!</v>
      </c>
      <c r="AQ238">
        <v>3</v>
      </c>
      <c r="AR238">
        <f t="shared" ref="AR238:AR240" si="336">AR237</f>
        <v>16</v>
      </c>
      <c r="AS238">
        <v>20</v>
      </c>
      <c r="AT238">
        <v>5000</v>
      </c>
      <c r="AX238" s="29" t="e">
        <f t="shared" si="326"/>
        <v>#DIV/0!</v>
      </c>
      <c r="BB238" s="13" t="e">
        <f t="shared" si="327"/>
        <v>#DIV/0!</v>
      </c>
      <c r="BC238" s="34" t="e">
        <f t="shared" ref="BC238:BC240" si="337">AX238*1000/(AR238*AS238*AT238)</f>
        <v>#DIV/0!</v>
      </c>
      <c r="BE238" s="53">
        <v>3</v>
      </c>
      <c r="BF238">
        <f t="shared" ref="BF238:BF240" si="338">BF237</f>
        <v>16</v>
      </c>
      <c r="BG238">
        <v>20</v>
      </c>
      <c r="BH238">
        <v>10000</v>
      </c>
      <c r="BL238" s="29" t="e">
        <f t="shared" si="328"/>
        <v>#DIV/0!</v>
      </c>
      <c r="BP238" s="13" t="e">
        <f t="shared" si="329"/>
        <v>#DIV/0!</v>
      </c>
      <c r="BQ238" s="34" t="e">
        <f t="shared" ref="BQ238:BQ240" si="339">BL238*1000/(BF238*BG238*BH238)</f>
        <v>#DIV/0!</v>
      </c>
    </row>
    <row r="239" spans="1:69" x14ac:dyDescent="0.25">
      <c r="A239">
        <v>4</v>
      </c>
      <c r="B239">
        <f t="shared" si="330"/>
        <v>16</v>
      </c>
      <c r="C239">
        <v>30</v>
      </c>
      <c r="D239">
        <v>1000</v>
      </c>
      <c r="H239" s="29" t="e">
        <f t="shared" si="320"/>
        <v>#DIV/0!</v>
      </c>
      <c r="L239" s="13" t="e">
        <f t="shared" si="321"/>
        <v>#DIV/0!</v>
      </c>
      <c r="M239" s="34" t="e">
        <f t="shared" si="331"/>
        <v>#DIV/0!</v>
      </c>
      <c r="O239">
        <v>4</v>
      </c>
      <c r="P239">
        <f t="shared" si="332"/>
        <v>16</v>
      </c>
      <c r="Q239">
        <v>30</v>
      </c>
      <c r="R239">
        <v>2000</v>
      </c>
      <c r="V239" s="29" t="e">
        <f t="shared" si="322"/>
        <v>#DIV/0!</v>
      </c>
      <c r="Z239" s="13" t="e">
        <f t="shared" si="323"/>
        <v>#DIV/0!</v>
      </c>
      <c r="AA239" s="34" t="e">
        <f t="shared" si="333"/>
        <v>#DIV/0!</v>
      </c>
      <c r="AC239">
        <v>4</v>
      </c>
      <c r="AD239">
        <f t="shared" si="334"/>
        <v>16</v>
      </c>
      <c r="AE239">
        <v>30</v>
      </c>
      <c r="AF239">
        <v>3000</v>
      </c>
      <c r="AJ239" s="29" t="e">
        <f t="shared" si="324"/>
        <v>#DIV/0!</v>
      </c>
      <c r="AN239" s="13" t="e">
        <f t="shared" si="325"/>
        <v>#DIV/0!</v>
      </c>
      <c r="AO239" s="34" t="e">
        <f t="shared" si="335"/>
        <v>#DIV/0!</v>
      </c>
      <c r="AQ239">
        <v>4</v>
      </c>
      <c r="AR239">
        <f t="shared" si="336"/>
        <v>16</v>
      </c>
      <c r="AS239">
        <v>30</v>
      </c>
      <c r="AT239">
        <v>5000</v>
      </c>
      <c r="AX239" s="29" t="e">
        <f t="shared" si="326"/>
        <v>#DIV/0!</v>
      </c>
      <c r="BB239" s="13" t="e">
        <f t="shared" si="327"/>
        <v>#DIV/0!</v>
      </c>
      <c r="BC239" s="34" t="e">
        <f t="shared" si="337"/>
        <v>#DIV/0!</v>
      </c>
      <c r="BE239" s="53">
        <v>4</v>
      </c>
      <c r="BF239">
        <f t="shared" si="338"/>
        <v>16</v>
      </c>
      <c r="BG239">
        <v>30</v>
      </c>
      <c r="BH239">
        <v>10000</v>
      </c>
      <c r="BL239" s="29" t="e">
        <f t="shared" si="328"/>
        <v>#DIV/0!</v>
      </c>
      <c r="BP239" s="13" t="e">
        <f t="shared" si="329"/>
        <v>#DIV/0!</v>
      </c>
      <c r="BQ239" s="34" t="e">
        <f t="shared" si="339"/>
        <v>#DIV/0!</v>
      </c>
    </row>
    <row r="240" spans="1:69" s="41" customFormat="1" x14ac:dyDescent="0.25">
      <c r="A240" s="41">
        <v>5</v>
      </c>
      <c r="B240" s="41">
        <f t="shared" si="330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20"/>
        <v>13.133333333333333</v>
      </c>
      <c r="L240" s="43" t="e">
        <f t="shared" si="321"/>
        <v>#DIV/0!</v>
      </c>
      <c r="M240" s="44">
        <f t="shared" si="331"/>
        <v>2.0520833333333332E-2</v>
      </c>
      <c r="O240" s="41">
        <v>5</v>
      </c>
      <c r="P240" s="41">
        <f t="shared" si="332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22"/>
        <v>25.5</v>
      </c>
      <c r="Z240" s="43" t="e">
        <f t="shared" si="323"/>
        <v>#DIV/0!</v>
      </c>
      <c r="AA240" s="44">
        <f t="shared" si="333"/>
        <v>1.9921874999999999E-2</v>
      </c>
      <c r="AC240" s="41">
        <v>5</v>
      </c>
      <c r="AD240" s="41">
        <f t="shared" si="334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24"/>
        <v>38.799999999999997</v>
      </c>
      <c r="AN240" s="43" t="e">
        <f t="shared" si="325"/>
        <v>#DIV/0!</v>
      </c>
      <c r="AO240" s="44">
        <f t="shared" si="335"/>
        <v>2.0208333333333332E-2</v>
      </c>
      <c r="AQ240" s="41">
        <v>5</v>
      </c>
      <c r="AR240" s="41">
        <f t="shared" si="336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26"/>
        <v>62.633333333333333</v>
      </c>
      <c r="BB240" s="43" t="e">
        <f t="shared" si="327"/>
        <v>#DIV/0!</v>
      </c>
      <c r="BC240" s="44">
        <f t="shared" si="337"/>
        <v>1.9572916666666669E-2</v>
      </c>
      <c r="BE240" s="55">
        <v>5</v>
      </c>
      <c r="BF240" s="41">
        <f t="shared" si="338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28"/>
        <v>119.23333333333333</v>
      </c>
      <c r="BP240" s="43" t="e">
        <f t="shared" si="329"/>
        <v>#DIV/0!</v>
      </c>
      <c r="BQ240" s="44">
        <f t="shared" si="339"/>
        <v>1.8630208333333332E-2</v>
      </c>
    </row>
    <row r="241" spans="1:69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 s="53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</row>
    <row r="244" spans="1:69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69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54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69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 s="53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69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40">AVERAGE(E247:G247)</f>
        <v>#DIV/0!</v>
      </c>
      <c r="I247" s="38"/>
      <c r="J247" s="5"/>
      <c r="K247" s="38"/>
      <c r="L247" s="13" t="e">
        <f t="shared" ref="L247:L250" si="34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42">AVERAGE(S247:U247)</f>
        <v>#DIV/0!</v>
      </c>
      <c r="W247" s="38"/>
      <c r="X247" s="5"/>
      <c r="Y247" s="38"/>
      <c r="Z247" s="13" t="e">
        <f t="shared" ref="Z247:Z250" si="34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44">AVERAGE(AG247:AI247)</f>
        <v>#DIV/0!</v>
      </c>
      <c r="AK247" s="38"/>
      <c r="AL247" s="5"/>
      <c r="AM247" s="38"/>
      <c r="AN247" s="13" t="e">
        <f t="shared" ref="AN247:AN250" si="34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46">AVERAGE(AU247:AW247)</f>
        <v>#DIV/0!</v>
      </c>
      <c r="AY247" s="38"/>
      <c r="AZ247" s="5"/>
      <c r="BA247" s="38"/>
      <c r="BB247" s="13" t="e">
        <f t="shared" ref="BB247:BB250" si="347">AVERAGE(AY247:BA247)</f>
        <v>#DIV/0!</v>
      </c>
      <c r="BC247" s="34" t="e">
        <f>AX247*1000/(AR247*AS247*AT247)</f>
        <v>#DIV/0!</v>
      </c>
      <c r="BE247" s="53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48">AVERAGE(BI247:BK247)</f>
        <v>#DIV/0!</v>
      </c>
      <c r="BM247" s="38"/>
      <c r="BN247" s="5"/>
      <c r="BO247" s="38"/>
      <c r="BP247" s="13" t="e">
        <f t="shared" ref="BP247:BP250" si="349">AVERAGE(BM247:BO247)</f>
        <v>#DIV/0!</v>
      </c>
      <c r="BQ247" s="34" t="e">
        <f>BL247*1000/(BF247*BG247*BH247)</f>
        <v>#DIV/0!</v>
      </c>
    </row>
    <row r="248" spans="1:69" x14ac:dyDescent="0.25">
      <c r="A248">
        <v>3</v>
      </c>
      <c r="B248">
        <f t="shared" ref="B248:B251" si="350">B247</f>
        <v>17</v>
      </c>
      <c r="C248">
        <v>20</v>
      </c>
      <c r="D248">
        <v>1000</v>
      </c>
      <c r="H248" s="29" t="e">
        <f t="shared" si="340"/>
        <v>#DIV/0!</v>
      </c>
      <c r="L248" s="13" t="e">
        <f t="shared" si="341"/>
        <v>#DIV/0!</v>
      </c>
      <c r="M248" s="34" t="e">
        <f t="shared" ref="M248:M250" si="351">H248*1000/(B248*C248*D248)</f>
        <v>#DIV/0!</v>
      </c>
      <c r="O248">
        <v>3</v>
      </c>
      <c r="P248">
        <f t="shared" ref="P248:P251" si="352">P247</f>
        <v>17</v>
      </c>
      <c r="Q248">
        <v>20</v>
      </c>
      <c r="R248">
        <v>2000</v>
      </c>
      <c r="V248" s="29" t="e">
        <f t="shared" si="342"/>
        <v>#DIV/0!</v>
      </c>
      <c r="Z248" s="13" t="e">
        <f t="shared" si="343"/>
        <v>#DIV/0!</v>
      </c>
      <c r="AA248" s="34" t="e">
        <f t="shared" ref="AA248:AA250" si="353">V248*1000/(P248*Q248*R248)</f>
        <v>#DIV/0!</v>
      </c>
      <c r="AC248">
        <v>3</v>
      </c>
      <c r="AD248">
        <f t="shared" ref="AD248:AD251" si="354">AD247</f>
        <v>17</v>
      </c>
      <c r="AE248">
        <v>20</v>
      </c>
      <c r="AF248">
        <v>3000</v>
      </c>
      <c r="AJ248" s="29" t="e">
        <f t="shared" si="344"/>
        <v>#DIV/0!</v>
      </c>
      <c r="AN248" s="13" t="e">
        <f t="shared" si="345"/>
        <v>#DIV/0!</v>
      </c>
      <c r="AO248" s="34" t="e">
        <f t="shared" ref="AO248:AO250" si="355">AJ248*1000/(AD248*AE248*AF248)</f>
        <v>#DIV/0!</v>
      </c>
      <c r="AQ248">
        <v>3</v>
      </c>
      <c r="AR248">
        <f t="shared" ref="AR248:AR251" si="356">AR247</f>
        <v>17</v>
      </c>
      <c r="AS248">
        <v>20</v>
      </c>
      <c r="AT248">
        <v>5000</v>
      </c>
      <c r="AX248" s="29" t="e">
        <f t="shared" si="346"/>
        <v>#DIV/0!</v>
      </c>
      <c r="BB248" s="13" t="e">
        <f t="shared" si="347"/>
        <v>#DIV/0!</v>
      </c>
      <c r="BC248" s="34" t="e">
        <f t="shared" ref="BC248:BC250" si="357">AX248*1000/(AR248*AS248*AT248)</f>
        <v>#DIV/0!</v>
      </c>
      <c r="BE248" s="53">
        <v>3</v>
      </c>
      <c r="BF248">
        <f t="shared" ref="BF248:BF251" si="358">BF247</f>
        <v>17</v>
      </c>
      <c r="BG248">
        <v>20</v>
      </c>
      <c r="BH248">
        <v>10000</v>
      </c>
      <c r="BL248" s="29" t="e">
        <f t="shared" si="348"/>
        <v>#DIV/0!</v>
      </c>
      <c r="BP248" s="13" t="e">
        <f t="shared" si="349"/>
        <v>#DIV/0!</v>
      </c>
      <c r="BQ248" s="34" t="e">
        <f t="shared" ref="BQ248:BQ250" si="359">BL248*1000/(BF248*BG248*BH248)</f>
        <v>#DIV/0!</v>
      </c>
    </row>
    <row r="249" spans="1:69" x14ac:dyDescent="0.25">
      <c r="A249">
        <v>4</v>
      </c>
      <c r="B249">
        <f t="shared" si="350"/>
        <v>17</v>
      </c>
      <c r="C249">
        <v>30</v>
      </c>
      <c r="D249">
        <v>1000</v>
      </c>
      <c r="H249" s="29" t="e">
        <f t="shared" si="340"/>
        <v>#DIV/0!</v>
      </c>
      <c r="L249" s="13" t="e">
        <f t="shared" si="341"/>
        <v>#DIV/0!</v>
      </c>
      <c r="M249" s="34" t="e">
        <f t="shared" si="351"/>
        <v>#DIV/0!</v>
      </c>
      <c r="O249">
        <v>4</v>
      </c>
      <c r="P249">
        <f t="shared" si="352"/>
        <v>17</v>
      </c>
      <c r="Q249">
        <v>30</v>
      </c>
      <c r="R249">
        <v>2000</v>
      </c>
      <c r="V249" s="29" t="e">
        <f t="shared" si="342"/>
        <v>#DIV/0!</v>
      </c>
      <c r="Z249" s="13" t="e">
        <f t="shared" si="343"/>
        <v>#DIV/0!</v>
      </c>
      <c r="AA249" s="34" t="e">
        <f t="shared" si="353"/>
        <v>#DIV/0!</v>
      </c>
      <c r="AC249">
        <v>4</v>
      </c>
      <c r="AD249">
        <f t="shared" si="354"/>
        <v>17</v>
      </c>
      <c r="AE249">
        <v>30</v>
      </c>
      <c r="AF249">
        <v>3000</v>
      </c>
      <c r="AJ249" s="29" t="e">
        <f t="shared" si="344"/>
        <v>#DIV/0!</v>
      </c>
      <c r="AN249" s="13" t="e">
        <f t="shared" si="345"/>
        <v>#DIV/0!</v>
      </c>
      <c r="AO249" s="34" t="e">
        <f t="shared" si="355"/>
        <v>#DIV/0!</v>
      </c>
      <c r="AQ249">
        <v>4</v>
      </c>
      <c r="AR249">
        <f t="shared" si="356"/>
        <v>17</v>
      </c>
      <c r="AS249">
        <v>30</v>
      </c>
      <c r="AT249">
        <v>5000</v>
      </c>
      <c r="AX249" s="29" t="e">
        <f t="shared" si="346"/>
        <v>#DIV/0!</v>
      </c>
      <c r="BB249" s="13" t="e">
        <f t="shared" si="347"/>
        <v>#DIV/0!</v>
      </c>
      <c r="BC249" s="34" t="e">
        <f t="shared" si="357"/>
        <v>#DIV/0!</v>
      </c>
      <c r="BE249" s="53">
        <v>4</v>
      </c>
      <c r="BF249">
        <f t="shared" si="358"/>
        <v>17</v>
      </c>
      <c r="BG249">
        <v>30</v>
      </c>
      <c r="BH249">
        <v>10000</v>
      </c>
      <c r="BL249" s="29" t="e">
        <f t="shared" si="348"/>
        <v>#DIV/0!</v>
      </c>
      <c r="BP249" s="13" t="e">
        <f t="shared" si="349"/>
        <v>#DIV/0!</v>
      </c>
      <c r="BQ249" s="34" t="e">
        <f t="shared" si="359"/>
        <v>#DIV/0!</v>
      </c>
    </row>
    <row r="250" spans="1:69" s="41" customFormat="1" x14ac:dyDescent="0.25">
      <c r="A250" s="41">
        <v>6</v>
      </c>
      <c r="B250" s="41">
        <f t="shared" si="35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40"/>
        <v>13.133333333333333</v>
      </c>
      <c r="L250" s="43" t="e">
        <f t="shared" si="341"/>
        <v>#DIV/0!</v>
      </c>
      <c r="M250" s="44">
        <f t="shared" si="351"/>
        <v>2.0879703232644407E-2</v>
      </c>
      <c r="O250" s="41">
        <v>6</v>
      </c>
      <c r="P250" s="41">
        <f t="shared" si="352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42"/>
        <v>25.666666666666668</v>
      </c>
      <c r="Z250" s="43" t="e">
        <f t="shared" si="343"/>
        <v>#DIV/0!</v>
      </c>
      <c r="AA250" s="44">
        <f t="shared" si="353"/>
        <v>2.0402755696873345E-2</v>
      </c>
      <c r="AC250" s="41">
        <v>6</v>
      </c>
      <c r="AD250" s="41">
        <f t="shared" si="354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44"/>
        <v>37.666666666666664</v>
      </c>
      <c r="AN250" s="43" t="e">
        <f t="shared" si="345"/>
        <v>#DIV/0!</v>
      </c>
      <c r="AO250" s="44">
        <f t="shared" si="355"/>
        <v>1.9961137608196431E-2</v>
      </c>
      <c r="AQ250" s="41">
        <v>6</v>
      </c>
      <c r="AR250" s="41">
        <f t="shared" si="356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46"/>
        <v>62.233333333333327</v>
      </c>
      <c r="BB250" s="43" t="e">
        <f t="shared" si="347"/>
        <v>#DIV/0!</v>
      </c>
      <c r="BC250" s="44">
        <f t="shared" si="357"/>
        <v>1.978802331743508E-2</v>
      </c>
      <c r="BE250" s="55">
        <v>6</v>
      </c>
      <c r="BF250" s="41">
        <f t="shared" si="358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48"/>
        <v>111</v>
      </c>
      <c r="BP250" s="43" t="e">
        <f t="shared" si="349"/>
        <v>#DIV/0!</v>
      </c>
      <c r="BQ250" s="44">
        <f t="shared" si="359"/>
        <v>1.7647058823529412E-2</v>
      </c>
    </row>
    <row r="251" spans="1:69" x14ac:dyDescent="0.25">
      <c r="A251">
        <v>18</v>
      </c>
      <c r="B251">
        <f t="shared" si="35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5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5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56"/>
        <v>17</v>
      </c>
      <c r="AS251">
        <v>38</v>
      </c>
      <c r="AT251">
        <v>5000</v>
      </c>
      <c r="AX251" s="29" t="s">
        <v>44</v>
      </c>
      <c r="BB251" s="13"/>
      <c r="BC251" s="34"/>
      <c r="BE251" s="53">
        <v>18</v>
      </c>
      <c r="BF251">
        <f t="shared" si="35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69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69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54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69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 s="53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360">AVERAGE(E257:G257)</f>
        <v>#DIV/0!</v>
      </c>
      <c r="I257" s="38"/>
      <c r="J257" s="5"/>
      <c r="K257" s="38"/>
      <c r="L257" s="13" t="e">
        <f t="shared" ref="L257:L260" si="361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362">AVERAGE(S257:U257)</f>
        <v>#DIV/0!</v>
      </c>
      <c r="W257" s="38"/>
      <c r="X257" s="5"/>
      <c r="Y257" s="38"/>
      <c r="Z257" s="13" t="e">
        <f t="shared" ref="Z257:Z260" si="363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364">AVERAGE(AG257:AI257)</f>
        <v>#DIV/0!</v>
      </c>
      <c r="AK257" s="38"/>
      <c r="AL257" s="5"/>
      <c r="AM257" s="38"/>
      <c r="AN257" s="13" t="e">
        <f t="shared" ref="AN257:AN260" si="365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366">AVERAGE(AU257:AW257)</f>
        <v>#DIV/0!</v>
      </c>
      <c r="AY257" s="38"/>
      <c r="AZ257" s="5"/>
      <c r="BA257" s="38"/>
      <c r="BB257" s="13" t="e">
        <f t="shared" ref="BB257:BB260" si="367">AVERAGE(AY257:BA257)</f>
        <v>#DIV/0!</v>
      </c>
      <c r="BC257" s="34" t="e">
        <f>AX257*1000/(AR257*AS257*AT257)</f>
        <v>#DIV/0!</v>
      </c>
      <c r="BE257" s="53">
        <v>2</v>
      </c>
      <c r="BF257">
        <f>BF256</f>
        <v>18</v>
      </c>
      <c r="BG257">
        <v>10</v>
      </c>
      <c r="BH257">
        <v>10000</v>
      </c>
      <c r="BL257" s="29" t="e">
        <f t="shared" ref="BL257:BL260" si="368">AVERAGE(BI257:BK257)</f>
        <v>#DIV/0!</v>
      </c>
      <c r="BM257" s="38"/>
      <c r="BN257" s="5"/>
      <c r="BO257" s="38"/>
      <c r="BP257" s="13" t="e">
        <f t="shared" ref="BP257:BP260" si="369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370">B257</f>
        <v>18</v>
      </c>
      <c r="C258">
        <v>20</v>
      </c>
      <c r="D258">
        <v>1000</v>
      </c>
      <c r="H258" s="29" t="e">
        <f t="shared" si="360"/>
        <v>#DIV/0!</v>
      </c>
      <c r="L258" s="13" t="e">
        <f t="shared" si="361"/>
        <v>#DIV/0!</v>
      </c>
      <c r="M258" s="34" t="e">
        <f t="shared" ref="M258:M260" si="371">H258*1000/(B258*C258*D258)</f>
        <v>#DIV/0!</v>
      </c>
      <c r="O258">
        <v>3</v>
      </c>
      <c r="P258">
        <f t="shared" ref="P258:P261" si="372">P257</f>
        <v>18</v>
      </c>
      <c r="Q258">
        <v>20</v>
      </c>
      <c r="R258">
        <v>2000</v>
      </c>
      <c r="V258" s="29" t="e">
        <f t="shared" si="362"/>
        <v>#DIV/0!</v>
      </c>
      <c r="Z258" s="13" t="e">
        <f t="shared" si="363"/>
        <v>#DIV/0!</v>
      </c>
      <c r="AA258" s="34" t="e">
        <f t="shared" ref="AA258:AA260" si="373">V258*1000/(P258*Q258*R258)</f>
        <v>#DIV/0!</v>
      </c>
      <c r="AC258">
        <v>3</v>
      </c>
      <c r="AD258">
        <f t="shared" ref="AD258:AD261" si="374">AD257</f>
        <v>18</v>
      </c>
      <c r="AE258">
        <v>20</v>
      </c>
      <c r="AF258">
        <v>3000</v>
      </c>
      <c r="AJ258" s="29" t="e">
        <f t="shared" si="364"/>
        <v>#DIV/0!</v>
      </c>
      <c r="AN258" s="13" t="e">
        <f t="shared" si="365"/>
        <v>#DIV/0!</v>
      </c>
      <c r="AO258" s="34" t="e">
        <f t="shared" ref="AO258:AO260" si="375">AJ258*1000/(AD258*AE258*AF258)</f>
        <v>#DIV/0!</v>
      </c>
      <c r="AQ258">
        <v>3</v>
      </c>
      <c r="AR258">
        <f t="shared" ref="AR258:AR261" si="376">AR257</f>
        <v>18</v>
      </c>
      <c r="AS258">
        <v>20</v>
      </c>
      <c r="AT258">
        <v>5000</v>
      </c>
      <c r="AX258" s="29" t="e">
        <f t="shared" si="366"/>
        <v>#DIV/0!</v>
      </c>
      <c r="BB258" s="13" t="e">
        <f t="shared" si="367"/>
        <v>#DIV/0!</v>
      </c>
      <c r="BC258" s="34" t="e">
        <f t="shared" ref="BC258:BC260" si="377">AX258*1000/(AR258*AS258*AT258)</f>
        <v>#DIV/0!</v>
      </c>
      <c r="BE258" s="53">
        <v>3</v>
      </c>
      <c r="BF258">
        <f t="shared" ref="BF258:BF261" si="378">BF257</f>
        <v>18</v>
      </c>
      <c r="BG258">
        <v>20</v>
      </c>
      <c r="BH258">
        <v>10000</v>
      </c>
      <c r="BL258" s="29" t="e">
        <f t="shared" si="368"/>
        <v>#DIV/0!</v>
      </c>
      <c r="BP258" s="13" t="e">
        <f t="shared" si="369"/>
        <v>#DIV/0!</v>
      </c>
      <c r="BQ258" s="34" t="e">
        <f t="shared" ref="BQ258:BQ260" si="379">BL258*1000/(BF258*BG258*BH258)</f>
        <v>#DIV/0!</v>
      </c>
    </row>
    <row r="259" spans="1:69" x14ac:dyDescent="0.25">
      <c r="A259">
        <v>4</v>
      </c>
      <c r="B259">
        <f t="shared" si="370"/>
        <v>18</v>
      </c>
      <c r="C259">
        <v>30</v>
      </c>
      <c r="D259">
        <v>1000</v>
      </c>
      <c r="H259" s="29" t="e">
        <f t="shared" si="360"/>
        <v>#DIV/0!</v>
      </c>
      <c r="L259" s="13" t="e">
        <f t="shared" si="361"/>
        <v>#DIV/0!</v>
      </c>
      <c r="M259" s="34" t="e">
        <f t="shared" si="371"/>
        <v>#DIV/0!</v>
      </c>
      <c r="O259">
        <v>4</v>
      </c>
      <c r="P259">
        <f t="shared" si="372"/>
        <v>18</v>
      </c>
      <c r="Q259">
        <v>30</v>
      </c>
      <c r="R259">
        <v>2000</v>
      </c>
      <c r="V259" s="29" t="e">
        <f t="shared" si="362"/>
        <v>#DIV/0!</v>
      </c>
      <c r="Z259" s="13" t="e">
        <f t="shared" si="363"/>
        <v>#DIV/0!</v>
      </c>
      <c r="AA259" s="34" t="e">
        <f t="shared" si="373"/>
        <v>#DIV/0!</v>
      </c>
      <c r="AC259">
        <v>4</v>
      </c>
      <c r="AD259">
        <f t="shared" si="374"/>
        <v>18</v>
      </c>
      <c r="AE259">
        <v>30</v>
      </c>
      <c r="AF259">
        <v>3000</v>
      </c>
      <c r="AJ259" s="29" t="e">
        <f t="shared" si="364"/>
        <v>#DIV/0!</v>
      </c>
      <c r="AN259" s="13" t="e">
        <f t="shared" si="365"/>
        <v>#DIV/0!</v>
      </c>
      <c r="AO259" s="34" t="e">
        <f t="shared" si="375"/>
        <v>#DIV/0!</v>
      </c>
      <c r="AQ259">
        <v>4</v>
      </c>
      <c r="AR259">
        <f t="shared" si="376"/>
        <v>18</v>
      </c>
      <c r="AS259">
        <v>30</v>
      </c>
      <c r="AT259">
        <v>5000</v>
      </c>
      <c r="AX259" s="29" t="e">
        <f t="shared" si="366"/>
        <v>#DIV/0!</v>
      </c>
      <c r="BB259" s="13" t="e">
        <f t="shared" si="367"/>
        <v>#DIV/0!</v>
      </c>
      <c r="BC259" s="34" t="e">
        <f t="shared" si="377"/>
        <v>#DIV/0!</v>
      </c>
      <c r="BE259" s="53">
        <v>4</v>
      </c>
      <c r="BF259">
        <f t="shared" si="378"/>
        <v>18</v>
      </c>
      <c r="BG259">
        <v>30</v>
      </c>
      <c r="BH259">
        <v>10000</v>
      </c>
      <c r="BL259" s="29" t="e">
        <f t="shared" si="368"/>
        <v>#DIV/0!</v>
      </c>
      <c r="BP259" s="13" t="e">
        <f t="shared" si="369"/>
        <v>#DIV/0!</v>
      </c>
      <c r="BQ259" s="34" t="e">
        <f t="shared" si="379"/>
        <v>#DIV/0!</v>
      </c>
    </row>
    <row r="260" spans="1:69" s="41" customFormat="1" x14ac:dyDescent="0.25">
      <c r="A260" s="41">
        <v>6</v>
      </c>
      <c r="B260" s="41">
        <f t="shared" si="370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360"/>
        <v>13.200000000000001</v>
      </c>
      <c r="L260" s="43" t="e">
        <f t="shared" si="361"/>
        <v>#DIV/0!</v>
      </c>
      <c r="M260" s="44">
        <f t="shared" si="371"/>
        <v>2.0952380952380955E-2</v>
      </c>
      <c r="O260" s="41">
        <v>6</v>
      </c>
      <c r="P260" s="41">
        <f t="shared" si="372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362"/>
        <v>25.399999999999995</v>
      </c>
      <c r="Z260" s="43" t="e">
        <f t="shared" si="363"/>
        <v>#DIV/0!</v>
      </c>
      <c r="AA260" s="44">
        <f t="shared" si="373"/>
        <v>2.0158730158730157E-2</v>
      </c>
      <c r="AC260" s="41">
        <v>6</v>
      </c>
      <c r="AD260" s="41">
        <f t="shared" si="374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364"/>
        <v>38.166666666666664</v>
      </c>
      <c r="AN260" s="43" t="e">
        <f t="shared" si="365"/>
        <v>#DIV/0!</v>
      </c>
      <c r="AO260" s="44">
        <f t="shared" si="375"/>
        <v>2.019400352733686E-2</v>
      </c>
      <c r="AQ260" s="41">
        <v>6</v>
      </c>
      <c r="AR260" s="41">
        <f t="shared" si="376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366"/>
        <v>62.6</v>
      </c>
      <c r="BB260" s="43" t="e">
        <f t="shared" si="367"/>
        <v>#DIV/0!</v>
      </c>
      <c r="BC260" s="44">
        <f t="shared" si="377"/>
        <v>1.9873015873015872E-2</v>
      </c>
      <c r="BE260" s="55">
        <v>6</v>
      </c>
      <c r="BF260" s="41">
        <f t="shared" si="378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368"/>
        <v>120.53333333333335</v>
      </c>
      <c r="BP260" s="43" t="e">
        <f t="shared" si="369"/>
        <v>#DIV/0!</v>
      </c>
      <c r="BQ260" s="44">
        <f t="shared" si="379"/>
        <v>1.9132275132275132E-2</v>
      </c>
    </row>
    <row r="261" spans="1:69" x14ac:dyDescent="0.25">
      <c r="A261">
        <v>18</v>
      </c>
      <c r="B261">
        <f t="shared" si="370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372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374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376"/>
        <v>18</v>
      </c>
      <c r="AS261">
        <v>36</v>
      </c>
      <c r="AT261">
        <v>5000</v>
      </c>
      <c r="AX261" s="29" t="s">
        <v>44</v>
      </c>
      <c r="BB261" s="13"/>
      <c r="BC261" s="34"/>
      <c r="BE261" s="53">
        <v>18</v>
      </c>
      <c r="BF261">
        <f t="shared" si="378"/>
        <v>18</v>
      </c>
      <c r="BG261">
        <v>36</v>
      </c>
      <c r="BH261">
        <v>10000</v>
      </c>
      <c r="BL261" s="29" t="s">
        <v>44</v>
      </c>
      <c r="BP261" s="13"/>
      <c r="BQ261" s="34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E264" s="54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54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 s="53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380">AVERAGE(E267:G267)</f>
        <v>#DIV/0!</v>
      </c>
      <c r="I267" s="38"/>
      <c r="J267" s="5"/>
      <c r="K267" s="38"/>
      <c r="L267" s="13" t="e">
        <f t="shared" ref="L267:L270" si="381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382">AVERAGE(S267:U267)</f>
        <v>#DIV/0!</v>
      </c>
      <c r="W267" s="38"/>
      <c r="X267" s="5"/>
      <c r="Y267" s="38"/>
      <c r="Z267" s="13" t="e">
        <f t="shared" ref="Z267:Z270" si="383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384">AVERAGE(AG267:AI267)</f>
        <v>#DIV/0!</v>
      </c>
      <c r="AK267" s="38"/>
      <c r="AL267" s="5"/>
      <c r="AM267" s="38"/>
      <c r="AN267" s="13" t="e">
        <f t="shared" ref="AN267:AN270" si="385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386">AVERAGE(AU267:AW267)</f>
        <v>#DIV/0!</v>
      </c>
      <c r="AY267" s="38"/>
      <c r="AZ267" s="5"/>
      <c r="BA267" s="38"/>
      <c r="BB267" s="13" t="e">
        <f t="shared" ref="BB267:BB270" si="387">AVERAGE(AY267:BA267)</f>
        <v>#DIV/0!</v>
      </c>
      <c r="BC267" s="34" t="e">
        <f>AX267*1000/(AR267*AS267*AT267)</f>
        <v>#DIV/0!</v>
      </c>
      <c r="BE267" s="53">
        <v>2</v>
      </c>
      <c r="BF267">
        <f>BF266</f>
        <v>19</v>
      </c>
      <c r="BG267">
        <v>10</v>
      </c>
      <c r="BH267">
        <v>10000</v>
      </c>
      <c r="BL267" s="29" t="e">
        <f t="shared" ref="BL267:BL270" si="388">AVERAGE(BI267:BK267)</f>
        <v>#DIV/0!</v>
      </c>
      <c r="BM267" s="38"/>
      <c r="BN267" s="5"/>
      <c r="BO267" s="38"/>
      <c r="BP267" s="13" t="e">
        <f t="shared" ref="BP267:BP270" si="389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390">B267</f>
        <v>19</v>
      </c>
      <c r="C268">
        <v>20</v>
      </c>
      <c r="D268">
        <v>1000</v>
      </c>
      <c r="H268" s="29" t="e">
        <f t="shared" si="380"/>
        <v>#DIV/0!</v>
      </c>
      <c r="L268" s="13" t="e">
        <f t="shared" si="381"/>
        <v>#DIV/0!</v>
      </c>
      <c r="M268" s="34" t="e">
        <f t="shared" ref="M268:M270" si="391">H268*1000/(B268*C268*D268)</f>
        <v>#DIV/0!</v>
      </c>
      <c r="O268">
        <v>3</v>
      </c>
      <c r="P268">
        <f t="shared" ref="P268:P271" si="392">P267</f>
        <v>19</v>
      </c>
      <c r="Q268">
        <v>20</v>
      </c>
      <c r="R268">
        <v>2000</v>
      </c>
      <c r="V268" s="29" t="e">
        <f t="shared" si="382"/>
        <v>#DIV/0!</v>
      </c>
      <c r="Z268" s="13" t="e">
        <f t="shared" si="383"/>
        <v>#DIV/0!</v>
      </c>
      <c r="AA268" s="34" t="e">
        <f t="shared" ref="AA268:AA270" si="393">V268*1000/(P268*Q268*R268)</f>
        <v>#DIV/0!</v>
      </c>
      <c r="AC268">
        <v>3</v>
      </c>
      <c r="AD268">
        <f t="shared" ref="AD268:AD271" si="394">AD267</f>
        <v>19</v>
      </c>
      <c r="AE268">
        <v>20</v>
      </c>
      <c r="AF268">
        <v>3000</v>
      </c>
      <c r="AJ268" s="29" t="e">
        <f t="shared" si="384"/>
        <v>#DIV/0!</v>
      </c>
      <c r="AN268" s="13" t="e">
        <f t="shared" si="385"/>
        <v>#DIV/0!</v>
      </c>
      <c r="AO268" s="34" t="e">
        <f t="shared" ref="AO268:AO270" si="395">AJ268*1000/(AD268*AE268*AF268)</f>
        <v>#DIV/0!</v>
      </c>
      <c r="AQ268">
        <v>3</v>
      </c>
      <c r="AR268">
        <f t="shared" ref="AR268:AR271" si="396">AR267</f>
        <v>19</v>
      </c>
      <c r="AS268">
        <v>20</v>
      </c>
      <c r="AT268">
        <v>5000</v>
      </c>
      <c r="AX268" s="29" t="e">
        <f t="shared" si="386"/>
        <v>#DIV/0!</v>
      </c>
      <c r="BB268" s="13" t="e">
        <f t="shared" si="387"/>
        <v>#DIV/0!</v>
      </c>
      <c r="BC268" s="34" t="e">
        <f t="shared" ref="BC268:BC270" si="397">AX268*1000/(AR268*AS268*AT268)</f>
        <v>#DIV/0!</v>
      </c>
      <c r="BE268" s="53">
        <v>3</v>
      </c>
      <c r="BF268">
        <f t="shared" ref="BF268:BF271" si="398">BF267</f>
        <v>19</v>
      </c>
      <c r="BG268">
        <v>20</v>
      </c>
      <c r="BH268">
        <v>10000</v>
      </c>
      <c r="BL268" s="29" t="e">
        <f t="shared" si="388"/>
        <v>#DIV/0!</v>
      </c>
      <c r="BP268" s="13" t="e">
        <f t="shared" si="389"/>
        <v>#DIV/0!</v>
      </c>
      <c r="BQ268" s="34" t="e">
        <f t="shared" ref="BQ268:BQ270" si="399">BL268*1000/(BF268*BG268*BH268)</f>
        <v>#DIV/0!</v>
      </c>
    </row>
    <row r="269" spans="1:69" x14ac:dyDescent="0.25">
      <c r="A269">
        <v>5</v>
      </c>
      <c r="B269">
        <f t="shared" si="390"/>
        <v>19</v>
      </c>
      <c r="C269">
        <v>30</v>
      </c>
      <c r="D269">
        <v>1000</v>
      </c>
      <c r="H269" s="29" t="e">
        <f t="shared" si="380"/>
        <v>#DIV/0!</v>
      </c>
      <c r="L269" s="13" t="e">
        <f t="shared" si="381"/>
        <v>#DIV/0!</v>
      </c>
      <c r="M269" s="34" t="e">
        <f t="shared" si="391"/>
        <v>#DIV/0!</v>
      </c>
      <c r="O269">
        <v>5</v>
      </c>
      <c r="P269">
        <f t="shared" si="392"/>
        <v>19</v>
      </c>
      <c r="Q269">
        <v>30</v>
      </c>
      <c r="R269">
        <v>2000</v>
      </c>
      <c r="V269" s="29" t="e">
        <f t="shared" si="382"/>
        <v>#DIV/0!</v>
      </c>
      <c r="Z269" s="13" t="e">
        <f t="shared" si="383"/>
        <v>#DIV/0!</v>
      </c>
      <c r="AA269" s="34" t="e">
        <f t="shared" si="393"/>
        <v>#DIV/0!</v>
      </c>
      <c r="AC269">
        <v>5</v>
      </c>
      <c r="AD269">
        <f t="shared" si="394"/>
        <v>19</v>
      </c>
      <c r="AE269">
        <v>30</v>
      </c>
      <c r="AF269">
        <v>3000</v>
      </c>
      <c r="AJ269" s="29" t="e">
        <f t="shared" si="384"/>
        <v>#DIV/0!</v>
      </c>
      <c r="AN269" s="13" t="e">
        <f t="shared" si="385"/>
        <v>#DIV/0!</v>
      </c>
      <c r="AO269" s="34" t="e">
        <f t="shared" si="395"/>
        <v>#DIV/0!</v>
      </c>
      <c r="AQ269">
        <v>5</v>
      </c>
      <c r="AR269">
        <f t="shared" si="396"/>
        <v>19</v>
      </c>
      <c r="AS269">
        <v>30</v>
      </c>
      <c r="AT269">
        <v>5000</v>
      </c>
      <c r="AX269" s="29" t="e">
        <f t="shared" si="386"/>
        <v>#DIV/0!</v>
      </c>
      <c r="BB269" s="13" t="e">
        <f t="shared" si="387"/>
        <v>#DIV/0!</v>
      </c>
      <c r="BC269" s="34" t="e">
        <f t="shared" si="397"/>
        <v>#DIV/0!</v>
      </c>
      <c r="BE269" s="53">
        <v>5</v>
      </c>
      <c r="BF269">
        <f t="shared" si="398"/>
        <v>19</v>
      </c>
      <c r="BG269">
        <v>30</v>
      </c>
      <c r="BH269">
        <v>10000</v>
      </c>
      <c r="BL269" s="29" t="e">
        <f t="shared" si="388"/>
        <v>#DIV/0!</v>
      </c>
      <c r="BP269" s="13" t="e">
        <f t="shared" si="389"/>
        <v>#DIV/0!</v>
      </c>
      <c r="BQ269" s="34" t="e">
        <f t="shared" si="399"/>
        <v>#DIV/0!</v>
      </c>
    </row>
    <row r="270" spans="1:69" s="41" customFormat="1" x14ac:dyDescent="0.25">
      <c r="A270" s="41">
        <v>6</v>
      </c>
      <c r="B270" s="41">
        <f t="shared" si="390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380"/>
        <v>13.1</v>
      </c>
      <c r="L270" s="43" t="e">
        <f t="shared" si="381"/>
        <v>#DIV/0!</v>
      </c>
      <c r="M270" s="44">
        <f t="shared" si="391"/>
        <v>2.0893141945773526E-2</v>
      </c>
      <c r="O270" s="41">
        <v>6</v>
      </c>
      <c r="P270" s="41">
        <f t="shared" si="392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382"/>
        <v>25.366666666666664</v>
      </c>
      <c r="Z270" s="43" t="e">
        <f t="shared" si="383"/>
        <v>#DIV/0!</v>
      </c>
      <c r="AA270" s="44">
        <f t="shared" si="393"/>
        <v>2.0228601807549176E-2</v>
      </c>
      <c r="AC270" s="41">
        <v>6</v>
      </c>
      <c r="AD270" s="41">
        <f t="shared" si="394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384"/>
        <v>38.06666666666667</v>
      </c>
      <c r="AN270" s="43" t="e">
        <f t="shared" si="385"/>
        <v>#DIV/0!</v>
      </c>
      <c r="AO270" s="44">
        <f t="shared" si="395"/>
        <v>2.0237462342725502E-2</v>
      </c>
      <c r="AQ270" s="41">
        <v>6</v>
      </c>
      <c r="AR270" s="41">
        <f t="shared" si="396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386"/>
        <v>61.833333333333336</v>
      </c>
      <c r="BB270" s="43" t="e">
        <f t="shared" si="387"/>
        <v>#DIV/0!</v>
      </c>
      <c r="BC270" s="44">
        <f t="shared" si="397"/>
        <v>1.9723551302498671E-2</v>
      </c>
      <c r="BE270" s="55">
        <v>6</v>
      </c>
      <c r="BF270" s="41">
        <f t="shared" si="398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388"/>
        <v>120.63333333333334</v>
      </c>
      <c r="BP270" s="43" t="e">
        <f t="shared" si="389"/>
        <v>#DIV/0!</v>
      </c>
      <c r="BQ270" s="44">
        <f t="shared" si="399"/>
        <v>1.9239766081871345E-2</v>
      </c>
    </row>
    <row r="271" spans="1:69" x14ac:dyDescent="0.25">
      <c r="A271">
        <v>18</v>
      </c>
      <c r="B271">
        <f t="shared" si="390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392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394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396"/>
        <v>19</v>
      </c>
      <c r="AS271">
        <v>34</v>
      </c>
      <c r="AT271">
        <v>5000</v>
      </c>
      <c r="AX271" s="29" t="s">
        <v>44</v>
      </c>
      <c r="BB271" s="13"/>
      <c r="BC271" s="34"/>
      <c r="BE271" s="53">
        <v>18</v>
      </c>
      <c r="BF271">
        <f t="shared" si="398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125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125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  <c r="BS275" s="54"/>
      <c r="BT275" s="32" t="s">
        <v>11</v>
      </c>
      <c r="BU275" s="32" t="s">
        <v>12</v>
      </c>
      <c r="BV275" s="32" t="s">
        <v>20</v>
      </c>
      <c r="BW275" s="32" t="s">
        <v>28</v>
      </c>
      <c r="BX275" s="32" t="s">
        <v>29</v>
      </c>
      <c r="BY275" s="32" t="s">
        <v>30</v>
      </c>
      <c r="BZ275" s="33" t="s">
        <v>13</v>
      </c>
      <c r="CA275" s="32" t="s">
        <v>14</v>
      </c>
      <c r="CB275" s="32" t="s">
        <v>15</v>
      </c>
      <c r="CC275" s="32" t="s">
        <v>16</v>
      </c>
      <c r="CD275" s="33" t="s">
        <v>18</v>
      </c>
      <c r="CE275" s="33" t="s">
        <v>45</v>
      </c>
      <c r="CG275" s="54"/>
      <c r="CH275" s="32" t="s">
        <v>11</v>
      </c>
      <c r="CI275" s="32" t="s">
        <v>12</v>
      </c>
      <c r="CJ275" s="32" t="s">
        <v>20</v>
      </c>
      <c r="CK275" s="32" t="s">
        <v>28</v>
      </c>
      <c r="CL275" s="32" t="s">
        <v>29</v>
      </c>
      <c r="CM275" s="32" t="s">
        <v>30</v>
      </c>
      <c r="CN275" s="33" t="s">
        <v>13</v>
      </c>
      <c r="CO275" s="32" t="s">
        <v>14</v>
      </c>
      <c r="CP275" s="32" t="s">
        <v>15</v>
      </c>
      <c r="CQ275" s="32" t="s">
        <v>16</v>
      </c>
      <c r="CR275" s="33" t="s">
        <v>18</v>
      </c>
      <c r="CS275" s="33" t="s">
        <v>45</v>
      </c>
      <c r="CU275" s="54"/>
      <c r="CV275" s="32" t="s">
        <v>11</v>
      </c>
      <c r="CW275" s="32" t="s">
        <v>12</v>
      </c>
      <c r="CX275" s="32" t="s">
        <v>20</v>
      </c>
      <c r="CY275" s="32" t="s">
        <v>28</v>
      </c>
      <c r="CZ275" s="32" t="s">
        <v>29</v>
      </c>
      <c r="DA275" s="32" t="s">
        <v>30</v>
      </c>
      <c r="DB275" s="33" t="s">
        <v>13</v>
      </c>
      <c r="DC275" s="32" t="s">
        <v>14</v>
      </c>
      <c r="DD275" s="32" t="s">
        <v>15</v>
      </c>
      <c r="DE275" s="32" t="s">
        <v>16</v>
      </c>
      <c r="DF275" s="33" t="s">
        <v>18</v>
      </c>
      <c r="DG275" s="33" t="s">
        <v>45</v>
      </c>
      <c r="DI275" s="54"/>
      <c r="DJ275" s="32" t="s">
        <v>11</v>
      </c>
      <c r="DK275" s="32" t="s">
        <v>12</v>
      </c>
      <c r="DL275" s="32" t="s">
        <v>20</v>
      </c>
      <c r="DM275" s="32" t="s">
        <v>28</v>
      </c>
      <c r="DN275" s="32" t="s">
        <v>29</v>
      </c>
      <c r="DO275" s="32" t="s">
        <v>30</v>
      </c>
      <c r="DP275" s="33" t="s">
        <v>13</v>
      </c>
      <c r="DQ275" s="32" t="s">
        <v>14</v>
      </c>
      <c r="DR275" s="32" t="s">
        <v>15</v>
      </c>
      <c r="DS275" s="32" t="s">
        <v>16</v>
      </c>
      <c r="DT275" s="33" t="s">
        <v>18</v>
      </c>
      <c r="DU275" s="33" t="s">
        <v>45</v>
      </c>
    </row>
    <row r="276" spans="1:125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  <c r="BS276" s="53">
        <v>1</v>
      </c>
      <c r="BT276">
        <f>$B$274</f>
        <v>20</v>
      </c>
      <c r="BU276">
        <v>1</v>
      </c>
      <c r="BV276">
        <v>15000</v>
      </c>
      <c r="BZ276" s="29" t="e">
        <f>AVERAGE(BW276:BY276)</f>
        <v>#DIV/0!</v>
      </c>
      <c r="CA276" s="5"/>
      <c r="CB276" s="5"/>
      <c r="CC276" s="5"/>
      <c r="CD276" s="5" t="s">
        <v>43</v>
      </c>
      <c r="CE276" s="34" t="e">
        <f>BZ276*1000/(BT276*BU276*BV276)</f>
        <v>#DIV/0!</v>
      </c>
      <c r="CG276" s="53">
        <v>1</v>
      </c>
      <c r="CH276">
        <f>$B$274</f>
        <v>20</v>
      </c>
      <c r="CI276">
        <v>1</v>
      </c>
      <c r="CJ276">
        <v>20000</v>
      </c>
      <c r="CN276" s="29" t="e">
        <f>AVERAGE(CK276:CM276)</f>
        <v>#DIV/0!</v>
      </c>
      <c r="CO276" s="5"/>
      <c r="CP276" s="5"/>
      <c r="CQ276" s="5"/>
      <c r="CR276" s="5" t="s">
        <v>43</v>
      </c>
      <c r="CS276" s="34" t="e">
        <f>CN276*1000/(CH276*CI276*CJ276)</f>
        <v>#DIV/0!</v>
      </c>
      <c r="CU276" s="53">
        <v>1</v>
      </c>
      <c r="CV276">
        <f>$B$274</f>
        <v>20</v>
      </c>
      <c r="CW276">
        <v>1</v>
      </c>
      <c r="CX276">
        <v>25000</v>
      </c>
      <c r="DB276" s="29" t="e">
        <f>AVERAGE(CY276:DA276)</f>
        <v>#DIV/0!</v>
      </c>
      <c r="DC276" s="5"/>
      <c r="DD276" s="5"/>
      <c r="DE276" s="5"/>
      <c r="DF276" s="5" t="s">
        <v>43</v>
      </c>
      <c r="DG276" s="34" t="e">
        <f>DB276*1000/(CV276*CW276*CX276)</f>
        <v>#DIV/0!</v>
      </c>
      <c r="DI276" s="53">
        <v>1</v>
      </c>
      <c r="DJ276">
        <f>$B$274</f>
        <v>20</v>
      </c>
      <c r="DK276">
        <v>1</v>
      </c>
      <c r="DL276">
        <v>30000</v>
      </c>
      <c r="DP276" s="29" t="e">
        <f>AVERAGE(DM276:DO276)</f>
        <v>#DIV/0!</v>
      </c>
      <c r="DQ276" s="5"/>
      <c r="DR276" s="5"/>
      <c r="DS276" s="5"/>
      <c r="DT276" s="5" t="s">
        <v>43</v>
      </c>
      <c r="DU276" s="34" t="e">
        <f>DP276*1000/(DJ276*DK276*DL276)</f>
        <v>#DIV/0!</v>
      </c>
    </row>
    <row r="277" spans="1:125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00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01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02">AVERAGE(S277:U277)</f>
        <v>#DIV/0!</v>
      </c>
      <c r="W277" s="38"/>
      <c r="X277" s="5"/>
      <c r="Y277" s="38"/>
      <c r="Z277" s="13" t="e">
        <f t="shared" ref="Z277:Z281" si="403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04">AVERAGE(AG277:AI277)</f>
        <v>#DIV/0!</v>
      </c>
      <c r="AK277" s="38"/>
      <c r="AL277" s="5"/>
      <c r="AM277" s="38"/>
      <c r="AN277" s="13" t="e">
        <f t="shared" ref="AN277:AN281" si="405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06">AVERAGE(AU277:AW277)</f>
        <v>#DIV/0!</v>
      </c>
      <c r="AY277" s="38"/>
      <c r="AZ277" s="5"/>
      <c r="BA277" s="38"/>
      <c r="BB277" s="13" t="e">
        <f t="shared" ref="BB277:BB281" si="407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08">AVERAGE(BI277:BK277)</f>
        <v>#DIV/0!</v>
      </c>
      <c r="BM277" s="38"/>
      <c r="BN277" s="5"/>
      <c r="BO277" s="38"/>
      <c r="BP277" s="13" t="e">
        <f t="shared" ref="BP277:BP281" si="409">AVERAGE(BM277:BO277)</f>
        <v>#DIV/0!</v>
      </c>
      <c r="BQ277" s="34" t="e">
        <f>BL277*1000/(BF277*BG277*BH277)</f>
        <v>#DIV/0!</v>
      </c>
      <c r="BS277" s="53">
        <v>2</v>
      </c>
      <c r="BT277">
        <f>BT276</f>
        <v>20</v>
      </c>
      <c r="BU277">
        <v>5</v>
      </c>
      <c r="BV277">
        <v>15000</v>
      </c>
      <c r="BZ277" s="29" t="e">
        <f t="shared" ref="BZ277:BZ281" si="410">AVERAGE(BW277:BY277)</f>
        <v>#DIV/0!</v>
      </c>
      <c r="CA277" s="38"/>
      <c r="CB277" s="5"/>
      <c r="CC277" s="38"/>
      <c r="CD277" s="13" t="e">
        <f t="shared" ref="CD277:CD281" si="411">AVERAGE(CA277:CC277)</f>
        <v>#DIV/0!</v>
      </c>
      <c r="CE277" s="34" t="e">
        <f>BZ277*1000/(BT277*BU277*BV277)</f>
        <v>#DIV/0!</v>
      </c>
      <c r="CG277" s="53">
        <v>2</v>
      </c>
      <c r="CH277">
        <f>CH276</f>
        <v>20</v>
      </c>
      <c r="CI277">
        <v>5</v>
      </c>
      <c r="CJ277">
        <v>20000</v>
      </c>
      <c r="CN277" s="29" t="e">
        <f t="shared" ref="CN277:CN281" si="412">AVERAGE(CK277:CM277)</f>
        <v>#DIV/0!</v>
      </c>
      <c r="CO277" s="38"/>
      <c r="CP277" s="5"/>
      <c r="CQ277" s="38"/>
      <c r="CR277" s="13" t="e">
        <f t="shared" ref="CR277:CR281" si="413">AVERAGE(CO277:CQ277)</f>
        <v>#DIV/0!</v>
      </c>
      <c r="CS277" s="34" t="e">
        <f>CN277*1000/(CH277*CI277*CJ277)</f>
        <v>#DIV/0!</v>
      </c>
      <c r="CU277" s="53">
        <v>2</v>
      </c>
      <c r="CV277">
        <f>CV276</f>
        <v>20</v>
      </c>
      <c r="CW277">
        <v>5</v>
      </c>
      <c r="CX277">
        <v>25000</v>
      </c>
      <c r="DB277" s="29" t="e">
        <f t="shared" ref="DB277:DB281" si="414">AVERAGE(CY277:DA277)</f>
        <v>#DIV/0!</v>
      </c>
      <c r="DC277" s="38"/>
      <c r="DD277" s="5"/>
      <c r="DE277" s="38"/>
      <c r="DF277" s="13" t="e">
        <f t="shared" ref="DF277:DF281" si="415">AVERAGE(DC277:DE277)</f>
        <v>#DIV/0!</v>
      </c>
      <c r="DG277" s="34" t="e">
        <f>DB277*1000/(CV277*CW277*CX277)</f>
        <v>#DIV/0!</v>
      </c>
      <c r="DI277" s="53">
        <v>2</v>
      </c>
      <c r="DJ277">
        <f>DJ276</f>
        <v>20</v>
      </c>
      <c r="DK277">
        <v>5</v>
      </c>
      <c r="DL277">
        <v>30000</v>
      </c>
      <c r="DP277" s="29" t="e">
        <f t="shared" ref="DP277:DP281" si="416">AVERAGE(DM277:DO277)</f>
        <v>#DIV/0!</v>
      </c>
      <c r="DQ277" s="38"/>
      <c r="DR277" s="5"/>
      <c r="DS277" s="38"/>
      <c r="DT277" s="13" t="e">
        <f t="shared" ref="DT277:DT281" si="417">AVERAGE(DQ277:DS277)</f>
        <v>#DIV/0!</v>
      </c>
      <c r="DU277" s="34" t="e">
        <f>DP277*1000/(DJ277*DK277*DL277)</f>
        <v>#DIV/0!</v>
      </c>
    </row>
    <row r="278" spans="1:125" x14ac:dyDescent="0.25">
      <c r="A278">
        <v>3</v>
      </c>
      <c r="B278">
        <f t="shared" ref="B278:B282" si="418">B277</f>
        <v>20</v>
      </c>
      <c r="C278">
        <v>10</v>
      </c>
      <c r="D278">
        <v>1000</v>
      </c>
      <c r="H278" s="29" t="e">
        <f t="shared" si="400"/>
        <v>#DIV/0!</v>
      </c>
      <c r="L278" s="13" t="e">
        <f t="shared" si="401"/>
        <v>#DIV/0!</v>
      </c>
      <c r="M278" s="34" t="e">
        <f t="shared" ref="M278:M281" si="419">H278*1000/(B278*C278*D278)</f>
        <v>#DIV/0!</v>
      </c>
      <c r="O278">
        <v>3</v>
      </c>
      <c r="P278">
        <f t="shared" ref="P278:P282" si="420">P277</f>
        <v>20</v>
      </c>
      <c r="Q278">
        <v>10</v>
      </c>
      <c r="R278">
        <f t="shared" ref="R278:R280" si="421">R277</f>
        <v>2000</v>
      </c>
      <c r="V278" s="29" t="e">
        <f t="shared" si="402"/>
        <v>#DIV/0!</v>
      </c>
      <c r="Z278" s="13" t="e">
        <f t="shared" si="403"/>
        <v>#DIV/0!</v>
      </c>
      <c r="AA278" s="34" t="e">
        <f t="shared" ref="AA278:AA281" si="422">V278*1000/(P278*Q278*R278)</f>
        <v>#DIV/0!</v>
      </c>
      <c r="AC278">
        <v>3</v>
      </c>
      <c r="AD278">
        <f t="shared" ref="AD278:AD282" si="423">AD277</f>
        <v>20</v>
      </c>
      <c r="AE278">
        <v>10</v>
      </c>
      <c r="AF278">
        <v>3000</v>
      </c>
      <c r="AJ278" s="29" t="e">
        <f t="shared" si="404"/>
        <v>#DIV/0!</v>
      </c>
      <c r="AN278" s="13" t="e">
        <f t="shared" si="405"/>
        <v>#DIV/0!</v>
      </c>
      <c r="AO278" s="34" t="e">
        <f t="shared" ref="AO278:AO281" si="424">AJ278*1000/(AD278*AE278*AF278)</f>
        <v>#DIV/0!</v>
      </c>
      <c r="AQ278">
        <v>3</v>
      </c>
      <c r="AR278">
        <f t="shared" ref="AR278:AR282" si="425">AR277</f>
        <v>20</v>
      </c>
      <c r="AS278">
        <v>10</v>
      </c>
      <c r="AT278">
        <v>5000</v>
      </c>
      <c r="AX278" s="29" t="e">
        <f t="shared" si="406"/>
        <v>#DIV/0!</v>
      </c>
      <c r="BB278" s="13" t="e">
        <f t="shared" si="407"/>
        <v>#DIV/0!</v>
      </c>
      <c r="BC278" s="34" t="e">
        <f t="shared" ref="BC278:BC281" si="426">AX278*1000/(AR278*AS278*AT278)</f>
        <v>#DIV/0!</v>
      </c>
      <c r="BE278" s="53">
        <v>3</v>
      </c>
      <c r="BF278">
        <f t="shared" ref="BF278:BF282" si="427">BF277</f>
        <v>20</v>
      </c>
      <c r="BG278">
        <v>10</v>
      </c>
      <c r="BH278">
        <v>10000</v>
      </c>
      <c r="BL278" s="29" t="e">
        <f t="shared" si="408"/>
        <v>#DIV/0!</v>
      </c>
      <c r="BP278" s="13" t="e">
        <f t="shared" si="409"/>
        <v>#DIV/0!</v>
      </c>
      <c r="BQ278" s="34" t="e">
        <f t="shared" ref="BQ278:BQ281" si="428">BL278*1000/(BF278*BG278*BH278)</f>
        <v>#DIV/0!</v>
      </c>
      <c r="BS278" s="53">
        <v>3</v>
      </c>
      <c r="BT278">
        <f t="shared" ref="BT278:BT282" si="429">BT277</f>
        <v>20</v>
      </c>
      <c r="BU278">
        <v>10</v>
      </c>
      <c r="BV278">
        <v>15000</v>
      </c>
      <c r="BZ278" s="29" t="e">
        <f t="shared" si="410"/>
        <v>#DIV/0!</v>
      </c>
      <c r="CD278" s="13" t="e">
        <f t="shared" si="411"/>
        <v>#DIV/0!</v>
      </c>
      <c r="CE278" s="34" t="e">
        <f t="shared" ref="CE278:CE281" si="430">BZ278*1000/(BT278*BU278*BV278)</f>
        <v>#DIV/0!</v>
      </c>
      <c r="CG278" s="53">
        <v>3</v>
      </c>
      <c r="CH278">
        <f t="shared" ref="CH278:CH282" si="431">CH277</f>
        <v>20</v>
      </c>
      <c r="CI278">
        <v>10</v>
      </c>
      <c r="CJ278">
        <v>20000</v>
      </c>
      <c r="CN278" s="29" t="e">
        <f t="shared" si="412"/>
        <v>#DIV/0!</v>
      </c>
      <c r="CR278" s="13" t="e">
        <f t="shared" si="413"/>
        <v>#DIV/0!</v>
      </c>
      <c r="CS278" s="34" t="e">
        <f t="shared" ref="CS278:CS281" si="432">CN278*1000/(CH278*CI278*CJ278)</f>
        <v>#DIV/0!</v>
      </c>
      <c r="CU278" s="53">
        <v>3</v>
      </c>
      <c r="CV278">
        <f t="shared" ref="CV278:CV282" si="433">CV277</f>
        <v>20</v>
      </c>
      <c r="CW278">
        <v>10</v>
      </c>
      <c r="CX278">
        <v>25000</v>
      </c>
      <c r="DB278" s="29" t="e">
        <f t="shared" si="414"/>
        <v>#DIV/0!</v>
      </c>
      <c r="DF278" s="13" t="e">
        <f t="shared" si="415"/>
        <v>#DIV/0!</v>
      </c>
      <c r="DG278" s="34" t="e">
        <f t="shared" ref="DG278:DG281" si="434">DB278*1000/(CV278*CW278*CX278)</f>
        <v>#DIV/0!</v>
      </c>
      <c r="DI278" s="53">
        <v>3</v>
      </c>
      <c r="DJ278">
        <f t="shared" ref="DJ278:DJ282" si="435">DJ277</f>
        <v>20</v>
      </c>
      <c r="DK278">
        <v>10</v>
      </c>
      <c r="DL278">
        <v>30000</v>
      </c>
      <c r="DP278" s="29" t="e">
        <f t="shared" si="416"/>
        <v>#DIV/0!</v>
      </c>
      <c r="DT278" s="13" t="e">
        <f t="shared" si="417"/>
        <v>#DIV/0!</v>
      </c>
      <c r="DU278" s="34" t="e">
        <f t="shared" ref="DU278:DU281" si="436">DP278*1000/(DJ278*DK278*DL278)</f>
        <v>#DIV/0!</v>
      </c>
    </row>
    <row r="279" spans="1:125" x14ac:dyDescent="0.25">
      <c r="A279">
        <v>4</v>
      </c>
      <c r="B279">
        <f t="shared" si="418"/>
        <v>20</v>
      </c>
      <c r="C279">
        <v>20</v>
      </c>
      <c r="D279">
        <v>1000</v>
      </c>
      <c r="H279" s="29" t="e">
        <f t="shared" si="400"/>
        <v>#DIV/0!</v>
      </c>
      <c r="L279" s="13" t="e">
        <f t="shared" si="401"/>
        <v>#DIV/0!</v>
      </c>
      <c r="M279" s="34" t="e">
        <f t="shared" si="419"/>
        <v>#DIV/0!</v>
      </c>
      <c r="O279">
        <v>4</v>
      </c>
      <c r="P279">
        <f t="shared" si="420"/>
        <v>20</v>
      </c>
      <c r="Q279">
        <v>20</v>
      </c>
      <c r="R279">
        <f t="shared" si="421"/>
        <v>2000</v>
      </c>
      <c r="V279" s="29" t="e">
        <f t="shared" si="402"/>
        <v>#DIV/0!</v>
      </c>
      <c r="Z279" s="13" t="e">
        <f t="shared" si="403"/>
        <v>#DIV/0!</v>
      </c>
      <c r="AA279" s="34" t="e">
        <f t="shared" si="422"/>
        <v>#DIV/0!</v>
      </c>
      <c r="AC279">
        <v>4</v>
      </c>
      <c r="AD279">
        <f t="shared" si="423"/>
        <v>20</v>
      </c>
      <c r="AE279">
        <v>20</v>
      </c>
      <c r="AF279">
        <v>3000</v>
      </c>
      <c r="AJ279" s="29" t="e">
        <f t="shared" si="404"/>
        <v>#DIV/0!</v>
      </c>
      <c r="AN279" s="13" t="e">
        <f t="shared" si="405"/>
        <v>#DIV/0!</v>
      </c>
      <c r="AO279" s="34" t="e">
        <f t="shared" si="424"/>
        <v>#DIV/0!</v>
      </c>
      <c r="AQ279">
        <v>4</v>
      </c>
      <c r="AR279">
        <f t="shared" si="425"/>
        <v>20</v>
      </c>
      <c r="AS279">
        <v>20</v>
      </c>
      <c r="AT279">
        <v>5000</v>
      </c>
      <c r="AX279" s="29" t="e">
        <f t="shared" si="406"/>
        <v>#DIV/0!</v>
      </c>
      <c r="BB279" s="13" t="e">
        <f t="shared" si="407"/>
        <v>#DIV/0!</v>
      </c>
      <c r="BC279" s="34" t="e">
        <f t="shared" si="426"/>
        <v>#DIV/0!</v>
      </c>
      <c r="BE279" s="53">
        <v>4</v>
      </c>
      <c r="BF279">
        <f t="shared" si="427"/>
        <v>20</v>
      </c>
      <c r="BG279">
        <v>20</v>
      </c>
      <c r="BH279">
        <v>10000</v>
      </c>
      <c r="BL279" s="29" t="e">
        <f t="shared" si="408"/>
        <v>#DIV/0!</v>
      </c>
      <c r="BP279" s="13" t="e">
        <f t="shared" si="409"/>
        <v>#DIV/0!</v>
      </c>
      <c r="BQ279" s="34" t="e">
        <f t="shared" si="428"/>
        <v>#DIV/0!</v>
      </c>
      <c r="BS279" s="53">
        <v>4</v>
      </c>
      <c r="BT279">
        <f t="shared" si="429"/>
        <v>20</v>
      </c>
      <c r="BU279">
        <v>20</v>
      </c>
      <c r="BV279">
        <v>15000</v>
      </c>
      <c r="BZ279" s="29" t="e">
        <f t="shared" si="410"/>
        <v>#DIV/0!</v>
      </c>
      <c r="CD279" s="13" t="e">
        <f t="shared" si="411"/>
        <v>#DIV/0!</v>
      </c>
      <c r="CE279" s="34" t="e">
        <f t="shared" si="430"/>
        <v>#DIV/0!</v>
      </c>
      <c r="CG279" s="53">
        <v>4</v>
      </c>
      <c r="CH279">
        <f t="shared" si="431"/>
        <v>20</v>
      </c>
      <c r="CI279">
        <v>20</v>
      </c>
      <c r="CJ279">
        <v>20000</v>
      </c>
      <c r="CN279" s="29" t="e">
        <f t="shared" si="412"/>
        <v>#DIV/0!</v>
      </c>
      <c r="CR279" s="13" t="e">
        <f t="shared" si="413"/>
        <v>#DIV/0!</v>
      </c>
      <c r="CS279" s="34" t="e">
        <f t="shared" si="432"/>
        <v>#DIV/0!</v>
      </c>
      <c r="CU279" s="53">
        <v>4</v>
      </c>
      <c r="CV279">
        <f t="shared" si="433"/>
        <v>20</v>
      </c>
      <c r="CW279">
        <v>20</v>
      </c>
      <c r="CX279">
        <v>25000</v>
      </c>
      <c r="DB279" s="29" t="e">
        <f t="shared" si="414"/>
        <v>#DIV/0!</v>
      </c>
      <c r="DF279" s="13" t="e">
        <f t="shared" si="415"/>
        <v>#DIV/0!</v>
      </c>
      <c r="DG279" s="34" t="e">
        <f t="shared" si="434"/>
        <v>#DIV/0!</v>
      </c>
      <c r="DI279" s="53">
        <v>4</v>
      </c>
      <c r="DJ279">
        <f t="shared" si="435"/>
        <v>20</v>
      </c>
      <c r="DK279">
        <v>20</v>
      </c>
      <c r="DL279">
        <v>30000</v>
      </c>
      <c r="DP279" s="29" t="e">
        <f t="shared" si="416"/>
        <v>#DIV/0!</v>
      </c>
      <c r="DT279" s="13" t="e">
        <f t="shared" si="417"/>
        <v>#DIV/0!</v>
      </c>
      <c r="DU279" s="34" t="e">
        <f t="shared" si="436"/>
        <v>#DIV/0!</v>
      </c>
    </row>
    <row r="280" spans="1:125" x14ac:dyDescent="0.25">
      <c r="A280">
        <v>5</v>
      </c>
      <c r="B280">
        <f t="shared" si="418"/>
        <v>20</v>
      </c>
      <c r="C280">
        <v>30</v>
      </c>
      <c r="D280">
        <v>1000</v>
      </c>
      <c r="H280" s="29" t="e">
        <f t="shared" si="400"/>
        <v>#DIV/0!</v>
      </c>
      <c r="L280" s="13" t="e">
        <f t="shared" si="401"/>
        <v>#DIV/0!</v>
      </c>
      <c r="M280" s="34" t="e">
        <f t="shared" si="419"/>
        <v>#DIV/0!</v>
      </c>
      <c r="O280">
        <v>5</v>
      </c>
      <c r="P280">
        <f t="shared" si="420"/>
        <v>20</v>
      </c>
      <c r="Q280">
        <v>30</v>
      </c>
      <c r="R280">
        <f t="shared" si="421"/>
        <v>2000</v>
      </c>
      <c r="V280" s="29" t="e">
        <f t="shared" si="402"/>
        <v>#DIV/0!</v>
      </c>
      <c r="Z280" s="13" t="e">
        <f t="shared" si="403"/>
        <v>#DIV/0!</v>
      </c>
      <c r="AA280" s="34" t="e">
        <f t="shared" si="422"/>
        <v>#DIV/0!</v>
      </c>
      <c r="AC280">
        <v>5</v>
      </c>
      <c r="AD280">
        <f t="shared" si="423"/>
        <v>20</v>
      </c>
      <c r="AE280">
        <v>30</v>
      </c>
      <c r="AF280">
        <v>3000</v>
      </c>
      <c r="AJ280" s="29" t="e">
        <f t="shared" si="404"/>
        <v>#DIV/0!</v>
      </c>
      <c r="AN280" s="13" t="e">
        <f t="shared" si="405"/>
        <v>#DIV/0!</v>
      </c>
      <c r="AO280" s="34" t="e">
        <f t="shared" si="424"/>
        <v>#DIV/0!</v>
      </c>
      <c r="AQ280">
        <v>5</v>
      </c>
      <c r="AR280">
        <f t="shared" si="425"/>
        <v>20</v>
      </c>
      <c r="AS280">
        <v>30</v>
      </c>
      <c r="AT280">
        <v>5000</v>
      </c>
      <c r="AX280" s="29" t="e">
        <f t="shared" si="406"/>
        <v>#DIV/0!</v>
      </c>
      <c r="BB280" s="13" t="e">
        <f t="shared" si="407"/>
        <v>#DIV/0!</v>
      </c>
      <c r="BC280" s="34" t="e">
        <f t="shared" si="426"/>
        <v>#DIV/0!</v>
      </c>
      <c r="BE280" s="53">
        <v>5</v>
      </c>
      <c r="BF280">
        <f t="shared" si="427"/>
        <v>20</v>
      </c>
      <c r="BG280">
        <v>30</v>
      </c>
      <c r="BH280">
        <v>10000</v>
      </c>
      <c r="BL280" s="29" t="e">
        <f t="shared" si="408"/>
        <v>#DIV/0!</v>
      </c>
      <c r="BP280" s="13" t="e">
        <f t="shared" si="409"/>
        <v>#DIV/0!</v>
      </c>
      <c r="BQ280" s="34" t="e">
        <f t="shared" si="428"/>
        <v>#DIV/0!</v>
      </c>
      <c r="BS280" s="53">
        <v>5</v>
      </c>
      <c r="BT280">
        <f t="shared" si="429"/>
        <v>20</v>
      </c>
      <c r="BU280">
        <v>30</v>
      </c>
      <c r="BV280">
        <v>15000</v>
      </c>
      <c r="BZ280" s="29" t="e">
        <f t="shared" si="410"/>
        <v>#DIV/0!</v>
      </c>
      <c r="CD280" s="13" t="e">
        <f t="shared" si="411"/>
        <v>#DIV/0!</v>
      </c>
      <c r="CE280" s="34" t="e">
        <f t="shared" si="430"/>
        <v>#DIV/0!</v>
      </c>
      <c r="CG280" s="53">
        <v>5</v>
      </c>
      <c r="CH280">
        <f t="shared" si="431"/>
        <v>20</v>
      </c>
      <c r="CI280">
        <v>30</v>
      </c>
      <c r="CJ280">
        <v>20000</v>
      </c>
      <c r="CN280" s="29" t="e">
        <f t="shared" si="412"/>
        <v>#DIV/0!</v>
      </c>
      <c r="CR280" s="13" t="e">
        <f t="shared" si="413"/>
        <v>#DIV/0!</v>
      </c>
      <c r="CS280" s="34" t="e">
        <f t="shared" si="432"/>
        <v>#DIV/0!</v>
      </c>
      <c r="CU280" s="53">
        <v>5</v>
      </c>
      <c r="CV280">
        <f t="shared" si="433"/>
        <v>20</v>
      </c>
      <c r="CW280">
        <v>30</v>
      </c>
      <c r="CX280">
        <v>25000</v>
      </c>
      <c r="DB280" s="29" t="e">
        <f t="shared" si="414"/>
        <v>#DIV/0!</v>
      </c>
      <c r="DF280" s="13" t="e">
        <f t="shared" si="415"/>
        <v>#DIV/0!</v>
      </c>
      <c r="DG280" s="34" t="e">
        <f t="shared" si="434"/>
        <v>#DIV/0!</v>
      </c>
      <c r="DI280" s="53">
        <v>5</v>
      </c>
      <c r="DJ280">
        <f t="shared" si="435"/>
        <v>20</v>
      </c>
      <c r="DK280">
        <v>30</v>
      </c>
      <c r="DL280">
        <v>30000</v>
      </c>
      <c r="DP280" s="29" t="e">
        <f t="shared" si="416"/>
        <v>#DIV/0!</v>
      </c>
      <c r="DT280" s="13" t="e">
        <f t="shared" si="417"/>
        <v>#DIV/0!</v>
      </c>
      <c r="DU280" s="34" t="e">
        <f t="shared" si="436"/>
        <v>#DIV/0!</v>
      </c>
    </row>
    <row r="281" spans="1:125" s="41" customFormat="1" x14ac:dyDescent="0.25">
      <c r="A281" s="41">
        <v>6</v>
      </c>
      <c r="B281" s="41">
        <f t="shared" si="418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00"/>
        <v>12.199999999999998</v>
      </c>
      <c r="I281" s="41">
        <v>20</v>
      </c>
      <c r="J281" s="41">
        <v>10</v>
      </c>
      <c r="K281" s="41">
        <v>9</v>
      </c>
      <c r="L281" s="43">
        <f t="shared" si="401"/>
        <v>13</v>
      </c>
      <c r="M281" s="44">
        <f t="shared" si="419"/>
        <v>1.9062499999999996E-2</v>
      </c>
      <c r="O281" s="41">
        <v>6</v>
      </c>
      <c r="P281" s="41">
        <f t="shared" si="420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02"/>
        <v>23.3</v>
      </c>
      <c r="Z281" s="43" t="e">
        <f t="shared" si="403"/>
        <v>#DIV/0!</v>
      </c>
      <c r="AA281" s="44">
        <f t="shared" si="422"/>
        <v>1.8203125000000001E-2</v>
      </c>
      <c r="AC281" s="41">
        <v>6</v>
      </c>
      <c r="AD281" s="41">
        <f t="shared" si="423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04"/>
        <v>34.733333333333327</v>
      </c>
      <c r="AN281" s="43" t="e">
        <f t="shared" si="405"/>
        <v>#DIV/0!</v>
      </c>
      <c r="AO281" s="44">
        <f t="shared" si="424"/>
        <v>1.8090277777777775E-2</v>
      </c>
      <c r="AQ281" s="41">
        <v>6</v>
      </c>
      <c r="AR281" s="41">
        <f t="shared" si="425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06"/>
        <v>57.599999999999994</v>
      </c>
      <c r="BB281" s="43" t="e">
        <f t="shared" si="407"/>
        <v>#DIV/0!</v>
      </c>
      <c r="BC281" s="44">
        <f t="shared" si="426"/>
        <v>1.7999999999999999E-2</v>
      </c>
      <c r="BE281" s="55">
        <v>6</v>
      </c>
      <c r="BF281" s="41">
        <f t="shared" si="427"/>
        <v>20</v>
      </c>
      <c r="BG281" s="41">
        <v>32</v>
      </c>
      <c r="BH281" s="41">
        <v>10000</v>
      </c>
      <c r="BI281" s="41">
        <v>116</v>
      </c>
      <c r="BJ281" s="41">
        <v>105</v>
      </c>
      <c r="BK281" s="41">
        <v>106</v>
      </c>
      <c r="BL281" s="42">
        <f t="shared" si="408"/>
        <v>109</v>
      </c>
      <c r="BP281" s="43" t="e">
        <f t="shared" si="409"/>
        <v>#DIV/0!</v>
      </c>
      <c r="BQ281" s="44">
        <f t="shared" si="428"/>
        <v>1.7031250000000001E-2</v>
      </c>
      <c r="BS281" s="55">
        <v>6</v>
      </c>
      <c r="BT281" s="41">
        <f t="shared" si="429"/>
        <v>20</v>
      </c>
      <c r="BU281" s="41">
        <v>32</v>
      </c>
      <c r="BV281" s="41">
        <v>15000</v>
      </c>
      <c r="BW281" s="41">
        <v>169.6</v>
      </c>
      <c r="BX281" s="41">
        <v>162</v>
      </c>
      <c r="BY281" s="41">
        <v>159</v>
      </c>
      <c r="BZ281" s="42">
        <f t="shared" si="410"/>
        <v>163.53333333333333</v>
      </c>
      <c r="CD281" s="43" t="e">
        <f t="shared" si="411"/>
        <v>#DIV/0!</v>
      </c>
      <c r="CE281" s="44">
        <f t="shared" si="430"/>
        <v>1.7034722222222222E-2</v>
      </c>
      <c r="CG281" s="55">
        <v>6</v>
      </c>
      <c r="CH281" s="41">
        <f t="shared" si="431"/>
        <v>20</v>
      </c>
      <c r="CI281" s="41">
        <v>32</v>
      </c>
      <c r="CJ281" s="41">
        <v>20000</v>
      </c>
      <c r="CK281" s="41">
        <v>187.7</v>
      </c>
      <c r="CL281" s="41">
        <v>179.6</v>
      </c>
      <c r="CM281" s="41">
        <v>196</v>
      </c>
      <c r="CN281" s="42">
        <f t="shared" si="412"/>
        <v>187.76666666666665</v>
      </c>
      <c r="CR281" s="43" t="e">
        <f t="shared" si="413"/>
        <v>#DIV/0!</v>
      </c>
      <c r="CS281" s="44">
        <f t="shared" si="432"/>
        <v>1.4669270833333333E-2</v>
      </c>
      <c r="CU281" s="55">
        <v>6</v>
      </c>
      <c r="CV281" s="41">
        <f t="shared" si="433"/>
        <v>20</v>
      </c>
      <c r="CW281" s="41">
        <v>32</v>
      </c>
      <c r="CX281" s="41">
        <v>25000</v>
      </c>
      <c r="CY281" s="41">
        <v>213</v>
      </c>
      <c r="CZ281" s="41">
        <v>213</v>
      </c>
      <c r="DA281" s="41">
        <v>213</v>
      </c>
      <c r="DB281" s="42">
        <f t="shared" si="414"/>
        <v>213</v>
      </c>
      <c r="DF281" s="43" t="e">
        <f t="shared" si="415"/>
        <v>#DIV/0!</v>
      </c>
      <c r="DG281" s="44">
        <f t="shared" si="434"/>
        <v>1.33125E-2</v>
      </c>
      <c r="DI281" s="55">
        <v>6</v>
      </c>
      <c r="DJ281" s="41">
        <f t="shared" si="435"/>
        <v>20</v>
      </c>
      <c r="DK281" s="41">
        <v>32</v>
      </c>
      <c r="DL281" s="41">
        <v>30000</v>
      </c>
      <c r="DM281" s="41">
        <v>256</v>
      </c>
      <c r="DN281" s="41">
        <v>256</v>
      </c>
      <c r="DO281" s="41">
        <v>256</v>
      </c>
      <c r="DP281" s="42">
        <f t="shared" si="416"/>
        <v>256</v>
      </c>
      <c r="DT281" s="43" t="e">
        <f t="shared" si="417"/>
        <v>#DIV/0!</v>
      </c>
      <c r="DU281" s="44">
        <f t="shared" si="436"/>
        <v>1.3333333333333334E-2</v>
      </c>
    </row>
    <row r="282" spans="1:125" x14ac:dyDescent="0.25">
      <c r="A282">
        <v>18</v>
      </c>
      <c r="B282">
        <f t="shared" si="418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20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23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25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27"/>
        <v>20</v>
      </c>
      <c r="BG282">
        <v>33</v>
      </c>
      <c r="BH282">
        <v>10000</v>
      </c>
      <c r="BL282" s="29" t="s">
        <v>44</v>
      </c>
      <c r="BP282" s="13"/>
      <c r="BQ282" s="34"/>
      <c r="BS282" s="53">
        <v>18</v>
      </c>
      <c r="BT282">
        <f t="shared" si="429"/>
        <v>20</v>
      </c>
      <c r="BU282">
        <v>33</v>
      </c>
      <c r="BV282">
        <v>15000</v>
      </c>
      <c r="BZ282" s="29" t="s">
        <v>44</v>
      </c>
      <c r="CD282" s="13"/>
      <c r="CE282" s="34"/>
      <c r="CG282" s="53">
        <v>18</v>
      </c>
      <c r="CH282">
        <f t="shared" si="431"/>
        <v>20</v>
      </c>
      <c r="CI282">
        <v>33</v>
      </c>
      <c r="CJ282">
        <v>20000</v>
      </c>
      <c r="CN282" s="29" t="s">
        <v>44</v>
      </c>
      <c r="CR282" s="13"/>
      <c r="CS282" s="34"/>
      <c r="CU282" s="53">
        <v>18</v>
      </c>
      <c r="CV282">
        <f t="shared" si="433"/>
        <v>20</v>
      </c>
      <c r="CW282">
        <v>33</v>
      </c>
      <c r="CX282">
        <v>25000</v>
      </c>
      <c r="DB282" s="29" t="s">
        <v>44</v>
      </c>
      <c r="DF282" s="13"/>
      <c r="DG282" s="34"/>
      <c r="DI282" s="53">
        <v>18</v>
      </c>
      <c r="DJ282">
        <f t="shared" si="435"/>
        <v>20</v>
      </c>
      <c r="DK282">
        <v>33</v>
      </c>
      <c r="DL282">
        <v>30000</v>
      </c>
      <c r="DP282" s="29" t="s">
        <v>44</v>
      </c>
      <c r="DT282" s="13"/>
      <c r="DU282" s="34"/>
    </row>
    <row r="285" spans="1:125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125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125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125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2" si="437">AVERAGE(E288:G288)</f>
        <v>#DIV/0!</v>
      </c>
      <c r="I288" s="38"/>
      <c r="J288" s="5"/>
      <c r="K288" s="38"/>
      <c r="L288" s="13" t="e">
        <f t="shared" ref="L288:L292" si="438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2" si="439">AVERAGE(S288:U288)</f>
        <v>#DIV/0!</v>
      </c>
      <c r="W288" s="38"/>
      <c r="X288" s="5"/>
      <c r="Y288" s="38"/>
      <c r="Z288" s="13" t="e">
        <f t="shared" ref="Z288:Z292" si="440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2" si="441">AVERAGE(AG288:AI288)</f>
        <v>#DIV/0!</v>
      </c>
      <c r="AK288" s="38"/>
      <c r="AL288" s="5"/>
      <c r="AM288" s="38"/>
      <c r="AN288" s="13" t="e">
        <f t="shared" ref="AN288:AN292" si="442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2" si="443">AVERAGE(AU288:AW288)</f>
        <v>#DIV/0!</v>
      </c>
      <c r="AY288" s="38"/>
      <c r="AZ288" s="5"/>
      <c r="BA288" s="38"/>
      <c r="BB288" s="13" t="e">
        <f t="shared" ref="BB288:BB292" si="444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2" si="445">AVERAGE(BI288:BK288)</f>
        <v>#DIV/0!</v>
      </c>
      <c r="BM288" s="38"/>
      <c r="BN288" s="5"/>
      <c r="BO288" s="38"/>
      <c r="BP288" s="13" t="e">
        <f t="shared" ref="BP288:BP292" si="446">AVERAGE(BM288:BO288)</f>
        <v>#DIV/0!</v>
      </c>
      <c r="BQ288" s="34" t="e">
        <f>BL288*1000/(BF288*BG288*BH288)</f>
        <v>#DIV/0!</v>
      </c>
    </row>
    <row r="289" spans="1:125" x14ac:dyDescent="0.25">
      <c r="A289">
        <v>3</v>
      </c>
      <c r="B289">
        <f t="shared" ref="B289:B293" si="447">B288</f>
        <v>30</v>
      </c>
      <c r="C289">
        <v>20</v>
      </c>
      <c r="D289">
        <v>1000</v>
      </c>
      <c r="H289" s="29" t="e">
        <f t="shared" si="437"/>
        <v>#DIV/0!</v>
      </c>
      <c r="L289" s="13" t="e">
        <f t="shared" si="438"/>
        <v>#DIV/0!</v>
      </c>
      <c r="M289" s="34" t="e">
        <f t="shared" ref="M289:M292" si="448">H289*1000/(B289*C289*D289)</f>
        <v>#DIV/0!</v>
      </c>
      <c r="O289">
        <v>3</v>
      </c>
      <c r="P289">
        <f t="shared" ref="P289:P293" si="449">P288</f>
        <v>30</v>
      </c>
      <c r="Q289">
        <v>20</v>
      </c>
      <c r="R289">
        <v>2000</v>
      </c>
      <c r="V289" s="29" t="e">
        <f t="shared" si="439"/>
        <v>#DIV/0!</v>
      </c>
      <c r="Z289" s="13" t="e">
        <f t="shared" si="440"/>
        <v>#DIV/0!</v>
      </c>
      <c r="AA289" s="34" t="e">
        <f t="shared" ref="AA289:AA292" si="450">V289*1000/(P289*Q289*R289)</f>
        <v>#DIV/0!</v>
      </c>
      <c r="AC289">
        <v>3</v>
      </c>
      <c r="AD289">
        <f t="shared" ref="AD289:AD293" si="451">AD288</f>
        <v>30</v>
      </c>
      <c r="AE289">
        <v>20</v>
      </c>
      <c r="AF289">
        <v>3000</v>
      </c>
      <c r="AJ289" s="29" t="e">
        <f t="shared" si="441"/>
        <v>#DIV/0!</v>
      </c>
      <c r="AN289" s="13" t="e">
        <f t="shared" si="442"/>
        <v>#DIV/0!</v>
      </c>
      <c r="AO289" s="34" t="e">
        <f t="shared" ref="AO289:AO292" si="452">AJ289*1000/(AD289*AE289*AF289)</f>
        <v>#DIV/0!</v>
      </c>
      <c r="AQ289">
        <v>3</v>
      </c>
      <c r="AR289">
        <f t="shared" ref="AR289:AR293" si="453">AR288</f>
        <v>30</v>
      </c>
      <c r="AS289">
        <v>20</v>
      </c>
      <c r="AT289">
        <v>5000</v>
      </c>
      <c r="AX289" s="29" t="e">
        <f t="shared" si="443"/>
        <v>#DIV/0!</v>
      </c>
      <c r="BB289" s="13" t="e">
        <f t="shared" si="444"/>
        <v>#DIV/0!</v>
      </c>
      <c r="BC289" s="34" t="e">
        <f t="shared" ref="BC289:BC292" si="454">AX289*1000/(AR289*AS289*AT289)</f>
        <v>#DIV/0!</v>
      </c>
      <c r="BE289" s="53">
        <v>3</v>
      </c>
      <c r="BF289">
        <f t="shared" ref="BF289:BF293" si="455">BF288</f>
        <v>30</v>
      </c>
      <c r="BG289">
        <v>20</v>
      </c>
      <c r="BH289">
        <v>10000</v>
      </c>
      <c r="BL289" s="29" t="e">
        <f t="shared" si="445"/>
        <v>#DIV/0!</v>
      </c>
      <c r="BP289" s="13" t="e">
        <f t="shared" si="446"/>
        <v>#DIV/0!</v>
      </c>
      <c r="BQ289" s="34" t="e">
        <f t="shared" ref="BQ289:BQ292" si="456">BL289*1000/(BF289*BG289*BH289)</f>
        <v>#DIV/0!</v>
      </c>
    </row>
    <row r="290" spans="1:125" x14ac:dyDescent="0.25">
      <c r="A290">
        <v>4</v>
      </c>
      <c r="B290">
        <f t="shared" si="447"/>
        <v>30</v>
      </c>
      <c r="C290">
        <v>30</v>
      </c>
      <c r="D290">
        <v>1000</v>
      </c>
      <c r="H290" s="29" t="e">
        <f t="shared" si="437"/>
        <v>#DIV/0!</v>
      </c>
      <c r="L290" s="13" t="e">
        <f t="shared" si="438"/>
        <v>#DIV/0!</v>
      </c>
      <c r="M290" s="34" t="e">
        <f t="shared" si="448"/>
        <v>#DIV/0!</v>
      </c>
      <c r="O290">
        <v>4</v>
      </c>
      <c r="P290">
        <f t="shared" si="449"/>
        <v>30</v>
      </c>
      <c r="Q290">
        <v>30</v>
      </c>
      <c r="R290">
        <v>2000</v>
      </c>
      <c r="V290" s="29" t="e">
        <f t="shared" si="439"/>
        <v>#DIV/0!</v>
      </c>
      <c r="Z290" s="13" t="e">
        <f t="shared" si="440"/>
        <v>#DIV/0!</v>
      </c>
      <c r="AA290" s="34" t="e">
        <f t="shared" si="450"/>
        <v>#DIV/0!</v>
      </c>
      <c r="AC290">
        <v>4</v>
      </c>
      <c r="AD290">
        <f t="shared" si="451"/>
        <v>30</v>
      </c>
      <c r="AE290">
        <v>30</v>
      </c>
      <c r="AF290">
        <v>3000</v>
      </c>
      <c r="AJ290" s="29" t="e">
        <f t="shared" si="441"/>
        <v>#DIV/0!</v>
      </c>
      <c r="AN290" s="13" t="e">
        <f t="shared" si="442"/>
        <v>#DIV/0!</v>
      </c>
      <c r="AO290" s="34" t="e">
        <f t="shared" si="452"/>
        <v>#DIV/0!</v>
      </c>
      <c r="AQ290">
        <v>4</v>
      </c>
      <c r="AR290">
        <f t="shared" si="453"/>
        <v>30</v>
      </c>
      <c r="AS290">
        <v>30</v>
      </c>
      <c r="AT290">
        <v>5000</v>
      </c>
      <c r="AX290" s="29" t="e">
        <f t="shared" si="443"/>
        <v>#DIV/0!</v>
      </c>
      <c r="BB290" s="13" t="e">
        <f t="shared" si="444"/>
        <v>#DIV/0!</v>
      </c>
      <c r="BC290" s="34" t="e">
        <f t="shared" si="454"/>
        <v>#DIV/0!</v>
      </c>
      <c r="BE290" s="53">
        <v>4</v>
      </c>
      <c r="BF290">
        <f t="shared" si="455"/>
        <v>30</v>
      </c>
      <c r="BG290">
        <v>30</v>
      </c>
      <c r="BH290">
        <v>10000</v>
      </c>
      <c r="BL290" s="29" t="e">
        <f t="shared" si="445"/>
        <v>#DIV/0!</v>
      </c>
      <c r="BP290" s="13" t="e">
        <f t="shared" si="446"/>
        <v>#DIV/0!</v>
      </c>
      <c r="BQ290" s="34" t="e">
        <f t="shared" si="456"/>
        <v>#DIV/0!</v>
      </c>
    </row>
    <row r="291" spans="1:125" x14ac:dyDescent="0.25">
      <c r="A291">
        <v>5</v>
      </c>
      <c r="B291">
        <f t="shared" si="447"/>
        <v>30</v>
      </c>
      <c r="C291">
        <v>40</v>
      </c>
      <c r="D291">
        <v>1000</v>
      </c>
      <c r="H291" s="29" t="e">
        <f t="shared" si="437"/>
        <v>#DIV/0!</v>
      </c>
      <c r="L291" s="13" t="e">
        <f t="shared" si="438"/>
        <v>#DIV/0!</v>
      </c>
      <c r="M291" s="34" t="e">
        <f t="shared" si="448"/>
        <v>#DIV/0!</v>
      </c>
      <c r="O291">
        <v>5</v>
      </c>
      <c r="P291">
        <f t="shared" si="449"/>
        <v>30</v>
      </c>
      <c r="Q291">
        <v>40</v>
      </c>
      <c r="R291">
        <v>2000</v>
      </c>
      <c r="V291" s="29" t="e">
        <f t="shared" si="439"/>
        <v>#DIV/0!</v>
      </c>
      <c r="Z291" s="13" t="e">
        <f t="shared" si="440"/>
        <v>#DIV/0!</v>
      </c>
      <c r="AA291" s="34" t="e">
        <f t="shared" si="450"/>
        <v>#DIV/0!</v>
      </c>
      <c r="AC291">
        <v>5</v>
      </c>
      <c r="AD291">
        <f t="shared" si="451"/>
        <v>30</v>
      </c>
      <c r="AE291">
        <v>40</v>
      </c>
      <c r="AF291">
        <v>3000</v>
      </c>
      <c r="AJ291" s="29" t="e">
        <f t="shared" si="441"/>
        <v>#DIV/0!</v>
      </c>
      <c r="AN291" s="13" t="e">
        <f t="shared" si="442"/>
        <v>#DIV/0!</v>
      </c>
      <c r="AO291" s="34" t="e">
        <f t="shared" si="452"/>
        <v>#DIV/0!</v>
      </c>
      <c r="AQ291">
        <v>5</v>
      </c>
      <c r="AR291">
        <f t="shared" si="453"/>
        <v>30</v>
      </c>
      <c r="AS291">
        <v>40</v>
      </c>
      <c r="AT291">
        <v>5000</v>
      </c>
      <c r="AX291" s="29" t="e">
        <f t="shared" si="443"/>
        <v>#DIV/0!</v>
      </c>
      <c r="BB291" s="13" t="e">
        <f t="shared" si="444"/>
        <v>#DIV/0!</v>
      </c>
      <c r="BC291" s="34" t="e">
        <f t="shared" si="454"/>
        <v>#DIV/0!</v>
      </c>
      <c r="BE291" s="53">
        <v>5</v>
      </c>
      <c r="BF291">
        <f t="shared" si="455"/>
        <v>30</v>
      </c>
      <c r="BG291">
        <v>40</v>
      </c>
      <c r="BH291">
        <v>10000</v>
      </c>
      <c r="BL291" s="29" t="e">
        <f t="shared" si="445"/>
        <v>#DIV/0!</v>
      </c>
      <c r="BP291" s="13" t="e">
        <f t="shared" si="446"/>
        <v>#DIV/0!</v>
      </c>
      <c r="BQ291" s="34" t="e">
        <f t="shared" si="456"/>
        <v>#DIV/0!</v>
      </c>
    </row>
    <row r="292" spans="1:125" s="41" customFormat="1" x14ac:dyDescent="0.25">
      <c r="A292" s="41">
        <v>6</v>
      </c>
      <c r="B292" s="41">
        <f t="shared" si="447"/>
        <v>30</v>
      </c>
      <c r="C292" s="41">
        <v>21</v>
      </c>
      <c r="D292" s="41">
        <v>1000</v>
      </c>
      <c r="E292" s="41">
        <v>13.7</v>
      </c>
      <c r="F292" s="41">
        <v>13</v>
      </c>
      <c r="G292" s="41">
        <v>13</v>
      </c>
      <c r="H292" s="42">
        <f t="shared" si="437"/>
        <v>13.233333333333334</v>
      </c>
      <c r="I292" s="41">
        <v>13</v>
      </c>
      <c r="J292" s="41">
        <v>11</v>
      </c>
      <c r="K292" s="41">
        <v>9</v>
      </c>
      <c r="L292" s="43">
        <f t="shared" si="438"/>
        <v>11</v>
      </c>
      <c r="M292" s="44">
        <f t="shared" si="448"/>
        <v>2.1005291005291006E-2</v>
      </c>
      <c r="O292" s="41">
        <v>6</v>
      </c>
      <c r="P292" s="41">
        <f t="shared" si="449"/>
        <v>30</v>
      </c>
      <c r="Q292" s="41">
        <v>21</v>
      </c>
      <c r="R292" s="41">
        <v>2000</v>
      </c>
      <c r="S292" s="41">
        <v>25.2</v>
      </c>
      <c r="T292" s="41">
        <v>25.2</v>
      </c>
      <c r="U292" s="41">
        <v>27.3</v>
      </c>
      <c r="V292" s="42">
        <f t="shared" si="439"/>
        <v>25.900000000000002</v>
      </c>
      <c r="Z292" s="43" t="e">
        <f t="shared" si="440"/>
        <v>#DIV/0!</v>
      </c>
      <c r="AA292" s="44">
        <f t="shared" si="450"/>
        <v>2.055555555555556E-2</v>
      </c>
      <c r="AC292" s="41">
        <v>6</v>
      </c>
      <c r="AD292" s="41">
        <f t="shared" si="451"/>
        <v>30</v>
      </c>
      <c r="AE292" s="41">
        <v>21</v>
      </c>
      <c r="AF292" s="41">
        <v>3000</v>
      </c>
      <c r="AG292" s="41">
        <v>37.6</v>
      </c>
      <c r="AH292" s="41">
        <v>37.700000000000003</v>
      </c>
      <c r="AI292" s="41">
        <v>37.700000000000003</v>
      </c>
      <c r="AJ292" s="42">
        <f t="shared" si="441"/>
        <v>37.666666666666671</v>
      </c>
      <c r="AN292" s="43" t="e">
        <f t="shared" si="442"/>
        <v>#DIV/0!</v>
      </c>
      <c r="AO292" s="44">
        <f t="shared" si="452"/>
        <v>1.9929453262786598E-2</v>
      </c>
      <c r="AQ292" s="41">
        <v>6</v>
      </c>
      <c r="AR292" s="41">
        <f t="shared" si="453"/>
        <v>30</v>
      </c>
      <c r="AS292" s="41">
        <v>21</v>
      </c>
      <c r="AT292" s="41">
        <v>5000</v>
      </c>
      <c r="AU292" s="41">
        <v>62.4</v>
      </c>
      <c r="AV292" s="41">
        <v>62.4</v>
      </c>
      <c r="AW292" s="41">
        <v>62.4</v>
      </c>
      <c r="AX292" s="42">
        <f t="shared" si="443"/>
        <v>62.4</v>
      </c>
      <c r="BB292" s="43" t="e">
        <f t="shared" si="444"/>
        <v>#DIV/0!</v>
      </c>
      <c r="BC292" s="44">
        <f t="shared" si="454"/>
        <v>1.9809523809523808E-2</v>
      </c>
      <c r="BE292" s="55">
        <v>6</v>
      </c>
      <c r="BF292" s="41">
        <f t="shared" si="455"/>
        <v>30</v>
      </c>
      <c r="BG292" s="41">
        <v>21</v>
      </c>
      <c r="BH292" s="41">
        <v>10000</v>
      </c>
      <c r="BI292" s="41">
        <v>123.8</v>
      </c>
      <c r="BJ292" s="41">
        <v>124.4</v>
      </c>
      <c r="BK292" s="41">
        <v>114.9</v>
      </c>
      <c r="BL292" s="42">
        <f t="shared" si="445"/>
        <v>121.03333333333335</v>
      </c>
      <c r="BP292" s="43" t="e">
        <f t="shared" si="446"/>
        <v>#DIV/0!</v>
      </c>
      <c r="BQ292" s="44">
        <f t="shared" si="456"/>
        <v>1.9211640211640214E-2</v>
      </c>
    </row>
    <row r="293" spans="1:125" x14ac:dyDescent="0.25">
      <c r="A293">
        <v>18</v>
      </c>
      <c r="B293">
        <f t="shared" si="447"/>
        <v>30</v>
      </c>
      <c r="C293">
        <v>22</v>
      </c>
      <c r="D293">
        <v>1000</v>
      </c>
      <c r="H293" s="29" t="s">
        <v>44</v>
      </c>
      <c r="L293" s="13"/>
      <c r="M293" s="34"/>
      <c r="O293">
        <v>18</v>
      </c>
      <c r="P293">
        <f t="shared" si="449"/>
        <v>30</v>
      </c>
      <c r="Q293">
        <v>22</v>
      </c>
      <c r="R293">
        <v>2000</v>
      </c>
      <c r="V293" s="29" t="s">
        <v>44</v>
      </c>
      <c r="Z293" s="13"/>
      <c r="AA293" s="34"/>
      <c r="AC293">
        <v>18</v>
      </c>
      <c r="AD293">
        <f t="shared" si="451"/>
        <v>30</v>
      </c>
      <c r="AE293">
        <v>22</v>
      </c>
      <c r="AF293">
        <v>3000</v>
      </c>
      <c r="AJ293" s="29" t="s">
        <v>44</v>
      </c>
      <c r="AN293" s="13"/>
      <c r="AO293" s="34"/>
      <c r="AQ293">
        <v>18</v>
      </c>
      <c r="AR293">
        <f t="shared" si="453"/>
        <v>30</v>
      </c>
      <c r="AS293">
        <v>22</v>
      </c>
      <c r="AT293">
        <v>5000</v>
      </c>
      <c r="AX293" s="29" t="s">
        <v>44</v>
      </c>
      <c r="BB293" s="13"/>
      <c r="BC293" s="34"/>
      <c r="BE293" s="53">
        <v>18</v>
      </c>
      <c r="BF293">
        <f t="shared" si="455"/>
        <v>30</v>
      </c>
      <c r="BG293">
        <v>22</v>
      </c>
      <c r="BH293">
        <v>10000</v>
      </c>
      <c r="BL293" s="29" t="s">
        <v>44</v>
      </c>
      <c r="BP293" s="13"/>
      <c r="BQ293" s="34"/>
    </row>
    <row r="295" spans="1:125" s="31" customFormat="1" x14ac:dyDescent="0.25">
      <c r="A295" s="39" t="s">
        <v>59</v>
      </c>
      <c r="B295" s="40">
        <v>35</v>
      </c>
      <c r="F295" s="35"/>
      <c r="H295" s="36"/>
      <c r="L295" s="37"/>
      <c r="M295" s="37"/>
      <c r="AA295" s="37"/>
      <c r="BE295" s="54"/>
    </row>
    <row r="296" spans="1:125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54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125" x14ac:dyDescent="0.25">
      <c r="A297">
        <v>1</v>
      </c>
      <c r="B297">
        <f>$B$295</f>
        <v>35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35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35</v>
      </c>
      <c r="AE297">
        <v>1</v>
      </c>
      <c r="AF297">
        <v>3000</v>
      </c>
      <c r="AJ297" s="29" t="e">
        <f>AVERAGE(AG297:AI297)</f>
        <v>#DIV/0!</v>
      </c>
      <c r="AK297" s="5"/>
      <c r="AL297" s="5"/>
      <c r="AM297" s="5"/>
      <c r="AN297" s="5" t="s">
        <v>43</v>
      </c>
      <c r="AO297" s="34" t="e">
        <f>AJ297*1000/(AD297*AE297*AF297)</f>
        <v>#DIV/0!</v>
      </c>
      <c r="AQ297">
        <v>1</v>
      </c>
      <c r="AR297">
        <f>$B$295</f>
        <v>35</v>
      </c>
      <c r="AS297">
        <v>1</v>
      </c>
      <c r="AT297">
        <v>5000</v>
      </c>
      <c r="AX297" s="29" t="e">
        <f>AVERAGE(AU297:AW297)</f>
        <v>#DIV/0!</v>
      </c>
      <c r="AY297" s="5"/>
      <c r="AZ297" s="5"/>
      <c r="BA297" s="5"/>
      <c r="BB297" s="5" t="s">
        <v>43</v>
      </c>
      <c r="BC297" s="34" t="e">
        <f>AX297*1000/(AR297*AS297*AT297)</f>
        <v>#DIV/0!</v>
      </c>
      <c r="BE297" s="53">
        <v>1</v>
      </c>
      <c r="BF297">
        <f>$B$295</f>
        <v>35</v>
      </c>
      <c r="BG297">
        <v>1</v>
      </c>
      <c r="BH297">
        <v>10000</v>
      </c>
      <c r="BL297" s="29" t="e">
        <f>AVERAGE(BI297:BK297)</f>
        <v>#DIV/0!</v>
      </c>
      <c r="BM297" s="5"/>
      <c r="BN297" s="5"/>
      <c r="BO297" s="5"/>
      <c r="BP297" s="5" t="s">
        <v>43</v>
      </c>
      <c r="BQ297" s="34" t="e">
        <f>BL297*1000/(BF297*BG297*BH297)</f>
        <v>#DIV/0!</v>
      </c>
    </row>
    <row r="298" spans="1:125" x14ac:dyDescent="0.25">
      <c r="A298">
        <v>2</v>
      </c>
      <c r="B298">
        <f>B297</f>
        <v>35</v>
      </c>
      <c r="C298">
        <v>10</v>
      </c>
      <c r="D298">
        <v>1000</v>
      </c>
      <c r="H298" s="29" t="e">
        <f t="shared" ref="H298:H300" si="457">AVERAGE(E298:G298)</f>
        <v>#DIV/0!</v>
      </c>
      <c r="I298" s="38"/>
      <c r="J298" s="5"/>
      <c r="K298" s="38"/>
      <c r="L298" s="13" t="e">
        <f t="shared" ref="L298:L300" si="458">AVERAGE(I298:K298)</f>
        <v>#DIV/0!</v>
      </c>
      <c r="M298" s="34" t="e">
        <f>H298*1000/(B298*C298*D298)</f>
        <v>#DIV/0!</v>
      </c>
      <c r="O298">
        <v>2</v>
      </c>
      <c r="P298">
        <f>P297</f>
        <v>35</v>
      </c>
      <c r="Q298">
        <v>10</v>
      </c>
      <c r="R298">
        <v>2000</v>
      </c>
      <c r="V298" s="29" t="e">
        <f t="shared" ref="V298:V300" si="459">AVERAGE(S298:U298)</f>
        <v>#DIV/0!</v>
      </c>
      <c r="W298" s="38"/>
      <c r="X298" s="5"/>
      <c r="Y298" s="38"/>
      <c r="Z298" s="13" t="e">
        <f t="shared" ref="Z298:Z300" si="460">AVERAGE(W298:Y298)</f>
        <v>#DIV/0!</v>
      </c>
      <c r="AA298" s="34" t="e">
        <f>V298*1000/(P298*Q298*R298)</f>
        <v>#DIV/0!</v>
      </c>
      <c r="AC298">
        <v>2</v>
      </c>
      <c r="AD298">
        <f>AD297</f>
        <v>35</v>
      </c>
      <c r="AE298">
        <v>10</v>
      </c>
      <c r="AF298">
        <v>3000</v>
      </c>
      <c r="AJ298" s="29" t="e">
        <f t="shared" ref="AJ298:AJ300" si="461">AVERAGE(AG298:AI298)</f>
        <v>#DIV/0!</v>
      </c>
      <c r="AK298" s="38"/>
      <c r="AL298" s="5"/>
      <c r="AM298" s="38"/>
      <c r="AN298" s="13" t="e">
        <f t="shared" ref="AN298:AN300" si="462">AVERAGE(AK298:AM298)</f>
        <v>#DIV/0!</v>
      </c>
      <c r="AO298" s="34" t="e">
        <f>AJ298*1000/(AD298*AE298*AF298)</f>
        <v>#DIV/0!</v>
      </c>
      <c r="AQ298">
        <v>2</v>
      </c>
      <c r="AR298">
        <f>AR297</f>
        <v>35</v>
      </c>
      <c r="AS298">
        <v>10</v>
      </c>
      <c r="AT298">
        <v>5000</v>
      </c>
      <c r="AX298" s="29" t="e">
        <f t="shared" ref="AX298:AX300" si="463">AVERAGE(AU298:AW298)</f>
        <v>#DIV/0!</v>
      </c>
      <c r="AY298" s="38"/>
      <c r="AZ298" s="5"/>
      <c r="BA298" s="38"/>
      <c r="BB298" s="13" t="e">
        <f t="shared" ref="BB298:BB300" si="464">AVERAGE(AY298:BA298)</f>
        <v>#DIV/0!</v>
      </c>
      <c r="BC298" s="34" t="e">
        <f>AX298*1000/(AR298*AS298*AT298)</f>
        <v>#DIV/0!</v>
      </c>
      <c r="BE298" s="53">
        <v>2</v>
      </c>
      <c r="BF298">
        <f>BF297</f>
        <v>35</v>
      </c>
      <c r="BG298">
        <v>10</v>
      </c>
      <c r="BH298">
        <v>10000</v>
      </c>
      <c r="BL298" s="29" t="e">
        <f t="shared" ref="BL298:BL300" si="465">AVERAGE(BI298:BK298)</f>
        <v>#DIV/0!</v>
      </c>
      <c r="BM298" s="38"/>
      <c r="BN298" s="5"/>
      <c r="BO298" s="38"/>
      <c r="BP298" s="13" t="e">
        <f t="shared" ref="BP298:BP300" si="466">AVERAGE(BM298:BO298)</f>
        <v>#DIV/0!</v>
      </c>
      <c r="BQ298" s="34" t="e">
        <f>BL298*1000/(BF298*BG298*BH298)</f>
        <v>#DIV/0!</v>
      </c>
    </row>
    <row r="299" spans="1:125" x14ac:dyDescent="0.25">
      <c r="A299">
        <v>5</v>
      </c>
      <c r="B299">
        <f t="shared" ref="B299:B301" si="467">B298</f>
        <v>35</v>
      </c>
      <c r="C299">
        <v>40</v>
      </c>
      <c r="D299">
        <v>1000</v>
      </c>
      <c r="H299" s="29" t="e">
        <f t="shared" si="457"/>
        <v>#DIV/0!</v>
      </c>
      <c r="L299" s="13" t="e">
        <f t="shared" si="458"/>
        <v>#DIV/0!</v>
      </c>
      <c r="M299" s="34" t="e">
        <f t="shared" ref="M299:M300" si="468">H299*1000/(B299*C299*D299)</f>
        <v>#DIV/0!</v>
      </c>
      <c r="O299">
        <v>5</v>
      </c>
      <c r="P299">
        <f t="shared" ref="P299:P301" si="469">P298</f>
        <v>35</v>
      </c>
      <c r="Q299">
        <v>40</v>
      </c>
      <c r="R299">
        <v>2000</v>
      </c>
      <c r="V299" s="29" t="e">
        <f t="shared" si="459"/>
        <v>#DIV/0!</v>
      </c>
      <c r="Z299" s="13" t="e">
        <f t="shared" si="460"/>
        <v>#DIV/0!</v>
      </c>
      <c r="AA299" s="34" t="e">
        <f t="shared" ref="AA299:AA300" si="470">V299*1000/(P299*Q299*R299)</f>
        <v>#DIV/0!</v>
      </c>
      <c r="AC299">
        <v>5</v>
      </c>
      <c r="AD299">
        <f t="shared" ref="AD299:AD301" si="471">AD298</f>
        <v>35</v>
      </c>
      <c r="AE299">
        <v>40</v>
      </c>
      <c r="AF299">
        <v>3000</v>
      </c>
      <c r="AJ299" s="29" t="e">
        <f t="shared" si="461"/>
        <v>#DIV/0!</v>
      </c>
      <c r="AN299" s="13" t="e">
        <f t="shared" si="462"/>
        <v>#DIV/0!</v>
      </c>
      <c r="AO299" s="34" t="e">
        <f t="shared" ref="AO299:AO300" si="472">AJ299*1000/(AD299*AE299*AF299)</f>
        <v>#DIV/0!</v>
      </c>
      <c r="AQ299">
        <v>5</v>
      </c>
      <c r="AR299">
        <f t="shared" ref="AR299:AR301" si="473">AR298</f>
        <v>35</v>
      </c>
      <c r="AS299">
        <v>40</v>
      </c>
      <c r="AT299">
        <v>5000</v>
      </c>
      <c r="AX299" s="29" t="e">
        <f t="shared" si="463"/>
        <v>#DIV/0!</v>
      </c>
      <c r="BB299" s="13" t="e">
        <f t="shared" si="464"/>
        <v>#DIV/0!</v>
      </c>
      <c r="BC299" s="34" t="e">
        <f t="shared" ref="BC299:BC300" si="474">AX299*1000/(AR299*AS299*AT299)</f>
        <v>#DIV/0!</v>
      </c>
      <c r="BE299" s="53">
        <v>5</v>
      </c>
      <c r="BF299">
        <f t="shared" ref="BF299:BF301" si="475">BF298</f>
        <v>35</v>
      </c>
      <c r="BG299">
        <v>40</v>
      </c>
      <c r="BH299">
        <v>10000</v>
      </c>
      <c r="BL299" s="29" t="e">
        <f t="shared" si="465"/>
        <v>#DIV/0!</v>
      </c>
      <c r="BP299" s="13" t="e">
        <f t="shared" si="466"/>
        <v>#DIV/0!</v>
      </c>
      <c r="BQ299" s="34" t="e">
        <f t="shared" ref="BQ299:BQ300" si="476">BL299*1000/(BF299*BG299*BH299)</f>
        <v>#DIV/0!</v>
      </c>
    </row>
    <row r="300" spans="1:125" s="41" customFormat="1" x14ac:dyDescent="0.25">
      <c r="A300" s="41">
        <v>6</v>
      </c>
      <c r="B300" s="41">
        <f t="shared" si="467"/>
        <v>35</v>
      </c>
      <c r="C300" s="41">
        <v>18</v>
      </c>
      <c r="D300" s="41">
        <v>1000</v>
      </c>
      <c r="E300" s="41">
        <v>12.9</v>
      </c>
      <c r="F300" s="41">
        <v>13.1</v>
      </c>
      <c r="G300" s="41">
        <v>13.3</v>
      </c>
      <c r="H300" s="42">
        <f t="shared" si="457"/>
        <v>13.1</v>
      </c>
      <c r="I300" s="41">
        <v>13</v>
      </c>
      <c r="J300" s="41">
        <v>11</v>
      </c>
      <c r="K300" s="41">
        <v>9</v>
      </c>
      <c r="L300" s="43">
        <f t="shared" si="458"/>
        <v>11</v>
      </c>
      <c r="M300" s="44">
        <f t="shared" si="468"/>
        <v>2.0793650793650795E-2</v>
      </c>
      <c r="O300" s="41">
        <v>6</v>
      </c>
      <c r="P300" s="41">
        <f t="shared" si="469"/>
        <v>35</v>
      </c>
      <c r="Q300" s="41">
        <v>18</v>
      </c>
      <c r="R300" s="41">
        <v>2000</v>
      </c>
      <c r="S300" s="41">
        <v>25.2</v>
      </c>
      <c r="T300" s="41">
        <v>25.3</v>
      </c>
      <c r="U300" s="41">
        <v>25.3</v>
      </c>
      <c r="V300" s="42">
        <f t="shared" si="459"/>
        <v>25.266666666666666</v>
      </c>
      <c r="Z300" s="43" t="e">
        <f t="shared" si="460"/>
        <v>#DIV/0!</v>
      </c>
      <c r="AA300" s="44">
        <f t="shared" si="470"/>
        <v>2.0052910052910052E-2</v>
      </c>
      <c r="AC300" s="41">
        <v>6</v>
      </c>
      <c r="AD300" s="41">
        <f t="shared" si="471"/>
        <v>35</v>
      </c>
      <c r="AE300" s="41">
        <v>18</v>
      </c>
      <c r="AF300" s="41">
        <v>3000</v>
      </c>
      <c r="AG300" s="41">
        <v>38</v>
      </c>
      <c r="AH300" s="41">
        <v>39.9</v>
      </c>
      <c r="AI300" s="41">
        <v>37.799999999999997</v>
      </c>
      <c r="AJ300" s="42">
        <f t="shared" si="461"/>
        <v>38.56666666666667</v>
      </c>
      <c r="AN300" s="43" t="e">
        <f t="shared" si="462"/>
        <v>#DIV/0!</v>
      </c>
      <c r="AO300" s="44">
        <f t="shared" si="472"/>
        <v>2.0405643738977075E-2</v>
      </c>
      <c r="AQ300" s="41">
        <v>6</v>
      </c>
      <c r="AR300" s="41">
        <f t="shared" si="473"/>
        <v>35</v>
      </c>
      <c r="AS300" s="41">
        <v>18</v>
      </c>
      <c r="AT300" s="41">
        <v>5000</v>
      </c>
      <c r="AU300" s="41">
        <v>61.9</v>
      </c>
      <c r="AV300" s="41">
        <v>61.9</v>
      </c>
      <c r="AW300" s="41">
        <v>61.9</v>
      </c>
      <c r="AX300" s="42">
        <f t="shared" si="463"/>
        <v>61.9</v>
      </c>
      <c r="BB300" s="43" t="e">
        <f t="shared" si="464"/>
        <v>#DIV/0!</v>
      </c>
      <c r="BC300" s="44">
        <f t="shared" si="474"/>
        <v>1.9650793650793651E-2</v>
      </c>
      <c r="BE300" s="55">
        <v>6</v>
      </c>
      <c r="BF300" s="41">
        <f t="shared" si="475"/>
        <v>35</v>
      </c>
      <c r="BG300" s="41">
        <v>18</v>
      </c>
      <c r="BH300" s="41">
        <v>10000</v>
      </c>
      <c r="BI300" s="41">
        <v>123.3</v>
      </c>
      <c r="BJ300" s="41">
        <v>123.8</v>
      </c>
      <c r="BK300" s="41">
        <v>121.6</v>
      </c>
      <c r="BL300" s="42">
        <f t="shared" si="465"/>
        <v>122.89999999999999</v>
      </c>
      <c r="BP300" s="43" t="e">
        <f t="shared" si="466"/>
        <v>#DIV/0!</v>
      </c>
      <c r="BQ300" s="44">
        <f t="shared" si="476"/>
        <v>1.9507936507936505E-2</v>
      </c>
    </row>
    <row r="301" spans="1:125" x14ac:dyDescent="0.25">
      <c r="A301">
        <v>18</v>
      </c>
      <c r="B301">
        <f t="shared" si="467"/>
        <v>35</v>
      </c>
      <c r="C301">
        <v>19</v>
      </c>
      <c r="D301">
        <v>1000</v>
      </c>
      <c r="H301" s="29" t="s">
        <v>44</v>
      </c>
      <c r="L301" s="13"/>
      <c r="M301" s="34"/>
      <c r="O301">
        <v>18</v>
      </c>
      <c r="P301">
        <f t="shared" si="469"/>
        <v>35</v>
      </c>
      <c r="Q301">
        <v>19</v>
      </c>
      <c r="R301">
        <v>2000</v>
      </c>
      <c r="V301" s="29" t="s">
        <v>44</v>
      </c>
      <c r="Z301" s="13"/>
      <c r="AA301" s="34"/>
      <c r="AC301">
        <v>18</v>
      </c>
      <c r="AD301">
        <f t="shared" si="471"/>
        <v>35</v>
      </c>
      <c r="AE301">
        <v>19</v>
      </c>
      <c r="AF301">
        <v>3000</v>
      </c>
      <c r="AJ301" s="29" t="s">
        <v>44</v>
      </c>
      <c r="AN301" s="13"/>
      <c r="AO301" s="34"/>
      <c r="AQ301">
        <v>18</v>
      </c>
      <c r="AR301">
        <f t="shared" si="473"/>
        <v>35</v>
      </c>
      <c r="AS301">
        <v>19</v>
      </c>
      <c r="AT301">
        <v>5000</v>
      </c>
      <c r="AX301" s="29" t="s">
        <v>44</v>
      </c>
      <c r="BB301" s="13"/>
      <c r="BC301" s="34"/>
      <c r="BE301" s="53">
        <v>18</v>
      </c>
      <c r="BF301">
        <f t="shared" si="475"/>
        <v>35</v>
      </c>
      <c r="BG301">
        <v>19</v>
      </c>
      <c r="BH301">
        <v>10000</v>
      </c>
      <c r="BL301" s="29" t="s">
        <v>44</v>
      </c>
      <c r="BP301" s="13"/>
      <c r="BQ301" s="34"/>
    </row>
    <row r="303" spans="1:125" s="31" customFormat="1" x14ac:dyDescent="0.25">
      <c r="A303" s="39" t="s">
        <v>59</v>
      </c>
      <c r="B303" s="40">
        <v>40</v>
      </c>
      <c r="F303" s="35"/>
      <c r="H303" s="36"/>
      <c r="L303" s="37"/>
      <c r="M303" s="37"/>
      <c r="AA303" s="37"/>
      <c r="BE303" s="54"/>
    </row>
    <row r="304" spans="1:125" x14ac:dyDescent="0.25">
      <c r="A304" s="31"/>
      <c r="B304" s="32" t="s">
        <v>11</v>
      </c>
      <c r="C304" s="32" t="s">
        <v>12</v>
      </c>
      <c r="D304" s="32" t="s">
        <v>20</v>
      </c>
      <c r="E304" s="32" t="s">
        <v>28</v>
      </c>
      <c r="F304" s="32" t="s">
        <v>29</v>
      </c>
      <c r="G304" s="32" t="s">
        <v>30</v>
      </c>
      <c r="H304" s="33" t="s">
        <v>13</v>
      </c>
      <c r="I304" s="32" t="s">
        <v>14</v>
      </c>
      <c r="J304" s="32" t="s">
        <v>15</v>
      </c>
      <c r="K304" s="32" t="s">
        <v>16</v>
      </c>
      <c r="L304" s="33" t="s">
        <v>18</v>
      </c>
      <c r="M304" s="33" t="s">
        <v>45</v>
      </c>
      <c r="O304" s="31"/>
      <c r="P304" s="32" t="s">
        <v>11</v>
      </c>
      <c r="Q304" s="32" t="s">
        <v>12</v>
      </c>
      <c r="R304" s="32" t="s">
        <v>20</v>
      </c>
      <c r="S304" s="32" t="s">
        <v>28</v>
      </c>
      <c r="T304" s="32" t="s">
        <v>29</v>
      </c>
      <c r="U304" s="32" t="s">
        <v>30</v>
      </c>
      <c r="V304" s="33" t="s">
        <v>13</v>
      </c>
      <c r="W304" s="32" t="s">
        <v>14</v>
      </c>
      <c r="X304" s="32" t="s">
        <v>15</v>
      </c>
      <c r="Y304" s="32" t="s">
        <v>16</v>
      </c>
      <c r="Z304" s="33" t="s">
        <v>18</v>
      </c>
      <c r="AA304" s="33" t="s">
        <v>45</v>
      </c>
      <c r="AC304" s="31"/>
      <c r="AD304" s="32" t="s">
        <v>11</v>
      </c>
      <c r="AE304" s="32" t="s">
        <v>12</v>
      </c>
      <c r="AF304" s="32" t="s">
        <v>20</v>
      </c>
      <c r="AG304" s="32" t="s">
        <v>28</v>
      </c>
      <c r="AH304" s="32" t="s">
        <v>29</v>
      </c>
      <c r="AI304" s="32" t="s">
        <v>30</v>
      </c>
      <c r="AJ304" s="33" t="s">
        <v>13</v>
      </c>
      <c r="AK304" s="32" t="s">
        <v>14</v>
      </c>
      <c r="AL304" s="32" t="s">
        <v>15</v>
      </c>
      <c r="AM304" s="32" t="s">
        <v>16</v>
      </c>
      <c r="AN304" s="33" t="s">
        <v>18</v>
      </c>
      <c r="AO304" s="33" t="s">
        <v>45</v>
      </c>
      <c r="AQ304" s="31"/>
      <c r="AR304" s="32" t="s">
        <v>11</v>
      </c>
      <c r="AS304" s="32" t="s">
        <v>12</v>
      </c>
      <c r="AT304" s="32" t="s">
        <v>20</v>
      </c>
      <c r="AU304" s="32" t="s">
        <v>28</v>
      </c>
      <c r="AV304" s="32" t="s">
        <v>29</v>
      </c>
      <c r="AW304" s="32" t="s">
        <v>30</v>
      </c>
      <c r="AX304" s="33" t="s">
        <v>13</v>
      </c>
      <c r="AY304" s="32" t="s">
        <v>14</v>
      </c>
      <c r="AZ304" s="32" t="s">
        <v>15</v>
      </c>
      <c r="BA304" s="32" t="s">
        <v>16</v>
      </c>
      <c r="BB304" s="33" t="s">
        <v>18</v>
      </c>
      <c r="BC304" s="33" t="s">
        <v>45</v>
      </c>
      <c r="BE304" s="54"/>
      <c r="BF304" s="32" t="s">
        <v>11</v>
      </c>
      <c r="BG304" s="32" t="s">
        <v>12</v>
      </c>
      <c r="BH304" s="32" t="s">
        <v>20</v>
      </c>
      <c r="BI304" s="32" t="s">
        <v>28</v>
      </c>
      <c r="BJ304" s="32" t="s">
        <v>29</v>
      </c>
      <c r="BK304" s="32" t="s">
        <v>30</v>
      </c>
      <c r="BL304" s="33" t="s">
        <v>13</v>
      </c>
      <c r="BM304" s="32" t="s">
        <v>14</v>
      </c>
      <c r="BN304" s="32" t="s">
        <v>15</v>
      </c>
      <c r="BO304" s="32" t="s">
        <v>16</v>
      </c>
      <c r="BP304" s="33" t="s">
        <v>18</v>
      </c>
      <c r="BQ304" s="33" t="s">
        <v>45</v>
      </c>
      <c r="BS304" s="54"/>
      <c r="BT304" s="32" t="s">
        <v>11</v>
      </c>
      <c r="BU304" s="32" t="s">
        <v>12</v>
      </c>
      <c r="BV304" s="32" t="s">
        <v>20</v>
      </c>
      <c r="BW304" s="32" t="s">
        <v>28</v>
      </c>
      <c r="BX304" s="32" t="s">
        <v>29</v>
      </c>
      <c r="BY304" s="32" t="s">
        <v>30</v>
      </c>
      <c r="BZ304" s="33" t="s">
        <v>13</v>
      </c>
      <c r="CA304" s="32" t="s">
        <v>14</v>
      </c>
      <c r="CB304" s="32" t="s">
        <v>15</v>
      </c>
      <c r="CC304" s="32" t="s">
        <v>16</v>
      </c>
      <c r="CD304" s="33" t="s">
        <v>18</v>
      </c>
      <c r="CE304" s="33" t="s">
        <v>45</v>
      </c>
      <c r="CG304" s="54"/>
      <c r="CH304" s="32" t="s">
        <v>11</v>
      </c>
      <c r="CI304" s="32" t="s">
        <v>12</v>
      </c>
      <c r="CJ304" s="32" t="s">
        <v>20</v>
      </c>
      <c r="CK304" s="32" t="s">
        <v>28</v>
      </c>
      <c r="CL304" s="32" t="s">
        <v>29</v>
      </c>
      <c r="CM304" s="32" t="s">
        <v>30</v>
      </c>
      <c r="CN304" s="33" t="s">
        <v>13</v>
      </c>
      <c r="CO304" s="32" t="s">
        <v>14</v>
      </c>
      <c r="CP304" s="32" t="s">
        <v>15</v>
      </c>
      <c r="CQ304" s="32" t="s">
        <v>16</v>
      </c>
      <c r="CR304" s="33" t="s">
        <v>18</v>
      </c>
      <c r="CS304" s="33" t="s">
        <v>45</v>
      </c>
      <c r="CU304" s="54"/>
      <c r="CV304" s="32" t="s">
        <v>11</v>
      </c>
      <c r="CW304" s="32" t="s">
        <v>12</v>
      </c>
      <c r="CX304" s="32" t="s">
        <v>20</v>
      </c>
      <c r="CY304" s="32" t="s">
        <v>28</v>
      </c>
      <c r="CZ304" s="32" t="s">
        <v>29</v>
      </c>
      <c r="DA304" s="32" t="s">
        <v>30</v>
      </c>
      <c r="DB304" s="33" t="s">
        <v>13</v>
      </c>
      <c r="DC304" s="32" t="s">
        <v>14</v>
      </c>
      <c r="DD304" s="32" t="s">
        <v>15</v>
      </c>
      <c r="DE304" s="32" t="s">
        <v>16</v>
      </c>
      <c r="DF304" s="33" t="s">
        <v>18</v>
      </c>
      <c r="DG304" s="33" t="s">
        <v>45</v>
      </c>
      <c r="DI304" s="54"/>
      <c r="DJ304" s="32" t="s">
        <v>11</v>
      </c>
      <c r="DK304" s="32" t="s">
        <v>12</v>
      </c>
      <c r="DL304" s="32" t="s">
        <v>20</v>
      </c>
      <c r="DM304" s="32" t="s">
        <v>28</v>
      </c>
      <c r="DN304" s="32" t="s">
        <v>29</v>
      </c>
      <c r="DO304" s="32" t="s">
        <v>30</v>
      </c>
      <c r="DP304" s="33" t="s">
        <v>13</v>
      </c>
      <c r="DQ304" s="32" t="s">
        <v>14</v>
      </c>
      <c r="DR304" s="32" t="s">
        <v>15</v>
      </c>
      <c r="DS304" s="32" t="s">
        <v>16</v>
      </c>
      <c r="DT304" s="33" t="s">
        <v>18</v>
      </c>
      <c r="DU304" s="33" t="s">
        <v>45</v>
      </c>
    </row>
    <row r="305" spans="1:125" x14ac:dyDescent="0.25">
      <c r="A305">
        <v>1</v>
      </c>
      <c r="B305">
        <f>$B$303</f>
        <v>40</v>
      </c>
      <c r="C305">
        <v>1</v>
      </c>
      <c r="D305">
        <v>1000</v>
      </c>
      <c r="H305" s="29" t="e">
        <f>AVERAGE(E305:G305)</f>
        <v>#DIV/0!</v>
      </c>
      <c r="I305" s="5" t="s">
        <v>43</v>
      </c>
      <c r="J305" s="5" t="s">
        <v>43</v>
      </c>
      <c r="K305" s="5" t="s">
        <v>43</v>
      </c>
      <c r="L305" s="5" t="s">
        <v>43</v>
      </c>
      <c r="M305" s="34" t="e">
        <f>H305*1000/(B305*C305*D305)</f>
        <v>#DIV/0!</v>
      </c>
      <c r="O305">
        <v>1</v>
      </c>
      <c r="P305">
        <f>$B$303</f>
        <v>40</v>
      </c>
      <c r="Q305">
        <v>1</v>
      </c>
      <c r="R305">
        <v>2000</v>
      </c>
      <c r="V305" s="29" t="e">
        <f>AVERAGE(S305:U305)</f>
        <v>#DIV/0!</v>
      </c>
      <c r="W305" s="5"/>
      <c r="X305" s="5"/>
      <c r="Y305" s="5"/>
      <c r="Z305" s="5" t="s">
        <v>43</v>
      </c>
      <c r="AA305" s="34" t="e">
        <f>V305*1000/(P305*Q305*R305)</f>
        <v>#DIV/0!</v>
      </c>
      <c r="AC305">
        <v>1</v>
      </c>
      <c r="AD305">
        <f>$B$303</f>
        <v>40</v>
      </c>
      <c r="AE305">
        <v>1</v>
      </c>
      <c r="AF305">
        <v>3000</v>
      </c>
      <c r="AJ305" s="29" t="e">
        <f>AVERAGE(AG305:AI305)</f>
        <v>#DIV/0!</v>
      </c>
      <c r="AK305" s="5"/>
      <c r="AL305" s="5"/>
      <c r="AM305" s="5"/>
      <c r="AN305" s="5" t="s">
        <v>43</v>
      </c>
      <c r="AO305" s="34" t="e">
        <f>AJ305*1000/(AD305*AE305*AF305)</f>
        <v>#DIV/0!</v>
      </c>
      <c r="AQ305">
        <v>1</v>
      </c>
      <c r="AR305">
        <f>$B$303</f>
        <v>40</v>
      </c>
      <c r="AS305">
        <v>1</v>
      </c>
      <c r="AT305">
        <v>5000</v>
      </c>
      <c r="AX305" s="29" t="e">
        <f>AVERAGE(AU305:AW305)</f>
        <v>#DIV/0!</v>
      </c>
      <c r="AY305" s="5"/>
      <c r="AZ305" s="5"/>
      <c r="BA305" s="5"/>
      <c r="BB305" s="5" t="s">
        <v>43</v>
      </c>
      <c r="BC305" s="34" t="e">
        <f>AX305*1000/(AR305*AS305*AT305)</f>
        <v>#DIV/0!</v>
      </c>
      <c r="BE305" s="53">
        <v>1</v>
      </c>
      <c r="BF305">
        <f>$B$303</f>
        <v>40</v>
      </c>
      <c r="BG305">
        <v>1</v>
      </c>
      <c r="BH305">
        <v>10000</v>
      </c>
      <c r="BL305" s="29" t="e">
        <f>AVERAGE(BI305:BK305)</f>
        <v>#DIV/0!</v>
      </c>
      <c r="BM305" s="5"/>
      <c r="BN305" s="5"/>
      <c r="BO305" s="5"/>
      <c r="BP305" s="5" t="s">
        <v>43</v>
      </c>
      <c r="BQ305" s="34" t="e">
        <f>BL305*1000/(BF305*BG305*BH305)</f>
        <v>#DIV/0!</v>
      </c>
      <c r="BS305" s="53">
        <v>1</v>
      </c>
      <c r="BT305">
        <f>$B$303</f>
        <v>40</v>
      </c>
      <c r="BU305">
        <v>1</v>
      </c>
      <c r="BV305">
        <v>15000</v>
      </c>
      <c r="BZ305" s="29" t="e">
        <f>AVERAGE(BW305:BY305)</f>
        <v>#DIV/0!</v>
      </c>
      <c r="CA305" s="5"/>
      <c r="CB305" s="5"/>
      <c r="CC305" s="5"/>
      <c r="CD305" s="5" t="s">
        <v>43</v>
      </c>
      <c r="CE305" s="34" t="e">
        <f>BZ305*1000/(BT305*BU305*BV305)</f>
        <v>#DIV/0!</v>
      </c>
      <c r="CG305" s="53">
        <v>1</v>
      </c>
      <c r="CH305">
        <f>$B$303</f>
        <v>40</v>
      </c>
      <c r="CI305">
        <v>1</v>
      </c>
      <c r="CJ305">
        <v>20000</v>
      </c>
      <c r="CN305" s="29" t="e">
        <f>AVERAGE(CK305:CM305)</f>
        <v>#DIV/0!</v>
      </c>
      <c r="CO305" s="5"/>
      <c r="CP305" s="5"/>
      <c r="CQ305" s="5"/>
      <c r="CR305" s="5" t="s">
        <v>43</v>
      </c>
      <c r="CS305" s="34" t="e">
        <f>CN305*1000/(CH305*CI305*CJ305)</f>
        <v>#DIV/0!</v>
      </c>
      <c r="CU305" s="53">
        <v>1</v>
      </c>
      <c r="CV305">
        <f>$B$303</f>
        <v>40</v>
      </c>
      <c r="CW305">
        <v>1</v>
      </c>
      <c r="CX305">
        <v>25000</v>
      </c>
      <c r="DB305" s="29" t="e">
        <f>AVERAGE(CY305:DA305)</f>
        <v>#DIV/0!</v>
      </c>
      <c r="DC305" s="5"/>
      <c r="DD305" s="5"/>
      <c r="DE305" s="5"/>
      <c r="DF305" s="5" t="s">
        <v>43</v>
      </c>
      <c r="DG305" s="34" t="e">
        <f>DB305*1000/(CV305*CW305*CX305)</f>
        <v>#DIV/0!</v>
      </c>
      <c r="DI305" s="53">
        <v>1</v>
      </c>
      <c r="DJ305">
        <f>$B$303</f>
        <v>40</v>
      </c>
      <c r="DK305">
        <v>1</v>
      </c>
      <c r="DL305">
        <v>30000</v>
      </c>
      <c r="DP305" s="29" t="e">
        <f>AVERAGE(DM305:DO305)</f>
        <v>#DIV/0!</v>
      </c>
      <c r="DQ305" s="5"/>
      <c r="DR305" s="5"/>
      <c r="DS305" s="5"/>
      <c r="DT305" s="5" t="s">
        <v>43</v>
      </c>
      <c r="DU305" s="34" t="e">
        <f>DP305*1000/(DJ305*DK305*DL305)</f>
        <v>#DIV/0!</v>
      </c>
    </row>
    <row r="306" spans="1:125" x14ac:dyDescent="0.25">
      <c r="A306">
        <v>2</v>
      </c>
      <c r="B306">
        <f>B305</f>
        <v>40</v>
      </c>
      <c r="C306">
        <v>10</v>
      </c>
      <c r="D306">
        <v>1000</v>
      </c>
      <c r="H306" s="29" t="e">
        <f t="shared" ref="H306:H307" si="477">AVERAGE(E306:G306)</f>
        <v>#DIV/0!</v>
      </c>
      <c r="I306" s="38"/>
      <c r="J306" s="5"/>
      <c r="K306" s="38"/>
      <c r="L306" s="13" t="e">
        <f t="shared" ref="L306:L307" si="478">AVERAGE(I306:K306)</f>
        <v>#DIV/0!</v>
      </c>
      <c r="M306" s="34" t="e">
        <f>H306*1000/(B306*C306*D306)</f>
        <v>#DIV/0!</v>
      </c>
      <c r="O306">
        <v>2</v>
      </c>
      <c r="P306">
        <f>P305</f>
        <v>40</v>
      </c>
      <c r="Q306">
        <v>10</v>
      </c>
      <c r="R306">
        <v>2000</v>
      </c>
      <c r="V306" s="29" t="e">
        <f t="shared" ref="V306:V307" si="479">AVERAGE(S306:U306)</f>
        <v>#DIV/0!</v>
      </c>
      <c r="W306" s="38"/>
      <c r="X306" s="5"/>
      <c r="Y306" s="38"/>
      <c r="Z306" s="13" t="e">
        <f t="shared" ref="Z306:Z307" si="480">AVERAGE(W306:Y306)</f>
        <v>#DIV/0!</v>
      </c>
      <c r="AA306" s="34" t="e">
        <f>V306*1000/(P306*Q306*R306)</f>
        <v>#DIV/0!</v>
      </c>
      <c r="AC306">
        <v>2</v>
      </c>
      <c r="AD306">
        <f>AD305</f>
        <v>40</v>
      </c>
      <c r="AE306">
        <v>10</v>
      </c>
      <c r="AF306">
        <v>3000</v>
      </c>
      <c r="AJ306" s="29" t="e">
        <f t="shared" ref="AJ306:AJ307" si="481">AVERAGE(AG306:AI306)</f>
        <v>#DIV/0!</v>
      </c>
      <c r="AK306" s="38"/>
      <c r="AL306" s="5"/>
      <c r="AM306" s="38"/>
      <c r="AN306" s="13" t="e">
        <f t="shared" ref="AN306:AN307" si="482">AVERAGE(AK306:AM306)</f>
        <v>#DIV/0!</v>
      </c>
      <c r="AO306" s="34" t="e">
        <f>AJ306*1000/(AD306*AE306*AF306)</f>
        <v>#DIV/0!</v>
      </c>
      <c r="AQ306">
        <v>2</v>
      </c>
      <c r="AR306">
        <f>AR305</f>
        <v>40</v>
      </c>
      <c r="AS306">
        <v>10</v>
      </c>
      <c r="AT306">
        <v>5000</v>
      </c>
      <c r="AX306" s="29" t="e">
        <f t="shared" ref="AX306:AX307" si="483">AVERAGE(AU306:AW306)</f>
        <v>#DIV/0!</v>
      </c>
      <c r="AY306" s="38"/>
      <c r="AZ306" s="5"/>
      <c r="BA306" s="38"/>
      <c r="BB306" s="13" t="e">
        <f t="shared" ref="BB306:BB307" si="484">AVERAGE(AY306:BA306)</f>
        <v>#DIV/0!</v>
      </c>
      <c r="BC306" s="34" t="e">
        <f>AX306*1000/(AR306*AS306*AT306)</f>
        <v>#DIV/0!</v>
      </c>
      <c r="BE306" s="53">
        <v>2</v>
      </c>
      <c r="BF306">
        <f>BF305</f>
        <v>40</v>
      </c>
      <c r="BG306">
        <v>10</v>
      </c>
      <c r="BH306">
        <v>10000</v>
      </c>
      <c r="BL306" s="29" t="e">
        <f t="shared" ref="BL306:BL307" si="485">AVERAGE(BI306:BK306)</f>
        <v>#DIV/0!</v>
      </c>
      <c r="BM306" s="38"/>
      <c r="BN306" s="5"/>
      <c r="BO306" s="38"/>
      <c r="BP306" s="13" t="e">
        <f t="shared" ref="BP306:BP307" si="486">AVERAGE(BM306:BO306)</f>
        <v>#DIV/0!</v>
      </c>
      <c r="BQ306" s="34" t="e">
        <f>BL306*1000/(BF306*BG306*BH306)</f>
        <v>#DIV/0!</v>
      </c>
      <c r="BS306" s="53">
        <v>2</v>
      </c>
      <c r="BT306">
        <f>BT305</f>
        <v>40</v>
      </c>
      <c r="BU306">
        <v>10</v>
      </c>
      <c r="BV306">
        <v>15000</v>
      </c>
      <c r="BZ306" s="29" t="e">
        <f t="shared" ref="BZ306:BZ307" si="487">AVERAGE(BW306:BY306)</f>
        <v>#DIV/0!</v>
      </c>
      <c r="CA306" s="38"/>
      <c r="CB306" s="5"/>
      <c r="CC306" s="38"/>
      <c r="CD306" s="13" t="e">
        <f t="shared" ref="CD306:CD307" si="488">AVERAGE(CA306:CC306)</f>
        <v>#DIV/0!</v>
      </c>
      <c r="CE306" s="34" t="e">
        <f>BZ306*1000/(BT306*BU306*BV306)</f>
        <v>#DIV/0!</v>
      </c>
      <c r="CG306" s="53">
        <v>2</v>
      </c>
      <c r="CH306">
        <f>CH305</f>
        <v>40</v>
      </c>
      <c r="CI306">
        <v>10</v>
      </c>
      <c r="CJ306">
        <v>20000</v>
      </c>
      <c r="CN306" s="29" t="e">
        <f t="shared" ref="CN306:CN307" si="489">AVERAGE(CK306:CM306)</f>
        <v>#DIV/0!</v>
      </c>
      <c r="CO306" s="38"/>
      <c r="CP306" s="5"/>
      <c r="CQ306" s="38"/>
      <c r="CR306" s="13" t="e">
        <f t="shared" ref="CR306:CR307" si="490">AVERAGE(CO306:CQ306)</f>
        <v>#DIV/0!</v>
      </c>
      <c r="CS306" s="34" t="e">
        <f>CN306*1000/(CH306*CI306*CJ306)</f>
        <v>#DIV/0!</v>
      </c>
      <c r="CU306" s="53">
        <v>2</v>
      </c>
      <c r="CV306">
        <f>CV305</f>
        <v>40</v>
      </c>
      <c r="CW306">
        <v>10</v>
      </c>
      <c r="CX306">
        <v>25000</v>
      </c>
      <c r="DB306" s="29" t="e">
        <f t="shared" ref="DB306:DB307" si="491">AVERAGE(CY306:DA306)</f>
        <v>#DIV/0!</v>
      </c>
      <c r="DC306" s="38"/>
      <c r="DD306" s="5"/>
      <c r="DE306" s="38"/>
      <c r="DF306" s="13" t="e">
        <f t="shared" ref="DF306:DF307" si="492">AVERAGE(DC306:DE306)</f>
        <v>#DIV/0!</v>
      </c>
      <c r="DG306" s="34" t="e">
        <f>DB306*1000/(CV306*CW306*CX306)</f>
        <v>#DIV/0!</v>
      </c>
      <c r="DI306" s="53">
        <v>2</v>
      </c>
      <c r="DJ306">
        <f>DJ305</f>
        <v>40</v>
      </c>
      <c r="DK306">
        <v>10</v>
      </c>
      <c r="DL306">
        <v>30000</v>
      </c>
      <c r="DP306" s="29" t="e">
        <f t="shared" ref="DP306:DP307" si="493">AVERAGE(DM306:DO306)</f>
        <v>#DIV/0!</v>
      </c>
      <c r="DQ306" s="38"/>
      <c r="DR306" s="5"/>
      <c r="DS306" s="38"/>
      <c r="DT306" s="13" t="e">
        <f t="shared" ref="DT306:DT307" si="494">AVERAGE(DQ306:DS306)</f>
        <v>#DIV/0!</v>
      </c>
      <c r="DU306" s="34" t="e">
        <f>DP306*1000/(DJ306*DK306*DL306)</f>
        <v>#DIV/0!</v>
      </c>
    </row>
    <row r="307" spans="1:125" s="41" customFormat="1" x14ac:dyDescent="0.25">
      <c r="A307" s="41">
        <v>6</v>
      </c>
      <c r="B307" s="41">
        <f t="shared" ref="B307:B308" si="495">B306</f>
        <v>40</v>
      </c>
      <c r="C307" s="41">
        <f>640/40</f>
        <v>16</v>
      </c>
      <c r="D307" s="41">
        <v>1000</v>
      </c>
      <c r="E307" s="41">
        <v>12.1</v>
      </c>
      <c r="F307" s="41">
        <v>12.1</v>
      </c>
      <c r="G307" s="41">
        <v>12.1</v>
      </c>
      <c r="H307" s="42">
        <f t="shared" si="477"/>
        <v>12.1</v>
      </c>
      <c r="L307" s="43" t="e">
        <f t="shared" si="478"/>
        <v>#DIV/0!</v>
      </c>
      <c r="M307" s="44">
        <f>H307*1000/(B307*C307*D307)</f>
        <v>1.8906249999999999E-2</v>
      </c>
      <c r="O307" s="41">
        <v>6</v>
      </c>
      <c r="P307" s="41">
        <f t="shared" ref="P307" si="496">P306</f>
        <v>40</v>
      </c>
      <c r="Q307" s="41">
        <f>640/40</f>
        <v>16</v>
      </c>
      <c r="R307" s="41">
        <v>2000</v>
      </c>
      <c r="S307" s="41">
        <v>23.3</v>
      </c>
      <c r="T307" s="41">
        <v>23.5</v>
      </c>
      <c r="U307" s="41">
        <v>23.5</v>
      </c>
      <c r="V307" s="42">
        <f t="shared" si="479"/>
        <v>23.433333333333334</v>
      </c>
      <c r="Z307" s="43" t="e">
        <f t="shared" si="480"/>
        <v>#DIV/0!</v>
      </c>
      <c r="AA307" s="44">
        <f>V307*1000/(P307*Q307*R307)</f>
        <v>1.8307291666666666E-2</v>
      </c>
      <c r="AC307" s="41">
        <v>6</v>
      </c>
      <c r="AD307" s="41">
        <f t="shared" ref="AD307" si="497">AD306</f>
        <v>40</v>
      </c>
      <c r="AE307" s="41">
        <f>640/40</f>
        <v>16</v>
      </c>
      <c r="AF307" s="41">
        <v>3000</v>
      </c>
      <c r="AG307" s="41">
        <v>34.5</v>
      </c>
      <c r="AH307" s="41">
        <v>34.5</v>
      </c>
      <c r="AI307" s="41">
        <v>34.6</v>
      </c>
      <c r="AJ307" s="42">
        <f t="shared" si="481"/>
        <v>34.533333333333331</v>
      </c>
      <c r="AN307" s="43" t="e">
        <f t="shared" si="482"/>
        <v>#DIV/0!</v>
      </c>
      <c r="AO307" s="44">
        <f>AJ307*1000/(AD307*AE307*AF307)</f>
        <v>1.7986111111111109E-2</v>
      </c>
      <c r="AQ307" s="41">
        <v>6</v>
      </c>
      <c r="AR307" s="41">
        <f t="shared" ref="AR307" si="498">AR306</f>
        <v>40</v>
      </c>
      <c r="AS307" s="41">
        <f>640/40</f>
        <v>16</v>
      </c>
      <c r="AT307" s="41">
        <v>5000</v>
      </c>
      <c r="AU307" s="41">
        <v>57.1</v>
      </c>
      <c r="AV307" s="41">
        <v>57</v>
      </c>
      <c r="AW307" s="41">
        <v>57</v>
      </c>
      <c r="AX307" s="42">
        <f t="shared" si="483"/>
        <v>57.033333333333331</v>
      </c>
      <c r="BB307" s="43" t="e">
        <f t="shared" si="484"/>
        <v>#DIV/0!</v>
      </c>
      <c r="BC307" s="44">
        <f>AX307*1000/(AR307*AS307*AT307)</f>
        <v>1.7822916666666664E-2</v>
      </c>
      <c r="BE307" s="55">
        <v>6</v>
      </c>
      <c r="BF307" s="41">
        <f t="shared" ref="BF307" si="499">BF306</f>
        <v>40</v>
      </c>
      <c r="BG307" s="41">
        <f>640/40</f>
        <v>16</v>
      </c>
      <c r="BH307" s="41">
        <v>10000</v>
      </c>
      <c r="BI307" s="41">
        <v>113.5</v>
      </c>
      <c r="BJ307" s="41">
        <v>115</v>
      </c>
      <c r="BK307" s="41">
        <v>109</v>
      </c>
      <c r="BL307" s="42">
        <f t="shared" si="485"/>
        <v>112.5</v>
      </c>
      <c r="BP307" s="43" t="e">
        <f t="shared" si="486"/>
        <v>#DIV/0!</v>
      </c>
      <c r="BQ307" s="44">
        <f>BL307*1000/(BF307*BG307*BH307)</f>
        <v>1.7578125E-2</v>
      </c>
      <c r="BS307" s="55">
        <v>6</v>
      </c>
      <c r="BT307" s="41">
        <f t="shared" ref="BT307" si="500">BT306</f>
        <v>40</v>
      </c>
      <c r="BU307" s="41">
        <f>640/40</f>
        <v>16</v>
      </c>
      <c r="BV307" s="41">
        <v>15000</v>
      </c>
      <c r="BW307" s="41">
        <v>157</v>
      </c>
      <c r="BX307" s="41">
        <v>167</v>
      </c>
      <c r="BY307" s="41">
        <v>163</v>
      </c>
      <c r="BZ307" s="42">
        <f t="shared" si="487"/>
        <v>162.33333333333334</v>
      </c>
      <c r="CD307" s="43" t="e">
        <f t="shared" si="488"/>
        <v>#DIV/0!</v>
      </c>
      <c r="CE307" s="44">
        <f>BZ307*1000/(BT307*BU307*BV307)</f>
        <v>1.6909722222222222E-2</v>
      </c>
      <c r="CG307" s="55">
        <v>6</v>
      </c>
      <c r="CH307" s="41">
        <f t="shared" ref="CH307" si="501">CH306</f>
        <v>40</v>
      </c>
      <c r="CI307" s="41">
        <f>640/40</f>
        <v>16</v>
      </c>
      <c r="CJ307" s="41">
        <v>20000</v>
      </c>
      <c r="CK307" s="41">
        <v>171</v>
      </c>
      <c r="CL307" s="41">
        <v>169</v>
      </c>
      <c r="CM307" s="41">
        <v>176</v>
      </c>
      <c r="CN307" s="42">
        <f t="shared" si="489"/>
        <v>172</v>
      </c>
      <c r="CR307" s="43" t="e">
        <f t="shared" si="490"/>
        <v>#DIV/0!</v>
      </c>
      <c r="CS307" s="44">
        <f>CN307*1000/(CH307*CI307*CJ307)</f>
        <v>1.34375E-2</v>
      </c>
      <c r="CU307" s="55">
        <v>6</v>
      </c>
      <c r="CV307" s="41">
        <f t="shared" ref="CV307" si="502">CV306</f>
        <v>40</v>
      </c>
      <c r="CW307" s="41">
        <f>640/40</f>
        <v>16</v>
      </c>
      <c r="CX307" s="41">
        <v>25000</v>
      </c>
      <c r="CY307" s="41">
        <v>211.5</v>
      </c>
      <c r="CZ307" s="41">
        <v>211.7</v>
      </c>
      <c r="DA307" s="41">
        <v>211.5</v>
      </c>
      <c r="DB307" s="42">
        <f t="shared" si="491"/>
        <v>211.56666666666669</v>
      </c>
      <c r="DF307" s="43" t="e">
        <f t="shared" si="492"/>
        <v>#DIV/0!</v>
      </c>
      <c r="DG307" s="44">
        <f>DB307*1000/(CV307*CW307*CX307)</f>
        <v>1.3222916666666668E-2</v>
      </c>
      <c r="DI307" s="55">
        <v>6</v>
      </c>
      <c r="DJ307" s="41">
        <f t="shared" ref="DJ307" si="503">DJ306</f>
        <v>40</v>
      </c>
      <c r="DK307" s="41">
        <f>640/40</f>
        <v>16</v>
      </c>
      <c r="DL307" s="41">
        <v>30000</v>
      </c>
      <c r="DM307" s="41">
        <v>254</v>
      </c>
      <c r="DN307" s="41">
        <v>254.5</v>
      </c>
      <c r="DO307" s="41">
        <v>253.4</v>
      </c>
      <c r="DP307" s="42">
        <f t="shared" si="493"/>
        <v>253.96666666666667</v>
      </c>
      <c r="DT307" s="43" t="e">
        <f t="shared" si="494"/>
        <v>#DIV/0!</v>
      </c>
      <c r="DU307" s="44">
        <f>DP307*1000/(DJ307*DK307*DL307)</f>
        <v>1.3227430555555555E-2</v>
      </c>
    </row>
    <row r="308" spans="1:125" x14ac:dyDescent="0.25">
      <c r="A308">
        <v>18</v>
      </c>
      <c r="B308">
        <f t="shared" si="495"/>
        <v>40</v>
      </c>
      <c r="C308">
        <v>17</v>
      </c>
      <c r="D308">
        <v>1000</v>
      </c>
      <c r="H308" s="29" t="s">
        <v>44</v>
      </c>
      <c r="L308" s="13"/>
      <c r="M308" s="34"/>
    </row>
    <row r="310" spans="1:125" s="31" customFormat="1" x14ac:dyDescent="0.25">
      <c r="A310" s="39" t="s">
        <v>59</v>
      </c>
      <c r="B310" s="40">
        <v>45</v>
      </c>
      <c r="F310" s="35"/>
      <c r="H310" s="36"/>
      <c r="L310" s="37"/>
      <c r="M310" s="37"/>
      <c r="AA310" s="37"/>
      <c r="BE310" s="54"/>
    </row>
    <row r="311" spans="1:125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  <c r="O311" s="31"/>
      <c r="P311" s="32" t="s">
        <v>11</v>
      </c>
      <c r="Q311" s="32" t="s">
        <v>12</v>
      </c>
      <c r="R311" s="32" t="s">
        <v>20</v>
      </c>
      <c r="S311" s="32" t="s">
        <v>28</v>
      </c>
      <c r="T311" s="32" t="s">
        <v>29</v>
      </c>
      <c r="U311" s="32" t="s">
        <v>30</v>
      </c>
      <c r="V311" s="33" t="s">
        <v>13</v>
      </c>
      <c r="W311" s="32" t="s">
        <v>14</v>
      </c>
      <c r="X311" s="32" t="s">
        <v>15</v>
      </c>
      <c r="Y311" s="32" t="s">
        <v>16</v>
      </c>
      <c r="Z311" s="33" t="s">
        <v>18</v>
      </c>
      <c r="AA311" s="33" t="s">
        <v>45</v>
      </c>
      <c r="AC311" s="31"/>
      <c r="AD311" s="32" t="s">
        <v>11</v>
      </c>
      <c r="AE311" s="32" t="s">
        <v>12</v>
      </c>
      <c r="AF311" s="32" t="s">
        <v>20</v>
      </c>
      <c r="AG311" s="32" t="s">
        <v>28</v>
      </c>
      <c r="AH311" s="32" t="s">
        <v>29</v>
      </c>
      <c r="AI311" s="32" t="s">
        <v>30</v>
      </c>
      <c r="AJ311" s="33" t="s">
        <v>13</v>
      </c>
      <c r="AK311" s="32" t="s">
        <v>14</v>
      </c>
      <c r="AL311" s="32" t="s">
        <v>15</v>
      </c>
      <c r="AM311" s="32" t="s">
        <v>16</v>
      </c>
      <c r="AN311" s="33" t="s">
        <v>18</v>
      </c>
      <c r="AO311" s="33" t="s">
        <v>45</v>
      </c>
      <c r="AQ311" s="31"/>
      <c r="AR311" s="32" t="s">
        <v>11</v>
      </c>
      <c r="AS311" s="32" t="s">
        <v>12</v>
      </c>
      <c r="AT311" s="32" t="s">
        <v>20</v>
      </c>
      <c r="AU311" s="32" t="s">
        <v>28</v>
      </c>
      <c r="AV311" s="32" t="s">
        <v>29</v>
      </c>
      <c r="AW311" s="32" t="s">
        <v>30</v>
      </c>
      <c r="AX311" s="33" t="s">
        <v>13</v>
      </c>
      <c r="AY311" s="32" t="s">
        <v>14</v>
      </c>
      <c r="AZ311" s="32" t="s">
        <v>15</v>
      </c>
      <c r="BA311" s="32" t="s">
        <v>16</v>
      </c>
      <c r="BB311" s="33" t="s">
        <v>18</v>
      </c>
      <c r="BC311" s="33" t="s">
        <v>45</v>
      </c>
      <c r="BE311" s="54"/>
      <c r="BF311" s="32" t="s">
        <v>11</v>
      </c>
      <c r="BG311" s="32" t="s">
        <v>12</v>
      </c>
      <c r="BH311" s="32" t="s">
        <v>20</v>
      </c>
      <c r="BI311" s="32" t="s">
        <v>28</v>
      </c>
      <c r="BJ311" s="32" t="s">
        <v>29</v>
      </c>
      <c r="BK311" s="32" t="s">
        <v>30</v>
      </c>
      <c r="BL311" s="33" t="s">
        <v>13</v>
      </c>
      <c r="BM311" s="32" t="s">
        <v>14</v>
      </c>
      <c r="BN311" s="32" t="s">
        <v>15</v>
      </c>
      <c r="BO311" s="32" t="s">
        <v>16</v>
      </c>
      <c r="BP311" s="33" t="s">
        <v>18</v>
      </c>
      <c r="BQ311" s="33" t="s">
        <v>45</v>
      </c>
    </row>
    <row r="312" spans="1:125" x14ac:dyDescent="0.25">
      <c r="A312">
        <v>1</v>
      </c>
      <c r="B312">
        <f>$B$310</f>
        <v>45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  <c r="O312">
        <v>1</v>
      </c>
      <c r="P312">
        <f>$B$310</f>
        <v>45</v>
      </c>
      <c r="Q312">
        <v>1</v>
      </c>
      <c r="R312">
        <v>2000</v>
      </c>
      <c r="V312" s="29" t="e">
        <f>AVERAGE(S312:U312)</f>
        <v>#DIV/0!</v>
      </c>
      <c r="W312" s="5" t="s">
        <v>43</v>
      </c>
      <c r="X312" s="5" t="s">
        <v>43</v>
      </c>
      <c r="Y312" s="5" t="s">
        <v>43</v>
      </c>
      <c r="Z312" s="5" t="s">
        <v>43</v>
      </c>
      <c r="AA312" s="34" t="e">
        <f>V312*1000/(P312*Q312*R312)</f>
        <v>#DIV/0!</v>
      </c>
      <c r="AC312">
        <v>1</v>
      </c>
      <c r="AD312">
        <f>$B$310</f>
        <v>45</v>
      </c>
      <c r="AE312">
        <v>1</v>
      </c>
      <c r="AF312">
        <v>3000</v>
      </c>
      <c r="AJ312" s="29" t="e">
        <f>AVERAGE(AG312:AI312)</f>
        <v>#DIV/0!</v>
      </c>
      <c r="AK312" s="5" t="s">
        <v>43</v>
      </c>
      <c r="AL312" s="5" t="s">
        <v>43</v>
      </c>
      <c r="AM312" s="5" t="s">
        <v>43</v>
      </c>
      <c r="AN312" s="5" t="s">
        <v>43</v>
      </c>
      <c r="AO312" s="34" t="e">
        <f>AJ312*1000/(AD312*AE312*AF312)</f>
        <v>#DIV/0!</v>
      </c>
      <c r="AQ312">
        <v>1</v>
      </c>
      <c r="AR312">
        <f>$B$310</f>
        <v>45</v>
      </c>
      <c r="AS312">
        <v>1</v>
      </c>
      <c r="AT312">
        <v>5000</v>
      </c>
      <c r="AX312" s="29" t="e">
        <f>AVERAGE(AU312:AW312)</f>
        <v>#DIV/0!</v>
      </c>
      <c r="AY312" s="5" t="s">
        <v>43</v>
      </c>
      <c r="AZ312" s="5" t="s">
        <v>43</v>
      </c>
      <c r="BA312" s="5" t="s">
        <v>43</v>
      </c>
      <c r="BB312" s="5" t="s">
        <v>43</v>
      </c>
      <c r="BC312" s="34" t="e">
        <f>AX312*1000/(AR312*AS312*AT312)</f>
        <v>#DIV/0!</v>
      </c>
      <c r="BE312" s="53">
        <v>1</v>
      </c>
      <c r="BF312">
        <f>$B$310</f>
        <v>45</v>
      </c>
      <c r="BG312">
        <v>1</v>
      </c>
      <c r="BH312">
        <v>10000</v>
      </c>
      <c r="BL312" s="29" t="e">
        <f>AVERAGE(BI312:BK312)</f>
        <v>#DIV/0!</v>
      </c>
      <c r="BM312" s="5" t="s">
        <v>43</v>
      </c>
      <c r="BN312" s="5" t="s">
        <v>43</v>
      </c>
      <c r="BO312" s="5" t="s">
        <v>43</v>
      </c>
      <c r="BP312" s="5" t="s">
        <v>43</v>
      </c>
      <c r="BQ312" s="34" t="e">
        <f>BL312*1000/(BF312*BG312*BH312)</f>
        <v>#DIV/0!</v>
      </c>
    </row>
    <row r="313" spans="1:125" s="41" customFormat="1" x14ac:dyDescent="0.25">
      <c r="A313" s="41">
        <v>2</v>
      </c>
      <c r="B313" s="41">
        <f>B312</f>
        <v>45</v>
      </c>
      <c r="C313" s="41">
        <v>14</v>
      </c>
      <c r="D313" s="41">
        <v>1000</v>
      </c>
      <c r="E313" s="41">
        <v>12.9</v>
      </c>
      <c r="F313" s="41">
        <v>13.2</v>
      </c>
      <c r="G313" s="41">
        <v>12.9</v>
      </c>
      <c r="H313" s="42">
        <f t="shared" ref="H313" si="504">AVERAGE(E313:G313)</f>
        <v>13</v>
      </c>
      <c r="I313" s="56"/>
      <c r="J313" s="57"/>
      <c r="K313" s="56"/>
      <c r="L313" s="43" t="e">
        <f t="shared" ref="L313" si="505">AVERAGE(I313:K313)</f>
        <v>#DIV/0!</v>
      </c>
      <c r="M313" s="44">
        <f>H313*1000/(B313*C313*D313)</f>
        <v>2.0634920634920634E-2</v>
      </c>
      <c r="O313" s="41">
        <v>2</v>
      </c>
      <c r="P313" s="41">
        <f>P312</f>
        <v>45</v>
      </c>
      <c r="Q313" s="41">
        <v>14</v>
      </c>
      <c r="R313" s="41">
        <v>2000</v>
      </c>
      <c r="S313" s="41">
        <v>25.1</v>
      </c>
      <c r="T313" s="41">
        <v>25.2</v>
      </c>
      <c r="U313" s="41">
        <v>25.3</v>
      </c>
      <c r="V313" s="42">
        <f t="shared" ref="V313" si="506">AVERAGE(S313:U313)</f>
        <v>25.2</v>
      </c>
      <c r="W313" s="56"/>
      <c r="X313" s="57"/>
      <c r="Y313" s="56"/>
      <c r="Z313" s="43" t="e">
        <f t="shared" ref="Z313" si="507">AVERAGE(W313:Y313)</f>
        <v>#DIV/0!</v>
      </c>
      <c r="AA313" s="44">
        <f>V313*1000/(P313*Q313*R313)</f>
        <v>0.02</v>
      </c>
      <c r="AC313" s="41">
        <v>2</v>
      </c>
      <c r="AD313" s="41">
        <f>AD312</f>
        <v>45</v>
      </c>
      <c r="AE313" s="41">
        <v>14</v>
      </c>
      <c r="AF313" s="41">
        <v>3000</v>
      </c>
      <c r="AG313" s="41">
        <v>37.200000000000003</v>
      </c>
      <c r="AH313" s="41">
        <v>37.700000000000003</v>
      </c>
      <c r="AI313" s="41">
        <v>37.6</v>
      </c>
      <c r="AJ313" s="42">
        <f t="shared" ref="AJ313" si="508">AVERAGE(AG313:AI313)</f>
        <v>37.5</v>
      </c>
      <c r="AK313" s="56"/>
      <c r="AL313" s="57"/>
      <c r="AM313" s="56"/>
      <c r="AN313" s="43" t="e">
        <f t="shared" ref="AN313" si="509">AVERAGE(AK313:AM313)</f>
        <v>#DIV/0!</v>
      </c>
      <c r="AO313" s="44">
        <f>AJ313*1000/(AD313*AE313*AF313)</f>
        <v>1.984126984126984E-2</v>
      </c>
      <c r="AQ313" s="41">
        <v>2</v>
      </c>
      <c r="AR313" s="41">
        <f>AR312</f>
        <v>45</v>
      </c>
      <c r="AS313" s="41">
        <v>14</v>
      </c>
      <c r="AT313" s="41">
        <v>5000</v>
      </c>
      <c r="AU313" s="41">
        <v>61.6</v>
      </c>
      <c r="AV313" s="41">
        <v>61.7</v>
      </c>
      <c r="AW313" s="41">
        <v>61.5</v>
      </c>
      <c r="AX313" s="42">
        <f t="shared" ref="AX313" si="510">AVERAGE(AU313:AW313)</f>
        <v>61.6</v>
      </c>
      <c r="AY313" s="56"/>
      <c r="AZ313" s="57"/>
      <c r="BA313" s="56"/>
      <c r="BB313" s="43" t="e">
        <f t="shared" ref="BB313" si="511">AVERAGE(AY313:BA313)</f>
        <v>#DIV/0!</v>
      </c>
      <c r="BC313" s="44">
        <f>AX313*1000/(AR313*AS313*AT313)</f>
        <v>1.9555555555555555E-2</v>
      </c>
      <c r="BE313" s="55">
        <v>2</v>
      </c>
      <c r="BF313" s="41">
        <f>BF312</f>
        <v>45</v>
      </c>
      <c r="BG313" s="41">
        <v>14</v>
      </c>
      <c r="BH313" s="41">
        <v>10000</v>
      </c>
      <c r="BI313" s="41">
        <v>114.9</v>
      </c>
      <c r="BJ313" s="41">
        <v>114.6</v>
      </c>
      <c r="BK313" s="41">
        <v>117.6</v>
      </c>
      <c r="BL313" s="42">
        <f t="shared" ref="BL313" si="512">AVERAGE(BI313:BK313)</f>
        <v>115.7</v>
      </c>
      <c r="BM313" s="56"/>
      <c r="BN313" s="57"/>
      <c r="BO313" s="56"/>
      <c r="BP313" s="43" t="e">
        <f t="shared" ref="BP313" si="513">AVERAGE(BM313:BO313)</f>
        <v>#DIV/0!</v>
      </c>
      <c r="BQ313" s="44">
        <f>BL313*1000/(BF313*BG313*BH313)</f>
        <v>1.8365079365079365E-2</v>
      </c>
    </row>
    <row r="314" spans="1:125" x14ac:dyDescent="0.25">
      <c r="A314">
        <v>18</v>
      </c>
      <c r="B314">
        <f>B313</f>
        <v>45</v>
      </c>
      <c r="C314">
        <v>15</v>
      </c>
      <c r="D314">
        <v>1000</v>
      </c>
      <c r="H314" s="29" t="s">
        <v>44</v>
      </c>
      <c r="L314" s="13"/>
      <c r="M314" s="34"/>
      <c r="O314">
        <v>18</v>
      </c>
      <c r="P314">
        <f>P313</f>
        <v>45</v>
      </c>
      <c r="Q314">
        <v>15</v>
      </c>
      <c r="R314">
        <v>2000</v>
      </c>
      <c r="V314" s="29" t="s">
        <v>44</v>
      </c>
      <c r="Z314" s="13"/>
      <c r="AA314" s="34"/>
      <c r="AC314">
        <v>18</v>
      </c>
      <c r="AD314">
        <f>AD313</f>
        <v>45</v>
      </c>
      <c r="AE314">
        <v>15</v>
      </c>
      <c r="AF314">
        <v>3000</v>
      </c>
      <c r="AJ314" s="29" t="s">
        <v>44</v>
      </c>
      <c r="AN314" s="13"/>
      <c r="AO314" s="34"/>
      <c r="AQ314">
        <v>18</v>
      </c>
      <c r="AR314">
        <f>AR313</f>
        <v>45</v>
      </c>
      <c r="AS314">
        <v>15</v>
      </c>
      <c r="AT314">
        <v>5000</v>
      </c>
      <c r="AX314" s="29" t="s">
        <v>44</v>
      </c>
      <c r="BB314" s="13"/>
      <c r="BC314" s="34"/>
      <c r="BE314" s="53">
        <v>18</v>
      </c>
      <c r="BF314">
        <f>BF313</f>
        <v>45</v>
      </c>
      <c r="BG314">
        <v>15</v>
      </c>
      <c r="BH314">
        <v>10000</v>
      </c>
      <c r="BL314" s="29" t="s">
        <v>44</v>
      </c>
      <c r="BP314" s="13"/>
      <c r="BQ314" s="34"/>
    </row>
    <row r="316" spans="1:125" s="31" customFormat="1" x14ac:dyDescent="0.25">
      <c r="A316" s="39" t="s">
        <v>59</v>
      </c>
      <c r="B316" s="40">
        <v>50</v>
      </c>
      <c r="F316" s="35"/>
      <c r="H316" s="36"/>
      <c r="L316" s="37"/>
      <c r="M316" s="37"/>
      <c r="AA316" s="37"/>
      <c r="BE316" s="54"/>
    </row>
    <row r="317" spans="1:125" x14ac:dyDescent="0.25">
      <c r="A317" s="31"/>
      <c r="B317" s="32" t="s">
        <v>11</v>
      </c>
      <c r="C317" s="32" t="s">
        <v>12</v>
      </c>
      <c r="D317" s="32" t="s">
        <v>20</v>
      </c>
      <c r="E317" s="32" t="s">
        <v>28</v>
      </c>
      <c r="F317" s="32" t="s">
        <v>29</v>
      </c>
      <c r="G317" s="32" t="s">
        <v>30</v>
      </c>
      <c r="H317" s="33" t="s">
        <v>13</v>
      </c>
      <c r="I317" s="32" t="s">
        <v>14</v>
      </c>
      <c r="J317" s="32" t="s">
        <v>15</v>
      </c>
      <c r="K317" s="32" t="s">
        <v>16</v>
      </c>
      <c r="L317" s="33" t="s">
        <v>18</v>
      </c>
      <c r="M317" s="33" t="s">
        <v>45</v>
      </c>
      <c r="O317" s="31"/>
      <c r="P317" s="32" t="s">
        <v>11</v>
      </c>
      <c r="Q317" s="32" t="s">
        <v>12</v>
      </c>
      <c r="R317" s="32" t="s">
        <v>20</v>
      </c>
      <c r="S317" s="32" t="s">
        <v>28</v>
      </c>
      <c r="T317" s="32" t="s">
        <v>29</v>
      </c>
      <c r="U317" s="32" t="s">
        <v>30</v>
      </c>
      <c r="V317" s="33" t="s">
        <v>13</v>
      </c>
      <c r="W317" s="32" t="s">
        <v>14</v>
      </c>
      <c r="X317" s="32" t="s">
        <v>15</v>
      </c>
      <c r="Y317" s="32" t="s">
        <v>16</v>
      </c>
      <c r="Z317" s="33" t="s">
        <v>18</v>
      </c>
      <c r="AA317" s="33" t="s">
        <v>45</v>
      </c>
      <c r="AC317" s="31"/>
      <c r="AD317" s="32" t="s">
        <v>11</v>
      </c>
      <c r="AE317" s="32" t="s">
        <v>12</v>
      </c>
      <c r="AF317" s="32" t="s">
        <v>20</v>
      </c>
      <c r="AG317" s="32" t="s">
        <v>28</v>
      </c>
      <c r="AH317" s="32" t="s">
        <v>29</v>
      </c>
      <c r="AI317" s="32" t="s">
        <v>30</v>
      </c>
      <c r="AJ317" s="33" t="s">
        <v>13</v>
      </c>
      <c r="AK317" s="32" t="s">
        <v>14</v>
      </c>
      <c r="AL317" s="32" t="s">
        <v>15</v>
      </c>
      <c r="AM317" s="32" t="s">
        <v>16</v>
      </c>
      <c r="AN317" s="33" t="s">
        <v>18</v>
      </c>
      <c r="AO317" s="33" t="s">
        <v>45</v>
      </c>
      <c r="AQ317" s="31"/>
      <c r="AR317" s="32" t="s">
        <v>11</v>
      </c>
      <c r="AS317" s="32" t="s">
        <v>12</v>
      </c>
      <c r="AT317" s="32" t="s">
        <v>20</v>
      </c>
      <c r="AU317" s="32" t="s">
        <v>28</v>
      </c>
      <c r="AV317" s="32" t="s">
        <v>29</v>
      </c>
      <c r="AW317" s="32" t="s">
        <v>30</v>
      </c>
      <c r="AX317" s="33" t="s">
        <v>13</v>
      </c>
      <c r="AY317" s="32" t="s">
        <v>14</v>
      </c>
      <c r="AZ317" s="32" t="s">
        <v>15</v>
      </c>
      <c r="BA317" s="32" t="s">
        <v>16</v>
      </c>
      <c r="BB317" s="33" t="s">
        <v>18</v>
      </c>
      <c r="BC317" s="33" t="s">
        <v>45</v>
      </c>
      <c r="BE317" s="54"/>
      <c r="BF317" s="32" t="s">
        <v>11</v>
      </c>
      <c r="BG317" s="32" t="s">
        <v>12</v>
      </c>
      <c r="BH317" s="32" t="s">
        <v>20</v>
      </c>
      <c r="BI317" s="32" t="s">
        <v>28</v>
      </c>
      <c r="BJ317" s="32" t="s">
        <v>29</v>
      </c>
      <c r="BK317" s="32" t="s">
        <v>30</v>
      </c>
      <c r="BL317" s="33" t="s">
        <v>13</v>
      </c>
      <c r="BM317" s="32" t="s">
        <v>14</v>
      </c>
      <c r="BN317" s="32" t="s">
        <v>15</v>
      </c>
      <c r="BO317" s="32" t="s">
        <v>16</v>
      </c>
      <c r="BP317" s="33" t="s">
        <v>18</v>
      </c>
      <c r="BQ317" s="33" t="s">
        <v>45</v>
      </c>
    </row>
    <row r="318" spans="1:125" x14ac:dyDescent="0.25">
      <c r="A318">
        <v>1</v>
      </c>
      <c r="B318">
        <f>B316</f>
        <v>50</v>
      </c>
      <c r="C318">
        <v>1</v>
      </c>
      <c r="D318">
        <v>1000</v>
      </c>
      <c r="H318" s="29" t="e">
        <f>AVERAGE(E318:G318)</f>
        <v>#DIV/0!</v>
      </c>
      <c r="I318" s="5" t="s">
        <v>43</v>
      </c>
      <c r="J318" s="5" t="s">
        <v>43</v>
      </c>
      <c r="K318" s="5" t="s">
        <v>43</v>
      </c>
      <c r="L318" s="5" t="s">
        <v>43</v>
      </c>
      <c r="M318" s="34" t="e">
        <f>H318*1000/(B318*C318*D318)</f>
        <v>#DIV/0!</v>
      </c>
      <c r="O318">
        <v>1</v>
      </c>
      <c r="P318">
        <v>50</v>
      </c>
      <c r="Q318">
        <v>1</v>
      </c>
      <c r="R318">
        <v>2000</v>
      </c>
      <c r="V318" s="29" t="e">
        <f>AVERAGE(S318:U318)</f>
        <v>#DIV/0!</v>
      </c>
      <c r="W318" s="5" t="s">
        <v>43</v>
      </c>
      <c r="X318" s="5" t="s">
        <v>43</v>
      </c>
      <c r="Y318" s="5" t="s">
        <v>43</v>
      </c>
      <c r="Z318" s="5" t="s">
        <v>43</v>
      </c>
      <c r="AA318" s="34" t="e">
        <f>V318*1000/(P318*Q318*R318)</f>
        <v>#DIV/0!</v>
      </c>
      <c r="AC318">
        <v>1</v>
      </c>
      <c r="AD318">
        <v>50</v>
      </c>
      <c r="AE318">
        <v>1</v>
      </c>
      <c r="AF318">
        <v>3000</v>
      </c>
      <c r="AJ318" s="29" t="e">
        <f>AVERAGE(AG318:AI318)</f>
        <v>#DIV/0!</v>
      </c>
      <c r="AK318" s="5" t="s">
        <v>43</v>
      </c>
      <c r="AL318" s="5" t="s">
        <v>43</v>
      </c>
      <c r="AM318" s="5" t="s">
        <v>43</v>
      </c>
      <c r="AN318" s="5" t="s">
        <v>43</v>
      </c>
      <c r="AO318" s="34" t="e">
        <f>AJ318*1000/(AD318*AE318*AF318)</f>
        <v>#DIV/0!</v>
      </c>
      <c r="AQ318">
        <v>1</v>
      </c>
      <c r="AR318">
        <v>50</v>
      </c>
      <c r="AS318">
        <v>1</v>
      </c>
      <c r="AT318">
        <v>5000</v>
      </c>
      <c r="AX318" s="29" t="e">
        <f>AVERAGE(AU318:AW318)</f>
        <v>#DIV/0!</v>
      </c>
      <c r="AY318" s="5" t="s">
        <v>43</v>
      </c>
      <c r="AZ318" s="5" t="s">
        <v>43</v>
      </c>
      <c r="BA318" s="5" t="s">
        <v>43</v>
      </c>
      <c r="BB318" s="5" t="s">
        <v>43</v>
      </c>
      <c r="BC318" s="34" t="e">
        <f>AX318*1000/(AR318*AS318*AT318)</f>
        <v>#DIV/0!</v>
      </c>
      <c r="BE318" s="53">
        <v>1</v>
      </c>
      <c r="BF318">
        <v>50</v>
      </c>
      <c r="BG318">
        <v>1</v>
      </c>
      <c r="BH318">
        <v>10000</v>
      </c>
      <c r="BL318" s="29" t="e">
        <f>AVERAGE(BI318:BK318)</f>
        <v>#DIV/0!</v>
      </c>
      <c r="BM318" s="5" t="s">
        <v>43</v>
      </c>
      <c r="BN318" s="5" t="s">
        <v>43</v>
      </c>
      <c r="BO318" s="5" t="s">
        <v>43</v>
      </c>
      <c r="BP318" s="5" t="s">
        <v>43</v>
      </c>
      <c r="BQ318" s="34" t="e">
        <f>BL318*1000/(BF318*BG318*BH318)</f>
        <v>#DIV/0!</v>
      </c>
    </row>
    <row r="319" spans="1:125" x14ac:dyDescent="0.25">
      <c r="A319">
        <v>2</v>
      </c>
      <c r="B319">
        <f>B318</f>
        <v>50</v>
      </c>
      <c r="C319">
        <v>10</v>
      </c>
      <c r="D319">
        <v>1000</v>
      </c>
      <c r="H319" s="29" t="e">
        <f t="shared" ref="H319:H320" si="514">AVERAGE(E319:G319)</f>
        <v>#DIV/0!</v>
      </c>
      <c r="I319" s="38"/>
      <c r="J319" s="5"/>
      <c r="K319" s="38"/>
      <c r="L319" s="13" t="e">
        <f t="shared" ref="L319:L320" si="515">AVERAGE(I319:K319)</f>
        <v>#DIV/0!</v>
      </c>
      <c r="M319" s="34" t="e">
        <f>H319*1000/(B319*C319*D319)</f>
        <v>#DIV/0!</v>
      </c>
      <c r="O319">
        <v>2</v>
      </c>
      <c r="P319">
        <f>P318</f>
        <v>50</v>
      </c>
      <c r="Q319">
        <v>10</v>
      </c>
      <c r="R319">
        <v>2000</v>
      </c>
      <c r="V319" s="29" t="e">
        <f t="shared" ref="V319:V320" si="516">AVERAGE(S319:U319)</f>
        <v>#DIV/0!</v>
      </c>
      <c r="W319" s="38"/>
      <c r="X319" s="5"/>
      <c r="Y319" s="38"/>
      <c r="Z319" s="13" t="e">
        <f t="shared" ref="Z319:Z320" si="517">AVERAGE(W319:Y319)</f>
        <v>#DIV/0!</v>
      </c>
      <c r="AA319" s="34" t="e">
        <f>V319*1000/(P319*Q319*R319)</f>
        <v>#DIV/0!</v>
      </c>
      <c r="AC319">
        <v>2</v>
      </c>
      <c r="AD319">
        <f>AD318</f>
        <v>50</v>
      </c>
      <c r="AE319">
        <v>10</v>
      </c>
      <c r="AF319">
        <v>3000</v>
      </c>
      <c r="AJ319" s="29" t="e">
        <f t="shared" ref="AJ319:AJ320" si="518">AVERAGE(AG319:AI319)</f>
        <v>#DIV/0!</v>
      </c>
      <c r="AK319" s="38"/>
      <c r="AL319" s="5"/>
      <c r="AM319" s="38"/>
      <c r="AN319" s="13" t="e">
        <f t="shared" ref="AN319:AN320" si="519">AVERAGE(AK319:AM319)</f>
        <v>#DIV/0!</v>
      </c>
      <c r="AO319" s="34" t="e">
        <f>AJ319*1000/(AD319*AE319*AF319)</f>
        <v>#DIV/0!</v>
      </c>
      <c r="AQ319">
        <v>2</v>
      </c>
      <c r="AR319">
        <f>AR318</f>
        <v>50</v>
      </c>
      <c r="AS319">
        <v>10</v>
      </c>
      <c r="AT319">
        <v>5000</v>
      </c>
      <c r="AX319" s="29" t="e">
        <f t="shared" ref="AX319:AX320" si="520">AVERAGE(AU319:AW319)</f>
        <v>#DIV/0!</v>
      </c>
      <c r="AY319" s="38"/>
      <c r="AZ319" s="5"/>
      <c r="BA319" s="38"/>
      <c r="BB319" s="13" t="e">
        <f t="shared" ref="BB319:BB320" si="521">AVERAGE(AY319:BA319)</f>
        <v>#DIV/0!</v>
      </c>
      <c r="BC319" s="34" t="e">
        <f>AX319*1000/(AR319*AS319*AT319)</f>
        <v>#DIV/0!</v>
      </c>
      <c r="BE319" s="53">
        <v>2</v>
      </c>
      <c r="BF319">
        <f>BF318</f>
        <v>50</v>
      </c>
      <c r="BG319">
        <v>10</v>
      </c>
      <c r="BH319">
        <v>10000</v>
      </c>
      <c r="BL319" s="29" t="e">
        <f t="shared" ref="BL319:BL320" si="522">AVERAGE(BI319:BK319)</f>
        <v>#DIV/0!</v>
      </c>
      <c r="BM319" s="38"/>
      <c r="BN319" s="5"/>
      <c r="BO319" s="38"/>
      <c r="BP319" s="13" t="e">
        <f t="shared" ref="BP319:BP320" si="523">AVERAGE(BM319:BO319)</f>
        <v>#DIV/0!</v>
      </c>
      <c r="BQ319" s="34" t="e">
        <f>BL319*1000/(BF319*BG319*BH319)</f>
        <v>#DIV/0!</v>
      </c>
    </row>
    <row r="320" spans="1:125" s="41" customFormat="1" x14ac:dyDescent="0.25">
      <c r="A320" s="41">
        <v>6</v>
      </c>
      <c r="B320" s="41">
        <f t="shared" ref="B320:B321" si="524">B319</f>
        <v>50</v>
      </c>
      <c r="C320" s="41">
        <v>12</v>
      </c>
      <c r="D320" s="41">
        <v>1000</v>
      </c>
      <c r="E320" s="41">
        <v>13</v>
      </c>
      <c r="F320" s="41">
        <v>12.8</v>
      </c>
      <c r="G320" s="41">
        <v>12.9</v>
      </c>
      <c r="H320" s="42">
        <f t="shared" si="514"/>
        <v>12.9</v>
      </c>
      <c r="L320" s="43" t="e">
        <f t="shared" si="515"/>
        <v>#DIV/0!</v>
      </c>
      <c r="M320" s="44">
        <f t="shared" ref="M320" si="525">H320*1000/(B320*C320*D320)</f>
        <v>2.1499999999999998E-2</v>
      </c>
      <c r="O320" s="41">
        <v>6</v>
      </c>
      <c r="P320" s="41">
        <f t="shared" ref="P320:P321" si="526">P319</f>
        <v>50</v>
      </c>
      <c r="Q320" s="41">
        <v>12</v>
      </c>
      <c r="R320" s="41">
        <v>2000</v>
      </c>
      <c r="S320" s="41">
        <v>25.5</v>
      </c>
      <c r="T320" s="41">
        <v>24.9</v>
      </c>
      <c r="U320" s="41">
        <v>24.9</v>
      </c>
      <c r="V320" s="42">
        <f t="shared" si="516"/>
        <v>25.099999999999998</v>
      </c>
      <c r="Z320" s="43" t="e">
        <f t="shared" si="517"/>
        <v>#DIV/0!</v>
      </c>
      <c r="AA320" s="44">
        <f t="shared" ref="AA320" si="527">V320*1000/(P320*Q320*R320)</f>
        <v>2.0916666666666663E-2</v>
      </c>
      <c r="AC320" s="41">
        <v>6</v>
      </c>
      <c r="AD320" s="41">
        <f t="shared" ref="AD320:AD321" si="528">AD319</f>
        <v>50</v>
      </c>
      <c r="AE320" s="41">
        <v>12</v>
      </c>
      <c r="AF320" s="41">
        <v>3000</v>
      </c>
      <c r="AG320" s="41">
        <v>36.6</v>
      </c>
      <c r="AH320" s="41">
        <v>37</v>
      </c>
      <c r="AI320" s="41">
        <v>37</v>
      </c>
      <c r="AJ320" s="42">
        <f t="shared" si="518"/>
        <v>36.866666666666667</v>
      </c>
      <c r="AN320" s="43" t="e">
        <f t="shared" si="519"/>
        <v>#DIV/0!</v>
      </c>
      <c r="AO320" s="44">
        <f t="shared" ref="AO320" si="529">AJ320*1000/(AD320*AE320*AF320)</f>
        <v>2.0481481481481479E-2</v>
      </c>
      <c r="AQ320" s="41">
        <v>6</v>
      </c>
      <c r="AR320" s="41">
        <f t="shared" ref="AR320:AR321" si="530">AR319</f>
        <v>50</v>
      </c>
      <c r="AS320" s="41">
        <v>12</v>
      </c>
      <c r="AT320" s="41">
        <v>5000</v>
      </c>
      <c r="AU320" s="41">
        <v>60.7</v>
      </c>
      <c r="AV320" s="41">
        <v>61</v>
      </c>
      <c r="AW320" s="41">
        <v>61</v>
      </c>
      <c r="AX320" s="42">
        <f t="shared" si="520"/>
        <v>60.9</v>
      </c>
      <c r="BB320" s="43" t="e">
        <f t="shared" si="521"/>
        <v>#DIV/0!</v>
      </c>
      <c r="BC320" s="44">
        <f t="shared" ref="BC320" si="531">AX320*1000/(AR320*AS320*AT320)</f>
        <v>2.0299999999999999E-2</v>
      </c>
      <c r="BE320" s="55">
        <v>6</v>
      </c>
      <c r="BF320" s="41">
        <f t="shared" ref="BF320:BF321" si="532">BF319</f>
        <v>50</v>
      </c>
      <c r="BG320" s="41">
        <v>12</v>
      </c>
      <c r="BH320" s="41">
        <v>10000</v>
      </c>
      <c r="BI320" s="41">
        <v>121</v>
      </c>
      <c r="BJ320" s="41">
        <v>122</v>
      </c>
      <c r="BK320" s="41">
        <v>118</v>
      </c>
      <c r="BL320" s="42">
        <f t="shared" si="522"/>
        <v>120.33333333333333</v>
      </c>
      <c r="BP320" s="43" t="e">
        <f t="shared" si="523"/>
        <v>#DIV/0!</v>
      </c>
      <c r="BQ320" s="44">
        <f t="shared" ref="BQ320" si="533">BL320*1000/(BF320*BG320*BH320)</f>
        <v>2.0055555555555556E-2</v>
      </c>
    </row>
    <row r="321" spans="1:69" x14ac:dyDescent="0.25">
      <c r="A321">
        <v>18</v>
      </c>
      <c r="B321">
        <f t="shared" si="524"/>
        <v>50</v>
      </c>
      <c r="C321">
        <v>13</v>
      </c>
      <c r="D321">
        <v>1000</v>
      </c>
      <c r="H321" s="29" t="s">
        <v>44</v>
      </c>
      <c r="L321" s="13"/>
      <c r="M321" s="34"/>
      <c r="O321">
        <v>18</v>
      </c>
      <c r="P321">
        <f t="shared" si="526"/>
        <v>50</v>
      </c>
      <c r="Q321">
        <v>13</v>
      </c>
      <c r="R321">
        <v>2000</v>
      </c>
      <c r="V321" s="29" t="s">
        <v>44</v>
      </c>
      <c r="Z321" s="13"/>
      <c r="AA321" s="34"/>
      <c r="AC321">
        <v>18</v>
      </c>
      <c r="AD321">
        <f t="shared" si="528"/>
        <v>50</v>
      </c>
      <c r="AE321">
        <v>13</v>
      </c>
      <c r="AF321">
        <v>3000</v>
      </c>
      <c r="AJ321" s="29" t="s">
        <v>44</v>
      </c>
      <c r="AN321" s="13"/>
      <c r="AO321" s="34"/>
      <c r="AQ321">
        <v>18</v>
      </c>
      <c r="AR321">
        <f t="shared" si="530"/>
        <v>50</v>
      </c>
      <c r="AS321">
        <v>13</v>
      </c>
      <c r="AT321">
        <v>5000</v>
      </c>
      <c r="AX321" s="29" t="s">
        <v>44</v>
      </c>
      <c r="BB321" s="13"/>
      <c r="BC321" s="34"/>
      <c r="BE321" s="53">
        <v>18</v>
      </c>
      <c r="BF321">
        <f t="shared" si="532"/>
        <v>50</v>
      </c>
      <c r="BG321">
        <v>13</v>
      </c>
      <c r="BH321">
        <v>10000</v>
      </c>
      <c r="BL321" s="29" t="s">
        <v>44</v>
      </c>
      <c r="BP321" s="13"/>
      <c r="BQ321" s="34"/>
    </row>
    <row r="324" spans="1:69" s="31" customFormat="1" x14ac:dyDescent="0.25">
      <c r="A324" s="39" t="s">
        <v>59</v>
      </c>
      <c r="B324" s="40">
        <v>60</v>
      </c>
      <c r="F324" s="35"/>
      <c r="H324" s="36"/>
      <c r="L324" s="37"/>
      <c r="M324" s="37"/>
      <c r="AA324" s="37"/>
      <c r="BE324" s="54"/>
    </row>
    <row r="325" spans="1:69" x14ac:dyDescent="0.25">
      <c r="A325" s="31"/>
      <c r="B325" s="32" t="s">
        <v>11</v>
      </c>
      <c r="C325" s="32" t="s">
        <v>12</v>
      </c>
      <c r="D325" s="32" t="s">
        <v>20</v>
      </c>
      <c r="E325" s="32" t="s">
        <v>28</v>
      </c>
      <c r="F325" s="32" t="s">
        <v>29</v>
      </c>
      <c r="G325" s="32" t="s">
        <v>30</v>
      </c>
      <c r="H325" s="33" t="s">
        <v>13</v>
      </c>
      <c r="I325" s="32" t="s">
        <v>14</v>
      </c>
      <c r="J325" s="32" t="s">
        <v>15</v>
      </c>
      <c r="K325" s="32" t="s">
        <v>16</v>
      </c>
      <c r="L325" s="33" t="s">
        <v>18</v>
      </c>
      <c r="M325" s="33" t="s">
        <v>45</v>
      </c>
      <c r="O325" s="31"/>
      <c r="P325" s="32" t="s">
        <v>11</v>
      </c>
      <c r="Q325" s="32" t="s">
        <v>12</v>
      </c>
      <c r="R325" s="32" t="s">
        <v>20</v>
      </c>
      <c r="S325" s="32" t="s">
        <v>28</v>
      </c>
      <c r="T325" s="32" t="s">
        <v>29</v>
      </c>
      <c r="U325" s="32" t="s">
        <v>30</v>
      </c>
      <c r="V325" s="33" t="s">
        <v>13</v>
      </c>
      <c r="W325" s="32" t="s">
        <v>14</v>
      </c>
      <c r="X325" s="32" t="s">
        <v>15</v>
      </c>
      <c r="Y325" s="32" t="s">
        <v>16</v>
      </c>
      <c r="Z325" s="33" t="s">
        <v>18</v>
      </c>
      <c r="AA325" s="33" t="s">
        <v>45</v>
      </c>
      <c r="AC325" s="31"/>
      <c r="AD325" s="32" t="s">
        <v>11</v>
      </c>
      <c r="AE325" s="32" t="s">
        <v>12</v>
      </c>
      <c r="AF325" s="32" t="s">
        <v>20</v>
      </c>
      <c r="AG325" s="32" t="s">
        <v>28</v>
      </c>
      <c r="AH325" s="32" t="s">
        <v>29</v>
      </c>
      <c r="AI325" s="32" t="s">
        <v>30</v>
      </c>
      <c r="AJ325" s="33" t="s">
        <v>13</v>
      </c>
      <c r="AK325" s="32" t="s">
        <v>14</v>
      </c>
      <c r="AL325" s="32" t="s">
        <v>15</v>
      </c>
      <c r="AM325" s="32" t="s">
        <v>16</v>
      </c>
      <c r="AN325" s="33" t="s">
        <v>18</v>
      </c>
      <c r="AO325" s="33" t="s">
        <v>45</v>
      </c>
      <c r="AQ325" s="31"/>
      <c r="AR325" s="32" t="s">
        <v>11</v>
      </c>
      <c r="AS325" s="32" t="s">
        <v>12</v>
      </c>
      <c r="AT325" s="32" t="s">
        <v>20</v>
      </c>
      <c r="AU325" s="32" t="s">
        <v>28</v>
      </c>
      <c r="AV325" s="32" t="s">
        <v>29</v>
      </c>
      <c r="AW325" s="32" t="s">
        <v>30</v>
      </c>
      <c r="AX325" s="33" t="s">
        <v>13</v>
      </c>
      <c r="AY325" s="32" t="s">
        <v>14</v>
      </c>
      <c r="AZ325" s="32" t="s">
        <v>15</v>
      </c>
      <c r="BA325" s="32" t="s">
        <v>16</v>
      </c>
      <c r="BB325" s="33" t="s">
        <v>18</v>
      </c>
      <c r="BC325" s="33" t="s">
        <v>45</v>
      </c>
      <c r="BE325" s="54"/>
      <c r="BF325" s="32" t="s">
        <v>11</v>
      </c>
      <c r="BG325" s="32" t="s">
        <v>12</v>
      </c>
      <c r="BH325" s="32" t="s">
        <v>20</v>
      </c>
      <c r="BI325" s="32" t="s">
        <v>28</v>
      </c>
      <c r="BJ325" s="32" t="s">
        <v>29</v>
      </c>
      <c r="BK325" s="32" t="s">
        <v>30</v>
      </c>
      <c r="BL325" s="33" t="s">
        <v>13</v>
      </c>
      <c r="BM325" s="32" t="s">
        <v>14</v>
      </c>
      <c r="BN325" s="32" t="s">
        <v>15</v>
      </c>
      <c r="BO325" s="32" t="s">
        <v>16</v>
      </c>
      <c r="BP325" s="33" t="s">
        <v>18</v>
      </c>
      <c r="BQ325" s="33" t="s">
        <v>45</v>
      </c>
    </row>
    <row r="326" spans="1:69" x14ac:dyDescent="0.25">
      <c r="A326">
        <v>1</v>
      </c>
      <c r="B326">
        <f>$B$324</f>
        <v>60</v>
      </c>
      <c r="C326">
        <v>1</v>
      </c>
      <c r="D326">
        <v>1000</v>
      </c>
      <c r="H326" s="29" t="e">
        <f>AVERAGE(E326:G326)</f>
        <v>#DIV/0!</v>
      </c>
      <c r="I326" s="5" t="s">
        <v>43</v>
      </c>
      <c r="J326" s="5" t="s">
        <v>43</v>
      </c>
      <c r="K326" s="5" t="s">
        <v>43</v>
      </c>
      <c r="L326" s="5" t="s">
        <v>43</v>
      </c>
      <c r="M326" s="34" t="e">
        <f>H326*1000/(B326*C326*D326)</f>
        <v>#DIV/0!</v>
      </c>
      <c r="O326">
        <v>1</v>
      </c>
      <c r="P326">
        <f>$B$324</f>
        <v>60</v>
      </c>
      <c r="Q326">
        <v>1</v>
      </c>
      <c r="R326">
        <v>2000</v>
      </c>
      <c r="V326" s="29" t="e">
        <f>AVERAGE(S326:U326)</f>
        <v>#DIV/0!</v>
      </c>
      <c r="W326" s="5" t="s">
        <v>43</v>
      </c>
      <c r="X326" s="5" t="s">
        <v>43</v>
      </c>
      <c r="Y326" s="5" t="s">
        <v>43</v>
      </c>
      <c r="Z326" s="5" t="s">
        <v>43</v>
      </c>
      <c r="AA326" s="34" t="e">
        <f>V326*1000/(P326*Q326*R326)</f>
        <v>#DIV/0!</v>
      </c>
      <c r="AC326">
        <v>1</v>
      </c>
      <c r="AD326">
        <f>$B$324</f>
        <v>60</v>
      </c>
      <c r="AE326">
        <v>1</v>
      </c>
      <c r="AF326">
        <v>3000</v>
      </c>
      <c r="AJ326" s="29" t="e">
        <f>AVERAGE(AG326:AI326)</f>
        <v>#DIV/0!</v>
      </c>
      <c r="AK326" s="5" t="s">
        <v>43</v>
      </c>
      <c r="AL326" s="5" t="s">
        <v>43</v>
      </c>
      <c r="AM326" s="5" t="s">
        <v>43</v>
      </c>
      <c r="AN326" s="5" t="s">
        <v>43</v>
      </c>
      <c r="AO326" s="34" t="e">
        <f>AJ326*1000/(AD326*AE326*AF326)</f>
        <v>#DIV/0!</v>
      </c>
      <c r="AQ326">
        <v>1</v>
      </c>
      <c r="AR326">
        <f>$B$324</f>
        <v>60</v>
      </c>
      <c r="AS326">
        <v>1</v>
      </c>
      <c r="AT326">
        <v>5000</v>
      </c>
      <c r="AX326" s="29" t="e">
        <f>AVERAGE(AU326:AW326)</f>
        <v>#DIV/0!</v>
      </c>
      <c r="AY326" s="5" t="s">
        <v>43</v>
      </c>
      <c r="AZ326" s="5" t="s">
        <v>43</v>
      </c>
      <c r="BA326" s="5" t="s">
        <v>43</v>
      </c>
      <c r="BB326" s="5" t="s">
        <v>43</v>
      </c>
      <c r="BC326" s="34" t="e">
        <f>AX326*1000/(AR326*AS326*AT326)</f>
        <v>#DIV/0!</v>
      </c>
      <c r="BE326" s="53">
        <v>1</v>
      </c>
      <c r="BF326">
        <f>$B$324</f>
        <v>60</v>
      </c>
      <c r="BG326">
        <v>1</v>
      </c>
      <c r="BH326">
        <v>10000</v>
      </c>
      <c r="BL326" s="29" t="e">
        <f>AVERAGE(BI326:BK326)</f>
        <v>#DIV/0!</v>
      </c>
      <c r="BM326" s="5" t="s">
        <v>43</v>
      </c>
      <c r="BN326" s="5" t="s">
        <v>43</v>
      </c>
      <c r="BO326" s="5" t="s">
        <v>43</v>
      </c>
      <c r="BP326" s="5" t="s">
        <v>43</v>
      </c>
      <c r="BQ326" s="34" t="e">
        <f>BL326*1000/(BF326*BG326*BH326)</f>
        <v>#DIV/0!</v>
      </c>
    </row>
    <row r="327" spans="1:69" x14ac:dyDescent="0.25">
      <c r="A327">
        <v>2</v>
      </c>
      <c r="B327">
        <f>B326</f>
        <v>60</v>
      </c>
      <c r="C327">
        <v>2</v>
      </c>
      <c r="D327">
        <v>1000</v>
      </c>
      <c r="H327" s="29" t="e">
        <f t="shared" ref="H327:H335" si="534">AVERAGE(E327:G327)</f>
        <v>#DIV/0!</v>
      </c>
      <c r="I327" s="38"/>
      <c r="J327" s="5"/>
      <c r="K327" s="38"/>
      <c r="L327" s="13" t="e">
        <f t="shared" ref="L327:L335" si="535">AVERAGE(I327:K327)</f>
        <v>#DIV/0!</v>
      </c>
      <c r="M327" s="34" t="e">
        <f>H327*1000/(B327*C327*D327)</f>
        <v>#DIV/0!</v>
      </c>
      <c r="O327">
        <v>2</v>
      </c>
      <c r="P327">
        <f>P326</f>
        <v>60</v>
      </c>
      <c r="Q327">
        <v>2</v>
      </c>
      <c r="R327">
        <v>2000</v>
      </c>
      <c r="V327" s="29" t="e">
        <f t="shared" ref="V327:V335" si="536">AVERAGE(S327:U327)</f>
        <v>#DIV/0!</v>
      </c>
      <c r="W327" s="38"/>
      <c r="X327" s="5"/>
      <c r="Y327" s="38"/>
      <c r="Z327" s="13" t="e">
        <f t="shared" ref="Z327:Z335" si="537">AVERAGE(W327:Y327)</f>
        <v>#DIV/0!</v>
      </c>
      <c r="AA327" s="34" t="e">
        <f>V327*1000/(P327*Q327*R327)</f>
        <v>#DIV/0!</v>
      </c>
      <c r="AC327">
        <v>2</v>
      </c>
      <c r="AD327">
        <f>AD326</f>
        <v>60</v>
      </c>
      <c r="AE327">
        <v>2</v>
      </c>
      <c r="AF327">
        <v>3000</v>
      </c>
      <c r="AJ327" s="29" t="e">
        <f t="shared" ref="AJ327:AJ335" si="538">AVERAGE(AG327:AI327)</f>
        <v>#DIV/0!</v>
      </c>
      <c r="AK327" s="38"/>
      <c r="AL327" s="5"/>
      <c r="AM327" s="38"/>
      <c r="AN327" s="13" t="e">
        <f t="shared" ref="AN327:AN335" si="539">AVERAGE(AK327:AM327)</f>
        <v>#DIV/0!</v>
      </c>
      <c r="AO327" s="34" t="e">
        <f>AJ327*1000/(AD327*AE327*AF327)</f>
        <v>#DIV/0!</v>
      </c>
      <c r="AQ327">
        <v>2</v>
      </c>
      <c r="AR327">
        <f>AR326</f>
        <v>60</v>
      </c>
      <c r="AS327">
        <v>2</v>
      </c>
      <c r="AT327">
        <v>5000</v>
      </c>
      <c r="AX327" s="29" t="e">
        <f t="shared" ref="AX327:AX335" si="540">AVERAGE(AU327:AW327)</f>
        <v>#DIV/0!</v>
      </c>
      <c r="AY327" s="38"/>
      <c r="AZ327" s="5"/>
      <c r="BA327" s="38"/>
      <c r="BB327" s="13" t="e">
        <f t="shared" ref="BB327:BB335" si="541">AVERAGE(AY327:BA327)</f>
        <v>#DIV/0!</v>
      </c>
      <c r="BC327" s="34" t="e">
        <f>AX327*1000/(AR327*AS327*AT327)</f>
        <v>#DIV/0!</v>
      </c>
      <c r="BE327" s="53">
        <v>2</v>
      </c>
      <c r="BF327">
        <f>BF326</f>
        <v>60</v>
      </c>
      <c r="BG327">
        <v>2</v>
      </c>
      <c r="BH327">
        <v>10000</v>
      </c>
      <c r="BL327" s="29" t="e">
        <f t="shared" ref="BL327:BL335" si="542">AVERAGE(BI327:BK327)</f>
        <v>#DIV/0!</v>
      </c>
      <c r="BM327" s="38"/>
      <c r="BN327" s="5"/>
      <c r="BO327" s="38"/>
      <c r="BP327" s="13" t="e">
        <f t="shared" ref="BP327:BP335" si="543">AVERAGE(BM327:BO327)</f>
        <v>#DIV/0!</v>
      </c>
      <c r="BQ327" s="34" t="e">
        <f>BL327*1000/(BF327*BG327*BH327)</f>
        <v>#DIV/0!</v>
      </c>
    </row>
    <row r="328" spans="1:69" x14ac:dyDescent="0.25">
      <c r="A328">
        <v>3</v>
      </c>
      <c r="B328">
        <f t="shared" ref="B328:B336" si="544">B327</f>
        <v>60</v>
      </c>
      <c r="C328">
        <v>3</v>
      </c>
      <c r="D328">
        <v>1000</v>
      </c>
      <c r="H328" s="29" t="e">
        <f t="shared" si="534"/>
        <v>#DIV/0!</v>
      </c>
      <c r="L328" s="13" t="e">
        <f t="shared" si="535"/>
        <v>#DIV/0!</v>
      </c>
      <c r="M328" s="34" t="e">
        <f t="shared" ref="M328:M335" si="545">H328*1000/(B328*C328*D328)</f>
        <v>#DIV/0!</v>
      </c>
      <c r="O328">
        <v>3</v>
      </c>
      <c r="P328">
        <f t="shared" ref="P328:P336" si="546">P327</f>
        <v>60</v>
      </c>
      <c r="Q328">
        <v>3</v>
      </c>
      <c r="R328">
        <v>2000</v>
      </c>
      <c r="V328" s="29" t="e">
        <f t="shared" si="536"/>
        <v>#DIV/0!</v>
      </c>
      <c r="Z328" s="13" t="e">
        <f t="shared" si="537"/>
        <v>#DIV/0!</v>
      </c>
      <c r="AA328" s="34" t="e">
        <f t="shared" ref="AA328:AA335" si="547">V328*1000/(P328*Q328*R328)</f>
        <v>#DIV/0!</v>
      </c>
      <c r="AC328">
        <v>3</v>
      </c>
      <c r="AD328">
        <f t="shared" ref="AD328:AD336" si="548">AD327</f>
        <v>60</v>
      </c>
      <c r="AE328">
        <v>3</v>
      </c>
      <c r="AF328">
        <v>3000</v>
      </c>
      <c r="AJ328" s="29" t="e">
        <f t="shared" si="538"/>
        <v>#DIV/0!</v>
      </c>
      <c r="AN328" s="13" t="e">
        <f t="shared" si="539"/>
        <v>#DIV/0!</v>
      </c>
      <c r="AO328" s="34" t="e">
        <f t="shared" ref="AO328:AO335" si="549">AJ328*1000/(AD328*AE328*AF328)</f>
        <v>#DIV/0!</v>
      </c>
      <c r="AQ328">
        <v>3</v>
      </c>
      <c r="AR328">
        <f t="shared" ref="AR328:AR336" si="550">AR327</f>
        <v>60</v>
      </c>
      <c r="AS328">
        <v>3</v>
      </c>
      <c r="AT328">
        <v>5000</v>
      </c>
      <c r="AX328" s="29" t="e">
        <f t="shared" si="540"/>
        <v>#DIV/0!</v>
      </c>
      <c r="BB328" s="13" t="e">
        <f t="shared" si="541"/>
        <v>#DIV/0!</v>
      </c>
      <c r="BC328" s="34" t="e">
        <f t="shared" ref="BC328:BC335" si="551">AX328*1000/(AR328*AS328*AT328)</f>
        <v>#DIV/0!</v>
      </c>
      <c r="BE328" s="53">
        <v>3</v>
      </c>
      <c r="BF328">
        <f t="shared" ref="BF328:BF336" si="552">BF327</f>
        <v>60</v>
      </c>
      <c r="BG328">
        <v>3</v>
      </c>
      <c r="BH328">
        <v>10000</v>
      </c>
      <c r="BL328" s="29" t="e">
        <f t="shared" si="542"/>
        <v>#DIV/0!</v>
      </c>
      <c r="BP328" s="13" t="e">
        <f t="shared" si="543"/>
        <v>#DIV/0!</v>
      </c>
      <c r="BQ328" s="34" t="e">
        <f t="shared" ref="BQ328:BQ335" si="553">BL328*1000/(BF328*BG328*BH328)</f>
        <v>#DIV/0!</v>
      </c>
    </row>
    <row r="329" spans="1:69" x14ac:dyDescent="0.25">
      <c r="A329">
        <v>4</v>
      </c>
      <c r="B329">
        <f t="shared" si="544"/>
        <v>60</v>
      </c>
      <c r="C329">
        <v>4</v>
      </c>
      <c r="D329">
        <v>1000</v>
      </c>
      <c r="H329" s="29" t="e">
        <f t="shared" si="534"/>
        <v>#DIV/0!</v>
      </c>
      <c r="L329" s="13" t="e">
        <f t="shared" si="535"/>
        <v>#DIV/0!</v>
      </c>
      <c r="M329" s="34" t="e">
        <f t="shared" si="545"/>
        <v>#DIV/0!</v>
      </c>
      <c r="O329">
        <v>4</v>
      </c>
      <c r="P329">
        <f t="shared" si="546"/>
        <v>60</v>
      </c>
      <c r="Q329">
        <v>4</v>
      </c>
      <c r="R329">
        <v>2000</v>
      </c>
      <c r="V329" s="29" t="e">
        <f t="shared" si="536"/>
        <v>#DIV/0!</v>
      </c>
      <c r="Z329" s="13" t="e">
        <f t="shared" si="537"/>
        <v>#DIV/0!</v>
      </c>
      <c r="AA329" s="34" t="e">
        <f t="shared" si="547"/>
        <v>#DIV/0!</v>
      </c>
      <c r="AC329">
        <v>4</v>
      </c>
      <c r="AD329">
        <f t="shared" si="548"/>
        <v>60</v>
      </c>
      <c r="AE329">
        <v>4</v>
      </c>
      <c r="AF329">
        <v>3000</v>
      </c>
      <c r="AJ329" s="29" t="e">
        <f t="shared" si="538"/>
        <v>#DIV/0!</v>
      </c>
      <c r="AN329" s="13" t="e">
        <f t="shared" si="539"/>
        <v>#DIV/0!</v>
      </c>
      <c r="AO329" s="34" t="e">
        <f t="shared" si="549"/>
        <v>#DIV/0!</v>
      </c>
      <c r="AQ329">
        <v>4</v>
      </c>
      <c r="AR329">
        <f t="shared" si="550"/>
        <v>60</v>
      </c>
      <c r="AS329">
        <v>4</v>
      </c>
      <c r="AT329">
        <v>5000</v>
      </c>
      <c r="AX329" s="29" t="e">
        <f t="shared" si="540"/>
        <v>#DIV/0!</v>
      </c>
      <c r="BB329" s="13" t="e">
        <f t="shared" si="541"/>
        <v>#DIV/0!</v>
      </c>
      <c r="BC329" s="34" t="e">
        <f t="shared" si="551"/>
        <v>#DIV/0!</v>
      </c>
      <c r="BE329" s="53">
        <v>4</v>
      </c>
      <c r="BF329">
        <f t="shared" si="552"/>
        <v>60</v>
      </c>
      <c r="BG329">
        <v>4</v>
      </c>
      <c r="BH329">
        <v>10000</v>
      </c>
      <c r="BL329" s="29" t="e">
        <f t="shared" si="542"/>
        <v>#DIV/0!</v>
      </c>
      <c r="BP329" s="13" t="e">
        <f t="shared" si="543"/>
        <v>#DIV/0!</v>
      </c>
      <c r="BQ329" s="34" t="e">
        <f t="shared" si="553"/>
        <v>#DIV/0!</v>
      </c>
    </row>
    <row r="330" spans="1:69" x14ac:dyDescent="0.25">
      <c r="A330">
        <v>5</v>
      </c>
      <c r="B330">
        <f t="shared" si="544"/>
        <v>60</v>
      </c>
      <c r="C330">
        <v>5</v>
      </c>
      <c r="D330">
        <v>1000</v>
      </c>
      <c r="H330" s="29" t="e">
        <f t="shared" si="534"/>
        <v>#DIV/0!</v>
      </c>
      <c r="L330" s="13" t="e">
        <f t="shared" si="535"/>
        <v>#DIV/0!</v>
      </c>
      <c r="M330" s="34" t="e">
        <f t="shared" si="545"/>
        <v>#DIV/0!</v>
      </c>
      <c r="O330">
        <v>5</v>
      </c>
      <c r="P330">
        <f t="shared" si="546"/>
        <v>60</v>
      </c>
      <c r="Q330">
        <v>5</v>
      </c>
      <c r="R330">
        <v>2000</v>
      </c>
      <c r="V330" s="29" t="e">
        <f t="shared" si="536"/>
        <v>#DIV/0!</v>
      </c>
      <c r="Z330" s="13" t="e">
        <f t="shared" si="537"/>
        <v>#DIV/0!</v>
      </c>
      <c r="AA330" s="34" t="e">
        <f t="shared" si="547"/>
        <v>#DIV/0!</v>
      </c>
      <c r="AC330">
        <v>5</v>
      </c>
      <c r="AD330">
        <f t="shared" si="548"/>
        <v>60</v>
      </c>
      <c r="AE330">
        <v>5</v>
      </c>
      <c r="AF330">
        <v>3000</v>
      </c>
      <c r="AJ330" s="29" t="e">
        <f t="shared" si="538"/>
        <v>#DIV/0!</v>
      </c>
      <c r="AN330" s="13" t="e">
        <f t="shared" si="539"/>
        <v>#DIV/0!</v>
      </c>
      <c r="AO330" s="34" t="e">
        <f t="shared" si="549"/>
        <v>#DIV/0!</v>
      </c>
      <c r="AQ330">
        <v>5</v>
      </c>
      <c r="AR330">
        <f t="shared" si="550"/>
        <v>60</v>
      </c>
      <c r="AS330">
        <v>5</v>
      </c>
      <c r="AT330">
        <v>5000</v>
      </c>
      <c r="AX330" s="29" t="e">
        <f t="shared" si="540"/>
        <v>#DIV/0!</v>
      </c>
      <c r="BB330" s="13" t="e">
        <f t="shared" si="541"/>
        <v>#DIV/0!</v>
      </c>
      <c r="BC330" s="34" t="e">
        <f t="shared" si="551"/>
        <v>#DIV/0!</v>
      </c>
      <c r="BE330" s="53">
        <v>5</v>
      </c>
      <c r="BF330">
        <f t="shared" si="552"/>
        <v>60</v>
      </c>
      <c r="BG330">
        <v>5</v>
      </c>
      <c r="BH330">
        <v>10000</v>
      </c>
      <c r="BL330" s="29" t="e">
        <f t="shared" si="542"/>
        <v>#DIV/0!</v>
      </c>
      <c r="BP330" s="13" t="e">
        <f t="shared" si="543"/>
        <v>#DIV/0!</v>
      </c>
      <c r="BQ330" s="34" t="e">
        <f t="shared" si="553"/>
        <v>#DIV/0!</v>
      </c>
    </row>
    <row r="331" spans="1:69" x14ac:dyDescent="0.25">
      <c r="A331">
        <v>6</v>
      </c>
      <c r="B331">
        <f t="shared" si="544"/>
        <v>60</v>
      </c>
      <c r="C331">
        <v>6</v>
      </c>
      <c r="D331">
        <v>1000</v>
      </c>
      <c r="H331" s="29" t="e">
        <f t="shared" ref="H331:H334" si="554">AVERAGE(E331:G331)</f>
        <v>#DIV/0!</v>
      </c>
      <c r="L331" s="13" t="e">
        <f t="shared" ref="L331:L334" si="555">AVERAGE(I331:K331)</f>
        <v>#DIV/0!</v>
      </c>
      <c r="M331" s="34" t="e">
        <f t="shared" ref="M331:M334" si="556">H331*1000/(B331*C331*D331)</f>
        <v>#DIV/0!</v>
      </c>
      <c r="O331">
        <v>6</v>
      </c>
      <c r="P331">
        <f t="shared" si="546"/>
        <v>60</v>
      </c>
      <c r="Q331">
        <v>6</v>
      </c>
      <c r="R331">
        <v>2000</v>
      </c>
      <c r="V331" s="29" t="e">
        <f t="shared" si="536"/>
        <v>#DIV/0!</v>
      </c>
      <c r="Z331" s="13" t="e">
        <f t="shared" si="537"/>
        <v>#DIV/0!</v>
      </c>
      <c r="AA331" s="34" t="e">
        <f t="shared" si="547"/>
        <v>#DIV/0!</v>
      </c>
      <c r="AC331">
        <v>6</v>
      </c>
      <c r="AD331">
        <f t="shared" si="548"/>
        <v>60</v>
      </c>
      <c r="AE331">
        <v>6</v>
      </c>
      <c r="AF331">
        <v>3000</v>
      </c>
      <c r="AJ331" s="29" t="e">
        <f t="shared" si="538"/>
        <v>#DIV/0!</v>
      </c>
      <c r="AN331" s="13" t="e">
        <f t="shared" si="539"/>
        <v>#DIV/0!</v>
      </c>
      <c r="AO331" s="34" t="e">
        <f t="shared" si="549"/>
        <v>#DIV/0!</v>
      </c>
      <c r="AQ331">
        <v>6</v>
      </c>
      <c r="AR331">
        <f t="shared" si="550"/>
        <v>60</v>
      </c>
      <c r="AS331">
        <v>6</v>
      </c>
      <c r="AT331">
        <v>5000</v>
      </c>
      <c r="AX331" s="29" t="e">
        <f t="shared" si="540"/>
        <v>#DIV/0!</v>
      </c>
      <c r="BB331" s="13" t="e">
        <f t="shared" si="541"/>
        <v>#DIV/0!</v>
      </c>
      <c r="BC331" s="34" t="e">
        <f t="shared" si="551"/>
        <v>#DIV/0!</v>
      </c>
      <c r="BE331" s="53">
        <v>6</v>
      </c>
      <c r="BF331">
        <f t="shared" si="552"/>
        <v>60</v>
      </c>
      <c r="BG331">
        <v>6</v>
      </c>
      <c r="BH331">
        <v>10000</v>
      </c>
      <c r="BL331" s="29" t="e">
        <f t="shared" si="542"/>
        <v>#DIV/0!</v>
      </c>
      <c r="BP331" s="13" t="e">
        <f t="shared" si="543"/>
        <v>#DIV/0!</v>
      </c>
      <c r="BQ331" s="34" t="e">
        <f t="shared" si="553"/>
        <v>#DIV/0!</v>
      </c>
    </row>
    <row r="332" spans="1:69" x14ac:dyDescent="0.25">
      <c r="A332">
        <v>7</v>
      </c>
      <c r="B332">
        <f t="shared" si="544"/>
        <v>60</v>
      </c>
      <c r="C332">
        <v>7</v>
      </c>
      <c r="D332">
        <v>1000</v>
      </c>
      <c r="H332" s="29" t="e">
        <f t="shared" si="554"/>
        <v>#DIV/0!</v>
      </c>
      <c r="L332" s="13" t="e">
        <f t="shared" si="555"/>
        <v>#DIV/0!</v>
      </c>
      <c r="M332" s="34" t="e">
        <f t="shared" si="556"/>
        <v>#DIV/0!</v>
      </c>
      <c r="O332">
        <v>7</v>
      </c>
      <c r="P332">
        <f t="shared" si="546"/>
        <v>60</v>
      </c>
      <c r="Q332">
        <v>7</v>
      </c>
      <c r="R332">
        <v>2000</v>
      </c>
      <c r="V332" s="29" t="e">
        <f t="shared" si="536"/>
        <v>#DIV/0!</v>
      </c>
      <c r="Z332" s="13" t="e">
        <f t="shared" si="537"/>
        <v>#DIV/0!</v>
      </c>
      <c r="AA332" s="34" t="e">
        <f t="shared" si="547"/>
        <v>#DIV/0!</v>
      </c>
      <c r="AC332">
        <v>7</v>
      </c>
      <c r="AD332">
        <f t="shared" si="548"/>
        <v>60</v>
      </c>
      <c r="AE332">
        <v>7</v>
      </c>
      <c r="AF332">
        <v>3000</v>
      </c>
      <c r="AJ332" s="29" t="e">
        <f t="shared" si="538"/>
        <v>#DIV/0!</v>
      </c>
      <c r="AN332" s="13" t="e">
        <f t="shared" si="539"/>
        <v>#DIV/0!</v>
      </c>
      <c r="AO332" s="34" t="e">
        <f t="shared" si="549"/>
        <v>#DIV/0!</v>
      </c>
      <c r="AQ332">
        <v>7</v>
      </c>
      <c r="AR332">
        <f t="shared" si="550"/>
        <v>60</v>
      </c>
      <c r="AS332">
        <v>7</v>
      </c>
      <c r="AT332">
        <v>5000</v>
      </c>
      <c r="AX332" s="29" t="e">
        <f t="shared" si="540"/>
        <v>#DIV/0!</v>
      </c>
      <c r="BB332" s="13" t="e">
        <f t="shared" si="541"/>
        <v>#DIV/0!</v>
      </c>
      <c r="BC332" s="34" t="e">
        <f t="shared" si="551"/>
        <v>#DIV/0!</v>
      </c>
      <c r="BE332" s="53">
        <v>7</v>
      </c>
      <c r="BF332">
        <f t="shared" si="552"/>
        <v>60</v>
      </c>
      <c r="BG332">
        <v>7</v>
      </c>
      <c r="BH332">
        <v>10000</v>
      </c>
      <c r="BL332" s="29" t="e">
        <f t="shared" si="542"/>
        <v>#DIV/0!</v>
      </c>
      <c r="BP332" s="13" t="e">
        <f t="shared" si="543"/>
        <v>#DIV/0!</v>
      </c>
      <c r="BQ332" s="34" t="e">
        <f t="shared" si="553"/>
        <v>#DIV/0!</v>
      </c>
    </row>
    <row r="333" spans="1:69" x14ac:dyDescent="0.25">
      <c r="A333">
        <v>8</v>
      </c>
      <c r="B333">
        <f t="shared" si="544"/>
        <v>60</v>
      </c>
      <c r="C333">
        <v>8</v>
      </c>
      <c r="D333">
        <v>1000</v>
      </c>
      <c r="H333" s="29" t="e">
        <f t="shared" si="554"/>
        <v>#DIV/0!</v>
      </c>
      <c r="L333" s="13" t="e">
        <f t="shared" si="555"/>
        <v>#DIV/0!</v>
      </c>
      <c r="M333" s="34" t="e">
        <f t="shared" si="556"/>
        <v>#DIV/0!</v>
      </c>
      <c r="O333">
        <v>8</v>
      </c>
      <c r="P333">
        <f t="shared" si="546"/>
        <v>60</v>
      </c>
      <c r="Q333">
        <v>8</v>
      </c>
      <c r="R333">
        <v>2000</v>
      </c>
      <c r="V333" s="29" t="e">
        <f t="shared" si="536"/>
        <v>#DIV/0!</v>
      </c>
      <c r="Z333" s="13" t="e">
        <f t="shared" si="537"/>
        <v>#DIV/0!</v>
      </c>
      <c r="AA333" s="34" t="e">
        <f t="shared" si="547"/>
        <v>#DIV/0!</v>
      </c>
      <c r="AC333">
        <v>8</v>
      </c>
      <c r="AD333">
        <f t="shared" si="548"/>
        <v>60</v>
      </c>
      <c r="AE333">
        <v>8</v>
      </c>
      <c r="AF333">
        <v>3000</v>
      </c>
      <c r="AJ333" s="29" t="e">
        <f t="shared" si="538"/>
        <v>#DIV/0!</v>
      </c>
      <c r="AN333" s="13" t="e">
        <f t="shared" si="539"/>
        <v>#DIV/0!</v>
      </c>
      <c r="AO333" s="34" t="e">
        <f t="shared" si="549"/>
        <v>#DIV/0!</v>
      </c>
      <c r="AQ333">
        <v>8</v>
      </c>
      <c r="AR333">
        <f t="shared" si="550"/>
        <v>60</v>
      </c>
      <c r="AS333">
        <v>8</v>
      </c>
      <c r="AT333">
        <v>5000</v>
      </c>
      <c r="AX333" s="29" t="e">
        <f t="shared" si="540"/>
        <v>#DIV/0!</v>
      </c>
      <c r="BB333" s="13" t="e">
        <f t="shared" si="541"/>
        <v>#DIV/0!</v>
      </c>
      <c r="BC333" s="34" t="e">
        <f t="shared" si="551"/>
        <v>#DIV/0!</v>
      </c>
      <c r="BE333" s="53">
        <v>8</v>
      </c>
      <c r="BF333">
        <f t="shared" si="552"/>
        <v>60</v>
      </c>
      <c r="BG333">
        <v>8</v>
      </c>
      <c r="BH333">
        <v>10000</v>
      </c>
      <c r="BL333" s="29" t="e">
        <f t="shared" si="542"/>
        <v>#DIV/0!</v>
      </c>
      <c r="BP333" s="13" t="e">
        <f t="shared" si="543"/>
        <v>#DIV/0!</v>
      </c>
      <c r="BQ333" s="34" t="e">
        <f t="shared" si="553"/>
        <v>#DIV/0!</v>
      </c>
    </row>
    <row r="334" spans="1:69" x14ac:dyDescent="0.25">
      <c r="A334">
        <v>9</v>
      </c>
      <c r="B334">
        <f t="shared" si="544"/>
        <v>60</v>
      </c>
      <c r="C334">
        <v>9</v>
      </c>
      <c r="D334">
        <v>1000</v>
      </c>
      <c r="H334" s="29" t="e">
        <f t="shared" si="554"/>
        <v>#DIV/0!</v>
      </c>
      <c r="L334" s="13" t="e">
        <f t="shared" si="555"/>
        <v>#DIV/0!</v>
      </c>
      <c r="M334" s="34" t="e">
        <f t="shared" si="556"/>
        <v>#DIV/0!</v>
      </c>
      <c r="O334">
        <v>9</v>
      </c>
      <c r="P334">
        <f t="shared" si="546"/>
        <v>60</v>
      </c>
      <c r="Q334">
        <v>9</v>
      </c>
      <c r="R334">
        <v>2000</v>
      </c>
      <c r="V334" s="29" t="e">
        <f t="shared" si="536"/>
        <v>#DIV/0!</v>
      </c>
      <c r="Z334" s="13" t="e">
        <f t="shared" si="537"/>
        <v>#DIV/0!</v>
      </c>
      <c r="AA334" s="34" t="e">
        <f t="shared" si="547"/>
        <v>#DIV/0!</v>
      </c>
      <c r="AC334">
        <v>9</v>
      </c>
      <c r="AD334">
        <f t="shared" si="548"/>
        <v>60</v>
      </c>
      <c r="AE334">
        <v>9</v>
      </c>
      <c r="AF334">
        <v>3000</v>
      </c>
      <c r="AJ334" s="29" t="e">
        <f t="shared" si="538"/>
        <v>#DIV/0!</v>
      </c>
      <c r="AN334" s="13" t="e">
        <f t="shared" si="539"/>
        <v>#DIV/0!</v>
      </c>
      <c r="AO334" s="34" t="e">
        <f t="shared" si="549"/>
        <v>#DIV/0!</v>
      </c>
      <c r="AQ334">
        <v>9</v>
      </c>
      <c r="AR334">
        <f t="shared" si="550"/>
        <v>60</v>
      </c>
      <c r="AS334">
        <v>9</v>
      </c>
      <c r="AT334">
        <v>5000</v>
      </c>
      <c r="AX334" s="29" t="e">
        <f t="shared" si="540"/>
        <v>#DIV/0!</v>
      </c>
      <c r="BB334" s="13" t="e">
        <f t="shared" si="541"/>
        <v>#DIV/0!</v>
      </c>
      <c r="BC334" s="34" t="e">
        <f t="shared" si="551"/>
        <v>#DIV/0!</v>
      </c>
      <c r="BE334" s="53">
        <v>9</v>
      </c>
      <c r="BF334">
        <f t="shared" si="552"/>
        <v>60</v>
      </c>
      <c r="BG334">
        <v>9</v>
      </c>
      <c r="BH334">
        <v>10000</v>
      </c>
      <c r="BL334" s="29" t="e">
        <f t="shared" si="542"/>
        <v>#DIV/0!</v>
      </c>
      <c r="BP334" s="13" t="e">
        <f t="shared" si="543"/>
        <v>#DIV/0!</v>
      </c>
      <c r="BQ334" s="34" t="e">
        <f t="shared" si="553"/>
        <v>#DIV/0!</v>
      </c>
    </row>
    <row r="335" spans="1:69" s="41" customFormat="1" x14ac:dyDescent="0.25">
      <c r="A335" s="41">
        <v>10</v>
      </c>
      <c r="B335" s="41">
        <f t="shared" si="544"/>
        <v>60</v>
      </c>
      <c r="C335" s="41">
        <v>10</v>
      </c>
      <c r="D335" s="41">
        <v>1000</v>
      </c>
      <c r="E335" s="41">
        <v>12.8</v>
      </c>
      <c r="F335" s="41">
        <v>12.8</v>
      </c>
      <c r="G335" s="41">
        <v>12.8</v>
      </c>
      <c r="H335" s="42">
        <f t="shared" si="534"/>
        <v>12.800000000000002</v>
      </c>
      <c r="L335" s="43" t="e">
        <f t="shared" si="535"/>
        <v>#DIV/0!</v>
      </c>
      <c r="M335" s="44">
        <f t="shared" si="545"/>
        <v>2.1333333333333336E-2</v>
      </c>
      <c r="O335" s="41">
        <v>10</v>
      </c>
      <c r="P335" s="41">
        <f t="shared" si="546"/>
        <v>60</v>
      </c>
      <c r="Q335" s="41">
        <v>10</v>
      </c>
      <c r="R335" s="41">
        <v>2000</v>
      </c>
      <c r="S335" s="41">
        <v>24.6</v>
      </c>
      <c r="T335" s="41">
        <v>24.8</v>
      </c>
      <c r="U335" s="41">
        <v>24.8</v>
      </c>
      <c r="V335" s="42">
        <f t="shared" si="536"/>
        <v>24.733333333333334</v>
      </c>
      <c r="Z335" s="43" t="e">
        <f t="shared" si="537"/>
        <v>#DIV/0!</v>
      </c>
      <c r="AA335" s="44">
        <f t="shared" si="547"/>
        <v>2.0611111111111115E-2</v>
      </c>
      <c r="AC335" s="41">
        <v>10</v>
      </c>
      <c r="AD335" s="41">
        <f t="shared" si="548"/>
        <v>60</v>
      </c>
      <c r="AE335" s="41">
        <v>10</v>
      </c>
      <c r="AF335" s="41">
        <v>3000</v>
      </c>
      <c r="AG335" s="41">
        <v>36.9</v>
      </c>
      <c r="AH335" s="41">
        <v>36.9</v>
      </c>
      <c r="AI335" s="41">
        <v>36.9</v>
      </c>
      <c r="AJ335" s="42">
        <f t="shared" si="538"/>
        <v>36.9</v>
      </c>
      <c r="AN335" s="43" t="e">
        <f t="shared" si="539"/>
        <v>#DIV/0!</v>
      </c>
      <c r="AO335" s="44">
        <f t="shared" si="549"/>
        <v>2.0500000000000001E-2</v>
      </c>
      <c r="AQ335" s="41">
        <v>10</v>
      </c>
      <c r="AR335" s="41">
        <f t="shared" si="550"/>
        <v>60</v>
      </c>
      <c r="AS335" s="41">
        <v>10</v>
      </c>
      <c r="AT335" s="41">
        <v>5000</v>
      </c>
      <c r="AU335" s="41">
        <v>61.3</v>
      </c>
      <c r="AV335" s="41">
        <v>60.5</v>
      </c>
      <c r="AW335" s="41">
        <v>60.6</v>
      </c>
      <c r="AX335" s="42">
        <f t="shared" si="540"/>
        <v>60.800000000000004</v>
      </c>
      <c r="BB335" s="43" t="e">
        <f t="shared" si="541"/>
        <v>#DIV/0!</v>
      </c>
      <c r="BC335" s="44">
        <f t="shared" si="551"/>
        <v>2.0266666666666669E-2</v>
      </c>
      <c r="BE335" s="55">
        <v>10</v>
      </c>
      <c r="BF335" s="41">
        <f t="shared" si="552"/>
        <v>60</v>
      </c>
      <c r="BG335" s="41">
        <v>10</v>
      </c>
      <c r="BH335" s="41">
        <v>10000</v>
      </c>
      <c r="BI335" s="41">
        <v>112.8</v>
      </c>
      <c r="BJ335" s="41">
        <v>110.8</v>
      </c>
      <c r="BK335" s="41">
        <v>111.7</v>
      </c>
      <c r="BL335" s="42">
        <f t="shared" si="542"/>
        <v>111.76666666666667</v>
      </c>
      <c r="BP335" s="43" t="e">
        <f t="shared" si="543"/>
        <v>#DIV/0!</v>
      </c>
      <c r="BQ335" s="44">
        <f t="shared" si="553"/>
        <v>1.8627777777777778E-2</v>
      </c>
    </row>
    <row r="336" spans="1:69" x14ac:dyDescent="0.25">
      <c r="A336">
        <v>11</v>
      </c>
      <c r="B336">
        <f t="shared" si="544"/>
        <v>60</v>
      </c>
      <c r="C336">
        <v>11</v>
      </c>
      <c r="D336">
        <v>1000</v>
      </c>
      <c r="H336" s="29" t="s">
        <v>44</v>
      </c>
      <c r="L336" s="13"/>
      <c r="M336" s="34"/>
      <c r="O336">
        <v>11</v>
      </c>
      <c r="P336">
        <f t="shared" si="546"/>
        <v>60</v>
      </c>
      <c r="Q336">
        <v>11</v>
      </c>
      <c r="R336">
        <v>2000</v>
      </c>
      <c r="V336" s="29" t="s">
        <v>44</v>
      </c>
      <c r="Z336" s="13"/>
      <c r="AA336" s="34"/>
      <c r="AC336">
        <v>11</v>
      </c>
      <c r="AD336">
        <f t="shared" si="548"/>
        <v>60</v>
      </c>
      <c r="AE336">
        <v>11</v>
      </c>
      <c r="AF336">
        <v>3000</v>
      </c>
      <c r="AJ336" s="29" t="s">
        <v>44</v>
      </c>
      <c r="AN336" s="13"/>
      <c r="AO336" s="34"/>
      <c r="AQ336">
        <v>11</v>
      </c>
      <c r="AR336">
        <f t="shared" si="550"/>
        <v>60</v>
      </c>
      <c r="AS336">
        <v>11</v>
      </c>
      <c r="AT336">
        <v>5000</v>
      </c>
      <c r="AX336" s="29" t="s">
        <v>44</v>
      </c>
      <c r="BB336" s="13"/>
      <c r="BC336" s="34"/>
      <c r="BE336" s="53">
        <v>11</v>
      </c>
      <c r="BF336">
        <f t="shared" si="552"/>
        <v>60</v>
      </c>
      <c r="BG336">
        <v>11</v>
      </c>
      <c r="BH336">
        <v>10000</v>
      </c>
      <c r="BL336" s="29" t="s">
        <v>44</v>
      </c>
      <c r="BP336" s="13"/>
      <c r="BQ336" s="34"/>
    </row>
    <row r="339" spans="1:69" s="31" customFormat="1" x14ac:dyDescent="0.25">
      <c r="A339" s="39" t="s">
        <v>59</v>
      </c>
      <c r="B339" s="40">
        <v>70</v>
      </c>
      <c r="F339" s="35"/>
      <c r="H339" s="36"/>
      <c r="L339" s="37"/>
      <c r="M339" s="37"/>
      <c r="AA339" s="37"/>
      <c r="BE339" s="54"/>
    </row>
    <row r="340" spans="1:69" x14ac:dyDescent="0.25">
      <c r="A340" s="31"/>
      <c r="B340" s="32" t="s">
        <v>11</v>
      </c>
      <c r="C340" s="32" t="s">
        <v>12</v>
      </c>
      <c r="D340" s="32" t="s">
        <v>20</v>
      </c>
      <c r="E340" s="32" t="s">
        <v>28</v>
      </c>
      <c r="F340" s="32" t="s">
        <v>29</v>
      </c>
      <c r="G340" s="32" t="s">
        <v>30</v>
      </c>
      <c r="H340" s="33" t="s">
        <v>13</v>
      </c>
      <c r="I340" s="32" t="s">
        <v>14</v>
      </c>
      <c r="J340" s="32" t="s">
        <v>15</v>
      </c>
      <c r="K340" s="32" t="s">
        <v>16</v>
      </c>
      <c r="L340" s="33" t="s">
        <v>18</v>
      </c>
      <c r="M340" s="33" t="s">
        <v>45</v>
      </c>
      <c r="O340" s="31"/>
      <c r="P340" s="32" t="s">
        <v>11</v>
      </c>
      <c r="Q340" s="32" t="s">
        <v>12</v>
      </c>
      <c r="R340" s="32" t="s">
        <v>20</v>
      </c>
      <c r="S340" s="32" t="s">
        <v>28</v>
      </c>
      <c r="T340" s="32" t="s">
        <v>29</v>
      </c>
      <c r="U340" s="32" t="s">
        <v>30</v>
      </c>
      <c r="V340" s="33" t="s">
        <v>13</v>
      </c>
      <c r="W340" s="32" t="s">
        <v>14</v>
      </c>
      <c r="X340" s="32" t="s">
        <v>15</v>
      </c>
      <c r="Y340" s="32" t="s">
        <v>16</v>
      </c>
      <c r="Z340" s="33" t="s">
        <v>18</v>
      </c>
      <c r="AA340" s="33" t="s">
        <v>45</v>
      </c>
      <c r="AC340" s="31"/>
      <c r="AD340" s="32" t="s">
        <v>11</v>
      </c>
      <c r="AE340" s="32" t="s">
        <v>12</v>
      </c>
      <c r="AF340" s="32" t="s">
        <v>20</v>
      </c>
      <c r="AG340" s="32" t="s">
        <v>28</v>
      </c>
      <c r="AH340" s="32" t="s">
        <v>29</v>
      </c>
      <c r="AI340" s="32" t="s">
        <v>30</v>
      </c>
      <c r="AJ340" s="33" t="s">
        <v>13</v>
      </c>
      <c r="AK340" s="32" t="s">
        <v>14</v>
      </c>
      <c r="AL340" s="32" t="s">
        <v>15</v>
      </c>
      <c r="AM340" s="32" t="s">
        <v>16</v>
      </c>
      <c r="AN340" s="33" t="s">
        <v>18</v>
      </c>
      <c r="AO340" s="33" t="s">
        <v>45</v>
      </c>
      <c r="AQ340" s="31"/>
      <c r="AR340" s="32" t="s">
        <v>11</v>
      </c>
      <c r="AS340" s="32" t="s">
        <v>12</v>
      </c>
      <c r="AT340" s="32" t="s">
        <v>20</v>
      </c>
      <c r="AU340" s="32" t="s">
        <v>28</v>
      </c>
      <c r="AV340" s="32" t="s">
        <v>29</v>
      </c>
      <c r="AW340" s="32" t="s">
        <v>30</v>
      </c>
      <c r="AX340" s="33" t="s">
        <v>13</v>
      </c>
      <c r="AY340" s="32" t="s">
        <v>14</v>
      </c>
      <c r="AZ340" s="32" t="s">
        <v>15</v>
      </c>
      <c r="BA340" s="32" t="s">
        <v>16</v>
      </c>
      <c r="BB340" s="33" t="s">
        <v>18</v>
      </c>
      <c r="BC340" s="33" t="s">
        <v>45</v>
      </c>
      <c r="BE340" s="54"/>
      <c r="BF340" s="32" t="s">
        <v>11</v>
      </c>
      <c r="BG340" s="32" t="s">
        <v>12</v>
      </c>
      <c r="BH340" s="32" t="s">
        <v>20</v>
      </c>
      <c r="BI340" s="32" t="s">
        <v>28</v>
      </c>
      <c r="BJ340" s="32" t="s">
        <v>29</v>
      </c>
      <c r="BK340" s="32" t="s">
        <v>30</v>
      </c>
      <c r="BL340" s="33" t="s">
        <v>13</v>
      </c>
      <c r="BM340" s="32" t="s">
        <v>14</v>
      </c>
      <c r="BN340" s="32" t="s">
        <v>15</v>
      </c>
      <c r="BO340" s="32" t="s">
        <v>16</v>
      </c>
      <c r="BP340" s="33" t="s">
        <v>18</v>
      </c>
      <c r="BQ340" s="33" t="s">
        <v>45</v>
      </c>
    </row>
    <row r="341" spans="1:69" x14ac:dyDescent="0.25">
      <c r="A341">
        <v>1</v>
      </c>
      <c r="B341">
        <f>$B$339</f>
        <v>70</v>
      </c>
      <c r="C341">
        <v>1</v>
      </c>
      <c r="D341">
        <v>1000</v>
      </c>
      <c r="H341" s="29" t="e">
        <f>AVERAGE(E341:G341)</f>
        <v>#DIV/0!</v>
      </c>
      <c r="I341" s="5" t="s">
        <v>43</v>
      </c>
      <c r="J341" s="5" t="s">
        <v>43</v>
      </c>
      <c r="K341" s="5" t="s">
        <v>43</v>
      </c>
      <c r="L341" s="5" t="s">
        <v>43</v>
      </c>
      <c r="M341" s="34" t="e">
        <f>H341*1000/(B341*C341*D341)</f>
        <v>#DIV/0!</v>
      </c>
      <c r="O341">
        <v>1</v>
      </c>
      <c r="P341">
        <f>$B$339</f>
        <v>70</v>
      </c>
      <c r="Q341">
        <v>1</v>
      </c>
      <c r="R341">
        <v>2000</v>
      </c>
      <c r="V341" s="29" t="e">
        <f>AVERAGE(S341:U341)</f>
        <v>#DIV/0!</v>
      </c>
      <c r="W341" s="5" t="s">
        <v>43</v>
      </c>
      <c r="X341" s="5" t="s">
        <v>43</v>
      </c>
      <c r="Y341" s="5" t="s">
        <v>43</v>
      </c>
      <c r="Z341" s="5" t="s">
        <v>43</v>
      </c>
      <c r="AA341" s="34" t="e">
        <f>V341*1000/(P341*Q341*R341)</f>
        <v>#DIV/0!</v>
      </c>
      <c r="AC341">
        <v>1</v>
      </c>
      <c r="AD341">
        <f>$B$339</f>
        <v>70</v>
      </c>
      <c r="AE341">
        <v>1</v>
      </c>
      <c r="AF341">
        <v>3000</v>
      </c>
      <c r="AJ341" s="29" t="e">
        <f>AVERAGE(AG341:AI341)</f>
        <v>#DIV/0!</v>
      </c>
      <c r="AK341" s="5" t="s">
        <v>43</v>
      </c>
      <c r="AL341" s="5" t="s">
        <v>43</v>
      </c>
      <c r="AM341" s="5" t="s">
        <v>43</v>
      </c>
      <c r="AN341" s="5" t="s">
        <v>43</v>
      </c>
      <c r="AO341" s="34" t="e">
        <f>AJ341*1000/(AD341*AE341*AF341)</f>
        <v>#DIV/0!</v>
      </c>
      <c r="AQ341">
        <v>1</v>
      </c>
      <c r="AR341">
        <f>$B$339</f>
        <v>70</v>
      </c>
      <c r="AS341">
        <v>1</v>
      </c>
      <c r="AT341">
        <v>5000</v>
      </c>
      <c r="AX341" s="29" t="e">
        <f>AVERAGE(AU341:AW341)</f>
        <v>#DIV/0!</v>
      </c>
      <c r="AY341" s="5" t="s">
        <v>43</v>
      </c>
      <c r="AZ341" s="5" t="s">
        <v>43</v>
      </c>
      <c r="BA341" s="5" t="s">
        <v>43</v>
      </c>
      <c r="BB341" s="5" t="s">
        <v>43</v>
      </c>
      <c r="BC341" s="34" t="e">
        <f>AX341*1000/(AR341*AS341*AT341)</f>
        <v>#DIV/0!</v>
      </c>
      <c r="BE341" s="53">
        <v>1</v>
      </c>
      <c r="BF341">
        <f>$B$339</f>
        <v>70</v>
      </c>
      <c r="BG341">
        <v>1</v>
      </c>
      <c r="BH341">
        <v>10000</v>
      </c>
      <c r="BL341" s="29" t="e">
        <f>AVERAGE(BI341:BK341)</f>
        <v>#DIV/0!</v>
      </c>
      <c r="BM341" s="5" t="s">
        <v>43</v>
      </c>
      <c r="BN341" s="5" t="s">
        <v>43</v>
      </c>
      <c r="BO341" s="5" t="s">
        <v>43</v>
      </c>
      <c r="BP341" s="5" t="s">
        <v>43</v>
      </c>
      <c r="BQ341" s="34" t="e">
        <f>BL341*1000/(BF341*BG341*BH341)</f>
        <v>#DIV/0!</v>
      </c>
    </row>
    <row r="342" spans="1:69" x14ac:dyDescent="0.25">
      <c r="A342">
        <v>2</v>
      </c>
      <c r="B342">
        <f>B341</f>
        <v>70</v>
      </c>
      <c r="C342">
        <v>2</v>
      </c>
      <c r="D342">
        <v>1000</v>
      </c>
      <c r="H342" s="29" t="e">
        <f t="shared" ref="H342:H346" si="557">AVERAGE(E342:G342)</f>
        <v>#DIV/0!</v>
      </c>
      <c r="I342" s="38"/>
      <c r="J342" s="5"/>
      <c r="K342" s="38"/>
      <c r="L342" s="13" t="e">
        <f t="shared" ref="L342:L346" si="558">AVERAGE(I342:K342)</f>
        <v>#DIV/0!</v>
      </c>
      <c r="M342" s="34" t="e">
        <f>H342*1000/(B342*C342*D342)</f>
        <v>#DIV/0!</v>
      </c>
      <c r="O342">
        <v>2</v>
      </c>
      <c r="P342">
        <f>P341</f>
        <v>70</v>
      </c>
      <c r="Q342">
        <v>2</v>
      </c>
      <c r="R342">
        <v>2000</v>
      </c>
      <c r="V342" s="29" t="e">
        <f t="shared" ref="V342:V349" si="559">AVERAGE(S342:U342)</f>
        <v>#DIV/0!</v>
      </c>
      <c r="W342" s="38"/>
      <c r="X342" s="5"/>
      <c r="Y342" s="38"/>
      <c r="Z342" s="13" t="e">
        <f t="shared" ref="Z342:Z349" si="560">AVERAGE(W342:Y342)</f>
        <v>#DIV/0!</v>
      </c>
      <c r="AA342" s="34" t="e">
        <f>V342*1000/(P342*Q342*R342)</f>
        <v>#DIV/0!</v>
      </c>
      <c r="AC342">
        <v>2</v>
      </c>
      <c r="AD342">
        <f>AD341</f>
        <v>70</v>
      </c>
      <c r="AE342">
        <v>2</v>
      </c>
      <c r="AF342">
        <v>3000</v>
      </c>
      <c r="AJ342" s="29" t="e">
        <f t="shared" ref="AJ342:AJ349" si="561">AVERAGE(AG342:AI342)</f>
        <v>#DIV/0!</v>
      </c>
      <c r="AK342" s="38"/>
      <c r="AL342" s="5"/>
      <c r="AM342" s="38"/>
      <c r="AN342" s="13" t="e">
        <f t="shared" ref="AN342:AN349" si="562">AVERAGE(AK342:AM342)</f>
        <v>#DIV/0!</v>
      </c>
      <c r="AO342" s="34" t="e">
        <f>AJ342*1000/(AD342*AE342*AF342)</f>
        <v>#DIV/0!</v>
      </c>
      <c r="AQ342">
        <v>2</v>
      </c>
      <c r="AR342">
        <f>AR341</f>
        <v>70</v>
      </c>
      <c r="AS342">
        <v>2</v>
      </c>
      <c r="AT342">
        <v>5000</v>
      </c>
      <c r="AX342" s="29" t="e">
        <f t="shared" ref="AX342:AX349" si="563">AVERAGE(AU342:AW342)</f>
        <v>#DIV/0!</v>
      </c>
      <c r="AY342" s="38"/>
      <c r="AZ342" s="5"/>
      <c r="BA342" s="38"/>
      <c r="BB342" s="13" t="e">
        <f t="shared" ref="BB342:BB349" si="564">AVERAGE(AY342:BA342)</f>
        <v>#DIV/0!</v>
      </c>
      <c r="BC342" s="34" t="e">
        <f>AX342*1000/(AR342*AS342*AT342)</f>
        <v>#DIV/0!</v>
      </c>
      <c r="BE342" s="53">
        <v>2</v>
      </c>
      <c r="BF342">
        <f>BF341</f>
        <v>70</v>
      </c>
      <c r="BG342">
        <v>2</v>
      </c>
      <c r="BH342">
        <v>10000</v>
      </c>
      <c r="BL342" s="29" t="e">
        <f t="shared" ref="BL342:BL349" si="565">AVERAGE(BI342:BK342)</f>
        <v>#DIV/0!</v>
      </c>
      <c r="BM342" s="38"/>
      <c r="BN342" s="5"/>
      <c r="BO342" s="38"/>
      <c r="BP342" s="13" t="e">
        <f t="shared" ref="BP342:BP349" si="566">AVERAGE(BM342:BO342)</f>
        <v>#DIV/0!</v>
      </c>
      <c r="BQ342" s="34" t="e">
        <f>BL342*1000/(BF342*BG342*BH342)</f>
        <v>#DIV/0!</v>
      </c>
    </row>
    <row r="343" spans="1:69" x14ac:dyDescent="0.25">
      <c r="A343">
        <v>3</v>
      </c>
      <c r="B343">
        <f t="shared" ref="B343:B350" si="567">B342</f>
        <v>70</v>
      </c>
      <c r="C343">
        <v>3</v>
      </c>
      <c r="D343">
        <v>1000</v>
      </c>
      <c r="H343" s="29" t="e">
        <f t="shared" si="557"/>
        <v>#DIV/0!</v>
      </c>
      <c r="L343" s="13" t="e">
        <f t="shared" si="558"/>
        <v>#DIV/0!</v>
      </c>
      <c r="M343" s="34" t="e">
        <f t="shared" ref="M343:M346" si="568">H343*1000/(B343*C343*D343)</f>
        <v>#DIV/0!</v>
      </c>
      <c r="O343">
        <v>3</v>
      </c>
      <c r="P343">
        <f t="shared" ref="P343:P350" si="569">P342</f>
        <v>70</v>
      </c>
      <c r="Q343">
        <v>3</v>
      </c>
      <c r="R343">
        <v>2000</v>
      </c>
      <c r="V343" s="29" t="e">
        <f t="shared" si="559"/>
        <v>#DIV/0!</v>
      </c>
      <c r="Z343" s="13" t="e">
        <f t="shared" si="560"/>
        <v>#DIV/0!</v>
      </c>
      <c r="AA343" s="34" t="e">
        <f t="shared" ref="AA343:AA349" si="570">V343*1000/(P343*Q343*R343)</f>
        <v>#DIV/0!</v>
      </c>
      <c r="AC343">
        <v>3</v>
      </c>
      <c r="AD343">
        <f t="shared" ref="AD343:AD350" si="571">AD342</f>
        <v>70</v>
      </c>
      <c r="AE343">
        <v>3</v>
      </c>
      <c r="AF343">
        <v>3000</v>
      </c>
      <c r="AJ343" s="29" t="e">
        <f t="shared" si="561"/>
        <v>#DIV/0!</v>
      </c>
      <c r="AN343" s="13" t="e">
        <f t="shared" si="562"/>
        <v>#DIV/0!</v>
      </c>
      <c r="AO343" s="34" t="e">
        <f t="shared" ref="AO343:AO349" si="572">AJ343*1000/(AD343*AE343*AF343)</f>
        <v>#DIV/0!</v>
      </c>
      <c r="AQ343">
        <v>3</v>
      </c>
      <c r="AR343">
        <f t="shared" ref="AR343:AR350" si="573">AR342</f>
        <v>70</v>
      </c>
      <c r="AS343">
        <v>3</v>
      </c>
      <c r="AT343">
        <v>5000</v>
      </c>
      <c r="AX343" s="29" t="e">
        <f t="shared" si="563"/>
        <v>#DIV/0!</v>
      </c>
      <c r="BB343" s="13" t="e">
        <f t="shared" si="564"/>
        <v>#DIV/0!</v>
      </c>
      <c r="BC343" s="34" t="e">
        <f t="shared" ref="BC343:BC349" si="574">AX343*1000/(AR343*AS343*AT343)</f>
        <v>#DIV/0!</v>
      </c>
      <c r="BE343" s="53">
        <v>3</v>
      </c>
      <c r="BF343">
        <f t="shared" ref="BF343:BF350" si="575">BF342</f>
        <v>70</v>
      </c>
      <c r="BG343">
        <v>3</v>
      </c>
      <c r="BH343">
        <v>10000</v>
      </c>
      <c r="BL343" s="29" t="e">
        <f t="shared" si="565"/>
        <v>#DIV/0!</v>
      </c>
      <c r="BP343" s="13" t="e">
        <f t="shared" si="566"/>
        <v>#DIV/0!</v>
      </c>
      <c r="BQ343" s="34" t="e">
        <f t="shared" ref="BQ343:BQ349" si="576">BL343*1000/(BF343*BG343*BH343)</f>
        <v>#DIV/0!</v>
      </c>
    </row>
    <row r="344" spans="1:69" x14ac:dyDescent="0.25">
      <c r="A344">
        <v>4</v>
      </c>
      <c r="B344">
        <f t="shared" si="567"/>
        <v>70</v>
      </c>
      <c r="C344">
        <v>4</v>
      </c>
      <c r="D344">
        <v>1000</v>
      </c>
      <c r="H344" s="29" t="e">
        <f t="shared" si="557"/>
        <v>#DIV/0!</v>
      </c>
      <c r="L344" s="13" t="e">
        <f t="shared" si="558"/>
        <v>#DIV/0!</v>
      </c>
      <c r="M344" s="34" t="e">
        <f t="shared" si="568"/>
        <v>#DIV/0!</v>
      </c>
      <c r="O344">
        <v>4</v>
      </c>
      <c r="P344">
        <f t="shared" si="569"/>
        <v>70</v>
      </c>
      <c r="Q344">
        <v>4</v>
      </c>
      <c r="R344">
        <v>2000</v>
      </c>
      <c r="V344" s="29" t="e">
        <f t="shared" si="559"/>
        <v>#DIV/0!</v>
      </c>
      <c r="Z344" s="13" t="e">
        <f t="shared" si="560"/>
        <v>#DIV/0!</v>
      </c>
      <c r="AA344" s="34" t="e">
        <f t="shared" si="570"/>
        <v>#DIV/0!</v>
      </c>
      <c r="AC344">
        <v>4</v>
      </c>
      <c r="AD344">
        <f t="shared" si="571"/>
        <v>70</v>
      </c>
      <c r="AE344">
        <v>4</v>
      </c>
      <c r="AF344">
        <v>3000</v>
      </c>
      <c r="AJ344" s="29" t="e">
        <f t="shared" si="561"/>
        <v>#DIV/0!</v>
      </c>
      <c r="AN344" s="13" t="e">
        <f t="shared" si="562"/>
        <v>#DIV/0!</v>
      </c>
      <c r="AO344" s="34" t="e">
        <f t="shared" si="572"/>
        <v>#DIV/0!</v>
      </c>
      <c r="AQ344">
        <v>4</v>
      </c>
      <c r="AR344">
        <f t="shared" si="573"/>
        <v>70</v>
      </c>
      <c r="AS344">
        <v>4</v>
      </c>
      <c r="AT344">
        <v>5000</v>
      </c>
      <c r="AX344" s="29" t="e">
        <f t="shared" si="563"/>
        <v>#DIV/0!</v>
      </c>
      <c r="BB344" s="13" t="e">
        <f t="shared" si="564"/>
        <v>#DIV/0!</v>
      </c>
      <c r="BC344" s="34" t="e">
        <f t="shared" si="574"/>
        <v>#DIV/0!</v>
      </c>
      <c r="BE344" s="53">
        <v>4</v>
      </c>
      <c r="BF344">
        <f t="shared" si="575"/>
        <v>70</v>
      </c>
      <c r="BG344">
        <v>4</v>
      </c>
      <c r="BH344">
        <v>10000</v>
      </c>
      <c r="BL344" s="29" t="e">
        <f t="shared" si="565"/>
        <v>#DIV/0!</v>
      </c>
      <c r="BP344" s="13" t="e">
        <f t="shared" si="566"/>
        <v>#DIV/0!</v>
      </c>
      <c r="BQ344" s="34" t="e">
        <f t="shared" si="576"/>
        <v>#DIV/0!</v>
      </c>
    </row>
    <row r="345" spans="1:69" x14ac:dyDescent="0.25">
      <c r="A345">
        <v>5</v>
      </c>
      <c r="B345">
        <f t="shared" si="567"/>
        <v>70</v>
      </c>
      <c r="C345">
        <v>5</v>
      </c>
      <c r="D345">
        <v>1000</v>
      </c>
      <c r="H345" s="29" t="e">
        <f t="shared" si="557"/>
        <v>#DIV/0!</v>
      </c>
      <c r="L345" s="13" t="e">
        <f t="shared" si="558"/>
        <v>#DIV/0!</v>
      </c>
      <c r="M345" s="34" t="e">
        <f t="shared" si="568"/>
        <v>#DIV/0!</v>
      </c>
      <c r="O345">
        <v>5</v>
      </c>
      <c r="P345">
        <f t="shared" si="569"/>
        <v>70</v>
      </c>
      <c r="Q345">
        <v>5</v>
      </c>
      <c r="R345">
        <v>2000</v>
      </c>
      <c r="V345" s="29" t="e">
        <f t="shared" si="559"/>
        <v>#DIV/0!</v>
      </c>
      <c r="Z345" s="13" t="e">
        <f t="shared" si="560"/>
        <v>#DIV/0!</v>
      </c>
      <c r="AA345" s="34" t="e">
        <f t="shared" si="570"/>
        <v>#DIV/0!</v>
      </c>
      <c r="AC345">
        <v>5</v>
      </c>
      <c r="AD345">
        <f t="shared" si="571"/>
        <v>70</v>
      </c>
      <c r="AE345">
        <v>5</v>
      </c>
      <c r="AF345">
        <v>3000</v>
      </c>
      <c r="AJ345" s="29" t="e">
        <f t="shared" si="561"/>
        <v>#DIV/0!</v>
      </c>
      <c r="AN345" s="13" t="e">
        <f t="shared" si="562"/>
        <v>#DIV/0!</v>
      </c>
      <c r="AO345" s="34" t="e">
        <f t="shared" si="572"/>
        <v>#DIV/0!</v>
      </c>
      <c r="AQ345">
        <v>5</v>
      </c>
      <c r="AR345">
        <f t="shared" si="573"/>
        <v>70</v>
      </c>
      <c r="AS345">
        <v>5</v>
      </c>
      <c r="AT345">
        <v>5000</v>
      </c>
      <c r="AX345" s="29" t="e">
        <f t="shared" si="563"/>
        <v>#DIV/0!</v>
      </c>
      <c r="BB345" s="13" t="e">
        <f t="shared" si="564"/>
        <v>#DIV/0!</v>
      </c>
      <c r="BC345" s="34" t="e">
        <f t="shared" si="574"/>
        <v>#DIV/0!</v>
      </c>
      <c r="BE345" s="53">
        <v>5</v>
      </c>
      <c r="BF345">
        <f t="shared" si="575"/>
        <v>70</v>
      </c>
      <c r="BG345">
        <v>5</v>
      </c>
      <c r="BH345">
        <v>10000</v>
      </c>
      <c r="BL345" s="29" t="e">
        <f t="shared" si="565"/>
        <v>#DIV/0!</v>
      </c>
      <c r="BP345" s="13" t="e">
        <f t="shared" si="566"/>
        <v>#DIV/0!</v>
      </c>
      <c r="BQ345" s="34" t="e">
        <f t="shared" si="576"/>
        <v>#DIV/0!</v>
      </c>
    </row>
    <row r="346" spans="1:69" x14ac:dyDescent="0.25">
      <c r="A346">
        <v>6</v>
      </c>
      <c r="B346">
        <f t="shared" si="567"/>
        <v>70</v>
      </c>
      <c r="C346">
        <v>6</v>
      </c>
      <c r="D346">
        <v>1000</v>
      </c>
      <c r="H346" s="29" t="e">
        <f t="shared" si="557"/>
        <v>#DIV/0!</v>
      </c>
      <c r="L346" s="13" t="e">
        <f t="shared" si="558"/>
        <v>#DIV/0!</v>
      </c>
      <c r="M346" s="34" t="e">
        <f t="shared" si="568"/>
        <v>#DIV/0!</v>
      </c>
      <c r="O346">
        <v>6</v>
      </c>
      <c r="P346">
        <f t="shared" si="569"/>
        <v>70</v>
      </c>
      <c r="Q346">
        <v>6</v>
      </c>
      <c r="R346">
        <v>2000</v>
      </c>
      <c r="V346" s="29" t="e">
        <f t="shared" si="559"/>
        <v>#DIV/0!</v>
      </c>
      <c r="Z346" s="13" t="e">
        <f t="shared" si="560"/>
        <v>#DIV/0!</v>
      </c>
      <c r="AA346" s="34" t="e">
        <f t="shared" si="570"/>
        <v>#DIV/0!</v>
      </c>
      <c r="AC346">
        <v>6</v>
      </c>
      <c r="AD346">
        <f t="shared" si="571"/>
        <v>70</v>
      </c>
      <c r="AE346">
        <v>6</v>
      </c>
      <c r="AF346">
        <v>3000</v>
      </c>
      <c r="AJ346" s="29" t="e">
        <f t="shared" si="561"/>
        <v>#DIV/0!</v>
      </c>
      <c r="AN346" s="13" t="e">
        <f t="shared" si="562"/>
        <v>#DIV/0!</v>
      </c>
      <c r="AO346" s="34" t="e">
        <f t="shared" si="572"/>
        <v>#DIV/0!</v>
      </c>
      <c r="AQ346">
        <v>6</v>
      </c>
      <c r="AR346">
        <f t="shared" si="573"/>
        <v>70</v>
      </c>
      <c r="AS346">
        <v>6</v>
      </c>
      <c r="AT346">
        <v>5000</v>
      </c>
      <c r="AX346" s="29" t="e">
        <f t="shared" si="563"/>
        <v>#DIV/0!</v>
      </c>
      <c r="BB346" s="13" t="e">
        <f t="shared" si="564"/>
        <v>#DIV/0!</v>
      </c>
      <c r="BC346" s="34" t="e">
        <f t="shared" si="574"/>
        <v>#DIV/0!</v>
      </c>
      <c r="BE346" s="53">
        <v>6</v>
      </c>
      <c r="BF346">
        <f t="shared" si="575"/>
        <v>70</v>
      </c>
      <c r="BG346">
        <v>6</v>
      </c>
      <c r="BH346">
        <v>10000</v>
      </c>
      <c r="BL346" s="29" t="e">
        <f t="shared" si="565"/>
        <v>#DIV/0!</v>
      </c>
      <c r="BP346" s="13" t="e">
        <f t="shared" si="566"/>
        <v>#DIV/0!</v>
      </c>
      <c r="BQ346" s="34" t="e">
        <f t="shared" si="576"/>
        <v>#DIV/0!</v>
      </c>
    </row>
    <row r="347" spans="1:69" x14ac:dyDescent="0.25">
      <c r="A347">
        <v>7</v>
      </c>
      <c r="B347">
        <f t="shared" si="567"/>
        <v>70</v>
      </c>
      <c r="C347">
        <v>7</v>
      </c>
      <c r="D347">
        <v>1000</v>
      </c>
      <c r="H347" s="29" t="e">
        <f t="shared" ref="H347:H349" si="577">AVERAGE(E347:G347)</f>
        <v>#DIV/0!</v>
      </c>
      <c r="L347" s="13" t="e">
        <f t="shared" ref="L347:L349" si="578">AVERAGE(I347:K347)</f>
        <v>#DIV/0!</v>
      </c>
      <c r="M347" s="34" t="e">
        <f t="shared" ref="M347:M349" si="579">H347*1000/(B347*C347*D347)</f>
        <v>#DIV/0!</v>
      </c>
      <c r="O347">
        <v>7</v>
      </c>
      <c r="P347">
        <f t="shared" si="569"/>
        <v>70</v>
      </c>
      <c r="Q347">
        <v>7</v>
      </c>
      <c r="R347">
        <v>2000</v>
      </c>
      <c r="V347" s="29" t="e">
        <f t="shared" si="559"/>
        <v>#DIV/0!</v>
      </c>
      <c r="Z347" s="13" t="e">
        <f t="shared" si="560"/>
        <v>#DIV/0!</v>
      </c>
      <c r="AA347" s="34" t="e">
        <f t="shared" si="570"/>
        <v>#DIV/0!</v>
      </c>
      <c r="AC347">
        <v>7</v>
      </c>
      <c r="AD347">
        <f t="shared" si="571"/>
        <v>70</v>
      </c>
      <c r="AE347">
        <v>7</v>
      </c>
      <c r="AF347">
        <v>3000</v>
      </c>
      <c r="AJ347" s="29" t="e">
        <f t="shared" si="561"/>
        <v>#DIV/0!</v>
      </c>
      <c r="AN347" s="13" t="e">
        <f t="shared" si="562"/>
        <v>#DIV/0!</v>
      </c>
      <c r="AO347" s="34" t="e">
        <f t="shared" si="572"/>
        <v>#DIV/0!</v>
      </c>
      <c r="AQ347">
        <v>7</v>
      </c>
      <c r="AR347">
        <f t="shared" si="573"/>
        <v>70</v>
      </c>
      <c r="AS347">
        <v>7</v>
      </c>
      <c r="AT347">
        <v>5000</v>
      </c>
      <c r="AX347" s="29" t="e">
        <f t="shared" si="563"/>
        <v>#DIV/0!</v>
      </c>
      <c r="BB347" s="13" t="e">
        <f t="shared" si="564"/>
        <v>#DIV/0!</v>
      </c>
      <c r="BC347" s="34" t="e">
        <f t="shared" si="574"/>
        <v>#DIV/0!</v>
      </c>
      <c r="BE347" s="53">
        <v>7</v>
      </c>
      <c r="BF347">
        <f t="shared" si="575"/>
        <v>70</v>
      </c>
      <c r="BG347">
        <v>7</v>
      </c>
      <c r="BH347">
        <v>10000</v>
      </c>
      <c r="BL347" s="29" t="e">
        <f t="shared" si="565"/>
        <v>#DIV/0!</v>
      </c>
      <c r="BP347" s="13" t="e">
        <f t="shared" si="566"/>
        <v>#DIV/0!</v>
      </c>
      <c r="BQ347" s="34" t="e">
        <f t="shared" si="576"/>
        <v>#DIV/0!</v>
      </c>
    </row>
    <row r="348" spans="1:69" x14ac:dyDescent="0.25">
      <c r="A348">
        <v>8</v>
      </c>
      <c r="B348">
        <f t="shared" si="567"/>
        <v>70</v>
      </c>
      <c r="C348">
        <v>8</v>
      </c>
      <c r="D348">
        <v>1000</v>
      </c>
      <c r="H348" s="29" t="e">
        <f t="shared" si="577"/>
        <v>#DIV/0!</v>
      </c>
      <c r="L348" s="13" t="e">
        <f t="shared" si="578"/>
        <v>#DIV/0!</v>
      </c>
      <c r="M348" s="34" t="e">
        <f t="shared" si="579"/>
        <v>#DIV/0!</v>
      </c>
      <c r="O348">
        <v>8</v>
      </c>
      <c r="P348">
        <f t="shared" si="569"/>
        <v>70</v>
      </c>
      <c r="Q348">
        <v>8</v>
      </c>
      <c r="R348">
        <v>2000</v>
      </c>
      <c r="V348" s="29" t="e">
        <f t="shared" si="559"/>
        <v>#DIV/0!</v>
      </c>
      <c r="Z348" s="13" t="e">
        <f t="shared" si="560"/>
        <v>#DIV/0!</v>
      </c>
      <c r="AA348" s="34" t="e">
        <f t="shared" si="570"/>
        <v>#DIV/0!</v>
      </c>
      <c r="AC348">
        <v>8</v>
      </c>
      <c r="AD348">
        <f t="shared" si="571"/>
        <v>70</v>
      </c>
      <c r="AE348">
        <v>8</v>
      </c>
      <c r="AF348">
        <v>3000</v>
      </c>
      <c r="AJ348" s="29" t="e">
        <f t="shared" si="561"/>
        <v>#DIV/0!</v>
      </c>
      <c r="AN348" s="13" t="e">
        <f t="shared" si="562"/>
        <v>#DIV/0!</v>
      </c>
      <c r="AO348" s="34" t="e">
        <f t="shared" si="572"/>
        <v>#DIV/0!</v>
      </c>
      <c r="AQ348">
        <v>8</v>
      </c>
      <c r="AR348">
        <f t="shared" si="573"/>
        <v>70</v>
      </c>
      <c r="AS348">
        <v>8</v>
      </c>
      <c r="AT348">
        <v>5000</v>
      </c>
      <c r="AX348" s="29" t="e">
        <f t="shared" si="563"/>
        <v>#DIV/0!</v>
      </c>
      <c r="BB348" s="13" t="e">
        <f t="shared" si="564"/>
        <v>#DIV/0!</v>
      </c>
      <c r="BC348" s="34" t="e">
        <f t="shared" si="574"/>
        <v>#DIV/0!</v>
      </c>
      <c r="BE348" s="53">
        <v>8</v>
      </c>
      <c r="BF348">
        <f t="shared" si="575"/>
        <v>70</v>
      </c>
      <c r="BG348">
        <v>8</v>
      </c>
      <c r="BH348">
        <v>10000</v>
      </c>
      <c r="BL348" s="29" t="e">
        <f t="shared" si="565"/>
        <v>#DIV/0!</v>
      </c>
      <c r="BP348" s="13" t="e">
        <f t="shared" si="566"/>
        <v>#DIV/0!</v>
      </c>
      <c r="BQ348" s="34" t="e">
        <f t="shared" si="576"/>
        <v>#DIV/0!</v>
      </c>
    </row>
    <row r="349" spans="1:69" s="41" customFormat="1" x14ac:dyDescent="0.25">
      <c r="A349" s="41">
        <v>9</v>
      </c>
      <c r="B349" s="41">
        <f t="shared" si="567"/>
        <v>70</v>
      </c>
      <c r="C349" s="41">
        <v>9</v>
      </c>
      <c r="D349" s="41">
        <v>1000</v>
      </c>
      <c r="E349" s="41">
        <v>12.8</v>
      </c>
      <c r="F349" s="41">
        <v>13</v>
      </c>
      <c r="G349" s="41">
        <v>12.9</v>
      </c>
      <c r="H349" s="42">
        <f t="shared" si="577"/>
        <v>12.9</v>
      </c>
      <c r="L349" s="43" t="e">
        <f t="shared" si="578"/>
        <v>#DIV/0!</v>
      </c>
      <c r="M349" s="44">
        <f t="shared" si="579"/>
        <v>2.0476190476190478E-2</v>
      </c>
      <c r="O349" s="41">
        <v>9</v>
      </c>
      <c r="P349" s="41">
        <f t="shared" si="569"/>
        <v>70</v>
      </c>
      <c r="Q349" s="41">
        <v>9</v>
      </c>
      <c r="R349" s="41">
        <v>2000</v>
      </c>
      <c r="S349" s="41">
        <v>24.8</v>
      </c>
      <c r="T349" s="41">
        <v>24.9</v>
      </c>
      <c r="U349" s="41">
        <v>24.9</v>
      </c>
      <c r="V349" s="42">
        <f t="shared" si="559"/>
        <v>24.866666666666664</v>
      </c>
      <c r="Z349" s="43" t="e">
        <f t="shared" si="560"/>
        <v>#DIV/0!</v>
      </c>
      <c r="AA349" s="44">
        <f t="shared" si="570"/>
        <v>1.9735449735449734E-2</v>
      </c>
      <c r="AC349" s="41">
        <v>9</v>
      </c>
      <c r="AD349" s="41">
        <f t="shared" si="571"/>
        <v>70</v>
      </c>
      <c r="AE349" s="41">
        <v>9</v>
      </c>
      <c r="AF349" s="41">
        <v>3000</v>
      </c>
      <c r="AG349" s="41">
        <v>36.799999999999997</v>
      </c>
      <c r="AH349" s="41">
        <v>36.9</v>
      </c>
      <c r="AI349" s="41">
        <v>36.9</v>
      </c>
      <c r="AJ349" s="42">
        <f t="shared" si="561"/>
        <v>36.866666666666667</v>
      </c>
      <c r="AN349" s="43" t="e">
        <f t="shared" si="562"/>
        <v>#DIV/0!</v>
      </c>
      <c r="AO349" s="44">
        <f t="shared" si="572"/>
        <v>1.9506172839506172E-2</v>
      </c>
      <c r="AQ349" s="41">
        <v>9</v>
      </c>
      <c r="AR349" s="41">
        <f t="shared" si="573"/>
        <v>70</v>
      </c>
      <c r="AS349" s="41">
        <v>9</v>
      </c>
      <c r="AT349" s="41">
        <v>5000</v>
      </c>
      <c r="AU349" s="41">
        <v>60.4</v>
      </c>
      <c r="AV349" s="41">
        <v>60.5</v>
      </c>
      <c r="AW349" s="41">
        <v>59.3</v>
      </c>
      <c r="AX349" s="42">
        <f t="shared" si="563"/>
        <v>60.066666666666663</v>
      </c>
      <c r="BB349" s="43" t="e">
        <f t="shared" si="564"/>
        <v>#DIV/0!</v>
      </c>
      <c r="BC349" s="44">
        <f t="shared" si="574"/>
        <v>1.9068783068783068E-2</v>
      </c>
      <c r="BE349" s="55">
        <v>9</v>
      </c>
      <c r="BF349" s="41">
        <f t="shared" si="575"/>
        <v>70</v>
      </c>
      <c r="BG349" s="41">
        <v>9</v>
      </c>
      <c r="BH349" s="41">
        <v>10000</v>
      </c>
      <c r="BI349" s="41">
        <v>108</v>
      </c>
      <c r="BJ349" s="41">
        <v>109</v>
      </c>
      <c r="BK349" s="41">
        <v>108.8</v>
      </c>
      <c r="BL349" s="42">
        <f t="shared" si="565"/>
        <v>108.60000000000001</v>
      </c>
      <c r="BP349" s="43" t="e">
        <f t="shared" si="566"/>
        <v>#DIV/0!</v>
      </c>
      <c r="BQ349" s="44">
        <f t="shared" si="576"/>
        <v>1.723809523809524E-2</v>
      </c>
    </row>
    <row r="350" spans="1:69" x14ac:dyDescent="0.25">
      <c r="A350">
        <v>10</v>
      </c>
      <c r="B350">
        <f t="shared" si="567"/>
        <v>70</v>
      </c>
      <c r="C350">
        <v>10</v>
      </c>
      <c r="D350">
        <v>1000</v>
      </c>
      <c r="H350" s="29" t="s">
        <v>44</v>
      </c>
      <c r="L350" s="13"/>
      <c r="M350" s="34"/>
      <c r="O350">
        <v>10</v>
      </c>
      <c r="P350">
        <f t="shared" si="569"/>
        <v>70</v>
      </c>
      <c r="Q350">
        <v>10</v>
      </c>
      <c r="R350">
        <v>2000</v>
      </c>
      <c r="V350" s="29" t="s">
        <v>44</v>
      </c>
      <c r="Z350" s="13"/>
      <c r="AA350" s="34"/>
      <c r="AC350">
        <v>10</v>
      </c>
      <c r="AD350">
        <f t="shared" si="571"/>
        <v>70</v>
      </c>
      <c r="AE350">
        <v>10</v>
      </c>
      <c r="AF350">
        <v>3000</v>
      </c>
      <c r="AJ350" s="29" t="s">
        <v>44</v>
      </c>
      <c r="AN350" s="13"/>
      <c r="AO350" s="34"/>
      <c r="AQ350">
        <v>10</v>
      </c>
      <c r="AR350">
        <f t="shared" si="573"/>
        <v>70</v>
      </c>
      <c r="AS350">
        <v>10</v>
      </c>
      <c r="AT350">
        <v>5000</v>
      </c>
      <c r="AX350" s="29" t="s">
        <v>44</v>
      </c>
      <c r="BB350" s="13"/>
      <c r="BC350" s="34"/>
      <c r="BE350" s="53">
        <v>10</v>
      </c>
      <c r="BF350">
        <f t="shared" si="575"/>
        <v>70</v>
      </c>
      <c r="BG350">
        <v>10</v>
      </c>
      <c r="BH350">
        <v>10000</v>
      </c>
      <c r="BL350" s="29" t="s">
        <v>44</v>
      </c>
      <c r="BP350" s="13"/>
      <c r="BQ350" s="34"/>
    </row>
    <row r="353" spans="1:125" s="31" customFormat="1" x14ac:dyDescent="0.25">
      <c r="A353" s="39" t="s">
        <v>59</v>
      </c>
      <c r="B353" s="40">
        <v>80</v>
      </c>
      <c r="F353" s="35"/>
      <c r="H353" s="36"/>
      <c r="L353" s="37"/>
      <c r="M353" s="37"/>
      <c r="AA353" s="37"/>
      <c r="BE353" s="54"/>
    </row>
    <row r="354" spans="1:125" x14ac:dyDescent="0.25">
      <c r="A354" s="31"/>
      <c r="B354" s="32" t="s">
        <v>11</v>
      </c>
      <c r="C354" s="32" t="s">
        <v>12</v>
      </c>
      <c r="D354" s="32" t="s">
        <v>20</v>
      </c>
      <c r="E354" s="32" t="s">
        <v>28</v>
      </c>
      <c r="F354" s="32" t="s">
        <v>29</v>
      </c>
      <c r="G354" s="32" t="s">
        <v>30</v>
      </c>
      <c r="H354" s="33" t="s">
        <v>13</v>
      </c>
      <c r="I354" s="32" t="s">
        <v>14</v>
      </c>
      <c r="J354" s="32" t="s">
        <v>15</v>
      </c>
      <c r="K354" s="32" t="s">
        <v>16</v>
      </c>
      <c r="L354" s="33" t="s">
        <v>18</v>
      </c>
      <c r="M354" s="33" t="s">
        <v>45</v>
      </c>
      <c r="O354" s="31"/>
      <c r="P354" s="32" t="s">
        <v>11</v>
      </c>
      <c r="Q354" s="32" t="s">
        <v>12</v>
      </c>
      <c r="R354" s="32" t="s">
        <v>20</v>
      </c>
      <c r="S354" s="32" t="s">
        <v>28</v>
      </c>
      <c r="T354" s="32" t="s">
        <v>29</v>
      </c>
      <c r="U354" s="32" t="s">
        <v>30</v>
      </c>
      <c r="V354" s="33" t="s">
        <v>13</v>
      </c>
      <c r="W354" s="32" t="s">
        <v>14</v>
      </c>
      <c r="X354" s="32" t="s">
        <v>15</v>
      </c>
      <c r="Y354" s="32" t="s">
        <v>16</v>
      </c>
      <c r="Z354" s="33" t="s">
        <v>18</v>
      </c>
      <c r="AA354" s="33" t="s">
        <v>45</v>
      </c>
      <c r="AC354" s="31"/>
      <c r="AD354" s="32" t="s">
        <v>11</v>
      </c>
      <c r="AE354" s="32" t="s">
        <v>12</v>
      </c>
      <c r="AF354" s="32" t="s">
        <v>20</v>
      </c>
      <c r="AG354" s="32" t="s">
        <v>28</v>
      </c>
      <c r="AH354" s="32" t="s">
        <v>29</v>
      </c>
      <c r="AI354" s="32" t="s">
        <v>30</v>
      </c>
      <c r="AJ354" s="33" t="s">
        <v>13</v>
      </c>
      <c r="AK354" s="32" t="s">
        <v>14</v>
      </c>
      <c r="AL354" s="32" t="s">
        <v>15</v>
      </c>
      <c r="AM354" s="32" t="s">
        <v>16</v>
      </c>
      <c r="AN354" s="33" t="s">
        <v>18</v>
      </c>
      <c r="AO354" s="33" t="s">
        <v>45</v>
      </c>
      <c r="AQ354" s="31"/>
      <c r="AR354" s="32" t="s">
        <v>11</v>
      </c>
      <c r="AS354" s="32" t="s">
        <v>12</v>
      </c>
      <c r="AT354" s="32" t="s">
        <v>20</v>
      </c>
      <c r="AU354" s="32" t="s">
        <v>28</v>
      </c>
      <c r="AV354" s="32" t="s">
        <v>29</v>
      </c>
      <c r="AW354" s="32" t="s">
        <v>30</v>
      </c>
      <c r="AX354" s="33" t="s">
        <v>13</v>
      </c>
      <c r="AY354" s="32" t="s">
        <v>14</v>
      </c>
      <c r="AZ354" s="32" t="s">
        <v>15</v>
      </c>
      <c r="BA354" s="32" t="s">
        <v>16</v>
      </c>
      <c r="BB354" s="33" t="s">
        <v>18</v>
      </c>
      <c r="BC354" s="33" t="s">
        <v>45</v>
      </c>
      <c r="BE354" s="54"/>
      <c r="BF354" s="32" t="s">
        <v>11</v>
      </c>
      <c r="BG354" s="32" t="s">
        <v>12</v>
      </c>
      <c r="BH354" s="32" t="s">
        <v>20</v>
      </c>
      <c r="BI354" s="32" t="s">
        <v>28</v>
      </c>
      <c r="BJ354" s="32" t="s">
        <v>29</v>
      </c>
      <c r="BK354" s="32" t="s">
        <v>30</v>
      </c>
      <c r="BL354" s="33" t="s">
        <v>13</v>
      </c>
      <c r="BM354" s="32" t="s">
        <v>14</v>
      </c>
      <c r="BN354" s="32" t="s">
        <v>15</v>
      </c>
      <c r="BO354" s="32" t="s">
        <v>16</v>
      </c>
      <c r="BP354" s="33" t="s">
        <v>18</v>
      </c>
      <c r="BQ354" s="33" t="s">
        <v>45</v>
      </c>
      <c r="BS354" s="54"/>
      <c r="BT354" s="32" t="s">
        <v>11</v>
      </c>
      <c r="BU354" s="32" t="s">
        <v>12</v>
      </c>
      <c r="BV354" s="32" t="s">
        <v>20</v>
      </c>
      <c r="BW354" s="32" t="s">
        <v>28</v>
      </c>
      <c r="BX354" s="32" t="s">
        <v>29</v>
      </c>
      <c r="BY354" s="32" t="s">
        <v>30</v>
      </c>
      <c r="BZ354" s="33" t="s">
        <v>13</v>
      </c>
      <c r="CA354" s="32" t="s">
        <v>14</v>
      </c>
      <c r="CB354" s="32" t="s">
        <v>15</v>
      </c>
      <c r="CC354" s="32" t="s">
        <v>16</v>
      </c>
      <c r="CD354" s="33" t="s">
        <v>18</v>
      </c>
      <c r="CE354" s="33" t="s">
        <v>45</v>
      </c>
      <c r="CG354" s="54"/>
      <c r="CH354" s="32" t="s">
        <v>11</v>
      </c>
      <c r="CI354" s="32" t="s">
        <v>12</v>
      </c>
      <c r="CJ354" s="32" t="s">
        <v>20</v>
      </c>
      <c r="CK354" s="32" t="s">
        <v>28</v>
      </c>
      <c r="CL354" s="32" t="s">
        <v>29</v>
      </c>
      <c r="CM354" s="32" t="s">
        <v>30</v>
      </c>
      <c r="CN354" s="33" t="s">
        <v>13</v>
      </c>
      <c r="CO354" s="32" t="s">
        <v>14</v>
      </c>
      <c r="CP354" s="32" t="s">
        <v>15</v>
      </c>
      <c r="CQ354" s="32" t="s">
        <v>16</v>
      </c>
      <c r="CR354" s="33" t="s">
        <v>18</v>
      </c>
      <c r="CS354" s="33" t="s">
        <v>45</v>
      </c>
      <c r="CU354" s="54"/>
      <c r="CV354" s="32" t="s">
        <v>11</v>
      </c>
      <c r="CW354" s="32" t="s">
        <v>12</v>
      </c>
      <c r="CX354" s="32" t="s">
        <v>20</v>
      </c>
      <c r="CY354" s="32" t="s">
        <v>28</v>
      </c>
      <c r="CZ354" s="32" t="s">
        <v>29</v>
      </c>
      <c r="DA354" s="32" t="s">
        <v>30</v>
      </c>
      <c r="DB354" s="33" t="s">
        <v>13</v>
      </c>
      <c r="DC354" s="32" t="s">
        <v>14</v>
      </c>
      <c r="DD354" s="32" t="s">
        <v>15</v>
      </c>
      <c r="DE354" s="32" t="s">
        <v>16</v>
      </c>
      <c r="DF354" s="33" t="s">
        <v>18</v>
      </c>
      <c r="DG354" s="33" t="s">
        <v>45</v>
      </c>
      <c r="DI354" s="54"/>
      <c r="DJ354" s="32" t="s">
        <v>11</v>
      </c>
      <c r="DK354" s="32" t="s">
        <v>12</v>
      </c>
      <c r="DL354" s="32" t="s">
        <v>20</v>
      </c>
      <c r="DM354" s="32" t="s">
        <v>28</v>
      </c>
      <c r="DN354" s="32" t="s">
        <v>29</v>
      </c>
      <c r="DO354" s="32" t="s">
        <v>30</v>
      </c>
      <c r="DP354" s="33" t="s">
        <v>13</v>
      </c>
      <c r="DQ354" s="32" t="s">
        <v>14</v>
      </c>
      <c r="DR354" s="32" t="s">
        <v>15</v>
      </c>
      <c r="DS354" s="32" t="s">
        <v>16</v>
      </c>
      <c r="DT354" s="33" t="s">
        <v>18</v>
      </c>
      <c r="DU354" s="33" t="s">
        <v>45</v>
      </c>
    </row>
    <row r="355" spans="1:125" x14ac:dyDescent="0.25">
      <c r="A355">
        <v>1</v>
      </c>
      <c r="B355">
        <f>$B$353</f>
        <v>80</v>
      </c>
      <c r="C355">
        <v>1</v>
      </c>
      <c r="D355">
        <v>1000</v>
      </c>
      <c r="H355" s="29" t="e">
        <f>AVERAGE(E355:G355)</f>
        <v>#DIV/0!</v>
      </c>
      <c r="I355" s="5" t="s">
        <v>43</v>
      </c>
      <c r="J355" s="5" t="s">
        <v>43</v>
      </c>
      <c r="K355" s="5" t="s">
        <v>43</v>
      </c>
      <c r="L355" s="5" t="s">
        <v>43</v>
      </c>
      <c r="M355" s="34" t="e">
        <f>H355*1000/(B355*C355*D355)</f>
        <v>#DIV/0!</v>
      </c>
      <c r="O355">
        <v>1</v>
      </c>
      <c r="P355">
        <f>$B$353</f>
        <v>80</v>
      </c>
      <c r="Q355">
        <v>1</v>
      </c>
      <c r="R355">
        <v>2000</v>
      </c>
      <c r="V355" s="29" t="e">
        <f>AVERAGE(S355:U355)</f>
        <v>#DIV/0!</v>
      </c>
      <c r="W355" s="5"/>
      <c r="X355" s="5"/>
      <c r="Y355" s="5"/>
      <c r="Z355" s="5"/>
      <c r="AA355" s="34" t="e">
        <f>V355*1000/(P355*Q355*R355)</f>
        <v>#DIV/0!</v>
      </c>
      <c r="AC355">
        <v>1</v>
      </c>
      <c r="AD355">
        <f>$B$353</f>
        <v>80</v>
      </c>
      <c r="AE355">
        <v>1</v>
      </c>
      <c r="AF355">
        <v>3000</v>
      </c>
      <c r="AJ355" s="29" t="e">
        <f>AVERAGE(AG355:AI355)</f>
        <v>#DIV/0!</v>
      </c>
      <c r="AK355" s="5"/>
      <c r="AL355" s="5"/>
      <c r="AM355" s="5"/>
      <c r="AN355" s="5"/>
      <c r="AO355" s="34" t="e">
        <f>AJ355*1000/(AD355*AE355*AF355)</f>
        <v>#DIV/0!</v>
      </c>
      <c r="AQ355">
        <v>1</v>
      </c>
      <c r="AR355">
        <f>$B$353</f>
        <v>80</v>
      </c>
      <c r="AS355">
        <v>1</v>
      </c>
      <c r="AT355">
        <v>5000</v>
      </c>
      <c r="AX355" s="29" t="e">
        <f>AVERAGE(AU355:AW355)</f>
        <v>#DIV/0!</v>
      </c>
      <c r="AY355" s="5"/>
      <c r="AZ355" s="5"/>
      <c r="BA355" s="5"/>
      <c r="BB355" s="5"/>
      <c r="BC355" s="34" t="e">
        <f>AX355*1000/(AR355*AS355*AT355)</f>
        <v>#DIV/0!</v>
      </c>
      <c r="BE355" s="53">
        <v>1</v>
      </c>
      <c r="BF355">
        <f>$B$353</f>
        <v>80</v>
      </c>
      <c r="BG355">
        <v>1</v>
      </c>
      <c r="BH355">
        <v>10000</v>
      </c>
      <c r="BL355" s="29" t="e">
        <f>AVERAGE(BI355:BK355)</f>
        <v>#DIV/0!</v>
      </c>
      <c r="BM355" s="5"/>
      <c r="BN355" s="5"/>
      <c r="BO355" s="5"/>
      <c r="BP355" s="5"/>
      <c r="BQ355" s="34" t="e">
        <f>BL355*1000/(BF355*BG355*BH355)</f>
        <v>#DIV/0!</v>
      </c>
      <c r="BS355" s="53">
        <v>1</v>
      </c>
      <c r="BT355">
        <f>$B$353</f>
        <v>80</v>
      </c>
      <c r="BU355">
        <v>1</v>
      </c>
      <c r="BV355">
        <v>15000</v>
      </c>
      <c r="BZ355" s="29" t="e">
        <f>AVERAGE(BW355:BY355)</f>
        <v>#DIV/0!</v>
      </c>
      <c r="CA355" s="5"/>
      <c r="CB355" s="5"/>
      <c r="CC355" s="5"/>
      <c r="CD355" s="5"/>
      <c r="CE355" s="34" t="e">
        <f>BZ355*1000/(BT355*BU355*BV355)</f>
        <v>#DIV/0!</v>
      </c>
      <c r="CG355" s="53">
        <v>1</v>
      </c>
      <c r="CH355">
        <f>$B$353</f>
        <v>80</v>
      </c>
      <c r="CI355">
        <v>1</v>
      </c>
      <c r="CJ355">
        <v>20000</v>
      </c>
      <c r="CN355" s="29" t="e">
        <f>AVERAGE(CK355:CM355)</f>
        <v>#DIV/0!</v>
      </c>
      <c r="CO355" s="5"/>
      <c r="CP355" s="5"/>
      <c r="CQ355" s="5"/>
      <c r="CR355" s="5"/>
      <c r="CS355" s="34" t="e">
        <f>CN355*1000/(CH355*CI355*CJ355)</f>
        <v>#DIV/0!</v>
      </c>
      <c r="CU355" s="53">
        <v>1</v>
      </c>
      <c r="CV355">
        <f>$B$353</f>
        <v>80</v>
      </c>
      <c r="CW355">
        <v>1</v>
      </c>
      <c r="CX355">
        <v>25000</v>
      </c>
      <c r="DB355" s="29" t="e">
        <f>AVERAGE(CY355:DA355)</f>
        <v>#DIV/0!</v>
      </c>
      <c r="DC355" s="5"/>
      <c r="DD355" s="5"/>
      <c r="DE355" s="5"/>
      <c r="DF355" s="5"/>
      <c r="DG355" s="34" t="e">
        <f>DB355*1000/(CV355*CW355*CX355)</f>
        <v>#DIV/0!</v>
      </c>
      <c r="DI355" s="53">
        <v>1</v>
      </c>
      <c r="DJ355">
        <f>$B$353</f>
        <v>80</v>
      </c>
      <c r="DK355">
        <v>1</v>
      </c>
      <c r="DL355">
        <v>30000</v>
      </c>
      <c r="DP355" s="29" t="e">
        <f>AVERAGE(DM355:DO355)</f>
        <v>#DIV/0!</v>
      </c>
      <c r="DQ355" s="5"/>
      <c r="DR355" s="5"/>
      <c r="DS355" s="5"/>
      <c r="DT355" s="5"/>
      <c r="DU355" s="34" t="e">
        <f>DP355*1000/(DJ355*DK355*DL355)</f>
        <v>#DIV/0!</v>
      </c>
    </row>
    <row r="356" spans="1:125" x14ac:dyDescent="0.25">
      <c r="A356">
        <v>2</v>
      </c>
      <c r="B356">
        <f>B355</f>
        <v>80</v>
      </c>
      <c r="C356">
        <v>2</v>
      </c>
      <c r="D356">
        <v>1000</v>
      </c>
      <c r="H356" s="29" t="e">
        <f t="shared" ref="H356:H360" si="580">AVERAGE(E356:G356)</f>
        <v>#DIV/0!</v>
      </c>
      <c r="I356" s="38"/>
      <c r="J356" s="5"/>
      <c r="K356" s="38"/>
      <c r="L356" s="13" t="e">
        <f t="shared" ref="L356:L360" si="581">AVERAGE(I356:K356)</f>
        <v>#DIV/0!</v>
      </c>
      <c r="M356" s="34" t="e">
        <f>H356*1000/(B356*C356*D356)</f>
        <v>#DIV/0!</v>
      </c>
      <c r="O356">
        <v>2</v>
      </c>
      <c r="P356">
        <f>P355</f>
        <v>80</v>
      </c>
      <c r="Q356">
        <v>2</v>
      </c>
      <c r="R356">
        <v>2000</v>
      </c>
      <c r="V356" s="29" t="e">
        <f t="shared" ref="V356:V362" si="582">AVERAGE(S356:U356)</f>
        <v>#DIV/0!</v>
      </c>
      <c r="W356" s="38"/>
      <c r="X356" s="5"/>
      <c r="Y356" s="38"/>
      <c r="Z356" s="13" t="e">
        <f t="shared" ref="Z356:Z362" si="583">AVERAGE(W356:Y356)</f>
        <v>#DIV/0!</v>
      </c>
      <c r="AA356" s="34" t="e">
        <f>V356*1000/(P356*Q356*R356)</f>
        <v>#DIV/0!</v>
      </c>
      <c r="AC356">
        <v>2</v>
      </c>
      <c r="AD356">
        <f>AD355</f>
        <v>80</v>
      </c>
      <c r="AE356">
        <v>2</v>
      </c>
      <c r="AF356">
        <v>3000</v>
      </c>
      <c r="AJ356" s="29" t="e">
        <f t="shared" ref="AJ356:AJ362" si="584">AVERAGE(AG356:AI356)</f>
        <v>#DIV/0!</v>
      </c>
      <c r="AK356" s="38"/>
      <c r="AL356" s="5"/>
      <c r="AM356" s="38"/>
      <c r="AN356" s="13" t="e">
        <f t="shared" ref="AN356:AN362" si="585">AVERAGE(AK356:AM356)</f>
        <v>#DIV/0!</v>
      </c>
      <c r="AO356" s="34" t="e">
        <f>AJ356*1000/(AD356*AE356*AF356)</f>
        <v>#DIV/0!</v>
      </c>
      <c r="AQ356">
        <v>2</v>
      </c>
      <c r="AR356">
        <f>AR355</f>
        <v>80</v>
      </c>
      <c r="AS356">
        <v>2</v>
      </c>
      <c r="AT356">
        <v>5000</v>
      </c>
      <c r="AX356" s="29" t="e">
        <f t="shared" ref="AX356:AX362" si="586">AVERAGE(AU356:AW356)</f>
        <v>#DIV/0!</v>
      </c>
      <c r="AY356" s="38"/>
      <c r="AZ356" s="5"/>
      <c r="BA356" s="38"/>
      <c r="BB356" s="13" t="e">
        <f t="shared" ref="BB356:BB362" si="587">AVERAGE(AY356:BA356)</f>
        <v>#DIV/0!</v>
      </c>
      <c r="BC356" s="34" t="e">
        <f>AX356*1000/(AR356*AS356*AT356)</f>
        <v>#DIV/0!</v>
      </c>
      <c r="BE356" s="53">
        <v>2</v>
      </c>
      <c r="BF356">
        <f>BF355</f>
        <v>80</v>
      </c>
      <c r="BG356">
        <v>2</v>
      </c>
      <c r="BH356">
        <v>10000</v>
      </c>
      <c r="BL356" s="29" t="e">
        <f t="shared" ref="BL356:BL362" si="588">AVERAGE(BI356:BK356)</f>
        <v>#DIV/0!</v>
      </c>
      <c r="BM356" s="38"/>
      <c r="BN356" s="5"/>
      <c r="BO356" s="38"/>
      <c r="BP356" s="13" t="e">
        <f t="shared" ref="BP356:BP362" si="589">AVERAGE(BM356:BO356)</f>
        <v>#DIV/0!</v>
      </c>
      <c r="BQ356" s="34" t="e">
        <f>BL356*1000/(BF356*BG356*BH356)</f>
        <v>#DIV/0!</v>
      </c>
      <c r="BS356" s="53">
        <v>2</v>
      </c>
      <c r="BT356">
        <f>BT355</f>
        <v>80</v>
      </c>
      <c r="BU356">
        <v>2</v>
      </c>
      <c r="BV356">
        <v>15000</v>
      </c>
      <c r="BZ356" s="29" t="e">
        <f t="shared" ref="BZ356:BZ362" si="590">AVERAGE(BW356:BY356)</f>
        <v>#DIV/0!</v>
      </c>
      <c r="CA356" s="38"/>
      <c r="CB356" s="5"/>
      <c r="CC356" s="38"/>
      <c r="CD356" s="13" t="e">
        <f t="shared" ref="CD356:CD362" si="591">AVERAGE(CA356:CC356)</f>
        <v>#DIV/0!</v>
      </c>
      <c r="CE356" s="34" t="e">
        <f>BZ356*1000/(BT356*BU356*BV356)</f>
        <v>#DIV/0!</v>
      </c>
      <c r="CG356" s="53">
        <v>2</v>
      </c>
      <c r="CH356">
        <f>CH355</f>
        <v>80</v>
      </c>
      <c r="CI356">
        <v>2</v>
      </c>
      <c r="CJ356">
        <v>20000</v>
      </c>
      <c r="CN356" s="29" t="e">
        <f t="shared" ref="CN356:CN362" si="592">AVERAGE(CK356:CM356)</f>
        <v>#DIV/0!</v>
      </c>
      <c r="CO356" s="38"/>
      <c r="CP356" s="5"/>
      <c r="CQ356" s="38"/>
      <c r="CR356" s="13" t="e">
        <f t="shared" ref="CR356:CR362" si="593">AVERAGE(CO356:CQ356)</f>
        <v>#DIV/0!</v>
      </c>
      <c r="CS356" s="34" t="e">
        <f>CN356*1000/(CH356*CI356*CJ356)</f>
        <v>#DIV/0!</v>
      </c>
      <c r="CU356" s="53">
        <v>2</v>
      </c>
      <c r="CV356">
        <f>CV355</f>
        <v>80</v>
      </c>
      <c r="CW356">
        <v>2</v>
      </c>
      <c r="CX356">
        <v>25000</v>
      </c>
      <c r="DB356" s="29" t="e">
        <f t="shared" ref="DB356:DB362" si="594">AVERAGE(CY356:DA356)</f>
        <v>#DIV/0!</v>
      </c>
      <c r="DC356" s="38"/>
      <c r="DD356" s="5"/>
      <c r="DE356" s="38"/>
      <c r="DF356" s="13" t="e">
        <f t="shared" ref="DF356:DF362" si="595">AVERAGE(DC356:DE356)</f>
        <v>#DIV/0!</v>
      </c>
      <c r="DG356" s="34" t="e">
        <f>DB356*1000/(CV356*CW356*CX356)</f>
        <v>#DIV/0!</v>
      </c>
      <c r="DI356" s="53">
        <v>2</v>
      </c>
      <c r="DJ356">
        <f>DJ355</f>
        <v>80</v>
      </c>
      <c r="DK356">
        <v>2</v>
      </c>
      <c r="DL356">
        <v>30000</v>
      </c>
      <c r="DP356" s="29" t="e">
        <f t="shared" ref="DP356:DP362" si="596">AVERAGE(DM356:DO356)</f>
        <v>#DIV/0!</v>
      </c>
      <c r="DQ356" s="38"/>
      <c r="DR356" s="5"/>
      <c r="DS356" s="38"/>
      <c r="DT356" s="13" t="e">
        <f t="shared" ref="DT356:DT362" si="597">AVERAGE(DQ356:DS356)</f>
        <v>#DIV/0!</v>
      </c>
      <c r="DU356" s="34" t="e">
        <f>DP356*1000/(DJ356*DK356*DL356)</f>
        <v>#DIV/0!</v>
      </c>
    </row>
    <row r="357" spans="1:125" x14ac:dyDescent="0.25">
      <c r="A357">
        <v>3</v>
      </c>
      <c r="B357">
        <f t="shared" ref="B357:B363" si="598">B356</f>
        <v>80</v>
      </c>
      <c r="C357">
        <v>3</v>
      </c>
      <c r="D357">
        <v>1000</v>
      </c>
      <c r="H357" s="29" t="e">
        <f t="shared" si="580"/>
        <v>#DIV/0!</v>
      </c>
      <c r="L357" s="13" t="e">
        <f t="shared" si="581"/>
        <v>#DIV/0!</v>
      </c>
      <c r="M357" s="34" t="e">
        <f t="shared" ref="M357:M360" si="599">H357*1000/(B357*C357*D357)</f>
        <v>#DIV/0!</v>
      </c>
      <c r="O357">
        <v>3</v>
      </c>
      <c r="P357">
        <f t="shared" ref="P357:P363" si="600">P356</f>
        <v>80</v>
      </c>
      <c r="Q357">
        <v>3</v>
      </c>
      <c r="R357">
        <v>2000</v>
      </c>
      <c r="V357" s="29" t="e">
        <f t="shared" si="582"/>
        <v>#DIV/0!</v>
      </c>
      <c r="Z357" s="13" t="e">
        <f t="shared" si="583"/>
        <v>#DIV/0!</v>
      </c>
      <c r="AA357" s="34" t="e">
        <f t="shared" ref="AA357:AA362" si="601">V357*1000/(P357*Q357*R357)</f>
        <v>#DIV/0!</v>
      </c>
      <c r="AC357">
        <v>3</v>
      </c>
      <c r="AD357">
        <f t="shared" ref="AD357:AD363" si="602">AD356</f>
        <v>80</v>
      </c>
      <c r="AE357">
        <v>3</v>
      </c>
      <c r="AF357">
        <v>3000</v>
      </c>
      <c r="AJ357" s="29" t="e">
        <f t="shared" si="584"/>
        <v>#DIV/0!</v>
      </c>
      <c r="AN357" s="13" t="e">
        <f t="shared" si="585"/>
        <v>#DIV/0!</v>
      </c>
      <c r="AO357" s="34" t="e">
        <f t="shared" ref="AO357:AO362" si="603">AJ357*1000/(AD357*AE357*AF357)</f>
        <v>#DIV/0!</v>
      </c>
      <c r="AQ357">
        <v>3</v>
      </c>
      <c r="AR357">
        <f t="shared" ref="AR357:AR363" si="604">AR356</f>
        <v>80</v>
      </c>
      <c r="AS357">
        <v>3</v>
      </c>
      <c r="AT357">
        <v>5000</v>
      </c>
      <c r="AX357" s="29" t="e">
        <f t="shared" si="586"/>
        <v>#DIV/0!</v>
      </c>
      <c r="BB357" s="13" t="e">
        <f t="shared" si="587"/>
        <v>#DIV/0!</v>
      </c>
      <c r="BC357" s="34" t="e">
        <f t="shared" ref="BC357:BC362" si="605">AX357*1000/(AR357*AS357*AT357)</f>
        <v>#DIV/0!</v>
      </c>
      <c r="BE357" s="53">
        <v>3</v>
      </c>
      <c r="BF357">
        <f t="shared" ref="BF357:BF363" si="606">BF356</f>
        <v>80</v>
      </c>
      <c r="BG357">
        <v>3</v>
      </c>
      <c r="BH357">
        <v>10000</v>
      </c>
      <c r="BL357" s="29" t="e">
        <f t="shared" si="588"/>
        <v>#DIV/0!</v>
      </c>
      <c r="BP357" s="13" t="e">
        <f t="shared" si="589"/>
        <v>#DIV/0!</v>
      </c>
      <c r="BQ357" s="34" t="e">
        <f t="shared" ref="BQ357:BQ362" si="607">BL357*1000/(BF357*BG357*BH357)</f>
        <v>#DIV/0!</v>
      </c>
      <c r="BS357" s="53">
        <v>3</v>
      </c>
      <c r="BT357">
        <f t="shared" ref="BT357:BT363" si="608">BT356</f>
        <v>80</v>
      </c>
      <c r="BU357">
        <v>3</v>
      </c>
      <c r="BV357">
        <v>15000</v>
      </c>
      <c r="BZ357" s="29" t="e">
        <f t="shared" si="590"/>
        <v>#DIV/0!</v>
      </c>
      <c r="CD357" s="13" t="e">
        <f t="shared" si="591"/>
        <v>#DIV/0!</v>
      </c>
      <c r="CE357" s="34" t="e">
        <f t="shared" ref="CE357:CE362" si="609">BZ357*1000/(BT357*BU357*BV357)</f>
        <v>#DIV/0!</v>
      </c>
      <c r="CG357" s="53">
        <v>3</v>
      </c>
      <c r="CH357">
        <f t="shared" ref="CH357:CH363" si="610">CH356</f>
        <v>80</v>
      </c>
      <c r="CI357">
        <v>3</v>
      </c>
      <c r="CJ357">
        <v>20000</v>
      </c>
      <c r="CN357" s="29" t="e">
        <f t="shared" si="592"/>
        <v>#DIV/0!</v>
      </c>
      <c r="CR357" s="13" t="e">
        <f t="shared" si="593"/>
        <v>#DIV/0!</v>
      </c>
      <c r="CS357" s="34" t="e">
        <f t="shared" ref="CS357:CS362" si="611">CN357*1000/(CH357*CI357*CJ357)</f>
        <v>#DIV/0!</v>
      </c>
      <c r="CU357" s="53">
        <v>3</v>
      </c>
      <c r="CV357">
        <f t="shared" ref="CV357:CV363" si="612">CV356</f>
        <v>80</v>
      </c>
      <c r="CW357">
        <v>3</v>
      </c>
      <c r="CX357">
        <v>25000</v>
      </c>
      <c r="DB357" s="29" t="e">
        <f t="shared" si="594"/>
        <v>#DIV/0!</v>
      </c>
      <c r="DF357" s="13" t="e">
        <f t="shared" si="595"/>
        <v>#DIV/0!</v>
      </c>
      <c r="DG357" s="34" t="e">
        <f t="shared" ref="DG357:DG362" si="613">DB357*1000/(CV357*CW357*CX357)</f>
        <v>#DIV/0!</v>
      </c>
      <c r="DI357" s="53">
        <v>3</v>
      </c>
      <c r="DJ357">
        <f t="shared" ref="DJ357:DJ363" si="614">DJ356</f>
        <v>80</v>
      </c>
      <c r="DK357">
        <v>3</v>
      </c>
      <c r="DL357">
        <v>30000</v>
      </c>
      <c r="DP357" s="29" t="e">
        <f t="shared" si="596"/>
        <v>#DIV/0!</v>
      </c>
      <c r="DT357" s="13" t="e">
        <f t="shared" si="597"/>
        <v>#DIV/0!</v>
      </c>
      <c r="DU357" s="34" t="e">
        <f t="shared" ref="DU357:DU362" si="615">DP357*1000/(DJ357*DK357*DL357)</f>
        <v>#DIV/0!</v>
      </c>
    </row>
    <row r="358" spans="1:125" x14ac:dyDescent="0.25">
      <c r="A358">
        <v>4</v>
      </c>
      <c r="B358">
        <f t="shared" si="598"/>
        <v>80</v>
      </c>
      <c r="C358">
        <v>4</v>
      </c>
      <c r="D358">
        <v>1000</v>
      </c>
      <c r="H358" s="29" t="e">
        <f t="shared" si="580"/>
        <v>#DIV/0!</v>
      </c>
      <c r="L358" s="13" t="e">
        <f t="shared" si="581"/>
        <v>#DIV/0!</v>
      </c>
      <c r="M358" s="34" t="e">
        <f t="shared" si="599"/>
        <v>#DIV/0!</v>
      </c>
      <c r="O358">
        <v>4</v>
      </c>
      <c r="P358">
        <f t="shared" si="600"/>
        <v>80</v>
      </c>
      <c r="Q358">
        <v>4</v>
      </c>
      <c r="R358">
        <v>2000</v>
      </c>
      <c r="V358" s="29" t="e">
        <f t="shared" si="582"/>
        <v>#DIV/0!</v>
      </c>
      <c r="Z358" s="13" t="e">
        <f t="shared" si="583"/>
        <v>#DIV/0!</v>
      </c>
      <c r="AA358" s="34" t="e">
        <f t="shared" si="601"/>
        <v>#DIV/0!</v>
      </c>
      <c r="AC358">
        <v>4</v>
      </c>
      <c r="AD358">
        <f t="shared" si="602"/>
        <v>80</v>
      </c>
      <c r="AE358">
        <v>4</v>
      </c>
      <c r="AF358">
        <v>3000</v>
      </c>
      <c r="AJ358" s="29" t="e">
        <f t="shared" si="584"/>
        <v>#DIV/0!</v>
      </c>
      <c r="AN358" s="13" t="e">
        <f t="shared" si="585"/>
        <v>#DIV/0!</v>
      </c>
      <c r="AO358" s="34" t="e">
        <f t="shared" si="603"/>
        <v>#DIV/0!</v>
      </c>
      <c r="AQ358">
        <v>4</v>
      </c>
      <c r="AR358">
        <f t="shared" si="604"/>
        <v>80</v>
      </c>
      <c r="AS358">
        <v>4</v>
      </c>
      <c r="AT358">
        <v>5000</v>
      </c>
      <c r="AX358" s="29" t="e">
        <f t="shared" si="586"/>
        <v>#DIV/0!</v>
      </c>
      <c r="BB358" s="13" t="e">
        <f t="shared" si="587"/>
        <v>#DIV/0!</v>
      </c>
      <c r="BC358" s="34" t="e">
        <f t="shared" si="605"/>
        <v>#DIV/0!</v>
      </c>
      <c r="BE358" s="53">
        <v>4</v>
      </c>
      <c r="BF358">
        <f t="shared" si="606"/>
        <v>80</v>
      </c>
      <c r="BG358">
        <v>4</v>
      </c>
      <c r="BH358">
        <v>10000</v>
      </c>
      <c r="BL358" s="29" t="e">
        <f t="shared" si="588"/>
        <v>#DIV/0!</v>
      </c>
      <c r="BP358" s="13" t="e">
        <f t="shared" si="589"/>
        <v>#DIV/0!</v>
      </c>
      <c r="BQ358" s="34" t="e">
        <f t="shared" si="607"/>
        <v>#DIV/0!</v>
      </c>
      <c r="BS358" s="53">
        <v>4</v>
      </c>
      <c r="BT358">
        <f t="shared" si="608"/>
        <v>80</v>
      </c>
      <c r="BU358">
        <v>4</v>
      </c>
      <c r="BV358">
        <v>15000</v>
      </c>
      <c r="BZ358" s="29" t="e">
        <f t="shared" si="590"/>
        <v>#DIV/0!</v>
      </c>
      <c r="CD358" s="13" t="e">
        <f t="shared" si="591"/>
        <v>#DIV/0!</v>
      </c>
      <c r="CE358" s="34" t="e">
        <f t="shared" si="609"/>
        <v>#DIV/0!</v>
      </c>
      <c r="CG358" s="53">
        <v>4</v>
      </c>
      <c r="CH358">
        <f t="shared" si="610"/>
        <v>80</v>
      </c>
      <c r="CI358">
        <v>4</v>
      </c>
      <c r="CJ358">
        <v>20000</v>
      </c>
      <c r="CN358" s="29" t="e">
        <f t="shared" si="592"/>
        <v>#DIV/0!</v>
      </c>
      <c r="CR358" s="13" t="e">
        <f t="shared" si="593"/>
        <v>#DIV/0!</v>
      </c>
      <c r="CS358" s="34" t="e">
        <f t="shared" si="611"/>
        <v>#DIV/0!</v>
      </c>
      <c r="CU358" s="53">
        <v>4</v>
      </c>
      <c r="CV358">
        <f t="shared" si="612"/>
        <v>80</v>
      </c>
      <c r="CW358">
        <v>4</v>
      </c>
      <c r="CX358">
        <v>25000</v>
      </c>
      <c r="DB358" s="29" t="e">
        <f t="shared" si="594"/>
        <v>#DIV/0!</v>
      </c>
      <c r="DF358" s="13" t="e">
        <f t="shared" si="595"/>
        <v>#DIV/0!</v>
      </c>
      <c r="DG358" s="34" t="e">
        <f t="shared" si="613"/>
        <v>#DIV/0!</v>
      </c>
      <c r="DI358" s="53">
        <v>4</v>
      </c>
      <c r="DJ358">
        <f t="shared" si="614"/>
        <v>80</v>
      </c>
      <c r="DK358">
        <v>4</v>
      </c>
      <c r="DL358">
        <v>30000</v>
      </c>
      <c r="DP358" s="29" t="e">
        <f t="shared" si="596"/>
        <v>#DIV/0!</v>
      </c>
      <c r="DT358" s="13" t="e">
        <f t="shared" si="597"/>
        <v>#DIV/0!</v>
      </c>
      <c r="DU358" s="34" t="e">
        <f t="shared" si="615"/>
        <v>#DIV/0!</v>
      </c>
    </row>
    <row r="359" spans="1:125" x14ac:dyDescent="0.25">
      <c r="A359">
        <v>5</v>
      </c>
      <c r="B359">
        <f t="shared" si="598"/>
        <v>80</v>
      </c>
      <c r="C359">
        <v>5</v>
      </c>
      <c r="D359">
        <v>1000</v>
      </c>
      <c r="H359" s="29" t="e">
        <f t="shared" si="580"/>
        <v>#DIV/0!</v>
      </c>
      <c r="L359" s="13" t="e">
        <f t="shared" si="581"/>
        <v>#DIV/0!</v>
      </c>
      <c r="M359" s="34" t="e">
        <f t="shared" si="599"/>
        <v>#DIV/0!</v>
      </c>
      <c r="O359">
        <v>5</v>
      </c>
      <c r="P359">
        <f t="shared" si="600"/>
        <v>80</v>
      </c>
      <c r="Q359">
        <v>5</v>
      </c>
      <c r="R359">
        <v>2000</v>
      </c>
      <c r="V359" s="29" t="e">
        <f t="shared" si="582"/>
        <v>#DIV/0!</v>
      </c>
      <c r="Z359" s="13" t="e">
        <f t="shared" si="583"/>
        <v>#DIV/0!</v>
      </c>
      <c r="AA359" s="34" t="e">
        <f t="shared" si="601"/>
        <v>#DIV/0!</v>
      </c>
      <c r="AC359">
        <v>5</v>
      </c>
      <c r="AD359">
        <f t="shared" si="602"/>
        <v>80</v>
      </c>
      <c r="AE359">
        <v>5</v>
      </c>
      <c r="AF359">
        <v>3000</v>
      </c>
      <c r="AJ359" s="29" t="e">
        <f t="shared" si="584"/>
        <v>#DIV/0!</v>
      </c>
      <c r="AN359" s="13" t="e">
        <f t="shared" si="585"/>
        <v>#DIV/0!</v>
      </c>
      <c r="AO359" s="34" t="e">
        <f t="shared" si="603"/>
        <v>#DIV/0!</v>
      </c>
      <c r="AQ359">
        <v>5</v>
      </c>
      <c r="AR359">
        <f t="shared" si="604"/>
        <v>80</v>
      </c>
      <c r="AS359">
        <v>5</v>
      </c>
      <c r="AT359">
        <v>5000</v>
      </c>
      <c r="AX359" s="29" t="e">
        <f t="shared" si="586"/>
        <v>#DIV/0!</v>
      </c>
      <c r="BB359" s="13" t="e">
        <f t="shared" si="587"/>
        <v>#DIV/0!</v>
      </c>
      <c r="BC359" s="34" t="e">
        <f t="shared" si="605"/>
        <v>#DIV/0!</v>
      </c>
      <c r="BE359" s="53">
        <v>5</v>
      </c>
      <c r="BF359">
        <f t="shared" si="606"/>
        <v>80</v>
      </c>
      <c r="BG359">
        <v>5</v>
      </c>
      <c r="BH359">
        <v>10000</v>
      </c>
      <c r="BL359" s="29" t="e">
        <f t="shared" si="588"/>
        <v>#DIV/0!</v>
      </c>
      <c r="BP359" s="13" t="e">
        <f t="shared" si="589"/>
        <v>#DIV/0!</v>
      </c>
      <c r="BQ359" s="34" t="e">
        <f t="shared" si="607"/>
        <v>#DIV/0!</v>
      </c>
      <c r="BS359" s="53">
        <v>5</v>
      </c>
      <c r="BT359">
        <f t="shared" si="608"/>
        <v>80</v>
      </c>
      <c r="BU359">
        <v>5</v>
      </c>
      <c r="BV359">
        <v>15000</v>
      </c>
      <c r="BZ359" s="29" t="e">
        <f t="shared" si="590"/>
        <v>#DIV/0!</v>
      </c>
      <c r="CD359" s="13" t="e">
        <f t="shared" si="591"/>
        <v>#DIV/0!</v>
      </c>
      <c r="CE359" s="34" t="e">
        <f t="shared" si="609"/>
        <v>#DIV/0!</v>
      </c>
      <c r="CG359" s="53">
        <v>5</v>
      </c>
      <c r="CH359">
        <f t="shared" si="610"/>
        <v>80</v>
      </c>
      <c r="CI359">
        <v>5</v>
      </c>
      <c r="CJ359">
        <v>20000</v>
      </c>
      <c r="CN359" s="29" t="e">
        <f t="shared" si="592"/>
        <v>#DIV/0!</v>
      </c>
      <c r="CR359" s="13" t="e">
        <f t="shared" si="593"/>
        <v>#DIV/0!</v>
      </c>
      <c r="CS359" s="34" t="e">
        <f t="shared" si="611"/>
        <v>#DIV/0!</v>
      </c>
      <c r="CU359" s="53">
        <v>5</v>
      </c>
      <c r="CV359">
        <f t="shared" si="612"/>
        <v>80</v>
      </c>
      <c r="CW359">
        <v>5</v>
      </c>
      <c r="CX359">
        <v>25000</v>
      </c>
      <c r="DB359" s="29" t="e">
        <f t="shared" si="594"/>
        <v>#DIV/0!</v>
      </c>
      <c r="DF359" s="13" t="e">
        <f t="shared" si="595"/>
        <v>#DIV/0!</v>
      </c>
      <c r="DG359" s="34" t="e">
        <f t="shared" si="613"/>
        <v>#DIV/0!</v>
      </c>
      <c r="DI359" s="53">
        <v>5</v>
      </c>
      <c r="DJ359">
        <f t="shared" si="614"/>
        <v>80</v>
      </c>
      <c r="DK359">
        <v>5</v>
      </c>
      <c r="DL359">
        <v>30000</v>
      </c>
      <c r="DP359" s="29" t="e">
        <f t="shared" si="596"/>
        <v>#DIV/0!</v>
      </c>
      <c r="DT359" s="13" t="e">
        <f t="shared" si="597"/>
        <v>#DIV/0!</v>
      </c>
      <c r="DU359" s="34" t="e">
        <f t="shared" si="615"/>
        <v>#DIV/0!</v>
      </c>
    </row>
    <row r="360" spans="1:125" x14ac:dyDescent="0.25">
      <c r="A360">
        <v>6</v>
      </c>
      <c r="B360">
        <f t="shared" si="598"/>
        <v>80</v>
      </c>
      <c r="C360">
        <v>6</v>
      </c>
      <c r="D360">
        <v>1000</v>
      </c>
      <c r="H360" s="29" t="e">
        <f t="shared" si="580"/>
        <v>#DIV/0!</v>
      </c>
      <c r="L360" s="13" t="e">
        <f t="shared" si="581"/>
        <v>#DIV/0!</v>
      </c>
      <c r="M360" s="34" t="e">
        <f t="shared" si="599"/>
        <v>#DIV/0!</v>
      </c>
      <c r="O360">
        <v>6</v>
      </c>
      <c r="P360">
        <f t="shared" si="600"/>
        <v>80</v>
      </c>
      <c r="Q360">
        <v>6</v>
      </c>
      <c r="R360">
        <v>2000</v>
      </c>
      <c r="V360" s="29" t="e">
        <f t="shared" si="582"/>
        <v>#DIV/0!</v>
      </c>
      <c r="Z360" s="13" t="e">
        <f t="shared" si="583"/>
        <v>#DIV/0!</v>
      </c>
      <c r="AA360" s="34" t="e">
        <f t="shared" si="601"/>
        <v>#DIV/0!</v>
      </c>
      <c r="AC360">
        <v>6</v>
      </c>
      <c r="AD360">
        <f t="shared" si="602"/>
        <v>80</v>
      </c>
      <c r="AE360">
        <v>6</v>
      </c>
      <c r="AF360">
        <v>3000</v>
      </c>
      <c r="AJ360" s="29" t="e">
        <f t="shared" si="584"/>
        <v>#DIV/0!</v>
      </c>
      <c r="AN360" s="13" t="e">
        <f t="shared" si="585"/>
        <v>#DIV/0!</v>
      </c>
      <c r="AO360" s="34" t="e">
        <f t="shared" si="603"/>
        <v>#DIV/0!</v>
      </c>
      <c r="AQ360">
        <v>6</v>
      </c>
      <c r="AR360">
        <f t="shared" si="604"/>
        <v>80</v>
      </c>
      <c r="AS360">
        <v>6</v>
      </c>
      <c r="AT360">
        <v>5000</v>
      </c>
      <c r="AX360" s="29" t="e">
        <f t="shared" si="586"/>
        <v>#DIV/0!</v>
      </c>
      <c r="BB360" s="13" t="e">
        <f t="shared" si="587"/>
        <v>#DIV/0!</v>
      </c>
      <c r="BC360" s="34" t="e">
        <f t="shared" si="605"/>
        <v>#DIV/0!</v>
      </c>
      <c r="BE360" s="53">
        <v>6</v>
      </c>
      <c r="BF360">
        <f t="shared" si="606"/>
        <v>80</v>
      </c>
      <c r="BG360">
        <v>6</v>
      </c>
      <c r="BH360">
        <v>10000</v>
      </c>
      <c r="BL360" s="29" t="e">
        <f t="shared" si="588"/>
        <v>#DIV/0!</v>
      </c>
      <c r="BP360" s="13" t="e">
        <f t="shared" si="589"/>
        <v>#DIV/0!</v>
      </c>
      <c r="BQ360" s="34" t="e">
        <f t="shared" si="607"/>
        <v>#DIV/0!</v>
      </c>
      <c r="BS360" s="53">
        <v>6</v>
      </c>
      <c r="BT360">
        <f t="shared" si="608"/>
        <v>80</v>
      </c>
      <c r="BU360">
        <v>6</v>
      </c>
      <c r="BV360">
        <v>15000</v>
      </c>
      <c r="BZ360" s="29" t="e">
        <f t="shared" si="590"/>
        <v>#DIV/0!</v>
      </c>
      <c r="CD360" s="13" t="e">
        <f t="shared" si="591"/>
        <v>#DIV/0!</v>
      </c>
      <c r="CE360" s="34" t="e">
        <f t="shared" si="609"/>
        <v>#DIV/0!</v>
      </c>
      <c r="CG360" s="53">
        <v>6</v>
      </c>
      <c r="CH360">
        <f t="shared" si="610"/>
        <v>80</v>
      </c>
      <c r="CI360">
        <v>6</v>
      </c>
      <c r="CJ360">
        <v>20000</v>
      </c>
      <c r="CN360" s="29" t="e">
        <f t="shared" si="592"/>
        <v>#DIV/0!</v>
      </c>
      <c r="CR360" s="13" t="e">
        <f t="shared" si="593"/>
        <v>#DIV/0!</v>
      </c>
      <c r="CS360" s="34" t="e">
        <f t="shared" si="611"/>
        <v>#DIV/0!</v>
      </c>
      <c r="CU360" s="53">
        <v>6</v>
      </c>
      <c r="CV360">
        <f t="shared" si="612"/>
        <v>80</v>
      </c>
      <c r="CW360">
        <v>6</v>
      </c>
      <c r="CX360">
        <v>25000</v>
      </c>
      <c r="DB360" s="29" t="e">
        <f t="shared" si="594"/>
        <v>#DIV/0!</v>
      </c>
      <c r="DF360" s="13" t="e">
        <f t="shared" si="595"/>
        <v>#DIV/0!</v>
      </c>
      <c r="DG360" s="34" t="e">
        <f t="shared" si="613"/>
        <v>#DIV/0!</v>
      </c>
      <c r="DI360" s="53">
        <v>6</v>
      </c>
      <c r="DJ360">
        <f t="shared" si="614"/>
        <v>80</v>
      </c>
      <c r="DK360">
        <v>6</v>
      </c>
      <c r="DL360">
        <v>30000</v>
      </c>
      <c r="DP360" s="29" t="e">
        <f t="shared" si="596"/>
        <v>#DIV/0!</v>
      </c>
      <c r="DT360" s="13" t="e">
        <f t="shared" si="597"/>
        <v>#DIV/0!</v>
      </c>
      <c r="DU360" s="34" t="e">
        <f t="shared" si="615"/>
        <v>#DIV/0!</v>
      </c>
    </row>
    <row r="361" spans="1:125" x14ac:dyDescent="0.25">
      <c r="A361">
        <v>7</v>
      </c>
      <c r="B361">
        <f t="shared" si="598"/>
        <v>80</v>
      </c>
      <c r="C361">
        <v>7</v>
      </c>
      <c r="D361">
        <v>1000</v>
      </c>
      <c r="H361" s="29" t="e">
        <f t="shared" ref="H361:H362" si="616">AVERAGE(E361:G361)</f>
        <v>#DIV/0!</v>
      </c>
      <c r="L361" s="13" t="e">
        <f t="shared" ref="L361:L362" si="617">AVERAGE(I361:K361)</f>
        <v>#DIV/0!</v>
      </c>
      <c r="M361" s="34" t="e">
        <f t="shared" ref="M361:M362" si="618">H361*1000/(B361*C361*D361)</f>
        <v>#DIV/0!</v>
      </c>
      <c r="O361">
        <v>7</v>
      </c>
      <c r="P361">
        <f t="shared" si="600"/>
        <v>80</v>
      </c>
      <c r="Q361">
        <v>7</v>
      </c>
      <c r="R361">
        <v>2000</v>
      </c>
      <c r="V361" s="29" t="e">
        <f t="shared" si="582"/>
        <v>#DIV/0!</v>
      </c>
      <c r="Z361" s="13" t="e">
        <f t="shared" si="583"/>
        <v>#DIV/0!</v>
      </c>
      <c r="AA361" s="34" t="e">
        <f t="shared" si="601"/>
        <v>#DIV/0!</v>
      </c>
      <c r="AC361">
        <v>7</v>
      </c>
      <c r="AD361">
        <f t="shared" si="602"/>
        <v>80</v>
      </c>
      <c r="AE361">
        <v>7</v>
      </c>
      <c r="AF361">
        <v>3000</v>
      </c>
      <c r="AJ361" s="29" t="e">
        <f t="shared" si="584"/>
        <v>#DIV/0!</v>
      </c>
      <c r="AN361" s="13" t="e">
        <f t="shared" si="585"/>
        <v>#DIV/0!</v>
      </c>
      <c r="AO361" s="34" t="e">
        <f t="shared" si="603"/>
        <v>#DIV/0!</v>
      </c>
      <c r="AQ361">
        <v>7</v>
      </c>
      <c r="AR361">
        <f t="shared" si="604"/>
        <v>80</v>
      </c>
      <c r="AS361">
        <v>7</v>
      </c>
      <c r="AT361">
        <v>5000</v>
      </c>
      <c r="AX361" s="29" t="e">
        <f t="shared" si="586"/>
        <v>#DIV/0!</v>
      </c>
      <c r="BB361" s="13" t="e">
        <f t="shared" si="587"/>
        <v>#DIV/0!</v>
      </c>
      <c r="BC361" s="34" t="e">
        <f t="shared" si="605"/>
        <v>#DIV/0!</v>
      </c>
      <c r="BE361" s="53">
        <v>7</v>
      </c>
      <c r="BF361">
        <f t="shared" si="606"/>
        <v>80</v>
      </c>
      <c r="BG361">
        <v>7</v>
      </c>
      <c r="BH361">
        <v>10000</v>
      </c>
      <c r="BL361" s="29" t="e">
        <f t="shared" si="588"/>
        <v>#DIV/0!</v>
      </c>
      <c r="BP361" s="13" t="e">
        <f t="shared" si="589"/>
        <v>#DIV/0!</v>
      </c>
      <c r="BQ361" s="34" t="e">
        <f t="shared" si="607"/>
        <v>#DIV/0!</v>
      </c>
      <c r="BS361" s="53">
        <v>7</v>
      </c>
      <c r="BT361">
        <f t="shared" si="608"/>
        <v>80</v>
      </c>
      <c r="BU361">
        <v>7</v>
      </c>
      <c r="BV361">
        <v>15000</v>
      </c>
      <c r="BZ361" s="29" t="e">
        <f t="shared" si="590"/>
        <v>#DIV/0!</v>
      </c>
      <c r="CD361" s="13" t="e">
        <f t="shared" si="591"/>
        <v>#DIV/0!</v>
      </c>
      <c r="CE361" s="34" t="e">
        <f t="shared" si="609"/>
        <v>#DIV/0!</v>
      </c>
      <c r="CG361" s="53">
        <v>7</v>
      </c>
      <c r="CH361">
        <f t="shared" si="610"/>
        <v>80</v>
      </c>
      <c r="CI361">
        <v>7</v>
      </c>
      <c r="CJ361">
        <v>20000</v>
      </c>
      <c r="CN361" s="29" t="e">
        <f t="shared" si="592"/>
        <v>#DIV/0!</v>
      </c>
      <c r="CR361" s="13" t="e">
        <f t="shared" si="593"/>
        <v>#DIV/0!</v>
      </c>
      <c r="CS361" s="34" t="e">
        <f t="shared" si="611"/>
        <v>#DIV/0!</v>
      </c>
      <c r="CU361" s="53">
        <v>7</v>
      </c>
      <c r="CV361">
        <f t="shared" si="612"/>
        <v>80</v>
      </c>
      <c r="CW361">
        <v>7</v>
      </c>
      <c r="CX361">
        <v>25000</v>
      </c>
      <c r="DB361" s="29" t="e">
        <f t="shared" si="594"/>
        <v>#DIV/0!</v>
      </c>
      <c r="DF361" s="13" t="e">
        <f t="shared" si="595"/>
        <v>#DIV/0!</v>
      </c>
      <c r="DG361" s="34" t="e">
        <f t="shared" si="613"/>
        <v>#DIV/0!</v>
      </c>
      <c r="DI361" s="53">
        <v>7</v>
      </c>
      <c r="DJ361">
        <f t="shared" si="614"/>
        <v>80</v>
      </c>
      <c r="DK361">
        <v>7</v>
      </c>
      <c r="DL361">
        <v>30000</v>
      </c>
      <c r="DP361" s="29" t="e">
        <f t="shared" si="596"/>
        <v>#DIV/0!</v>
      </c>
      <c r="DT361" s="13" t="e">
        <f t="shared" si="597"/>
        <v>#DIV/0!</v>
      </c>
      <c r="DU361" s="34" t="e">
        <f t="shared" si="615"/>
        <v>#DIV/0!</v>
      </c>
    </row>
    <row r="362" spans="1:125" s="41" customFormat="1" x14ac:dyDescent="0.25">
      <c r="A362" s="41">
        <v>8</v>
      </c>
      <c r="B362" s="41">
        <f t="shared" si="598"/>
        <v>80</v>
      </c>
      <c r="C362" s="41">
        <v>8</v>
      </c>
      <c r="D362" s="41">
        <v>1000</v>
      </c>
      <c r="E362" s="41">
        <v>11.9</v>
      </c>
      <c r="F362" s="41">
        <v>12</v>
      </c>
      <c r="G362" s="41">
        <v>12</v>
      </c>
      <c r="H362" s="42">
        <f t="shared" si="616"/>
        <v>11.966666666666667</v>
      </c>
      <c r="L362" s="43" t="e">
        <f t="shared" si="617"/>
        <v>#DIV/0!</v>
      </c>
      <c r="M362" s="44">
        <f t="shared" si="618"/>
        <v>1.8697916666666665E-2</v>
      </c>
      <c r="O362" s="41">
        <v>8</v>
      </c>
      <c r="P362" s="41">
        <f t="shared" si="600"/>
        <v>80</v>
      </c>
      <c r="Q362" s="41">
        <v>8</v>
      </c>
      <c r="R362" s="41">
        <v>2000</v>
      </c>
      <c r="S362" s="41">
        <v>22.9</v>
      </c>
      <c r="T362" s="41">
        <v>23.1</v>
      </c>
      <c r="U362" s="41">
        <v>23.1</v>
      </c>
      <c r="V362" s="42">
        <f t="shared" si="582"/>
        <v>23.033333333333331</v>
      </c>
      <c r="Z362" s="43" t="e">
        <f t="shared" si="583"/>
        <v>#DIV/0!</v>
      </c>
      <c r="AA362" s="44">
        <f t="shared" si="601"/>
        <v>1.7994791666666666E-2</v>
      </c>
      <c r="AC362" s="41">
        <v>8</v>
      </c>
      <c r="AD362" s="41">
        <f t="shared" si="602"/>
        <v>80</v>
      </c>
      <c r="AE362" s="41">
        <v>8</v>
      </c>
      <c r="AF362" s="41">
        <v>3000</v>
      </c>
      <c r="AG362" s="41">
        <v>33.9</v>
      </c>
      <c r="AH362" s="41">
        <v>34.299999999999997</v>
      </c>
      <c r="AI362" s="41">
        <v>34.299999999999997</v>
      </c>
      <c r="AJ362" s="42">
        <f t="shared" si="584"/>
        <v>34.166666666666664</v>
      </c>
      <c r="AN362" s="43" t="e">
        <f t="shared" si="585"/>
        <v>#DIV/0!</v>
      </c>
      <c r="AO362" s="44">
        <f t="shared" si="603"/>
        <v>1.7795138888888888E-2</v>
      </c>
      <c r="AQ362" s="41">
        <v>8</v>
      </c>
      <c r="AR362" s="41">
        <f t="shared" si="604"/>
        <v>80</v>
      </c>
      <c r="AS362" s="41">
        <v>8</v>
      </c>
      <c r="AT362" s="41">
        <v>5000</v>
      </c>
      <c r="AU362" s="41">
        <v>55.9</v>
      </c>
      <c r="AV362" s="41">
        <v>56</v>
      </c>
      <c r="AW362" s="41">
        <v>55.9</v>
      </c>
      <c r="AX362" s="42">
        <f t="shared" si="586"/>
        <v>55.933333333333337</v>
      </c>
      <c r="BB362" s="43" t="e">
        <f t="shared" si="587"/>
        <v>#DIV/0!</v>
      </c>
      <c r="BC362" s="44">
        <f t="shared" si="605"/>
        <v>1.7479166666666667E-2</v>
      </c>
      <c r="BE362" s="55">
        <v>8</v>
      </c>
      <c r="BF362" s="41">
        <f t="shared" si="606"/>
        <v>80</v>
      </c>
      <c r="BG362" s="41">
        <v>8</v>
      </c>
      <c r="BH362" s="41">
        <v>10000</v>
      </c>
      <c r="BI362" s="41">
        <v>110.9</v>
      </c>
      <c r="BJ362" s="41">
        <v>110.9</v>
      </c>
      <c r="BK362" s="41">
        <v>111</v>
      </c>
      <c r="BL362" s="42">
        <f t="shared" si="588"/>
        <v>110.93333333333334</v>
      </c>
      <c r="BP362" s="43" t="e">
        <f t="shared" si="589"/>
        <v>#DIV/0!</v>
      </c>
      <c r="BQ362" s="44">
        <f t="shared" si="607"/>
        <v>1.7333333333333336E-2</v>
      </c>
      <c r="BS362" s="55">
        <v>8</v>
      </c>
      <c r="BT362" s="41">
        <f t="shared" si="608"/>
        <v>80</v>
      </c>
      <c r="BU362" s="41">
        <v>8</v>
      </c>
      <c r="BV362" s="41">
        <v>15000</v>
      </c>
      <c r="BW362" s="41">
        <v>166</v>
      </c>
      <c r="BX362" s="41">
        <v>154</v>
      </c>
      <c r="BY362" s="41">
        <v>153</v>
      </c>
      <c r="BZ362" s="42">
        <f t="shared" si="590"/>
        <v>157.66666666666666</v>
      </c>
      <c r="CD362" s="43" t="e">
        <f t="shared" si="591"/>
        <v>#DIV/0!</v>
      </c>
      <c r="CE362" s="44">
        <f t="shared" si="609"/>
        <v>1.6423611111111111E-2</v>
      </c>
      <c r="CG362" s="55">
        <v>8</v>
      </c>
      <c r="CH362" s="41">
        <f t="shared" si="610"/>
        <v>80</v>
      </c>
      <c r="CI362" s="41">
        <v>8</v>
      </c>
      <c r="CJ362" s="41">
        <v>20000</v>
      </c>
      <c r="CK362" s="41">
        <v>168</v>
      </c>
      <c r="CL362" s="41">
        <v>164</v>
      </c>
      <c r="CM362" s="41">
        <v>164</v>
      </c>
      <c r="CN362" s="42">
        <f t="shared" si="592"/>
        <v>165.33333333333334</v>
      </c>
      <c r="CR362" s="43" t="e">
        <f t="shared" si="593"/>
        <v>#DIV/0!</v>
      </c>
      <c r="CS362" s="44">
        <f t="shared" si="611"/>
        <v>1.2916666666666667E-2</v>
      </c>
      <c r="CU362" s="55">
        <v>8</v>
      </c>
      <c r="CV362" s="41">
        <f t="shared" si="612"/>
        <v>80</v>
      </c>
      <c r="CW362" s="41">
        <v>8</v>
      </c>
      <c r="CX362" s="41">
        <v>25000</v>
      </c>
      <c r="CY362" s="41">
        <v>205.3</v>
      </c>
      <c r="CZ362" s="41">
        <v>205.6</v>
      </c>
      <c r="DA362" s="41">
        <v>205.8</v>
      </c>
      <c r="DB362" s="42">
        <f t="shared" si="594"/>
        <v>205.56666666666669</v>
      </c>
      <c r="DF362" s="43" t="e">
        <f t="shared" si="595"/>
        <v>#DIV/0!</v>
      </c>
      <c r="DG362" s="44">
        <f t="shared" si="613"/>
        <v>1.2847916666666667E-2</v>
      </c>
      <c r="DI362" s="55">
        <v>8</v>
      </c>
      <c r="DJ362" s="41">
        <f t="shared" si="614"/>
        <v>80</v>
      </c>
      <c r="DK362" s="41">
        <v>8</v>
      </c>
      <c r="DL362" s="41">
        <v>30000</v>
      </c>
      <c r="DM362" s="41">
        <v>246.4</v>
      </c>
      <c r="DN362" s="41">
        <v>246</v>
      </c>
      <c r="DO362" s="41">
        <v>246.9</v>
      </c>
      <c r="DP362" s="42">
        <f t="shared" si="596"/>
        <v>246.43333333333331</v>
      </c>
      <c r="DT362" s="43" t="e">
        <f t="shared" si="597"/>
        <v>#DIV/0!</v>
      </c>
      <c r="DU362" s="44">
        <f t="shared" si="615"/>
        <v>1.2835069444444444E-2</v>
      </c>
    </row>
    <row r="363" spans="1:125" x14ac:dyDescent="0.25">
      <c r="A363">
        <v>9</v>
      </c>
      <c r="B363">
        <f t="shared" si="598"/>
        <v>80</v>
      </c>
      <c r="C363">
        <v>9</v>
      </c>
      <c r="D363">
        <v>1000</v>
      </c>
      <c r="H363" s="29" t="s">
        <v>44</v>
      </c>
      <c r="L363" s="13"/>
      <c r="M363" s="34"/>
      <c r="O363">
        <v>9</v>
      </c>
      <c r="P363">
        <f t="shared" si="600"/>
        <v>80</v>
      </c>
      <c r="Q363">
        <v>9</v>
      </c>
      <c r="R363">
        <v>2000</v>
      </c>
      <c r="V363" s="29" t="s">
        <v>44</v>
      </c>
      <c r="Z363" s="13"/>
      <c r="AA363" s="34"/>
      <c r="AC363">
        <v>9</v>
      </c>
      <c r="AD363">
        <f t="shared" si="602"/>
        <v>80</v>
      </c>
      <c r="AE363">
        <v>9</v>
      </c>
      <c r="AF363">
        <v>3000</v>
      </c>
      <c r="AJ363" s="29" t="s">
        <v>44</v>
      </c>
      <c r="AN363" s="13"/>
      <c r="AO363" s="34"/>
      <c r="AQ363">
        <v>9</v>
      </c>
      <c r="AR363">
        <f t="shared" si="604"/>
        <v>80</v>
      </c>
      <c r="AS363">
        <v>9</v>
      </c>
      <c r="AT363">
        <v>5000</v>
      </c>
      <c r="AX363" s="29" t="s">
        <v>44</v>
      </c>
      <c r="BB363" s="13"/>
      <c r="BC363" s="34"/>
      <c r="BE363" s="53">
        <v>9</v>
      </c>
      <c r="BF363">
        <f t="shared" si="606"/>
        <v>80</v>
      </c>
      <c r="BG363">
        <v>9</v>
      </c>
      <c r="BH363">
        <v>10000</v>
      </c>
      <c r="BL363" s="29" t="s">
        <v>44</v>
      </c>
      <c r="BP363" s="13"/>
      <c r="BQ363" s="34"/>
      <c r="BS363" s="53">
        <v>9</v>
      </c>
      <c r="BT363">
        <f t="shared" si="608"/>
        <v>80</v>
      </c>
      <c r="BU363">
        <v>9</v>
      </c>
      <c r="BV363">
        <v>15000</v>
      </c>
      <c r="BZ363" s="29" t="s">
        <v>44</v>
      </c>
      <c r="CD363" s="13"/>
      <c r="CE363" s="34"/>
      <c r="CG363" s="53">
        <v>9</v>
      </c>
      <c r="CH363">
        <f t="shared" si="610"/>
        <v>80</v>
      </c>
      <c r="CI363">
        <v>9</v>
      </c>
      <c r="CJ363">
        <v>20000</v>
      </c>
      <c r="CN363" s="29" t="s">
        <v>44</v>
      </c>
      <c r="CR363" s="13"/>
      <c r="CS363" s="34"/>
      <c r="CU363" s="53">
        <v>9</v>
      </c>
      <c r="CV363">
        <f t="shared" si="612"/>
        <v>80</v>
      </c>
      <c r="CW363">
        <v>9</v>
      </c>
      <c r="CX363">
        <v>25000</v>
      </c>
      <c r="DB363" s="29" t="s">
        <v>44</v>
      </c>
      <c r="DF363" s="13"/>
      <c r="DG363" s="34"/>
      <c r="DI363" s="53">
        <v>9</v>
      </c>
      <c r="DJ363">
        <f t="shared" si="614"/>
        <v>80</v>
      </c>
      <c r="DK363">
        <v>9</v>
      </c>
      <c r="DL363">
        <v>30000</v>
      </c>
      <c r="DP363" s="29" t="s">
        <v>44</v>
      </c>
      <c r="DT363" s="13"/>
      <c r="DU363" s="34"/>
    </row>
    <row r="366" spans="1:125" s="31" customFormat="1" x14ac:dyDescent="0.25">
      <c r="A366" s="39" t="s">
        <v>59</v>
      </c>
      <c r="B366" s="40">
        <v>90</v>
      </c>
      <c r="F366" s="35"/>
      <c r="H366" s="36"/>
      <c r="L366" s="37"/>
      <c r="M366" s="37"/>
      <c r="AA366" s="37"/>
      <c r="BE366" s="54"/>
    </row>
    <row r="367" spans="1:125" x14ac:dyDescent="0.25">
      <c r="A367" s="31"/>
      <c r="B367" s="32" t="s">
        <v>11</v>
      </c>
      <c r="C367" s="32" t="s">
        <v>12</v>
      </c>
      <c r="D367" s="32" t="s">
        <v>20</v>
      </c>
      <c r="E367" s="32" t="s">
        <v>28</v>
      </c>
      <c r="F367" s="32" t="s">
        <v>29</v>
      </c>
      <c r="G367" s="32" t="s">
        <v>30</v>
      </c>
      <c r="H367" s="33" t="s">
        <v>13</v>
      </c>
      <c r="I367" s="32" t="s">
        <v>14</v>
      </c>
      <c r="J367" s="32" t="s">
        <v>15</v>
      </c>
      <c r="K367" s="32" t="s">
        <v>16</v>
      </c>
      <c r="L367" s="33" t="s">
        <v>18</v>
      </c>
      <c r="M367" s="33" t="s">
        <v>45</v>
      </c>
      <c r="O367" s="31"/>
      <c r="P367" s="32" t="s">
        <v>11</v>
      </c>
      <c r="Q367" s="32" t="s">
        <v>12</v>
      </c>
      <c r="R367" s="32" t="s">
        <v>20</v>
      </c>
      <c r="S367" s="32" t="s">
        <v>28</v>
      </c>
      <c r="T367" s="32" t="s">
        <v>29</v>
      </c>
      <c r="U367" s="32" t="s">
        <v>30</v>
      </c>
      <c r="V367" s="33" t="s">
        <v>13</v>
      </c>
      <c r="W367" s="32" t="s">
        <v>14</v>
      </c>
      <c r="X367" s="32" t="s">
        <v>15</v>
      </c>
      <c r="Y367" s="32" t="s">
        <v>16</v>
      </c>
      <c r="Z367" s="33" t="s">
        <v>18</v>
      </c>
      <c r="AA367" s="33" t="s">
        <v>45</v>
      </c>
      <c r="AC367" s="31"/>
      <c r="AD367" s="32" t="s">
        <v>11</v>
      </c>
      <c r="AE367" s="32" t="s">
        <v>12</v>
      </c>
      <c r="AF367" s="32" t="s">
        <v>20</v>
      </c>
      <c r="AG367" s="32" t="s">
        <v>28</v>
      </c>
      <c r="AH367" s="32" t="s">
        <v>29</v>
      </c>
      <c r="AI367" s="32" t="s">
        <v>30</v>
      </c>
      <c r="AJ367" s="33" t="s">
        <v>13</v>
      </c>
      <c r="AK367" s="32" t="s">
        <v>14</v>
      </c>
      <c r="AL367" s="32" t="s">
        <v>15</v>
      </c>
      <c r="AM367" s="32" t="s">
        <v>16</v>
      </c>
      <c r="AN367" s="33" t="s">
        <v>18</v>
      </c>
      <c r="AO367" s="33" t="s">
        <v>45</v>
      </c>
      <c r="AQ367" s="31"/>
      <c r="AR367" s="32" t="s">
        <v>11</v>
      </c>
      <c r="AS367" s="32" t="s">
        <v>12</v>
      </c>
      <c r="AT367" s="32" t="s">
        <v>20</v>
      </c>
      <c r="AU367" s="32" t="s">
        <v>28</v>
      </c>
      <c r="AV367" s="32" t="s">
        <v>29</v>
      </c>
      <c r="AW367" s="32" t="s">
        <v>30</v>
      </c>
      <c r="AX367" s="33" t="s">
        <v>13</v>
      </c>
      <c r="AY367" s="32" t="s">
        <v>14</v>
      </c>
      <c r="AZ367" s="32" t="s">
        <v>15</v>
      </c>
      <c r="BA367" s="32" t="s">
        <v>16</v>
      </c>
      <c r="BB367" s="33" t="s">
        <v>18</v>
      </c>
      <c r="BC367" s="33" t="s">
        <v>45</v>
      </c>
      <c r="BE367" s="54"/>
      <c r="BF367" s="32" t="s">
        <v>11</v>
      </c>
      <c r="BG367" s="32" t="s">
        <v>12</v>
      </c>
      <c r="BH367" s="32" t="s">
        <v>20</v>
      </c>
      <c r="BI367" s="32" t="s">
        <v>28</v>
      </c>
      <c r="BJ367" s="32" t="s">
        <v>29</v>
      </c>
      <c r="BK367" s="32" t="s">
        <v>30</v>
      </c>
      <c r="BL367" s="33" t="s">
        <v>13</v>
      </c>
      <c r="BM367" s="32" t="s">
        <v>14</v>
      </c>
      <c r="BN367" s="32" t="s">
        <v>15</v>
      </c>
      <c r="BO367" s="32" t="s">
        <v>16</v>
      </c>
      <c r="BP367" s="33" t="s">
        <v>18</v>
      </c>
      <c r="BQ367" s="33" t="s">
        <v>45</v>
      </c>
    </row>
    <row r="368" spans="1:125" x14ac:dyDescent="0.25">
      <c r="A368">
        <v>1</v>
      </c>
      <c r="B368">
        <f>$B$366</f>
        <v>90</v>
      </c>
      <c r="C368">
        <v>1</v>
      </c>
      <c r="D368">
        <v>1000</v>
      </c>
      <c r="H368" s="29" t="e">
        <f>AVERAGE(E368:G368)</f>
        <v>#DIV/0!</v>
      </c>
      <c r="I368" s="5" t="s">
        <v>43</v>
      </c>
      <c r="J368" s="5" t="s">
        <v>43</v>
      </c>
      <c r="K368" s="5" t="s">
        <v>43</v>
      </c>
      <c r="L368" s="5" t="s">
        <v>43</v>
      </c>
      <c r="M368" s="34" t="e">
        <f>H368*1000/(B368*C368*D368)</f>
        <v>#DIV/0!</v>
      </c>
      <c r="O368">
        <v>1</v>
      </c>
      <c r="P368">
        <f>$B$366</f>
        <v>90</v>
      </c>
      <c r="Q368">
        <v>1</v>
      </c>
      <c r="R368">
        <v>2000</v>
      </c>
      <c r="V368" s="29" t="e">
        <f>AVERAGE(S368:U368)</f>
        <v>#DIV/0!</v>
      </c>
      <c r="W368" s="5" t="s">
        <v>43</v>
      </c>
      <c r="X368" s="5" t="s">
        <v>43</v>
      </c>
      <c r="Y368" s="5" t="s">
        <v>43</v>
      </c>
      <c r="Z368" s="5" t="s">
        <v>43</v>
      </c>
      <c r="AA368" s="34" t="e">
        <f>V368*1000/(P368*Q368*R368)</f>
        <v>#DIV/0!</v>
      </c>
      <c r="AC368">
        <v>1</v>
      </c>
      <c r="AD368">
        <f>$B$366</f>
        <v>90</v>
      </c>
      <c r="AE368">
        <v>1</v>
      </c>
      <c r="AF368">
        <v>3000</v>
      </c>
      <c r="AJ368" s="29" t="e">
        <f>AVERAGE(AG368:AI368)</f>
        <v>#DIV/0!</v>
      </c>
      <c r="AK368" s="5" t="s">
        <v>43</v>
      </c>
      <c r="AL368" s="5" t="s">
        <v>43</v>
      </c>
      <c r="AM368" s="5" t="s">
        <v>43</v>
      </c>
      <c r="AN368" s="5" t="s">
        <v>43</v>
      </c>
      <c r="AO368" s="34" t="e">
        <f>AJ368*1000/(AD368*AE368*AF368)</f>
        <v>#DIV/0!</v>
      </c>
      <c r="AQ368">
        <v>1</v>
      </c>
      <c r="AR368">
        <f>$B$366</f>
        <v>90</v>
      </c>
      <c r="AS368">
        <v>1</v>
      </c>
      <c r="AT368">
        <v>5000</v>
      </c>
      <c r="AX368" s="29" t="e">
        <f>AVERAGE(AU368:AW368)</f>
        <v>#DIV/0!</v>
      </c>
      <c r="AY368" s="5" t="s">
        <v>43</v>
      </c>
      <c r="AZ368" s="5" t="s">
        <v>43</v>
      </c>
      <c r="BA368" s="5" t="s">
        <v>43</v>
      </c>
      <c r="BB368" s="5" t="s">
        <v>43</v>
      </c>
      <c r="BC368" s="34" t="e">
        <f>AX368*1000/(AR368*AS368*AT368)</f>
        <v>#DIV/0!</v>
      </c>
      <c r="BE368" s="53">
        <v>1</v>
      </c>
      <c r="BF368">
        <f>$B$366</f>
        <v>90</v>
      </c>
      <c r="BG368">
        <v>1</v>
      </c>
      <c r="BH368">
        <v>10000</v>
      </c>
      <c r="BL368" s="29" t="e">
        <f>AVERAGE(BI368:BK368)</f>
        <v>#DIV/0!</v>
      </c>
      <c r="BM368" s="5" t="s">
        <v>43</v>
      </c>
      <c r="BN368" s="5" t="s">
        <v>43</v>
      </c>
      <c r="BO368" s="5" t="s">
        <v>43</v>
      </c>
      <c r="BP368" s="5" t="s">
        <v>43</v>
      </c>
      <c r="BQ368" s="34" t="e">
        <f>BL368*1000/(BF368*BG368*BH368)</f>
        <v>#DIV/0!</v>
      </c>
    </row>
    <row r="369" spans="1:69" x14ac:dyDescent="0.25">
      <c r="A369">
        <v>2</v>
      </c>
      <c r="B369">
        <f>B368</f>
        <v>90</v>
      </c>
      <c r="C369">
        <v>2</v>
      </c>
      <c r="D369">
        <v>1000</v>
      </c>
      <c r="H369" s="29" t="e">
        <f t="shared" ref="H369:H374" si="619">AVERAGE(E369:G369)</f>
        <v>#DIV/0!</v>
      </c>
      <c r="I369" s="38"/>
      <c r="J369" s="5"/>
      <c r="K369" s="38"/>
      <c r="L369" s="13" t="e">
        <f t="shared" ref="L369:L374" si="620">AVERAGE(I369:K369)</f>
        <v>#DIV/0!</v>
      </c>
      <c r="M369" s="34" t="e">
        <f>H369*1000/(B369*C369*D369)</f>
        <v>#DIV/0!</v>
      </c>
      <c r="O369">
        <v>2</v>
      </c>
      <c r="P369">
        <f>P368</f>
        <v>90</v>
      </c>
      <c r="Q369">
        <v>2</v>
      </c>
      <c r="R369">
        <v>2000</v>
      </c>
      <c r="V369" s="29" t="e">
        <f t="shared" ref="V369:V374" si="621">AVERAGE(S369:U369)</f>
        <v>#DIV/0!</v>
      </c>
      <c r="W369" s="38"/>
      <c r="X369" s="5"/>
      <c r="Y369" s="38"/>
      <c r="Z369" s="13" t="e">
        <f t="shared" ref="Z369:Z374" si="622">AVERAGE(W369:Y369)</f>
        <v>#DIV/0!</v>
      </c>
      <c r="AA369" s="34" t="e">
        <f>V369*1000/(P369*Q369*R369)</f>
        <v>#DIV/0!</v>
      </c>
      <c r="AC369">
        <v>2</v>
      </c>
      <c r="AD369">
        <f>AD368</f>
        <v>90</v>
      </c>
      <c r="AE369">
        <v>2</v>
      </c>
      <c r="AF369">
        <v>3000</v>
      </c>
      <c r="AJ369" s="29" t="e">
        <f t="shared" ref="AJ369:AJ374" si="623">AVERAGE(AG369:AI369)</f>
        <v>#DIV/0!</v>
      </c>
      <c r="AK369" s="38"/>
      <c r="AL369" s="5"/>
      <c r="AM369" s="38"/>
      <c r="AN369" s="13" t="e">
        <f t="shared" ref="AN369:AN374" si="624">AVERAGE(AK369:AM369)</f>
        <v>#DIV/0!</v>
      </c>
      <c r="AO369" s="34" t="e">
        <f>AJ369*1000/(AD369*AE369*AF369)</f>
        <v>#DIV/0!</v>
      </c>
      <c r="AQ369">
        <v>2</v>
      </c>
      <c r="AR369">
        <f>AR368</f>
        <v>90</v>
      </c>
      <c r="AS369">
        <v>2</v>
      </c>
      <c r="AT369">
        <v>5000</v>
      </c>
      <c r="AX369" s="29" t="e">
        <f t="shared" ref="AX369:AX374" si="625">AVERAGE(AU369:AW369)</f>
        <v>#DIV/0!</v>
      </c>
      <c r="AY369" s="38"/>
      <c r="AZ369" s="5"/>
      <c r="BA369" s="38"/>
      <c r="BB369" s="13" t="e">
        <f t="shared" ref="BB369:BB374" si="626">AVERAGE(AY369:BA369)</f>
        <v>#DIV/0!</v>
      </c>
      <c r="BC369" s="34" t="e">
        <f>AX369*1000/(AR369*AS369*AT369)</f>
        <v>#DIV/0!</v>
      </c>
      <c r="BE369" s="53">
        <v>2</v>
      </c>
      <c r="BF369">
        <f>BF368</f>
        <v>90</v>
      </c>
      <c r="BG369">
        <v>2</v>
      </c>
      <c r="BH369">
        <v>10000</v>
      </c>
      <c r="BL369" s="29" t="e">
        <f t="shared" ref="BL369:BL374" si="627">AVERAGE(BI369:BK369)</f>
        <v>#DIV/0!</v>
      </c>
      <c r="BM369" s="38"/>
      <c r="BN369" s="5"/>
      <c r="BO369" s="38"/>
      <c r="BP369" s="13" t="e">
        <f t="shared" ref="BP369:BP374" si="628">AVERAGE(BM369:BO369)</f>
        <v>#DIV/0!</v>
      </c>
      <c r="BQ369" s="34" t="e">
        <f>BL369*1000/(BF369*BG369*BH369)</f>
        <v>#DIV/0!</v>
      </c>
    </row>
    <row r="370" spans="1:69" x14ac:dyDescent="0.25">
      <c r="A370">
        <v>3</v>
      </c>
      <c r="B370">
        <f t="shared" ref="B370:B375" si="629">B369</f>
        <v>90</v>
      </c>
      <c r="C370">
        <v>3</v>
      </c>
      <c r="D370">
        <v>1000</v>
      </c>
      <c r="H370" s="29" t="e">
        <f t="shared" si="619"/>
        <v>#DIV/0!</v>
      </c>
      <c r="L370" s="13" t="e">
        <f t="shared" si="620"/>
        <v>#DIV/0!</v>
      </c>
      <c r="M370" s="34" t="e">
        <f t="shared" ref="M370:M374" si="630">H370*1000/(B370*C370*D370)</f>
        <v>#DIV/0!</v>
      </c>
      <c r="O370">
        <v>3</v>
      </c>
      <c r="P370">
        <f t="shared" ref="P370:P375" si="631">P369</f>
        <v>90</v>
      </c>
      <c r="Q370">
        <v>3</v>
      </c>
      <c r="R370">
        <v>2000</v>
      </c>
      <c r="V370" s="29" t="e">
        <f t="shared" si="621"/>
        <v>#DIV/0!</v>
      </c>
      <c r="Z370" s="13" t="e">
        <f t="shared" si="622"/>
        <v>#DIV/0!</v>
      </c>
      <c r="AA370" s="34" t="e">
        <f t="shared" ref="AA370:AA374" si="632">V370*1000/(P370*Q370*R370)</f>
        <v>#DIV/0!</v>
      </c>
      <c r="AC370">
        <v>3</v>
      </c>
      <c r="AD370">
        <f t="shared" ref="AD370:AD375" si="633">AD369</f>
        <v>90</v>
      </c>
      <c r="AE370">
        <v>3</v>
      </c>
      <c r="AF370">
        <v>3000</v>
      </c>
      <c r="AJ370" s="29" t="e">
        <f t="shared" si="623"/>
        <v>#DIV/0!</v>
      </c>
      <c r="AN370" s="13" t="e">
        <f t="shared" si="624"/>
        <v>#DIV/0!</v>
      </c>
      <c r="AO370" s="34" t="e">
        <f t="shared" ref="AO370:AO374" si="634">AJ370*1000/(AD370*AE370*AF370)</f>
        <v>#DIV/0!</v>
      </c>
      <c r="AQ370">
        <v>3</v>
      </c>
      <c r="AR370">
        <f t="shared" ref="AR370:AR375" si="635">AR369</f>
        <v>90</v>
      </c>
      <c r="AS370">
        <v>3</v>
      </c>
      <c r="AT370">
        <v>5000</v>
      </c>
      <c r="AX370" s="29" t="e">
        <f t="shared" si="625"/>
        <v>#DIV/0!</v>
      </c>
      <c r="BB370" s="13" t="e">
        <f t="shared" si="626"/>
        <v>#DIV/0!</v>
      </c>
      <c r="BC370" s="34" t="e">
        <f t="shared" ref="BC370:BC374" si="636">AX370*1000/(AR370*AS370*AT370)</f>
        <v>#DIV/0!</v>
      </c>
      <c r="BE370" s="53">
        <v>3</v>
      </c>
      <c r="BF370">
        <f t="shared" ref="BF370:BF375" si="637">BF369</f>
        <v>90</v>
      </c>
      <c r="BG370">
        <v>3</v>
      </c>
      <c r="BH370">
        <v>10000</v>
      </c>
      <c r="BL370" s="29" t="e">
        <f t="shared" si="627"/>
        <v>#DIV/0!</v>
      </c>
      <c r="BP370" s="13" t="e">
        <f t="shared" si="628"/>
        <v>#DIV/0!</v>
      </c>
      <c r="BQ370" s="34" t="e">
        <f t="shared" ref="BQ370:BQ374" si="638">BL370*1000/(BF370*BG370*BH370)</f>
        <v>#DIV/0!</v>
      </c>
    </row>
    <row r="371" spans="1:69" x14ac:dyDescent="0.25">
      <c r="A371">
        <v>4</v>
      </c>
      <c r="B371">
        <f t="shared" si="629"/>
        <v>90</v>
      </c>
      <c r="C371">
        <v>4</v>
      </c>
      <c r="D371">
        <v>1000</v>
      </c>
      <c r="H371" s="29" t="e">
        <f t="shared" si="619"/>
        <v>#DIV/0!</v>
      </c>
      <c r="L371" s="13" t="e">
        <f t="shared" si="620"/>
        <v>#DIV/0!</v>
      </c>
      <c r="M371" s="34" t="e">
        <f t="shared" si="630"/>
        <v>#DIV/0!</v>
      </c>
      <c r="O371">
        <v>4</v>
      </c>
      <c r="P371">
        <f t="shared" si="631"/>
        <v>90</v>
      </c>
      <c r="Q371">
        <v>4</v>
      </c>
      <c r="R371">
        <v>2000</v>
      </c>
      <c r="V371" s="29" t="e">
        <f t="shared" si="621"/>
        <v>#DIV/0!</v>
      </c>
      <c r="Z371" s="13" t="e">
        <f t="shared" si="622"/>
        <v>#DIV/0!</v>
      </c>
      <c r="AA371" s="34" t="e">
        <f t="shared" si="632"/>
        <v>#DIV/0!</v>
      </c>
      <c r="AC371">
        <v>4</v>
      </c>
      <c r="AD371">
        <f t="shared" si="633"/>
        <v>90</v>
      </c>
      <c r="AE371">
        <v>4</v>
      </c>
      <c r="AF371">
        <v>3000</v>
      </c>
      <c r="AJ371" s="29" t="e">
        <f t="shared" si="623"/>
        <v>#DIV/0!</v>
      </c>
      <c r="AN371" s="13" t="e">
        <f t="shared" si="624"/>
        <v>#DIV/0!</v>
      </c>
      <c r="AO371" s="34" t="e">
        <f t="shared" si="634"/>
        <v>#DIV/0!</v>
      </c>
      <c r="AQ371">
        <v>4</v>
      </c>
      <c r="AR371">
        <f t="shared" si="635"/>
        <v>90</v>
      </c>
      <c r="AS371">
        <v>4</v>
      </c>
      <c r="AT371">
        <v>5000</v>
      </c>
      <c r="AX371" s="29" t="e">
        <f t="shared" si="625"/>
        <v>#DIV/0!</v>
      </c>
      <c r="BB371" s="13" t="e">
        <f t="shared" si="626"/>
        <v>#DIV/0!</v>
      </c>
      <c r="BC371" s="34" t="e">
        <f t="shared" si="636"/>
        <v>#DIV/0!</v>
      </c>
      <c r="BE371" s="53">
        <v>4</v>
      </c>
      <c r="BF371">
        <f t="shared" si="637"/>
        <v>90</v>
      </c>
      <c r="BG371">
        <v>4</v>
      </c>
      <c r="BH371">
        <v>10000</v>
      </c>
      <c r="BL371" s="29" t="e">
        <f t="shared" si="627"/>
        <v>#DIV/0!</v>
      </c>
      <c r="BP371" s="13" t="e">
        <f t="shared" si="628"/>
        <v>#DIV/0!</v>
      </c>
      <c r="BQ371" s="34" t="e">
        <f t="shared" si="638"/>
        <v>#DIV/0!</v>
      </c>
    </row>
    <row r="372" spans="1:69" x14ac:dyDescent="0.25">
      <c r="A372">
        <v>5</v>
      </c>
      <c r="B372">
        <v>90</v>
      </c>
      <c r="C372">
        <v>5</v>
      </c>
      <c r="D372">
        <v>1000</v>
      </c>
      <c r="H372" s="29" t="e">
        <f t="shared" si="619"/>
        <v>#DIV/0!</v>
      </c>
      <c r="L372" s="13" t="e">
        <f t="shared" ref="L372" si="639">AVERAGE(I372:K372)</f>
        <v>#DIV/0!</v>
      </c>
      <c r="M372" s="34" t="e">
        <f t="shared" ref="M372" si="640">H372*1000/(B372*C372*D372)</f>
        <v>#DIV/0!</v>
      </c>
      <c r="O372">
        <v>5</v>
      </c>
      <c r="P372">
        <v>90</v>
      </c>
      <c r="Q372">
        <v>5</v>
      </c>
      <c r="R372">
        <v>2000</v>
      </c>
      <c r="V372" s="29" t="e">
        <f t="shared" si="621"/>
        <v>#DIV/0!</v>
      </c>
      <c r="Z372" s="13" t="e">
        <f t="shared" si="622"/>
        <v>#DIV/0!</v>
      </c>
      <c r="AA372" s="34" t="e">
        <f t="shared" si="632"/>
        <v>#DIV/0!</v>
      </c>
      <c r="AC372">
        <v>5</v>
      </c>
      <c r="AD372">
        <v>90</v>
      </c>
      <c r="AE372">
        <v>5</v>
      </c>
      <c r="AF372">
        <v>3000</v>
      </c>
      <c r="AJ372" s="29" t="e">
        <f t="shared" si="623"/>
        <v>#DIV/0!</v>
      </c>
      <c r="AN372" s="13" t="e">
        <f t="shared" si="624"/>
        <v>#DIV/0!</v>
      </c>
      <c r="AO372" s="34" t="e">
        <f t="shared" si="634"/>
        <v>#DIV/0!</v>
      </c>
      <c r="AQ372">
        <v>5</v>
      </c>
      <c r="AR372">
        <v>90</v>
      </c>
      <c r="AS372">
        <v>5</v>
      </c>
      <c r="AT372">
        <v>5000</v>
      </c>
      <c r="AX372" s="29" t="e">
        <f t="shared" si="625"/>
        <v>#DIV/0!</v>
      </c>
      <c r="BB372" s="13" t="e">
        <f t="shared" si="626"/>
        <v>#DIV/0!</v>
      </c>
      <c r="BC372" s="34" t="e">
        <f t="shared" si="636"/>
        <v>#DIV/0!</v>
      </c>
      <c r="BE372" s="53">
        <v>5</v>
      </c>
      <c r="BF372">
        <v>90</v>
      </c>
      <c r="BG372">
        <v>5</v>
      </c>
      <c r="BH372">
        <v>10000</v>
      </c>
      <c r="BL372" s="29" t="e">
        <f t="shared" si="627"/>
        <v>#DIV/0!</v>
      </c>
      <c r="BP372" s="13" t="e">
        <f t="shared" si="628"/>
        <v>#DIV/0!</v>
      </c>
      <c r="BQ372" s="34" t="e">
        <f t="shared" si="638"/>
        <v>#DIV/0!</v>
      </c>
    </row>
    <row r="373" spans="1:69" x14ac:dyDescent="0.25">
      <c r="A373">
        <v>6</v>
      </c>
      <c r="B373">
        <f>B371</f>
        <v>90</v>
      </c>
      <c r="C373">
        <v>6</v>
      </c>
      <c r="D373">
        <v>1000</v>
      </c>
      <c r="H373" s="29" t="e">
        <f t="shared" si="619"/>
        <v>#DIV/0!</v>
      </c>
      <c r="L373" s="13" t="e">
        <f t="shared" si="620"/>
        <v>#DIV/0!</v>
      </c>
      <c r="M373" s="34" t="e">
        <f t="shared" si="630"/>
        <v>#DIV/0!</v>
      </c>
      <c r="O373">
        <v>6</v>
      </c>
      <c r="P373">
        <f>P371</f>
        <v>90</v>
      </c>
      <c r="Q373">
        <v>6</v>
      </c>
      <c r="R373">
        <v>2000</v>
      </c>
      <c r="V373" s="29" t="e">
        <f t="shared" si="621"/>
        <v>#DIV/0!</v>
      </c>
      <c r="Z373" s="13" t="e">
        <f t="shared" si="622"/>
        <v>#DIV/0!</v>
      </c>
      <c r="AA373" s="34" t="e">
        <f t="shared" si="632"/>
        <v>#DIV/0!</v>
      </c>
      <c r="AC373">
        <v>6</v>
      </c>
      <c r="AD373">
        <f>AD371</f>
        <v>90</v>
      </c>
      <c r="AE373">
        <v>6</v>
      </c>
      <c r="AF373">
        <v>3000</v>
      </c>
      <c r="AJ373" s="29" t="e">
        <f t="shared" si="623"/>
        <v>#DIV/0!</v>
      </c>
      <c r="AN373" s="13" t="e">
        <f t="shared" si="624"/>
        <v>#DIV/0!</v>
      </c>
      <c r="AO373" s="34" t="e">
        <f t="shared" si="634"/>
        <v>#DIV/0!</v>
      </c>
      <c r="AQ373">
        <v>6</v>
      </c>
      <c r="AR373">
        <f>AR371</f>
        <v>90</v>
      </c>
      <c r="AS373">
        <v>6</v>
      </c>
      <c r="AT373">
        <v>5000</v>
      </c>
      <c r="AX373" s="29" t="e">
        <f t="shared" si="625"/>
        <v>#DIV/0!</v>
      </c>
      <c r="BB373" s="13" t="e">
        <f t="shared" si="626"/>
        <v>#DIV/0!</v>
      </c>
      <c r="BC373" s="34" t="e">
        <f t="shared" si="636"/>
        <v>#DIV/0!</v>
      </c>
      <c r="BE373" s="53">
        <v>6</v>
      </c>
      <c r="BF373">
        <f>BF371</f>
        <v>90</v>
      </c>
      <c r="BG373">
        <v>6</v>
      </c>
      <c r="BH373">
        <v>10000</v>
      </c>
      <c r="BL373" s="29" t="e">
        <f t="shared" si="627"/>
        <v>#DIV/0!</v>
      </c>
      <c r="BP373" s="13" t="e">
        <f t="shared" si="628"/>
        <v>#DIV/0!</v>
      </c>
      <c r="BQ373" s="34" t="e">
        <f t="shared" si="638"/>
        <v>#DIV/0!</v>
      </c>
    </row>
    <row r="374" spans="1:69" s="41" customFormat="1" x14ac:dyDescent="0.25">
      <c r="A374" s="41">
        <v>7</v>
      </c>
      <c r="B374" s="41">
        <f t="shared" si="629"/>
        <v>90</v>
      </c>
      <c r="C374" s="41">
        <v>7</v>
      </c>
      <c r="D374" s="41">
        <v>1000</v>
      </c>
      <c r="E374" s="41">
        <v>13</v>
      </c>
      <c r="F374" s="41">
        <v>13.1</v>
      </c>
      <c r="G374" s="41">
        <v>13.1</v>
      </c>
      <c r="H374" s="42">
        <f t="shared" si="619"/>
        <v>13.066666666666668</v>
      </c>
      <c r="L374" s="43" t="e">
        <f t="shared" si="620"/>
        <v>#DIV/0!</v>
      </c>
      <c r="M374" s="44">
        <f t="shared" si="630"/>
        <v>2.0740740740740744E-2</v>
      </c>
      <c r="O374" s="41">
        <v>7</v>
      </c>
      <c r="P374" s="41">
        <f t="shared" si="631"/>
        <v>90</v>
      </c>
      <c r="Q374" s="41">
        <v>7</v>
      </c>
      <c r="R374" s="41">
        <v>2000</v>
      </c>
      <c r="S374" s="41">
        <v>24.9</v>
      </c>
      <c r="T374" s="41">
        <v>25.1</v>
      </c>
      <c r="U374" s="41">
        <v>25.1</v>
      </c>
      <c r="V374" s="42">
        <f t="shared" si="621"/>
        <v>25.033333333333331</v>
      </c>
      <c r="Z374" s="43" t="e">
        <f t="shared" si="622"/>
        <v>#DIV/0!</v>
      </c>
      <c r="AA374" s="44">
        <f t="shared" si="632"/>
        <v>1.9867724867724867E-2</v>
      </c>
      <c r="AC374" s="41">
        <v>7</v>
      </c>
      <c r="AD374" s="41">
        <f t="shared" si="633"/>
        <v>90</v>
      </c>
      <c r="AE374" s="41">
        <v>7</v>
      </c>
      <c r="AF374" s="41">
        <v>3000</v>
      </c>
      <c r="AG374" s="41">
        <v>36.799999999999997</v>
      </c>
      <c r="AH374" s="41">
        <v>37.200000000000003</v>
      </c>
      <c r="AI374" s="41">
        <v>37.200000000000003</v>
      </c>
      <c r="AJ374" s="42">
        <f t="shared" si="623"/>
        <v>37.06666666666667</v>
      </c>
      <c r="AN374" s="43" t="e">
        <f t="shared" si="624"/>
        <v>#DIV/0!</v>
      </c>
      <c r="AO374" s="44">
        <f t="shared" si="634"/>
        <v>1.9611992945326281E-2</v>
      </c>
      <c r="AQ374" s="41">
        <v>7</v>
      </c>
      <c r="AR374" s="41">
        <f t="shared" si="635"/>
        <v>90</v>
      </c>
      <c r="AS374" s="41">
        <v>7</v>
      </c>
      <c r="AT374" s="41">
        <v>5000</v>
      </c>
      <c r="AU374" s="41">
        <v>60.7</v>
      </c>
      <c r="AV374" s="41">
        <v>60.7</v>
      </c>
      <c r="AW374" s="41">
        <v>60.7</v>
      </c>
      <c r="AX374" s="42">
        <f t="shared" si="625"/>
        <v>60.70000000000001</v>
      </c>
      <c r="BB374" s="43" t="e">
        <f t="shared" si="626"/>
        <v>#DIV/0!</v>
      </c>
      <c r="BC374" s="44">
        <f t="shared" si="636"/>
        <v>1.9269841269841274E-2</v>
      </c>
      <c r="BE374" s="55">
        <v>7</v>
      </c>
      <c r="BF374" s="41">
        <f t="shared" si="637"/>
        <v>90</v>
      </c>
      <c r="BG374" s="41">
        <v>7</v>
      </c>
      <c r="BH374" s="41">
        <v>10000</v>
      </c>
      <c r="BI374" s="41">
        <v>104.5</v>
      </c>
      <c r="BJ374" s="41">
        <v>113.9</v>
      </c>
      <c r="BK374" s="41">
        <v>112.3</v>
      </c>
      <c r="BL374" s="42">
        <f t="shared" si="627"/>
        <v>110.23333333333333</v>
      </c>
      <c r="BP374" s="43" t="e">
        <f t="shared" si="628"/>
        <v>#DIV/0!</v>
      </c>
      <c r="BQ374" s="44">
        <f t="shared" si="638"/>
        <v>1.7497354497354498E-2</v>
      </c>
    </row>
    <row r="375" spans="1:69" x14ac:dyDescent="0.25">
      <c r="A375">
        <v>8</v>
      </c>
      <c r="B375">
        <f t="shared" si="629"/>
        <v>90</v>
      </c>
      <c r="C375">
        <v>8</v>
      </c>
      <c r="D375">
        <v>1000</v>
      </c>
      <c r="H375" s="29" t="s">
        <v>44</v>
      </c>
      <c r="L375" s="13"/>
      <c r="M375" s="34"/>
      <c r="O375">
        <v>8</v>
      </c>
      <c r="P375">
        <f t="shared" si="631"/>
        <v>90</v>
      </c>
      <c r="Q375">
        <v>8</v>
      </c>
      <c r="R375">
        <v>2000</v>
      </c>
      <c r="V375" s="29" t="s">
        <v>44</v>
      </c>
      <c r="Z375" s="13"/>
      <c r="AA375" s="34"/>
      <c r="AC375">
        <v>8</v>
      </c>
      <c r="AD375">
        <f t="shared" si="633"/>
        <v>90</v>
      </c>
      <c r="AE375">
        <v>8</v>
      </c>
      <c r="AF375">
        <v>3000</v>
      </c>
      <c r="AJ375" s="29" t="s">
        <v>44</v>
      </c>
      <c r="AN375" s="13"/>
      <c r="AO375" s="34"/>
      <c r="AQ375">
        <v>8</v>
      </c>
      <c r="AR375">
        <f t="shared" si="635"/>
        <v>90</v>
      </c>
      <c r="AS375">
        <v>8</v>
      </c>
      <c r="AT375">
        <v>5000</v>
      </c>
      <c r="AX375" s="29" t="s">
        <v>44</v>
      </c>
      <c r="BB375" s="13"/>
      <c r="BC375" s="34"/>
      <c r="BE375" s="53">
        <v>8</v>
      </c>
      <c r="BF375">
        <f t="shared" si="637"/>
        <v>90</v>
      </c>
      <c r="BG375">
        <v>8</v>
      </c>
      <c r="BH375">
        <v>10000</v>
      </c>
      <c r="BL375" s="29" t="s">
        <v>44</v>
      </c>
      <c r="BP375" s="13"/>
      <c r="BQ375" s="34"/>
    </row>
    <row r="378" spans="1:69" s="31" customFormat="1" x14ac:dyDescent="0.25">
      <c r="A378" s="39" t="s">
        <v>59</v>
      </c>
      <c r="B378" s="40">
        <v>100</v>
      </c>
      <c r="F378" s="35"/>
      <c r="H378" s="36"/>
      <c r="L378" s="37"/>
      <c r="M378" s="37"/>
      <c r="AA378" s="37"/>
      <c r="BE378" s="54"/>
    </row>
    <row r="379" spans="1:69" x14ac:dyDescent="0.25">
      <c r="A379" s="31"/>
      <c r="B379" s="32" t="s">
        <v>11</v>
      </c>
      <c r="C379" s="32" t="s">
        <v>12</v>
      </c>
      <c r="D379" s="32" t="s">
        <v>20</v>
      </c>
      <c r="E379" s="32" t="s">
        <v>28</v>
      </c>
      <c r="F379" s="32" t="s">
        <v>29</v>
      </c>
      <c r="G379" s="32" t="s">
        <v>30</v>
      </c>
      <c r="H379" s="33" t="s">
        <v>13</v>
      </c>
      <c r="I379" s="32" t="s">
        <v>14</v>
      </c>
      <c r="J379" s="32" t="s">
        <v>15</v>
      </c>
      <c r="K379" s="32" t="s">
        <v>16</v>
      </c>
      <c r="L379" s="33" t="s">
        <v>18</v>
      </c>
      <c r="M379" s="33" t="s">
        <v>45</v>
      </c>
      <c r="O379" s="31"/>
      <c r="P379" s="32" t="s">
        <v>11</v>
      </c>
      <c r="Q379" s="32" t="s">
        <v>12</v>
      </c>
      <c r="R379" s="32" t="s">
        <v>20</v>
      </c>
      <c r="S379" s="32" t="s">
        <v>28</v>
      </c>
      <c r="T379" s="32" t="s">
        <v>29</v>
      </c>
      <c r="U379" s="32" t="s">
        <v>30</v>
      </c>
      <c r="V379" s="33" t="s">
        <v>13</v>
      </c>
      <c r="W379" s="32" t="s">
        <v>14</v>
      </c>
      <c r="X379" s="32" t="s">
        <v>15</v>
      </c>
      <c r="Y379" s="32" t="s">
        <v>16</v>
      </c>
      <c r="Z379" s="33" t="s">
        <v>18</v>
      </c>
      <c r="AA379" s="33" t="s">
        <v>45</v>
      </c>
      <c r="AC379" s="31"/>
      <c r="AD379" s="32" t="s">
        <v>11</v>
      </c>
      <c r="AE379" s="32" t="s">
        <v>12</v>
      </c>
      <c r="AF379" s="32" t="s">
        <v>20</v>
      </c>
      <c r="AG379" s="32" t="s">
        <v>28</v>
      </c>
      <c r="AH379" s="32" t="s">
        <v>29</v>
      </c>
      <c r="AI379" s="32" t="s">
        <v>30</v>
      </c>
      <c r="AJ379" s="33" t="s">
        <v>13</v>
      </c>
      <c r="AK379" s="32" t="s">
        <v>14</v>
      </c>
      <c r="AL379" s="32" t="s">
        <v>15</v>
      </c>
      <c r="AM379" s="32" t="s">
        <v>16</v>
      </c>
      <c r="AN379" s="33" t="s">
        <v>18</v>
      </c>
      <c r="AO379" s="33" t="s">
        <v>45</v>
      </c>
      <c r="AQ379" s="31"/>
      <c r="AR379" s="32" t="s">
        <v>11</v>
      </c>
      <c r="AS379" s="32" t="s">
        <v>12</v>
      </c>
      <c r="AT379" s="32" t="s">
        <v>20</v>
      </c>
      <c r="AU379" s="32" t="s">
        <v>28</v>
      </c>
      <c r="AV379" s="32" t="s">
        <v>29</v>
      </c>
      <c r="AW379" s="32" t="s">
        <v>30</v>
      </c>
      <c r="AX379" s="33" t="s">
        <v>13</v>
      </c>
      <c r="AY379" s="32" t="s">
        <v>14</v>
      </c>
      <c r="AZ379" s="32" t="s">
        <v>15</v>
      </c>
      <c r="BA379" s="32" t="s">
        <v>16</v>
      </c>
      <c r="BB379" s="33" t="s">
        <v>18</v>
      </c>
      <c r="BC379" s="33" t="s">
        <v>45</v>
      </c>
      <c r="BE379" s="54"/>
      <c r="BF379" s="32" t="s">
        <v>11</v>
      </c>
      <c r="BG379" s="32" t="s">
        <v>12</v>
      </c>
      <c r="BH379" s="32" t="s">
        <v>20</v>
      </c>
      <c r="BI379" s="32" t="s">
        <v>28</v>
      </c>
      <c r="BJ379" s="32" t="s">
        <v>29</v>
      </c>
      <c r="BK379" s="32" t="s">
        <v>30</v>
      </c>
      <c r="BL379" s="33" t="s">
        <v>13</v>
      </c>
      <c r="BM379" s="32" t="s">
        <v>14</v>
      </c>
      <c r="BN379" s="32" t="s">
        <v>15</v>
      </c>
      <c r="BO379" s="32" t="s">
        <v>16</v>
      </c>
      <c r="BP379" s="33" t="s">
        <v>18</v>
      </c>
      <c r="BQ379" s="33" t="s">
        <v>45</v>
      </c>
    </row>
    <row r="380" spans="1:69" x14ac:dyDescent="0.25">
      <c r="A380">
        <v>1</v>
      </c>
      <c r="B380">
        <f>$B$378</f>
        <v>100</v>
      </c>
      <c r="C380">
        <v>1</v>
      </c>
      <c r="D380">
        <v>1000</v>
      </c>
      <c r="H380" s="29" t="e">
        <f>AVERAGE(E380:G380)</f>
        <v>#DIV/0!</v>
      </c>
      <c r="I380" s="5" t="s">
        <v>43</v>
      </c>
      <c r="J380" s="5" t="s">
        <v>43</v>
      </c>
      <c r="K380" s="5" t="s">
        <v>43</v>
      </c>
      <c r="L380" s="5" t="s">
        <v>43</v>
      </c>
      <c r="M380" s="34" t="e">
        <f>H380*1000/(B380*C380*D380)</f>
        <v>#DIV/0!</v>
      </c>
      <c r="O380">
        <v>1</v>
      </c>
      <c r="P380">
        <f>$B$378</f>
        <v>100</v>
      </c>
      <c r="Q380">
        <v>1</v>
      </c>
      <c r="R380">
        <v>2000</v>
      </c>
      <c r="V380" s="29" t="e">
        <f>AVERAGE(S380:U380)</f>
        <v>#DIV/0!</v>
      </c>
      <c r="W380" s="5" t="s">
        <v>43</v>
      </c>
      <c r="X380" s="5" t="s">
        <v>43</v>
      </c>
      <c r="Y380" s="5" t="s">
        <v>43</v>
      </c>
      <c r="Z380" s="5" t="s">
        <v>43</v>
      </c>
      <c r="AA380" s="34" t="e">
        <f>V380*1000/(P380*Q380*R380)</f>
        <v>#DIV/0!</v>
      </c>
      <c r="AC380">
        <v>1</v>
      </c>
      <c r="AD380">
        <f>$B$378</f>
        <v>100</v>
      </c>
      <c r="AE380">
        <v>1</v>
      </c>
      <c r="AF380">
        <v>3000</v>
      </c>
      <c r="AJ380" s="29" t="e">
        <f>AVERAGE(AG380:AI380)</f>
        <v>#DIV/0!</v>
      </c>
      <c r="AK380" s="5" t="s">
        <v>43</v>
      </c>
      <c r="AL380" s="5" t="s">
        <v>43</v>
      </c>
      <c r="AM380" s="5" t="s">
        <v>43</v>
      </c>
      <c r="AN380" s="5" t="s">
        <v>43</v>
      </c>
      <c r="AO380" s="34" t="e">
        <f>AJ380*1000/(AD380*AE380*AF380)</f>
        <v>#DIV/0!</v>
      </c>
      <c r="AQ380">
        <v>1</v>
      </c>
      <c r="AR380">
        <f>$B$378</f>
        <v>100</v>
      </c>
      <c r="AS380">
        <v>1</v>
      </c>
      <c r="AT380">
        <v>5000</v>
      </c>
      <c r="AX380" s="29" t="e">
        <f>AVERAGE(AU380:AW380)</f>
        <v>#DIV/0!</v>
      </c>
      <c r="AY380" s="5" t="s">
        <v>43</v>
      </c>
      <c r="AZ380" s="5" t="s">
        <v>43</v>
      </c>
      <c r="BA380" s="5" t="s">
        <v>43</v>
      </c>
      <c r="BB380" s="5" t="s">
        <v>43</v>
      </c>
      <c r="BC380" s="34" t="e">
        <f>AX380*1000/(AR380*AS380*AT380)</f>
        <v>#DIV/0!</v>
      </c>
      <c r="BE380" s="53">
        <v>1</v>
      </c>
      <c r="BF380">
        <f>$B$378</f>
        <v>100</v>
      </c>
      <c r="BG380">
        <v>1</v>
      </c>
      <c r="BH380">
        <v>10000</v>
      </c>
      <c r="BL380" s="29" t="e">
        <f>AVERAGE(BI380:BK380)</f>
        <v>#DIV/0!</v>
      </c>
      <c r="BM380" s="5" t="s">
        <v>43</v>
      </c>
      <c r="BN380" s="5" t="s">
        <v>43</v>
      </c>
      <c r="BO380" s="5" t="s">
        <v>43</v>
      </c>
      <c r="BP380" s="5" t="s">
        <v>43</v>
      </c>
      <c r="BQ380" s="34" t="e">
        <f>BL380*1000/(BF380*BG380*BH380)</f>
        <v>#DIV/0!</v>
      </c>
    </row>
    <row r="381" spans="1:69" x14ac:dyDescent="0.25">
      <c r="A381">
        <v>2</v>
      </c>
      <c r="B381">
        <f>B380</f>
        <v>100</v>
      </c>
      <c r="C381">
        <v>2</v>
      </c>
      <c r="D381">
        <v>1000</v>
      </c>
      <c r="H381" s="29" t="e">
        <f t="shared" ref="H381:H385" si="641">AVERAGE(E381:G381)</f>
        <v>#DIV/0!</v>
      </c>
      <c r="I381" s="38"/>
      <c r="J381" s="5"/>
      <c r="K381" s="38"/>
      <c r="L381" s="13" t="e">
        <f t="shared" ref="L381:L385" si="642">AVERAGE(I381:K381)</f>
        <v>#DIV/0!</v>
      </c>
      <c r="M381" s="34" t="e">
        <f>H381*1000/(B381*C381*D381)</f>
        <v>#DIV/0!</v>
      </c>
      <c r="O381">
        <v>2</v>
      </c>
      <c r="P381">
        <f>P380</f>
        <v>100</v>
      </c>
      <c r="Q381">
        <v>2</v>
      </c>
      <c r="R381">
        <v>2000</v>
      </c>
      <c r="V381" s="29" t="e">
        <f t="shared" ref="V381:V385" si="643">AVERAGE(S381:U381)</f>
        <v>#DIV/0!</v>
      </c>
      <c r="W381" s="38"/>
      <c r="X381" s="5"/>
      <c r="Y381" s="38"/>
      <c r="Z381" s="13" t="e">
        <f t="shared" ref="Z381:Z385" si="644">AVERAGE(W381:Y381)</f>
        <v>#DIV/0!</v>
      </c>
      <c r="AA381" s="34" t="e">
        <f>V381*1000/(P381*Q381*R381)</f>
        <v>#DIV/0!</v>
      </c>
      <c r="AC381">
        <v>2</v>
      </c>
      <c r="AD381">
        <f>AD380</f>
        <v>100</v>
      </c>
      <c r="AE381">
        <v>2</v>
      </c>
      <c r="AF381">
        <v>3000</v>
      </c>
      <c r="AJ381" s="29" t="e">
        <f t="shared" ref="AJ381:AJ385" si="645">AVERAGE(AG381:AI381)</f>
        <v>#DIV/0!</v>
      </c>
      <c r="AK381" s="38"/>
      <c r="AL381" s="5"/>
      <c r="AM381" s="38"/>
      <c r="AN381" s="13" t="e">
        <f t="shared" ref="AN381:AN385" si="646">AVERAGE(AK381:AM381)</f>
        <v>#DIV/0!</v>
      </c>
      <c r="AO381" s="34" t="e">
        <f>AJ381*1000/(AD381*AE381*AF381)</f>
        <v>#DIV/0!</v>
      </c>
      <c r="AQ381">
        <v>2</v>
      </c>
      <c r="AR381">
        <f>AR380</f>
        <v>100</v>
      </c>
      <c r="AS381">
        <v>2</v>
      </c>
      <c r="AT381">
        <v>5000</v>
      </c>
      <c r="AX381" s="29" t="e">
        <f t="shared" ref="AX381:AX385" si="647">AVERAGE(AU381:AW381)</f>
        <v>#DIV/0!</v>
      </c>
      <c r="AY381" s="38"/>
      <c r="AZ381" s="5"/>
      <c r="BA381" s="38"/>
      <c r="BB381" s="13" t="e">
        <f t="shared" ref="BB381:BB385" si="648">AVERAGE(AY381:BA381)</f>
        <v>#DIV/0!</v>
      </c>
      <c r="BC381" s="34" t="e">
        <f>AX381*1000/(AR381*AS381*AT381)</f>
        <v>#DIV/0!</v>
      </c>
      <c r="BE381" s="53">
        <v>2</v>
      </c>
      <c r="BF381">
        <f>BF380</f>
        <v>100</v>
      </c>
      <c r="BG381">
        <v>2</v>
      </c>
      <c r="BH381">
        <v>10000</v>
      </c>
      <c r="BL381" s="29" t="e">
        <f t="shared" ref="BL381:BL385" si="649">AVERAGE(BI381:BK381)</f>
        <v>#DIV/0!</v>
      </c>
      <c r="BM381" s="38"/>
      <c r="BN381" s="5"/>
      <c r="BO381" s="38"/>
      <c r="BP381" s="13" t="e">
        <f t="shared" ref="BP381:BP385" si="650">AVERAGE(BM381:BO381)</f>
        <v>#DIV/0!</v>
      </c>
      <c r="BQ381" s="34" t="e">
        <f>BL381*1000/(BF381*BG381*BH381)</f>
        <v>#DIV/0!</v>
      </c>
    </row>
    <row r="382" spans="1:69" x14ac:dyDescent="0.25">
      <c r="A382">
        <v>3</v>
      </c>
      <c r="B382">
        <f t="shared" ref="B382:B386" si="651">B381</f>
        <v>100</v>
      </c>
      <c r="C382">
        <v>3</v>
      </c>
      <c r="D382">
        <v>1000</v>
      </c>
      <c r="H382" s="29" t="e">
        <f t="shared" si="641"/>
        <v>#DIV/0!</v>
      </c>
      <c r="L382" s="13" t="e">
        <f t="shared" si="642"/>
        <v>#DIV/0!</v>
      </c>
      <c r="M382" s="34" t="e">
        <f t="shared" ref="M382:M385" si="652">H382*1000/(B382*C382*D382)</f>
        <v>#DIV/0!</v>
      </c>
      <c r="O382">
        <v>3</v>
      </c>
      <c r="P382">
        <f t="shared" ref="P382:P386" si="653">P381</f>
        <v>100</v>
      </c>
      <c r="Q382">
        <v>3</v>
      </c>
      <c r="R382">
        <v>2000</v>
      </c>
      <c r="V382" s="29" t="e">
        <f t="shared" si="643"/>
        <v>#DIV/0!</v>
      </c>
      <c r="Z382" s="13" t="e">
        <f t="shared" si="644"/>
        <v>#DIV/0!</v>
      </c>
      <c r="AA382" s="34" t="e">
        <f t="shared" ref="AA382:AA385" si="654">V382*1000/(P382*Q382*R382)</f>
        <v>#DIV/0!</v>
      </c>
      <c r="AC382">
        <v>3</v>
      </c>
      <c r="AD382">
        <f t="shared" ref="AD382:AD386" si="655">AD381</f>
        <v>100</v>
      </c>
      <c r="AE382">
        <v>3</v>
      </c>
      <c r="AF382">
        <v>3000</v>
      </c>
      <c r="AJ382" s="29" t="e">
        <f t="shared" si="645"/>
        <v>#DIV/0!</v>
      </c>
      <c r="AN382" s="13" t="e">
        <f t="shared" si="646"/>
        <v>#DIV/0!</v>
      </c>
      <c r="AO382" s="34" t="e">
        <f t="shared" ref="AO382:AO385" si="656">AJ382*1000/(AD382*AE382*AF382)</f>
        <v>#DIV/0!</v>
      </c>
      <c r="AQ382">
        <v>3</v>
      </c>
      <c r="AR382">
        <f t="shared" ref="AR382:AR386" si="657">AR381</f>
        <v>100</v>
      </c>
      <c r="AS382">
        <v>3</v>
      </c>
      <c r="AT382">
        <v>5000</v>
      </c>
      <c r="AX382" s="29" t="e">
        <f t="shared" si="647"/>
        <v>#DIV/0!</v>
      </c>
      <c r="BB382" s="13" t="e">
        <f t="shared" si="648"/>
        <v>#DIV/0!</v>
      </c>
      <c r="BC382" s="34" t="e">
        <f t="shared" ref="BC382:BC385" si="658">AX382*1000/(AR382*AS382*AT382)</f>
        <v>#DIV/0!</v>
      </c>
      <c r="BE382" s="53">
        <v>3</v>
      </c>
      <c r="BF382">
        <f t="shared" ref="BF382:BF386" si="659">BF381</f>
        <v>100</v>
      </c>
      <c r="BG382">
        <v>3</v>
      </c>
      <c r="BH382">
        <v>10000</v>
      </c>
      <c r="BL382" s="29" t="e">
        <f t="shared" si="649"/>
        <v>#DIV/0!</v>
      </c>
      <c r="BP382" s="13" t="e">
        <f t="shared" si="650"/>
        <v>#DIV/0!</v>
      </c>
      <c r="BQ382" s="34" t="e">
        <f t="shared" ref="BQ382:BQ385" si="660">BL382*1000/(BF382*BG382*BH382)</f>
        <v>#DIV/0!</v>
      </c>
    </row>
    <row r="383" spans="1:69" x14ac:dyDescent="0.25">
      <c r="A383">
        <v>4</v>
      </c>
      <c r="B383">
        <f t="shared" si="651"/>
        <v>100</v>
      </c>
      <c r="C383">
        <v>4</v>
      </c>
      <c r="D383">
        <v>1000</v>
      </c>
      <c r="H383" s="29" t="e">
        <f t="shared" si="641"/>
        <v>#DIV/0!</v>
      </c>
      <c r="L383" s="13" t="e">
        <f t="shared" si="642"/>
        <v>#DIV/0!</v>
      </c>
      <c r="M383" s="34" t="e">
        <f t="shared" si="652"/>
        <v>#DIV/0!</v>
      </c>
      <c r="O383">
        <v>4</v>
      </c>
      <c r="P383">
        <f t="shared" si="653"/>
        <v>100</v>
      </c>
      <c r="Q383">
        <v>4</v>
      </c>
      <c r="R383">
        <v>2000</v>
      </c>
      <c r="V383" s="29" t="e">
        <f t="shared" si="643"/>
        <v>#DIV/0!</v>
      </c>
      <c r="Z383" s="13" t="e">
        <f t="shared" si="644"/>
        <v>#DIV/0!</v>
      </c>
      <c r="AA383" s="34" t="e">
        <f t="shared" si="654"/>
        <v>#DIV/0!</v>
      </c>
      <c r="AC383">
        <v>4</v>
      </c>
      <c r="AD383">
        <f t="shared" si="655"/>
        <v>100</v>
      </c>
      <c r="AE383">
        <v>4</v>
      </c>
      <c r="AF383">
        <v>3000</v>
      </c>
      <c r="AJ383" s="29" t="e">
        <f t="shared" si="645"/>
        <v>#DIV/0!</v>
      </c>
      <c r="AN383" s="13" t="e">
        <f t="shared" si="646"/>
        <v>#DIV/0!</v>
      </c>
      <c r="AO383" s="34" t="e">
        <f t="shared" si="656"/>
        <v>#DIV/0!</v>
      </c>
      <c r="AQ383">
        <v>4</v>
      </c>
      <c r="AR383">
        <f t="shared" si="657"/>
        <v>100</v>
      </c>
      <c r="AS383">
        <v>4</v>
      </c>
      <c r="AT383">
        <v>5000</v>
      </c>
      <c r="AX383" s="29" t="e">
        <f t="shared" si="647"/>
        <v>#DIV/0!</v>
      </c>
      <c r="BB383" s="13" t="e">
        <f t="shared" si="648"/>
        <v>#DIV/0!</v>
      </c>
      <c r="BC383" s="34" t="e">
        <f t="shared" si="658"/>
        <v>#DIV/0!</v>
      </c>
      <c r="BE383" s="53">
        <v>4</v>
      </c>
      <c r="BF383">
        <f t="shared" si="659"/>
        <v>100</v>
      </c>
      <c r="BG383">
        <v>4</v>
      </c>
      <c r="BH383">
        <v>10000</v>
      </c>
      <c r="BL383" s="29" t="e">
        <f t="shared" si="649"/>
        <v>#DIV/0!</v>
      </c>
      <c r="BP383" s="13" t="e">
        <f t="shared" si="650"/>
        <v>#DIV/0!</v>
      </c>
      <c r="BQ383" s="34" t="e">
        <f t="shared" si="660"/>
        <v>#DIV/0!</v>
      </c>
    </row>
    <row r="384" spans="1:69" x14ac:dyDescent="0.25">
      <c r="A384">
        <v>5</v>
      </c>
      <c r="B384">
        <f t="shared" si="651"/>
        <v>100</v>
      </c>
      <c r="C384">
        <v>5</v>
      </c>
      <c r="D384">
        <v>1000</v>
      </c>
      <c r="H384" s="29" t="e">
        <f t="shared" si="641"/>
        <v>#DIV/0!</v>
      </c>
      <c r="L384" s="13" t="e">
        <f t="shared" si="642"/>
        <v>#DIV/0!</v>
      </c>
      <c r="M384" s="34" t="e">
        <f t="shared" si="652"/>
        <v>#DIV/0!</v>
      </c>
      <c r="O384">
        <v>5</v>
      </c>
      <c r="P384">
        <f t="shared" si="653"/>
        <v>100</v>
      </c>
      <c r="Q384">
        <v>5</v>
      </c>
      <c r="R384">
        <v>2000</v>
      </c>
      <c r="V384" s="29" t="e">
        <f t="shared" si="643"/>
        <v>#DIV/0!</v>
      </c>
      <c r="Z384" s="13" t="e">
        <f t="shared" si="644"/>
        <v>#DIV/0!</v>
      </c>
      <c r="AA384" s="34" t="e">
        <f t="shared" si="654"/>
        <v>#DIV/0!</v>
      </c>
      <c r="AC384">
        <v>5</v>
      </c>
      <c r="AD384">
        <f t="shared" si="655"/>
        <v>100</v>
      </c>
      <c r="AE384">
        <v>5</v>
      </c>
      <c r="AF384">
        <v>3000</v>
      </c>
      <c r="AJ384" s="29" t="e">
        <f t="shared" si="645"/>
        <v>#DIV/0!</v>
      </c>
      <c r="AN384" s="13" t="e">
        <f t="shared" si="646"/>
        <v>#DIV/0!</v>
      </c>
      <c r="AO384" s="34" t="e">
        <f t="shared" si="656"/>
        <v>#DIV/0!</v>
      </c>
      <c r="AQ384">
        <v>5</v>
      </c>
      <c r="AR384">
        <f t="shared" si="657"/>
        <v>100</v>
      </c>
      <c r="AS384">
        <v>5</v>
      </c>
      <c r="AT384">
        <v>5000</v>
      </c>
      <c r="AX384" s="29" t="e">
        <f t="shared" si="647"/>
        <v>#DIV/0!</v>
      </c>
      <c r="BB384" s="13" t="e">
        <f t="shared" si="648"/>
        <v>#DIV/0!</v>
      </c>
      <c r="BC384" s="34" t="e">
        <f t="shared" si="658"/>
        <v>#DIV/0!</v>
      </c>
      <c r="BE384" s="53">
        <v>5</v>
      </c>
      <c r="BF384">
        <f t="shared" si="659"/>
        <v>100</v>
      </c>
      <c r="BG384">
        <v>5</v>
      </c>
      <c r="BH384">
        <v>10000</v>
      </c>
      <c r="BL384" s="29" t="e">
        <f t="shared" si="649"/>
        <v>#DIV/0!</v>
      </c>
      <c r="BP384" s="13" t="e">
        <f t="shared" si="650"/>
        <v>#DIV/0!</v>
      </c>
      <c r="BQ384" s="34" t="e">
        <f t="shared" si="660"/>
        <v>#DIV/0!</v>
      </c>
    </row>
    <row r="385" spans="1:69" s="41" customFormat="1" x14ac:dyDescent="0.25">
      <c r="A385" s="41">
        <v>6</v>
      </c>
      <c r="B385" s="41">
        <f t="shared" si="651"/>
        <v>100</v>
      </c>
      <c r="C385" s="41">
        <v>6</v>
      </c>
      <c r="D385" s="41">
        <v>1000</v>
      </c>
      <c r="E385" s="41">
        <v>12.7</v>
      </c>
      <c r="F385" s="41">
        <v>12.8</v>
      </c>
      <c r="G385" s="41">
        <v>12.8</v>
      </c>
      <c r="H385" s="42">
        <f t="shared" si="641"/>
        <v>12.766666666666666</v>
      </c>
      <c r="I385" s="41">
        <v>13</v>
      </c>
      <c r="J385" s="41">
        <v>9</v>
      </c>
      <c r="K385" s="41">
        <v>9</v>
      </c>
      <c r="L385" s="43">
        <f t="shared" si="642"/>
        <v>10.333333333333334</v>
      </c>
      <c r="M385" s="44">
        <f t="shared" si="652"/>
        <v>2.1277777777777777E-2</v>
      </c>
      <c r="O385" s="41">
        <v>6</v>
      </c>
      <c r="P385" s="41">
        <f t="shared" si="653"/>
        <v>100</v>
      </c>
      <c r="Q385" s="41">
        <v>6</v>
      </c>
      <c r="R385" s="41">
        <v>2000</v>
      </c>
      <c r="S385" s="41">
        <v>24.3</v>
      </c>
      <c r="T385" s="41">
        <v>24.5</v>
      </c>
      <c r="U385" s="41">
        <v>24.5</v>
      </c>
      <c r="V385" s="42">
        <f t="shared" si="643"/>
        <v>24.433333333333334</v>
      </c>
      <c r="Z385" s="43" t="e">
        <f t="shared" si="644"/>
        <v>#DIV/0!</v>
      </c>
      <c r="AA385" s="44">
        <f t="shared" si="654"/>
        <v>2.0361111111111111E-2</v>
      </c>
      <c r="AC385" s="41">
        <v>6</v>
      </c>
      <c r="AD385" s="41">
        <f t="shared" si="655"/>
        <v>100</v>
      </c>
      <c r="AE385" s="41">
        <v>6</v>
      </c>
      <c r="AF385" s="41">
        <v>3000</v>
      </c>
      <c r="AG385" s="41">
        <v>35.799999999999997</v>
      </c>
      <c r="AH385" s="41">
        <v>36.1</v>
      </c>
      <c r="AI385" s="41">
        <v>36.200000000000003</v>
      </c>
      <c r="AJ385" s="42">
        <f t="shared" si="645"/>
        <v>36.033333333333339</v>
      </c>
      <c r="AN385" s="43" t="e">
        <f t="shared" si="646"/>
        <v>#DIV/0!</v>
      </c>
      <c r="AO385" s="44">
        <f t="shared" si="656"/>
        <v>2.0018518518518519E-2</v>
      </c>
      <c r="AQ385" s="41">
        <v>6</v>
      </c>
      <c r="AR385" s="41">
        <f t="shared" si="657"/>
        <v>100</v>
      </c>
      <c r="AS385" s="41">
        <v>6</v>
      </c>
      <c r="AT385" s="41">
        <v>5000</v>
      </c>
      <c r="AU385" s="41">
        <v>59</v>
      </c>
      <c r="AV385" s="41">
        <v>59.1</v>
      </c>
      <c r="AW385" s="41">
        <v>59</v>
      </c>
      <c r="AX385" s="42">
        <f t="shared" si="647"/>
        <v>59.033333333333331</v>
      </c>
      <c r="BB385" s="43" t="e">
        <f t="shared" si="648"/>
        <v>#DIV/0!</v>
      </c>
      <c r="BC385" s="44">
        <f t="shared" si="658"/>
        <v>1.9677777777777777E-2</v>
      </c>
      <c r="BE385" s="55">
        <v>6</v>
      </c>
      <c r="BF385" s="41">
        <f t="shared" si="659"/>
        <v>100</v>
      </c>
      <c r="BG385" s="41">
        <v>6</v>
      </c>
      <c r="BH385" s="41">
        <v>10000</v>
      </c>
      <c r="BI385" s="41">
        <v>105.2</v>
      </c>
      <c r="BJ385" s="41">
        <v>117</v>
      </c>
      <c r="BK385" s="41">
        <v>112</v>
      </c>
      <c r="BL385" s="42">
        <f t="shared" si="649"/>
        <v>111.39999999999999</v>
      </c>
      <c r="BP385" s="43" t="e">
        <f t="shared" si="650"/>
        <v>#DIV/0!</v>
      </c>
      <c r="BQ385" s="44">
        <f t="shared" si="660"/>
        <v>1.8566666666666665E-2</v>
      </c>
    </row>
    <row r="386" spans="1:69" x14ac:dyDescent="0.25">
      <c r="A386">
        <v>18</v>
      </c>
      <c r="B386">
        <f t="shared" si="651"/>
        <v>100</v>
      </c>
      <c r="C386">
        <v>7</v>
      </c>
      <c r="D386">
        <v>1000</v>
      </c>
      <c r="H386" s="29" t="s">
        <v>44</v>
      </c>
      <c r="L386" s="13"/>
      <c r="M386" s="34"/>
      <c r="O386">
        <v>18</v>
      </c>
      <c r="P386">
        <f t="shared" si="653"/>
        <v>100</v>
      </c>
      <c r="Q386">
        <v>7</v>
      </c>
      <c r="R386">
        <v>2000</v>
      </c>
      <c r="V386" s="29" t="s">
        <v>44</v>
      </c>
      <c r="Z386" s="13"/>
      <c r="AA386" s="34"/>
      <c r="AC386">
        <v>18</v>
      </c>
      <c r="AD386">
        <f t="shared" si="655"/>
        <v>100</v>
      </c>
      <c r="AE386">
        <v>7</v>
      </c>
      <c r="AF386">
        <v>3000</v>
      </c>
      <c r="AJ386" s="29" t="s">
        <v>44</v>
      </c>
      <c r="AN386" s="13"/>
      <c r="AO386" s="34"/>
      <c r="AQ386">
        <v>18</v>
      </c>
      <c r="AR386">
        <f t="shared" si="657"/>
        <v>100</v>
      </c>
      <c r="AS386">
        <v>7</v>
      </c>
      <c r="AT386">
        <v>5000</v>
      </c>
      <c r="AX386" s="29" t="s">
        <v>44</v>
      </c>
      <c r="BB386" s="13"/>
      <c r="BC386" s="34"/>
      <c r="BE386" s="53">
        <v>18</v>
      </c>
      <c r="BF386">
        <f t="shared" si="659"/>
        <v>100</v>
      </c>
      <c r="BG386">
        <v>7</v>
      </c>
      <c r="BH386">
        <v>10000</v>
      </c>
      <c r="BL386" s="29" t="s">
        <v>44</v>
      </c>
      <c r="BP386" s="13"/>
      <c r="BQ386" s="34"/>
    </row>
    <row r="388" spans="1:69" s="31" customFormat="1" x14ac:dyDescent="0.25">
      <c r="A388" s="39" t="s">
        <v>59</v>
      </c>
      <c r="B388" s="40">
        <v>150</v>
      </c>
      <c r="F388" s="35"/>
      <c r="H388" s="36"/>
      <c r="L388" s="37"/>
      <c r="M388" s="37"/>
      <c r="AA388" s="37"/>
      <c r="BE388" s="54"/>
    </row>
    <row r="389" spans="1:69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</row>
    <row r="390" spans="1:69" x14ac:dyDescent="0.25">
      <c r="A390">
        <v>1</v>
      </c>
      <c r="B390">
        <f>$B$388</f>
        <v>150</v>
      </c>
      <c r="C390">
        <v>1</v>
      </c>
      <c r="D390">
        <v>1000</v>
      </c>
      <c r="H390" s="29" t="e">
        <f>AVERAGE(E390:G390)</f>
        <v>#DIV/0!</v>
      </c>
      <c r="I390" s="5" t="s">
        <v>43</v>
      </c>
      <c r="J390" s="5" t="s">
        <v>43</v>
      </c>
      <c r="K390" s="5" t="s">
        <v>43</v>
      </c>
      <c r="L390" s="5" t="s">
        <v>43</v>
      </c>
      <c r="M390" s="34" t="e">
        <f>H390*1000/(B390*C390*D390)</f>
        <v>#DIV/0!</v>
      </c>
      <c r="O390">
        <v>1</v>
      </c>
      <c r="P390">
        <f>$B$388</f>
        <v>150</v>
      </c>
      <c r="Q390">
        <v>1</v>
      </c>
      <c r="R390">
        <v>2000</v>
      </c>
      <c r="V390" s="29" t="e">
        <f>AVERAGE(S390:U390)</f>
        <v>#DIV/0!</v>
      </c>
      <c r="W390" s="5"/>
      <c r="X390" s="5"/>
      <c r="Y390" s="5"/>
      <c r="Z390" s="5" t="s">
        <v>43</v>
      </c>
      <c r="AA390" s="34" t="e">
        <f>V390*1000/(P390*Q390*R390)</f>
        <v>#DIV/0!</v>
      </c>
      <c r="AC390">
        <v>1</v>
      </c>
      <c r="AD390">
        <f>$B$388</f>
        <v>150</v>
      </c>
      <c r="AE390">
        <v>1</v>
      </c>
      <c r="AF390">
        <v>3000</v>
      </c>
      <c r="AJ390" s="29" t="e">
        <f>AVERAGE(AG390:AI390)</f>
        <v>#DIV/0!</v>
      </c>
      <c r="AK390" s="5"/>
      <c r="AL390" s="5"/>
      <c r="AM390" s="5"/>
      <c r="AN390" s="5" t="s">
        <v>43</v>
      </c>
      <c r="AO390" s="34" t="e">
        <f>AJ390*1000/(AD390*AE390*AF390)</f>
        <v>#DIV/0!</v>
      </c>
      <c r="AQ390">
        <v>1</v>
      </c>
      <c r="AR390">
        <f>$B$388</f>
        <v>150</v>
      </c>
      <c r="AS390">
        <v>1</v>
      </c>
      <c r="AT390">
        <v>5000</v>
      </c>
      <c r="AX390" s="29" t="e">
        <f>AVERAGE(AU390:AW390)</f>
        <v>#DIV/0!</v>
      </c>
      <c r="AY390" s="5"/>
      <c r="AZ390" s="5"/>
      <c r="BA390" s="5"/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150</v>
      </c>
      <c r="BG390">
        <v>1</v>
      </c>
      <c r="BH390">
        <v>10000</v>
      </c>
      <c r="BL390" s="29" t="e">
        <f>AVERAGE(BI390:BK390)</f>
        <v>#DIV/0!</v>
      </c>
      <c r="BM390" s="5"/>
      <c r="BN390" s="5"/>
      <c r="BO390" s="5"/>
      <c r="BP390" s="5" t="s">
        <v>43</v>
      </c>
      <c r="BQ390" s="34" t="e">
        <f>BL390*1000/(BF390*BG390*BH390)</f>
        <v>#DIV/0!</v>
      </c>
    </row>
    <row r="391" spans="1:69" x14ac:dyDescent="0.25">
      <c r="A391">
        <v>2</v>
      </c>
      <c r="B391">
        <f>B390</f>
        <v>150</v>
      </c>
      <c r="C391">
        <v>2</v>
      </c>
      <c r="D391">
        <v>1000</v>
      </c>
      <c r="H391" s="29" t="e">
        <f t="shared" ref="H391:H393" si="661">AVERAGE(E391:G391)</f>
        <v>#DIV/0!</v>
      </c>
      <c r="I391" s="38"/>
      <c r="J391" s="5"/>
      <c r="K391" s="38"/>
      <c r="L391" s="13" t="e">
        <f t="shared" ref="L391:L393" si="662">AVERAGE(I391:K391)</f>
        <v>#DIV/0!</v>
      </c>
      <c r="M391" s="34" t="e">
        <f>H391*1000/(B391*C391*D391)</f>
        <v>#DIV/0!</v>
      </c>
      <c r="O391">
        <v>2</v>
      </c>
      <c r="P391">
        <f>P390</f>
        <v>150</v>
      </c>
      <c r="Q391">
        <v>2</v>
      </c>
      <c r="R391">
        <v>2000</v>
      </c>
      <c r="V391" s="29" t="e">
        <f t="shared" ref="V391:V393" si="663">AVERAGE(S391:U391)</f>
        <v>#DIV/0!</v>
      </c>
      <c r="W391" s="38"/>
      <c r="X391" s="5"/>
      <c r="Y391" s="38"/>
      <c r="Z391" s="13" t="e">
        <f t="shared" ref="Z391:Z393" si="664">AVERAGE(W391:Y391)</f>
        <v>#DIV/0!</v>
      </c>
      <c r="AA391" s="34" t="e">
        <f>V391*1000/(P391*Q391*R391)</f>
        <v>#DIV/0!</v>
      </c>
      <c r="AC391">
        <v>2</v>
      </c>
      <c r="AD391">
        <f>AD390</f>
        <v>150</v>
      </c>
      <c r="AE391">
        <v>2</v>
      </c>
      <c r="AF391">
        <v>3000</v>
      </c>
      <c r="AJ391" s="29" t="e">
        <f t="shared" ref="AJ391:AJ393" si="665">AVERAGE(AG391:AI391)</f>
        <v>#DIV/0!</v>
      </c>
      <c r="AK391" s="38"/>
      <c r="AL391" s="5"/>
      <c r="AM391" s="38"/>
      <c r="AN391" s="13" t="e">
        <f t="shared" ref="AN391:AN393" si="666">AVERAGE(AK391:AM391)</f>
        <v>#DIV/0!</v>
      </c>
      <c r="AO391" s="34" t="e">
        <f>AJ391*1000/(AD391*AE391*AF391)</f>
        <v>#DIV/0!</v>
      </c>
      <c r="AQ391">
        <v>2</v>
      </c>
      <c r="AR391">
        <f>AR390</f>
        <v>150</v>
      </c>
      <c r="AS391">
        <v>2</v>
      </c>
      <c r="AT391">
        <v>5000</v>
      </c>
      <c r="AX391" s="29" t="e">
        <f t="shared" ref="AX391:AX393" si="667">AVERAGE(AU391:AW391)</f>
        <v>#DIV/0!</v>
      </c>
      <c r="AY391" s="38"/>
      <c r="AZ391" s="5"/>
      <c r="BA391" s="38"/>
      <c r="BB391" s="13" t="e">
        <f t="shared" ref="BB391:BB393" si="668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150</v>
      </c>
      <c r="BG391">
        <v>2</v>
      </c>
      <c r="BH391">
        <v>10000</v>
      </c>
      <c r="BL391" s="29" t="e">
        <f t="shared" ref="BL391:BL393" si="669">AVERAGE(BI391:BK391)</f>
        <v>#DIV/0!</v>
      </c>
      <c r="BM391" s="38"/>
      <c r="BN391" s="5"/>
      <c r="BO391" s="38"/>
      <c r="BP391" s="13" t="e">
        <f t="shared" ref="BP391:BP393" si="670">AVERAGE(BM391:BO391)</f>
        <v>#DIV/0!</v>
      </c>
      <c r="BQ391" s="34" t="e">
        <f>BL391*1000/(BF391*BG391*BH391)</f>
        <v>#DIV/0!</v>
      </c>
    </row>
    <row r="392" spans="1:69" x14ac:dyDescent="0.25">
      <c r="A392">
        <v>3</v>
      </c>
      <c r="B392">
        <f t="shared" ref="B392:B393" si="671">B391</f>
        <v>150</v>
      </c>
      <c r="C392">
        <v>3</v>
      </c>
      <c r="D392">
        <v>1000</v>
      </c>
      <c r="H392" s="29" t="e">
        <f t="shared" si="661"/>
        <v>#DIV/0!</v>
      </c>
      <c r="L392" s="13" t="e">
        <f t="shared" si="662"/>
        <v>#DIV/0!</v>
      </c>
      <c r="M392" s="34" t="e">
        <f t="shared" ref="M392:M393" si="672">H392*1000/(B392*C392*D392)</f>
        <v>#DIV/0!</v>
      </c>
      <c r="O392">
        <v>3</v>
      </c>
      <c r="P392">
        <f t="shared" ref="P392:P393" si="673">P391</f>
        <v>150</v>
      </c>
      <c r="Q392">
        <v>3</v>
      </c>
      <c r="R392">
        <v>2000</v>
      </c>
      <c r="V392" s="29" t="e">
        <f t="shared" si="663"/>
        <v>#DIV/0!</v>
      </c>
      <c r="Z392" s="13" t="e">
        <f t="shared" si="664"/>
        <v>#DIV/0!</v>
      </c>
      <c r="AA392" s="34" t="e">
        <f t="shared" ref="AA392:AA393" si="674">V392*1000/(P392*Q392*R392)</f>
        <v>#DIV/0!</v>
      </c>
      <c r="AC392">
        <v>3</v>
      </c>
      <c r="AD392">
        <f t="shared" ref="AD392:AD393" si="675">AD391</f>
        <v>150</v>
      </c>
      <c r="AE392">
        <v>3</v>
      </c>
      <c r="AF392">
        <v>3000</v>
      </c>
      <c r="AJ392" s="29" t="e">
        <f t="shared" si="665"/>
        <v>#DIV/0!</v>
      </c>
      <c r="AN392" s="13" t="e">
        <f t="shared" si="666"/>
        <v>#DIV/0!</v>
      </c>
      <c r="AO392" s="34" t="e">
        <f t="shared" ref="AO392:AO393" si="676">AJ392*1000/(AD392*AE392*AF392)</f>
        <v>#DIV/0!</v>
      </c>
      <c r="AQ392">
        <v>3</v>
      </c>
      <c r="AR392">
        <f t="shared" ref="AR392:AR393" si="677">AR391</f>
        <v>150</v>
      </c>
      <c r="AS392">
        <v>3</v>
      </c>
      <c r="AT392">
        <v>5000</v>
      </c>
      <c r="AX392" s="29" t="e">
        <f t="shared" si="667"/>
        <v>#DIV/0!</v>
      </c>
      <c r="BB392" s="13" t="e">
        <f t="shared" si="668"/>
        <v>#DIV/0!</v>
      </c>
      <c r="BC392" s="34" t="e">
        <f t="shared" ref="BC392:BC393" si="678">AX392*1000/(AR392*AS392*AT392)</f>
        <v>#DIV/0!</v>
      </c>
      <c r="BE392" s="53">
        <v>3</v>
      </c>
      <c r="BF392">
        <f t="shared" ref="BF392:BF393" si="679">BF391</f>
        <v>150</v>
      </c>
      <c r="BG392">
        <v>3</v>
      </c>
      <c r="BH392">
        <v>10000</v>
      </c>
      <c r="BL392" s="29" t="e">
        <f t="shared" si="669"/>
        <v>#DIV/0!</v>
      </c>
      <c r="BP392" s="13" t="e">
        <f t="shared" si="670"/>
        <v>#DIV/0!</v>
      </c>
      <c r="BQ392" s="34" t="e">
        <f t="shared" ref="BQ392:BQ393" si="680">BL392*1000/(BF392*BG392*BH392)</f>
        <v>#DIV/0!</v>
      </c>
    </row>
    <row r="393" spans="1:69" s="41" customFormat="1" x14ac:dyDescent="0.25">
      <c r="A393" s="41">
        <v>4</v>
      </c>
      <c r="B393" s="41">
        <f t="shared" si="671"/>
        <v>150</v>
      </c>
      <c r="C393" s="41">
        <v>4</v>
      </c>
      <c r="D393" s="41">
        <v>1000</v>
      </c>
      <c r="E393" s="41">
        <v>13.3</v>
      </c>
      <c r="F393" s="41">
        <v>12</v>
      </c>
      <c r="G393" s="41">
        <v>12.1</v>
      </c>
      <c r="H393" s="42">
        <f t="shared" si="661"/>
        <v>12.466666666666667</v>
      </c>
      <c r="I393" s="41">
        <v>12</v>
      </c>
      <c r="J393" s="41">
        <v>13</v>
      </c>
      <c r="K393" s="41">
        <v>9</v>
      </c>
      <c r="L393" s="43">
        <f t="shared" si="662"/>
        <v>11.333333333333334</v>
      </c>
      <c r="M393" s="44">
        <f t="shared" si="672"/>
        <v>2.0777777777777777E-2</v>
      </c>
      <c r="O393" s="41">
        <v>4</v>
      </c>
      <c r="P393" s="41">
        <f t="shared" si="673"/>
        <v>150</v>
      </c>
      <c r="Q393" s="41">
        <v>4</v>
      </c>
      <c r="R393" s="41">
        <v>2000</v>
      </c>
      <c r="S393" s="41">
        <v>22.6</v>
      </c>
      <c r="T393" s="41">
        <v>22.7</v>
      </c>
      <c r="U393" s="41">
        <v>22.7</v>
      </c>
      <c r="V393" s="42">
        <f t="shared" si="663"/>
        <v>22.666666666666668</v>
      </c>
      <c r="Z393" s="43" t="e">
        <f t="shared" si="664"/>
        <v>#DIV/0!</v>
      </c>
      <c r="AA393" s="44">
        <f t="shared" si="674"/>
        <v>1.8888888888888889E-2</v>
      </c>
      <c r="AC393" s="41">
        <v>4</v>
      </c>
      <c r="AD393" s="41">
        <f t="shared" si="675"/>
        <v>150</v>
      </c>
      <c r="AE393" s="41">
        <v>4</v>
      </c>
      <c r="AF393" s="41">
        <v>3000</v>
      </c>
      <c r="AG393" s="41">
        <v>33.6</v>
      </c>
      <c r="AH393" s="41">
        <v>33.4</v>
      </c>
      <c r="AI393" s="41">
        <v>33.299999999999997</v>
      </c>
      <c r="AJ393" s="42">
        <f t="shared" si="665"/>
        <v>33.43333333333333</v>
      </c>
      <c r="AN393" s="43" t="e">
        <f t="shared" si="666"/>
        <v>#DIV/0!</v>
      </c>
      <c r="AO393" s="44">
        <f t="shared" si="676"/>
        <v>1.8574074074074073E-2</v>
      </c>
      <c r="AQ393" s="41">
        <v>4</v>
      </c>
      <c r="AR393" s="41">
        <f t="shared" si="677"/>
        <v>150</v>
      </c>
      <c r="AS393" s="41">
        <v>4</v>
      </c>
      <c r="AT393" s="41">
        <v>5000</v>
      </c>
      <c r="AU393" s="41">
        <v>54.1</v>
      </c>
      <c r="AV393" s="41">
        <v>54.4</v>
      </c>
      <c r="AW393" s="41">
        <v>54.2</v>
      </c>
      <c r="AX393" s="42">
        <f t="shared" si="667"/>
        <v>54.233333333333327</v>
      </c>
      <c r="BB393" s="43" t="e">
        <f t="shared" si="668"/>
        <v>#DIV/0!</v>
      </c>
      <c r="BC393" s="44">
        <f t="shared" si="678"/>
        <v>1.8077777777777776E-2</v>
      </c>
      <c r="BE393" s="55">
        <v>4</v>
      </c>
      <c r="BF393" s="41">
        <f t="shared" si="679"/>
        <v>150</v>
      </c>
      <c r="BG393" s="41">
        <v>4</v>
      </c>
      <c r="BH393" s="41">
        <v>10000</v>
      </c>
      <c r="BI393" s="41">
        <v>94</v>
      </c>
      <c r="BJ393" s="41">
        <v>100.7</v>
      </c>
      <c r="BK393" s="41">
        <v>96</v>
      </c>
      <c r="BL393" s="42">
        <f t="shared" si="669"/>
        <v>96.899999999999991</v>
      </c>
      <c r="BP393" s="43" t="e">
        <f t="shared" si="670"/>
        <v>#DIV/0!</v>
      </c>
      <c r="BQ393" s="44">
        <f t="shared" si="680"/>
        <v>1.6149999999999998E-2</v>
      </c>
    </row>
    <row r="394" spans="1:69" x14ac:dyDescent="0.25">
      <c r="A394">
        <v>18</v>
      </c>
      <c r="B394">
        <f>B393</f>
        <v>150</v>
      </c>
      <c r="C394">
        <v>5</v>
      </c>
      <c r="D394">
        <v>1000</v>
      </c>
      <c r="H394" s="29" t="s">
        <v>44</v>
      </c>
      <c r="L394" s="13"/>
      <c r="M394" s="34"/>
      <c r="O394">
        <v>18</v>
      </c>
      <c r="P394">
        <f>P393</f>
        <v>150</v>
      </c>
      <c r="Q394">
        <v>5</v>
      </c>
      <c r="R394">
        <v>2000</v>
      </c>
      <c r="V394" s="29" t="s">
        <v>44</v>
      </c>
      <c r="Z394" s="13"/>
      <c r="AA394" s="34"/>
      <c r="AC394">
        <v>18</v>
      </c>
      <c r="AD394">
        <f>AD393</f>
        <v>150</v>
      </c>
      <c r="AE394">
        <v>5</v>
      </c>
      <c r="AF394">
        <v>3000</v>
      </c>
      <c r="AJ394" s="29" t="s">
        <v>44</v>
      </c>
      <c r="AN394" s="13"/>
      <c r="AO394" s="34"/>
      <c r="AQ394">
        <v>18</v>
      </c>
      <c r="AR394">
        <f>AR393</f>
        <v>150</v>
      </c>
      <c r="AS394">
        <v>5</v>
      </c>
      <c r="AT394">
        <v>5000</v>
      </c>
      <c r="AX394" s="29" t="s">
        <v>44</v>
      </c>
      <c r="BB394" s="13"/>
      <c r="BC394" s="34"/>
      <c r="BE394" s="53">
        <v>18</v>
      </c>
      <c r="BF394">
        <f>BF393</f>
        <v>150</v>
      </c>
      <c r="BG394">
        <v>5</v>
      </c>
      <c r="BH394">
        <v>10000</v>
      </c>
      <c r="BL394" s="29" t="s">
        <v>44</v>
      </c>
      <c r="BP394" s="13"/>
      <c r="BQ394" s="34"/>
    </row>
    <row r="397" spans="1:69" s="31" customFormat="1" x14ac:dyDescent="0.25">
      <c r="A397" s="39" t="s">
        <v>59</v>
      </c>
      <c r="B397" s="40">
        <v>200</v>
      </c>
      <c r="F397" s="35"/>
      <c r="H397" s="36"/>
      <c r="L397" s="37"/>
      <c r="M397" s="37"/>
      <c r="AA397" s="37"/>
      <c r="BE397" s="54"/>
    </row>
    <row r="398" spans="1:69" x14ac:dyDescent="0.25">
      <c r="A398" s="31"/>
      <c r="B398" s="32" t="s">
        <v>11</v>
      </c>
      <c r="C398" s="32" t="s">
        <v>12</v>
      </c>
      <c r="D398" s="32" t="s">
        <v>20</v>
      </c>
      <c r="E398" s="32" t="s">
        <v>28</v>
      </c>
      <c r="F398" s="32" t="s">
        <v>29</v>
      </c>
      <c r="G398" s="32" t="s">
        <v>30</v>
      </c>
      <c r="H398" s="33" t="s">
        <v>13</v>
      </c>
      <c r="I398" s="32" t="s">
        <v>14</v>
      </c>
      <c r="J398" s="32" t="s">
        <v>15</v>
      </c>
      <c r="K398" s="32" t="s">
        <v>16</v>
      </c>
      <c r="L398" s="33" t="s">
        <v>18</v>
      </c>
      <c r="M398" s="33" t="s">
        <v>45</v>
      </c>
      <c r="O398" s="31"/>
      <c r="P398" s="32" t="s">
        <v>11</v>
      </c>
      <c r="Q398" s="32" t="s">
        <v>12</v>
      </c>
      <c r="R398" s="32" t="s">
        <v>20</v>
      </c>
      <c r="S398" s="32" t="s">
        <v>28</v>
      </c>
      <c r="T398" s="32" t="s">
        <v>29</v>
      </c>
      <c r="U398" s="32" t="s">
        <v>30</v>
      </c>
      <c r="V398" s="33" t="s">
        <v>13</v>
      </c>
      <c r="W398" s="32" t="s">
        <v>14</v>
      </c>
      <c r="X398" s="32" t="s">
        <v>15</v>
      </c>
      <c r="Y398" s="32" t="s">
        <v>16</v>
      </c>
      <c r="Z398" s="33" t="s">
        <v>18</v>
      </c>
      <c r="AA398" s="33" t="s">
        <v>45</v>
      </c>
      <c r="AC398" s="31"/>
      <c r="AD398" s="32" t="s">
        <v>11</v>
      </c>
      <c r="AE398" s="32" t="s">
        <v>12</v>
      </c>
      <c r="AF398" s="32" t="s">
        <v>20</v>
      </c>
      <c r="AG398" s="32" t="s">
        <v>28</v>
      </c>
      <c r="AH398" s="32" t="s">
        <v>29</v>
      </c>
      <c r="AI398" s="32" t="s">
        <v>30</v>
      </c>
      <c r="AJ398" s="33" t="s">
        <v>13</v>
      </c>
      <c r="AK398" s="32" t="s">
        <v>14</v>
      </c>
      <c r="AL398" s="32" t="s">
        <v>15</v>
      </c>
      <c r="AM398" s="32" t="s">
        <v>16</v>
      </c>
      <c r="AN398" s="33" t="s">
        <v>18</v>
      </c>
      <c r="AO398" s="33" t="s">
        <v>45</v>
      </c>
      <c r="AQ398" s="31"/>
      <c r="AR398" s="32" t="s">
        <v>11</v>
      </c>
      <c r="AS398" s="32" t="s">
        <v>12</v>
      </c>
      <c r="AT398" s="32" t="s">
        <v>20</v>
      </c>
      <c r="AU398" s="32" t="s">
        <v>28</v>
      </c>
      <c r="AV398" s="32" t="s">
        <v>29</v>
      </c>
      <c r="AW398" s="32" t="s">
        <v>30</v>
      </c>
      <c r="AX398" s="33" t="s">
        <v>13</v>
      </c>
      <c r="AY398" s="32" t="s">
        <v>14</v>
      </c>
      <c r="AZ398" s="32" t="s">
        <v>15</v>
      </c>
      <c r="BA398" s="32" t="s">
        <v>16</v>
      </c>
      <c r="BB398" s="33" t="s">
        <v>18</v>
      </c>
      <c r="BC398" s="33" t="s">
        <v>45</v>
      </c>
      <c r="BE398" s="54"/>
      <c r="BF398" s="32" t="s">
        <v>11</v>
      </c>
      <c r="BG398" s="32" t="s">
        <v>12</v>
      </c>
      <c r="BH398" s="32" t="s">
        <v>20</v>
      </c>
      <c r="BI398" s="32" t="s">
        <v>28</v>
      </c>
      <c r="BJ398" s="32" t="s">
        <v>29</v>
      </c>
      <c r="BK398" s="32" t="s">
        <v>30</v>
      </c>
      <c r="BL398" s="33" t="s">
        <v>13</v>
      </c>
      <c r="BM398" s="32" t="s">
        <v>14</v>
      </c>
      <c r="BN398" s="32" t="s">
        <v>15</v>
      </c>
      <c r="BO398" s="32" t="s">
        <v>16</v>
      </c>
      <c r="BP398" s="33" t="s">
        <v>18</v>
      </c>
      <c r="BQ398" s="33" t="s">
        <v>45</v>
      </c>
    </row>
    <row r="399" spans="1:69" x14ac:dyDescent="0.25">
      <c r="A399">
        <v>1</v>
      </c>
      <c r="B399">
        <f>$B$397</f>
        <v>200</v>
      </c>
      <c r="C399">
        <v>1</v>
      </c>
      <c r="D399">
        <v>1000</v>
      </c>
      <c r="H399" s="29" t="e">
        <f>AVERAGE(E399:G399)</f>
        <v>#DIV/0!</v>
      </c>
      <c r="I399" s="5" t="s">
        <v>43</v>
      </c>
      <c r="J399" s="5" t="s">
        <v>43</v>
      </c>
      <c r="K399" s="5" t="s">
        <v>43</v>
      </c>
      <c r="L399" s="5" t="s">
        <v>43</v>
      </c>
      <c r="M399" s="34" t="e">
        <f>H399*1000/(B399*C399*D399)</f>
        <v>#DIV/0!</v>
      </c>
      <c r="O399">
        <v>1</v>
      </c>
      <c r="P399">
        <f>$B$397</f>
        <v>200</v>
      </c>
      <c r="Q399">
        <v>1</v>
      </c>
      <c r="R399">
        <v>2000</v>
      </c>
      <c r="V399" s="29" t="e">
        <f>AVERAGE(S399:U399)</f>
        <v>#DIV/0!</v>
      </c>
      <c r="W399" s="5"/>
      <c r="X399" s="5"/>
      <c r="Y399" s="5"/>
      <c r="Z399" s="5" t="s">
        <v>43</v>
      </c>
      <c r="AA399" s="34" t="e">
        <f>V399*1000/(P399*Q399*R399)</f>
        <v>#DIV/0!</v>
      </c>
      <c r="AC399">
        <v>1</v>
      </c>
      <c r="AD399">
        <f>$B$397</f>
        <v>200</v>
      </c>
      <c r="AE399">
        <v>1</v>
      </c>
      <c r="AF399">
        <v>3000</v>
      </c>
      <c r="AJ399" s="29" t="e">
        <f>AVERAGE(AG399:AI399)</f>
        <v>#DIV/0!</v>
      </c>
      <c r="AK399" s="5"/>
      <c r="AL399" s="5"/>
      <c r="AM399" s="5"/>
      <c r="AN399" s="5" t="s">
        <v>43</v>
      </c>
      <c r="AO399" s="34" t="e">
        <f>AJ399*1000/(AD399*AE399*AF399)</f>
        <v>#DIV/0!</v>
      </c>
      <c r="AQ399">
        <v>1</v>
      </c>
      <c r="AR399">
        <f>$B$397</f>
        <v>200</v>
      </c>
      <c r="AS399">
        <v>1</v>
      </c>
      <c r="AT399">
        <v>5000</v>
      </c>
      <c r="AX399" s="29" t="e">
        <f>AVERAGE(AU399:AW399)</f>
        <v>#DIV/0!</v>
      </c>
      <c r="AY399" s="5"/>
      <c r="AZ399" s="5"/>
      <c r="BA399" s="5"/>
      <c r="BB399" s="5" t="s">
        <v>43</v>
      </c>
      <c r="BC399" s="34" t="e">
        <f>AX399*1000/(AR399*AS399*AT399)</f>
        <v>#DIV/0!</v>
      </c>
      <c r="BE399" s="53">
        <v>1</v>
      </c>
      <c r="BF399">
        <f>$B$397</f>
        <v>200</v>
      </c>
      <c r="BG399">
        <v>1</v>
      </c>
      <c r="BH399">
        <v>10000</v>
      </c>
      <c r="BL399" s="29" t="e">
        <f>AVERAGE(BI399:BK399)</f>
        <v>#DIV/0!</v>
      </c>
      <c r="BM399" s="5"/>
      <c r="BN399" s="5"/>
      <c r="BO399" s="5"/>
      <c r="BP399" s="5" t="s">
        <v>43</v>
      </c>
      <c r="BQ399" s="34" t="e">
        <f>BL399*1000/(BF399*BG399*BH399)</f>
        <v>#DIV/0!</v>
      </c>
    </row>
    <row r="400" spans="1:69" x14ac:dyDescent="0.25">
      <c r="A400">
        <v>2</v>
      </c>
      <c r="B400">
        <f>B399</f>
        <v>200</v>
      </c>
      <c r="C400">
        <v>2</v>
      </c>
      <c r="D400">
        <v>1000</v>
      </c>
      <c r="H400" s="29" t="e">
        <f t="shared" ref="H400:H401" si="681">AVERAGE(E400:G400)</f>
        <v>#DIV/0!</v>
      </c>
      <c r="I400" s="38"/>
      <c r="J400" s="5"/>
      <c r="K400" s="38"/>
      <c r="L400" s="13" t="e">
        <f t="shared" ref="L400:L401" si="682">AVERAGE(I400:K400)</f>
        <v>#DIV/0!</v>
      </c>
      <c r="M400" s="34" t="e">
        <f>H400*1000/(B400*C400*D400)</f>
        <v>#DIV/0!</v>
      </c>
      <c r="O400">
        <v>2</v>
      </c>
      <c r="P400">
        <f>P399</f>
        <v>200</v>
      </c>
      <c r="Q400">
        <v>2</v>
      </c>
      <c r="R400">
        <v>2000</v>
      </c>
      <c r="V400" s="29" t="e">
        <f t="shared" ref="V400:V401" si="683">AVERAGE(S400:U400)</f>
        <v>#DIV/0!</v>
      </c>
      <c r="W400" s="38"/>
      <c r="X400" s="5"/>
      <c r="Y400" s="38"/>
      <c r="Z400" s="13" t="e">
        <f t="shared" ref="Z400:Z401" si="684">AVERAGE(W400:Y400)</f>
        <v>#DIV/0!</v>
      </c>
      <c r="AA400" s="34" t="e">
        <f>V400*1000/(P400*Q400*R400)</f>
        <v>#DIV/0!</v>
      </c>
      <c r="AC400">
        <v>2</v>
      </c>
      <c r="AD400">
        <f>AD399</f>
        <v>200</v>
      </c>
      <c r="AE400">
        <v>2</v>
      </c>
      <c r="AF400">
        <v>3000</v>
      </c>
      <c r="AJ400" s="29" t="e">
        <f t="shared" ref="AJ400:AJ401" si="685">AVERAGE(AG400:AI400)</f>
        <v>#DIV/0!</v>
      </c>
      <c r="AK400" s="38"/>
      <c r="AL400" s="5"/>
      <c r="AM400" s="38"/>
      <c r="AN400" s="13" t="e">
        <f t="shared" ref="AN400:AN401" si="686">AVERAGE(AK400:AM400)</f>
        <v>#DIV/0!</v>
      </c>
      <c r="AO400" s="34" t="e">
        <f>AJ400*1000/(AD400*AE400*AF400)</f>
        <v>#DIV/0!</v>
      </c>
      <c r="AQ400">
        <v>2</v>
      </c>
      <c r="AR400">
        <f>AR399</f>
        <v>200</v>
      </c>
      <c r="AS400">
        <v>2</v>
      </c>
      <c r="AT400">
        <v>5000</v>
      </c>
      <c r="AX400" s="29" t="e">
        <f t="shared" ref="AX400:AX401" si="687">AVERAGE(AU400:AW400)</f>
        <v>#DIV/0!</v>
      </c>
      <c r="AY400" s="38"/>
      <c r="AZ400" s="5"/>
      <c r="BA400" s="38"/>
      <c r="BB400" s="13" t="e">
        <f t="shared" ref="BB400:BB401" si="688">AVERAGE(AY400:BA400)</f>
        <v>#DIV/0!</v>
      </c>
      <c r="BC400" s="34" t="e">
        <f>AX400*1000/(AR400*AS400*AT400)</f>
        <v>#DIV/0!</v>
      </c>
      <c r="BE400" s="53">
        <v>2</v>
      </c>
      <c r="BF400">
        <f>BF399</f>
        <v>200</v>
      </c>
      <c r="BG400">
        <v>2</v>
      </c>
      <c r="BH400">
        <v>10000</v>
      </c>
      <c r="BL400" s="29" t="e">
        <f t="shared" ref="BL400:BL401" si="689">AVERAGE(BI400:BK400)</f>
        <v>#DIV/0!</v>
      </c>
      <c r="BM400" s="38"/>
      <c r="BN400" s="5"/>
      <c r="BO400" s="38"/>
      <c r="BP400" s="13" t="e">
        <f t="shared" ref="BP400:BP401" si="690">AVERAGE(BM400:BO400)</f>
        <v>#DIV/0!</v>
      </c>
      <c r="BQ400" s="34" t="e">
        <f>BL400*1000/(BF400*BG400*BH400)</f>
        <v>#DIV/0!</v>
      </c>
    </row>
    <row r="401" spans="1:69" s="41" customFormat="1" x14ac:dyDescent="0.25">
      <c r="A401" s="41">
        <v>3</v>
      </c>
      <c r="B401" s="41">
        <f t="shared" ref="B401" si="691">B400</f>
        <v>200</v>
      </c>
      <c r="C401" s="41">
        <v>3</v>
      </c>
      <c r="D401" s="41">
        <v>1000</v>
      </c>
      <c r="E401" s="41">
        <v>13.2</v>
      </c>
      <c r="F401" s="41">
        <v>13.3</v>
      </c>
      <c r="G401" s="41">
        <v>13.4</v>
      </c>
      <c r="H401" s="42">
        <f t="shared" si="681"/>
        <v>13.299999999999999</v>
      </c>
      <c r="I401" s="41">
        <v>10</v>
      </c>
      <c r="J401" s="41">
        <v>10</v>
      </c>
      <c r="K401" s="41">
        <v>10</v>
      </c>
      <c r="L401" s="43">
        <f t="shared" si="682"/>
        <v>10</v>
      </c>
      <c r="M401" s="44">
        <f t="shared" ref="M401" si="692">H401*1000/(B401*C401*D401)</f>
        <v>2.2166666666666664E-2</v>
      </c>
      <c r="O401" s="41">
        <v>3</v>
      </c>
      <c r="P401" s="41">
        <f t="shared" ref="P401" si="693">P400</f>
        <v>200</v>
      </c>
      <c r="Q401" s="41">
        <v>3</v>
      </c>
      <c r="R401" s="41">
        <v>2000</v>
      </c>
      <c r="S401" s="41">
        <v>24.6</v>
      </c>
      <c r="T401" s="41">
        <v>24.9</v>
      </c>
      <c r="U401" s="41">
        <v>24.9</v>
      </c>
      <c r="V401" s="42">
        <f t="shared" si="683"/>
        <v>24.8</v>
      </c>
      <c r="Z401" s="43" t="e">
        <f t="shared" si="684"/>
        <v>#DIV/0!</v>
      </c>
      <c r="AA401" s="44">
        <f t="shared" ref="AA401" si="694">V401*1000/(P401*Q401*R401)</f>
        <v>2.0666666666666667E-2</v>
      </c>
      <c r="AC401" s="41">
        <v>3</v>
      </c>
      <c r="AD401" s="41">
        <f t="shared" ref="AD401" si="695">AD400</f>
        <v>200</v>
      </c>
      <c r="AE401" s="41">
        <v>3</v>
      </c>
      <c r="AF401" s="41">
        <v>3000</v>
      </c>
      <c r="AG401" s="41">
        <v>36.200000000000003</v>
      </c>
      <c r="AH401" s="41">
        <v>36.1</v>
      </c>
      <c r="AI401" s="41">
        <v>36.4</v>
      </c>
      <c r="AJ401" s="42">
        <f t="shared" si="685"/>
        <v>36.233333333333341</v>
      </c>
      <c r="AN401" s="43" t="e">
        <f t="shared" si="686"/>
        <v>#DIV/0!</v>
      </c>
      <c r="AO401" s="44">
        <f t="shared" ref="AO401" si="696">AJ401*1000/(AD401*AE401*AF401)</f>
        <v>2.0129629629629636E-2</v>
      </c>
      <c r="AQ401" s="41">
        <v>3</v>
      </c>
      <c r="AR401" s="41">
        <f t="shared" ref="AR401" si="697">AR400</f>
        <v>200</v>
      </c>
      <c r="AS401" s="41">
        <v>3</v>
      </c>
      <c r="AT401" s="41">
        <v>5000</v>
      </c>
      <c r="AU401" s="41">
        <v>57.6</v>
      </c>
      <c r="AV401" s="41">
        <v>59</v>
      </c>
      <c r="AW401" s="41">
        <v>59</v>
      </c>
      <c r="AX401" s="42">
        <f t="shared" si="687"/>
        <v>58.533333333333331</v>
      </c>
      <c r="BB401" s="43" t="e">
        <f t="shared" si="688"/>
        <v>#DIV/0!</v>
      </c>
      <c r="BC401" s="44">
        <f t="shared" ref="BC401" si="698">AX401*1000/(AR401*AS401*AT401)</f>
        <v>1.9511111111111111E-2</v>
      </c>
      <c r="BE401" s="55">
        <v>3</v>
      </c>
      <c r="BF401" s="41">
        <f t="shared" ref="BF401" si="699">BF400</f>
        <v>200</v>
      </c>
      <c r="BG401" s="41">
        <v>3</v>
      </c>
      <c r="BH401" s="41">
        <v>10000</v>
      </c>
      <c r="BI401" s="41">
        <v>99.7</v>
      </c>
      <c r="BJ401" s="41">
        <v>108</v>
      </c>
      <c r="BK401" s="41">
        <v>95</v>
      </c>
      <c r="BL401" s="42">
        <f t="shared" si="689"/>
        <v>100.89999999999999</v>
      </c>
      <c r="BP401" s="43" t="e">
        <f t="shared" si="690"/>
        <v>#DIV/0!</v>
      </c>
      <c r="BQ401" s="44">
        <f t="shared" ref="BQ401" si="700">BL401*1000/(BF401*BG401*BH401)</f>
        <v>1.6816666666666664E-2</v>
      </c>
    </row>
    <row r="402" spans="1:69" x14ac:dyDescent="0.25">
      <c r="A402">
        <v>18</v>
      </c>
      <c r="B402">
        <f>B401</f>
        <v>200</v>
      </c>
      <c r="C402">
        <v>4</v>
      </c>
      <c r="D402">
        <v>1000</v>
      </c>
      <c r="H402" s="29" t="s">
        <v>44</v>
      </c>
      <c r="L402" s="13"/>
      <c r="M402" s="34"/>
      <c r="O402">
        <v>18</v>
      </c>
      <c r="P402">
        <f>P401</f>
        <v>200</v>
      </c>
      <c r="Q402">
        <v>4</v>
      </c>
      <c r="R402">
        <v>2000</v>
      </c>
      <c r="V402" s="29" t="s">
        <v>44</v>
      </c>
      <c r="Z402" s="13"/>
      <c r="AA402" s="34"/>
      <c r="AC402">
        <v>18</v>
      </c>
      <c r="AD402">
        <f>AD401</f>
        <v>200</v>
      </c>
      <c r="AE402">
        <v>4</v>
      </c>
      <c r="AF402">
        <v>3000</v>
      </c>
      <c r="AJ402" s="29" t="s">
        <v>44</v>
      </c>
      <c r="AN402" s="13"/>
      <c r="AO402" s="34"/>
      <c r="AQ402">
        <v>18</v>
      </c>
      <c r="AR402">
        <f>AR401</f>
        <v>200</v>
      </c>
      <c r="AS402">
        <v>4</v>
      </c>
      <c r="AT402">
        <v>5000</v>
      </c>
      <c r="AX402" s="29" t="s">
        <v>44</v>
      </c>
      <c r="BB402" s="13"/>
      <c r="BC402" s="34"/>
      <c r="BE402" s="53">
        <v>18</v>
      </c>
      <c r="BF402">
        <f>BF401</f>
        <v>200</v>
      </c>
      <c r="BG402">
        <v>4</v>
      </c>
      <c r="BH402">
        <v>10000</v>
      </c>
      <c r="BL402" s="29" t="s">
        <v>44</v>
      </c>
      <c r="BP402" s="13"/>
      <c r="BQ402" s="34"/>
    </row>
    <row r="404" spans="1:69" s="31" customFormat="1" x14ac:dyDescent="0.25">
      <c r="A404" s="39" t="s">
        <v>59</v>
      </c>
      <c r="B404" s="40">
        <v>300</v>
      </c>
      <c r="F404" s="35"/>
      <c r="H404" s="36"/>
      <c r="L404" s="37"/>
      <c r="M404" s="37"/>
      <c r="AA404" s="37"/>
      <c r="BE404" s="54"/>
    </row>
    <row r="405" spans="1:69" x14ac:dyDescent="0.25">
      <c r="A405" s="31"/>
      <c r="B405" s="32" t="s">
        <v>11</v>
      </c>
      <c r="C405" s="32" t="s">
        <v>12</v>
      </c>
      <c r="D405" s="32" t="s">
        <v>20</v>
      </c>
      <c r="E405" s="32" t="s">
        <v>28</v>
      </c>
      <c r="F405" s="32" t="s">
        <v>29</v>
      </c>
      <c r="G405" s="32" t="s">
        <v>30</v>
      </c>
      <c r="H405" s="33" t="s">
        <v>13</v>
      </c>
      <c r="I405" s="32" t="s">
        <v>14</v>
      </c>
      <c r="J405" s="32" t="s">
        <v>15</v>
      </c>
      <c r="K405" s="32" t="s">
        <v>16</v>
      </c>
      <c r="L405" s="33" t="s">
        <v>18</v>
      </c>
      <c r="M405" s="33" t="s">
        <v>45</v>
      </c>
      <c r="O405" s="31"/>
      <c r="P405" s="32" t="s">
        <v>11</v>
      </c>
      <c r="Q405" s="32" t="s">
        <v>12</v>
      </c>
      <c r="R405" s="32" t="s">
        <v>20</v>
      </c>
      <c r="S405" s="32" t="s">
        <v>28</v>
      </c>
      <c r="T405" s="32" t="s">
        <v>29</v>
      </c>
      <c r="U405" s="32" t="s">
        <v>30</v>
      </c>
      <c r="V405" s="33" t="s">
        <v>13</v>
      </c>
      <c r="W405" s="32" t="s">
        <v>14</v>
      </c>
      <c r="X405" s="32" t="s">
        <v>15</v>
      </c>
      <c r="Y405" s="32" t="s">
        <v>16</v>
      </c>
      <c r="Z405" s="33" t="s">
        <v>18</v>
      </c>
      <c r="AA405" s="33" t="s">
        <v>45</v>
      </c>
      <c r="AC405" s="31"/>
      <c r="AD405" s="32" t="s">
        <v>11</v>
      </c>
      <c r="AE405" s="32" t="s">
        <v>12</v>
      </c>
      <c r="AF405" s="32" t="s">
        <v>20</v>
      </c>
      <c r="AG405" s="32" t="s">
        <v>28</v>
      </c>
      <c r="AH405" s="32" t="s">
        <v>29</v>
      </c>
      <c r="AI405" s="32" t="s">
        <v>30</v>
      </c>
      <c r="AJ405" s="33" t="s">
        <v>13</v>
      </c>
      <c r="AK405" s="32" t="s">
        <v>14</v>
      </c>
      <c r="AL405" s="32" t="s">
        <v>15</v>
      </c>
      <c r="AM405" s="32" t="s">
        <v>16</v>
      </c>
      <c r="AN405" s="33" t="s">
        <v>18</v>
      </c>
      <c r="AO405" s="33" t="s">
        <v>45</v>
      </c>
      <c r="AQ405" s="31"/>
      <c r="AR405" s="32" t="s">
        <v>11</v>
      </c>
      <c r="AS405" s="32" t="s">
        <v>12</v>
      </c>
      <c r="AT405" s="32" t="s">
        <v>20</v>
      </c>
      <c r="AU405" s="32" t="s">
        <v>28</v>
      </c>
      <c r="AV405" s="32" t="s">
        <v>29</v>
      </c>
      <c r="AW405" s="32" t="s">
        <v>30</v>
      </c>
      <c r="AX405" s="33" t="s">
        <v>13</v>
      </c>
      <c r="AY405" s="32" t="s">
        <v>14</v>
      </c>
      <c r="AZ405" s="32" t="s">
        <v>15</v>
      </c>
      <c r="BA405" s="32" t="s">
        <v>16</v>
      </c>
      <c r="BB405" s="33" t="s">
        <v>18</v>
      </c>
      <c r="BC405" s="33" t="s">
        <v>45</v>
      </c>
      <c r="BE405" s="54"/>
      <c r="BF405" s="32" t="s">
        <v>11</v>
      </c>
      <c r="BG405" s="32" t="s">
        <v>12</v>
      </c>
      <c r="BH405" s="32" t="s">
        <v>20</v>
      </c>
      <c r="BI405" s="32" t="s">
        <v>28</v>
      </c>
      <c r="BJ405" s="32" t="s">
        <v>29</v>
      </c>
      <c r="BK405" s="32" t="s">
        <v>30</v>
      </c>
      <c r="BL405" s="33" t="s">
        <v>13</v>
      </c>
      <c r="BM405" s="32" t="s">
        <v>14</v>
      </c>
      <c r="BN405" s="32" t="s">
        <v>15</v>
      </c>
      <c r="BO405" s="32" t="s">
        <v>16</v>
      </c>
      <c r="BP405" s="33" t="s">
        <v>18</v>
      </c>
      <c r="BQ405" s="33" t="s">
        <v>45</v>
      </c>
    </row>
    <row r="406" spans="1:69" x14ac:dyDescent="0.25">
      <c r="A406">
        <v>1</v>
      </c>
      <c r="B406">
        <f>$B$404</f>
        <v>300</v>
      </c>
      <c r="C406">
        <v>1</v>
      </c>
      <c r="D406">
        <v>1000</v>
      </c>
      <c r="H406" s="29" t="e">
        <f>AVERAGE(E406:G406)</f>
        <v>#DIV/0!</v>
      </c>
      <c r="I406" s="5" t="s">
        <v>43</v>
      </c>
      <c r="J406" s="5" t="s">
        <v>43</v>
      </c>
      <c r="K406" s="5" t="s">
        <v>43</v>
      </c>
      <c r="L406" s="5" t="s">
        <v>43</v>
      </c>
      <c r="M406" s="34" t="e">
        <f>H406*1000/(B406*C406*D406)</f>
        <v>#DIV/0!</v>
      </c>
      <c r="O406">
        <v>1</v>
      </c>
      <c r="P406">
        <f>$B$404</f>
        <v>300</v>
      </c>
      <c r="Q406">
        <v>1</v>
      </c>
      <c r="R406">
        <v>2000</v>
      </c>
      <c r="V406" s="29" t="e">
        <f>AVERAGE(S406:U406)</f>
        <v>#DIV/0!</v>
      </c>
      <c r="W406" s="5"/>
      <c r="X406" s="5"/>
      <c r="Y406" s="5"/>
      <c r="Z406" s="5"/>
      <c r="AA406" s="34" t="e">
        <f>V406*1000/(P406*Q406*R406)</f>
        <v>#DIV/0!</v>
      </c>
      <c r="AC406">
        <v>1</v>
      </c>
      <c r="AD406">
        <f>$B$404</f>
        <v>300</v>
      </c>
      <c r="AE406">
        <v>1</v>
      </c>
      <c r="AF406">
        <v>3000</v>
      </c>
      <c r="AJ406" s="29" t="e">
        <f>AVERAGE(AG406:AI406)</f>
        <v>#DIV/0!</v>
      </c>
      <c r="AK406" s="5"/>
      <c r="AL406" s="5"/>
      <c r="AM406" s="5"/>
      <c r="AN406" s="5"/>
      <c r="AO406" s="34" t="e">
        <f>AJ406*1000/(AD406*AE406*AF406)</f>
        <v>#DIV/0!</v>
      </c>
      <c r="AQ406">
        <v>1</v>
      </c>
      <c r="AR406">
        <f>$B$404</f>
        <v>300</v>
      </c>
      <c r="AS406">
        <v>1</v>
      </c>
      <c r="AT406">
        <v>5000</v>
      </c>
      <c r="AX406" s="29" t="e">
        <f>AVERAGE(AU406:AW406)</f>
        <v>#DIV/0!</v>
      </c>
      <c r="AY406" s="5"/>
      <c r="AZ406" s="5"/>
      <c r="BA406" s="5"/>
      <c r="BB406" s="5"/>
      <c r="BC406" s="34" t="e">
        <f>AX406*1000/(AR406*AS406*AT406)</f>
        <v>#DIV/0!</v>
      </c>
      <c r="BE406" s="53">
        <v>1</v>
      </c>
      <c r="BF406">
        <f>$B$404</f>
        <v>300</v>
      </c>
      <c r="BG406">
        <v>1</v>
      </c>
      <c r="BH406">
        <v>10000</v>
      </c>
      <c r="BL406" s="29" t="e">
        <f>AVERAGE(BI406:BK406)</f>
        <v>#DIV/0!</v>
      </c>
      <c r="BM406" s="5"/>
      <c r="BN406" s="5"/>
      <c r="BO406" s="5"/>
      <c r="BP406" s="5"/>
      <c r="BQ406" s="34" t="e">
        <f>BL406*1000/(BF406*BG406*BH406)</f>
        <v>#DIV/0!</v>
      </c>
    </row>
    <row r="407" spans="1:69" s="41" customFormat="1" x14ac:dyDescent="0.25">
      <c r="A407" s="41">
        <v>2</v>
      </c>
      <c r="B407" s="41">
        <f>B406</f>
        <v>300</v>
      </c>
      <c r="C407" s="41">
        <v>2</v>
      </c>
      <c r="D407" s="41">
        <v>1000</v>
      </c>
      <c r="E407" s="41">
        <v>12.8</v>
      </c>
      <c r="F407" s="41">
        <v>12.9</v>
      </c>
      <c r="G407" s="41">
        <v>12.8</v>
      </c>
      <c r="H407" s="42">
        <f t="shared" ref="H407" si="701">AVERAGE(E407:G407)</f>
        <v>12.833333333333334</v>
      </c>
      <c r="I407" s="56">
        <v>13</v>
      </c>
      <c r="J407" s="57">
        <v>9</v>
      </c>
      <c r="K407" s="56">
        <v>13</v>
      </c>
      <c r="L407" s="43">
        <f t="shared" ref="L407" si="702">AVERAGE(I407:K407)</f>
        <v>11.666666666666666</v>
      </c>
      <c r="M407" s="44">
        <f>H407*1000/(B407*C407*D407)</f>
        <v>2.1388888888888891E-2</v>
      </c>
      <c r="O407" s="41">
        <v>2</v>
      </c>
      <c r="P407" s="41">
        <f>P406</f>
        <v>300</v>
      </c>
      <c r="Q407" s="41">
        <v>2</v>
      </c>
      <c r="R407" s="41">
        <v>2000</v>
      </c>
      <c r="S407" s="41">
        <v>23.2</v>
      </c>
      <c r="T407" s="41">
        <v>23.4</v>
      </c>
      <c r="U407" s="41">
        <v>23.5</v>
      </c>
      <c r="V407" s="42">
        <f t="shared" ref="V407" si="703">AVERAGE(S407:U407)</f>
        <v>23.366666666666664</v>
      </c>
      <c r="W407" s="56"/>
      <c r="X407" s="57"/>
      <c r="Y407" s="56"/>
      <c r="Z407" s="43"/>
      <c r="AA407" s="44">
        <f>V407*1000/(P407*Q407*R407)</f>
        <v>1.9472222222222221E-2</v>
      </c>
      <c r="AC407" s="41">
        <v>2</v>
      </c>
      <c r="AD407" s="41">
        <f>AD406</f>
        <v>300</v>
      </c>
      <c r="AE407" s="41">
        <v>2</v>
      </c>
      <c r="AF407" s="41">
        <v>3000</v>
      </c>
      <c r="AG407" s="41">
        <v>33.700000000000003</v>
      </c>
      <c r="AH407" s="41">
        <v>33.9</v>
      </c>
      <c r="AI407" s="41">
        <v>34</v>
      </c>
      <c r="AJ407" s="42">
        <f t="shared" ref="AJ407" si="704">AVERAGE(AG407:AI407)</f>
        <v>33.866666666666667</v>
      </c>
      <c r="AK407" s="56"/>
      <c r="AL407" s="57"/>
      <c r="AM407" s="56"/>
      <c r="AN407" s="43"/>
      <c r="AO407" s="44">
        <f>AJ407*1000/(AD407*AE407*AF407)</f>
        <v>1.8814814814814812E-2</v>
      </c>
      <c r="AQ407" s="41">
        <v>2</v>
      </c>
      <c r="AR407" s="41">
        <f>AR406</f>
        <v>300</v>
      </c>
      <c r="AS407" s="41">
        <v>2</v>
      </c>
      <c r="AT407" s="41">
        <v>5000</v>
      </c>
      <c r="AU407" s="41">
        <v>54.7</v>
      </c>
      <c r="AV407" s="41">
        <v>54.6</v>
      </c>
      <c r="AW407" s="41">
        <v>54.6</v>
      </c>
      <c r="AX407" s="42">
        <f t="shared" ref="AX407" si="705">AVERAGE(AU407:AW407)</f>
        <v>54.633333333333333</v>
      </c>
      <c r="AY407" s="56"/>
      <c r="AZ407" s="57"/>
      <c r="BA407" s="56"/>
      <c r="BB407" s="43"/>
      <c r="BC407" s="44">
        <f>AX407*1000/(AR407*AS407*AT407)</f>
        <v>1.8211111111111112E-2</v>
      </c>
      <c r="BE407" s="55">
        <v>2</v>
      </c>
      <c r="BF407" s="41">
        <f>BF406</f>
        <v>300</v>
      </c>
      <c r="BG407" s="41">
        <v>2</v>
      </c>
      <c r="BH407" s="41">
        <v>10000</v>
      </c>
      <c r="BI407" s="41">
        <v>107.9</v>
      </c>
      <c r="BJ407" s="41">
        <v>94.7</v>
      </c>
      <c r="BK407" s="41">
        <v>93.2</v>
      </c>
      <c r="BL407" s="42">
        <f t="shared" ref="BL407" si="706">AVERAGE(BI407:BK407)</f>
        <v>98.600000000000009</v>
      </c>
      <c r="BM407" s="56"/>
      <c r="BN407" s="57"/>
      <c r="BO407" s="56"/>
      <c r="BP407" s="43"/>
      <c r="BQ407" s="44">
        <f>BL407*1000/(BF407*BG407*BH407)</f>
        <v>1.6433333333333335E-2</v>
      </c>
    </row>
    <row r="408" spans="1:69" x14ac:dyDescent="0.25">
      <c r="A408">
        <v>18</v>
      </c>
      <c r="B408">
        <f>B407</f>
        <v>300</v>
      </c>
      <c r="C408">
        <v>3</v>
      </c>
      <c r="D408">
        <v>1000</v>
      </c>
      <c r="H408" s="29" t="s">
        <v>44</v>
      </c>
      <c r="L408" s="13"/>
      <c r="M408" s="34"/>
      <c r="O408">
        <v>18</v>
      </c>
      <c r="P408">
        <f>P407</f>
        <v>300</v>
      </c>
      <c r="Q408">
        <v>3</v>
      </c>
      <c r="R408">
        <v>2000</v>
      </c>
      <c r="V408" s="29" t="s">
        <v>44</v>
      </c>
      <c r="Z408" s="13"/>
      <c r="AA408" s="34"/>
      <c r="AC408">
        <v>18</v>
      </c>
      <c r="AD408">
        <f>AD407</f>
        <v>300</v>
      </c>
      <c r="AE408">
        <v>3</v>
      </c>
      <c r="AF408">
        <v>3000</v>
      </c>
      <c r="AJ408" s="29" t="s">
        <v>44</v>
      </c>
      <c r="AN408" s="13"/>
      <c r="AO408" s="34"/>
      <c r="AQ408">
        <v>18</v>
      </c>
      <c r="AR408">
        <f>AR407</f>
        <v>300</v>
      </c>
      <c r="AS408">
        <v>3</v>
      </c>
      <c r="AT408">
        <v>5000</v>
      </c>
      <c r="AX408" s="29" t="s">
        <v>44</v>
      </c>
      <c r="BB408" s="13"/>
      <c r="BC408" s="34"/>
      <c r="BE408" s="53">
        <v>18</v>
      </c>
      <c r="BF408">
        <f>BF407</f>
        <v>300</v>
      </c>
      <c r="BG408">
        <v>3</v>
      </c>
      <c r="BH408">
        <v>10000</v>
      </c>
      <c r="BL408" s="29" t="s">
        <v>44</v>
      </c>
      <c r="BP408" s="13"/>
      <c r="BQ408" s="34"/>
    </row>
    <row r="411" spans="1:69" s="31" customFormat="1" x14ac:dyDescent="0.25">
      <c r="A411" s="39" t="s">
        <v>59</v>
      </c>
      <c r="B411" s="40">
        <v>400</v>
      </c>
      <c r="F411" s="35"/>
      <c r="H411" s="36"/>
      <c r="L411" s="37"/>
      <c r="M411" s="37"/>
      <c r="AA411" s="37"/>
      <c r="BE411" s="54"/>
    </row>
    <row r="412" spans="1:69" x14ac:dyDescent="0.25">
      <c r="A412" s="31"/>
      <c r="B412" s="32" t="s">
        <v>11</v>
      </c>
      <c r="C412" s="32" t="s">
        <v>12</v>
      </c>
      <c r="D412" s="32" t="s">
        <v>20</v>
      </c>
      <c r="E412" s="32" t="s">
        <v>28</v>
      </c>
      <c r="F412" s="32" t="s">
        <v>29</v>
      </c>
      <c r="G412" s="32" t="s">
        <v>30</v>
      </c>
      <c r="H412" s="33" t="s">
        <v>13</v>
      </c>
      <c r="I412" s="32" t="s">
        <v>14</v>
      </c>
      <c r="J412" s="32" t="s">
        <v>15</v>
      </c>
      <c r="K412" s="32" t="s">
        <v>16</v>
      </c>
      <c r="L412" s="33" t="s">
        <v>18</v>
      </c>
      <c r="M412" s="33" t="s">
        <v>45</v>
      </c>
      <c r="O412" s="31"/>
      <c r="P412" s="32" t="s">
        <v>11</v>
      </c>
      <c r="Q412" s="32" t="s">
        <v>12</v>
      </c>
      <c r="R412" s="32" t="s">
        <v>20</v>
      </c>
      <c r="S412" s="32" t="s">
        <v>28</v>
      </c>
      <c r="T412" s="32" t="s">
        <v>29</v>
      </c>
      <c r="U412" s="32" t="s">
        <v>30</v>
      </c>
      <c r="V412" s="33" t="s">
        <v>13</v>
      </c>
      <c r="W412" s="32" t="s">
        <v>14</v>
      </c>
      <c r="X412" s="32" t="s">
        <v>15</v>
      </c>
      <c r="Y412" s="32" t="s">
        <v>16</v>
      </c>
      <c r="Z412" s="33" t="s">
        <v>18</v>
      </c>
      <c r="AA412" s="33" t="s">
        <v>45</v>
      </c>
      <c r="AC412" s="31"/>
      <c r="AD412" s="32" t="s">
        <v>11</v>
      </c>
      <c r="AE412" s="32" t="s">
        <v>12</v>
      </c>
      <c r="AF412" s="32" t="s">
        <v>20</v>
      </c>
      <c r="AG412" s="32" t="s">
        <v>28</v>
      </c>
      <c r="AH412" s="32" t="s">
        <v>29</v>
      </c>
      <c r="AI412" s="32" t="s">
        <v>30</v>
      </c>
      <c r="AJ412" s="33" t="s">
        <v>13</v>
      </c>
      <c r="AK412" s="32" t="s">
        <v>14</v>
      </c>
      <c r="AL412" s="32" t="s">
        <v>15</v>
      </c>
      <c r="AM412" s="32" t="s">
        <v>16</v>
      </c>
      <c r="AN412" s="33" t="s">
        <v>18</v>
      </c>
      <c r="AO412" s="33" t="s">
        <v>45</v>
      </c>
      <c r="AQ412" s="31"/>
      <c r="AR412" s="32" t="s">
        <v>11</v>
      </c>
      <c r="AS412" s="32" t="s">
        <v>12</v>
      </c>
      <c r="AT412" s="32" t="s">
        <v>20</v>
      </c>
      <c r="AU412" s="32" t="s">
        <v>28</v>
      </c>
      <c r="AV412" s="32" t="s">
        <v>29</v>
      </c>
      <c r="AW412" s="32" t="s">
        <v>30</v>
      </c>
      <c r="AX412" s="33" t="s">
        <v>13</v>
      </c>
      <c r="AY412" s="32" t="s">
        <v>14</v>
      </c>
      <c r="AZ412" s="32" t="s">
        <v>15</v>
      </c>
      <c r="BA412" s="32" t="s">
        <v>16</v>
      </c>
      <c r="BB412" s="33" t="s">
        <v>18</v>
      </c>
      <c r="BC412" s="33" t="s">
        <v>45</v>
      </c>
      <c r="BE412" s="54"/>
      <c r="BF412" s="32" t="s">
        <v>11</v>
      </c>
      <c r="BG412" s="32" t="s">
        <v>12</v>
      </c>
      <c r="BH412" s="32" t="s">
        <v>20</v>
      </c>
      <c r="BI412" s="32" t="s">
        <v>28</v>
      </c>
      <c r="BJ412" s="32" t="s">
        <v>29</v>
      </c>
      <c r="BK412" s="32" t="s">
        <v>30</v>
      </c>
      <c r="BL412" s="33" t="s">
        <v>13</v>
      </c>
      <c r="BM412" s="32" t="s">
        <v>14</v>
      </c>
      <c r="BN412" s="32" t="s">
        <v>15</v>
      </c>
      <c r="BO412" s="32" t="s">
        <v>16</v>
      </c>
      <c r="BP412" s="33" t="s">
        <v>18</v>
      </c>
      <c r="BQ412" s="33" t="s">
        <v>45</v>
      </c>
    </row>
    <row r="413" spans="1:69" s="41" customFormat="1" x14ac:dyDescent="0.25">
      <c r="A413" s="41">
        <v>1</v>
      </c>
      <c r="B413" s="41">
        <f>$B$411</f>
        <v>400</v>
      </c>
      <c r="C413" s="41">
        <v>1</v>
      </c>
      <c r="D413" s="41">
        <v>1000</v>
      </c>
      <c r="E413" s="41">
        <v>12</v>
      </c>
      <c r="F413" s="41">
        <v>12.1</v>
      </c>
      <c r="G413" s="41">
        <v>12.6</v>
      </c>
      <c r="H413" s="42">
        <f>AVERAGE(E413:G413)</f>
        <v>12.233333333333334</v>
      </c>
      <c r="I413" s="57">
        <v>10</v>
      </c>
      <c r="J413" s="57">
        <v>6</v>
      </c>
      <c r="K413" s="57">
        <v>13</v>
      </c>
      <c r="L413" s="57" t="s">
        <v>43</v>
      </c>
      <c r="M413" s="44">
        <f>H413*1000/(B413*C413*D413)</f>
        <v>3.0583333333333334E-2</v>
      </c>
      <c r="O413" s="41">
        <v>1</v>
      </c>
      <c r="P413" s="41">
        <f>B411</f>
        <v>400</v>
      </c>
      <c r="Q413" s="41">
        <v>1</v>
      </c>
      <c r="R413" s="41">
        <v>2000</v>
      </c>
      <c r="S413" s="41">
        <v>21.7</v>
      </c>
      <c r="T413" s="41">
        <v>21.4</v>
      </c>
      <c r="U413" s="41">
        <v>21.5</v>
      </c>
      <c r="V413" s="42">
        <f>AVERAGE(S413:U413)</f>
        <v>21.533333333333331</v>
      </c>
      <c r="W413" s="57">
        <v>18</v>
      </c>
      <c r="X413" s="57">
        <v>14</v>
      </c>
      <c r="Y413" s="57">
        <v>15</v>
      </c>
      <c r="Z413" s="57" t="s">
        <v>43</v>
      </c>
      <c r="AA413" s="44">
        <f>V413*1000/(P413*Q413*R413)</f>
        <v>2.6916666666666665E-2</v>
      </c>
      <c r="AC413" s="41">
        <v>1</v>
      </c>
      <c r="AD413" s="41">
        <f>B411</f>
        <v>400</v>
      </c>
      <c r="AE413" s="41">
        <v>1</v>
      </c>
      <c r="AF413" s="41">
        <v>3000</v>
      </c>
      <c r="AG413" s="41">
        <v>30.5</v>
      </c>
      <c r="AH413" s="41">
        <v>30.6</v>
      </c>
      <c r="AI413" s="41">
        <v>31.9</v>
      </c>
      <c r="AJ413" s="42">
        <f>AVERAGE(AG413:AI413)</f>
        <v>31</v>
      </c>
      <c r="AK413" s="57">
        <v>22</v>
      </c>
      <c r="AL413" s="57">
        <v>20</v>
      </c>
      <c r="AM413" s="57">
        <v>22</v>
      </c>
      <c r="AN413" s="57" t="s">
        <v>43</v>
      </c>
      <c r="AO413" s="44">
        <f>AJ413*1000/(AD413*AE413*AF413)</f>
        <v>2.5833333333333333E-2</v>
      </c>
      <c r="AQ413" s="41">
        <v>1</v>
      </c>
      <c r="AR413" s="41">
        <v>400</v>
      </c>
      <c r="AS413" s="41">
        <v>1</v>
      </c>
      <c r="AT413" s="41">
        <v>5000</v>
      </c>
      <c r="AU413" s="41">
        <v>48.9</v>
      </c>
      <c r="AV413" s="41">
        <v>48.9</v>
      </c>
      <c r="AW413" s="41">
        <v>48.9</v>
      </c>
      <c r="AX413" s="42">
        <f>AVERAGE(AU413:AW413)</f>
        <v>48.9</v>
      </c>
      <c r="AY413" s="57">
        <v>22</v>
      </c>
      <c r="AZ413" s="57">
        <v>20</v>
      </c>
      <c r="BA413" s="57">
        <v>22</v>
      </c>
      <c r="BB413" s="57" t="s">
        <v>43</v>
      </c>
      <c r="BC413" s="44">
        <f>AX413*1000/(AR413*AS413*AT413)</f>
        <v>2.445E-2</v>
      </c>
      <c r="BE413" s="55">
        <v>1</v>
      </c>
      <c r="BF413" s="41">
        <v>400</v>
      </c>
      <c r="BG413" s="41">
        <v>1</v>
      </c>
      <c r="BH413" s="41">
        <v>10000</v>
      </c>
      <c r="BI413" s="41">
        <v>96.3</v>
      </c>
      <c r="BJ413" s="41">
        <v>91.2</v>
      </c>
      <c r="BK413" s="41">
        <v>95</v>
      </c>
      <c r="BL413" s="42">
        <f>AVERAGE(BI413:BK413)</f>
        <v>94.166666666666671</v>
      </c>
      <c r="BM413" s="57">
        <v>22</v>
      </c>
      <c r="BN413" s="57">
        <v>20</v>
      </c>
      <c r="BO413" s="57">
        <v>22</v>
      </c>
      <c r="BP413" s="57" t="s">
        <v>43</v>
      </c>
      <c r="BQ413" s="44">
        <f>BL413*1000/(BF413*BG413*BH413)</f>
        <v>2.3541666666666669E-2</v>
      </c>
    </row>
    <row r="414" spans="1:69" x14ac:dyDescent="0.25">
      <c r="A414">
        <v>18</v>
      </c>
      <c r="B414">
        <f>B413</f>
        <v>400</v>
      </c>
      <c r="C414">
        <v>2</v>
      </c>
      <c r="D414">
        <v>1000</v>
      </c>
      <c r="H414" s="29" t="s">
        <v>44</v>
      </c>
      <c r="L414" s="13"/>
      <c r="M414" s="34"/>
      <c r="O414">
        <v>18</v>
      </c>
      <c r="P414">
        <f>P413</f>
        <v>400</v>
      </c>
      <c r="Q414">
        <v>2</v>
      </c>
      <c r="R414">
        <f>R413</f>
        <v>2000</v>
      </c>
      <c r="V414" s="29" t="s">
        <v>44</v>
      </c>
      <c r="Z414" s="13"/>
      <c r="AA414" s="34"/>
      <c r="AC414">
        <v>18</v>
      </c>
      <c r="AD414">
        <f>AD413</f>
        <v>400</v>
      </c>
      <c r="AE414">
        <v>2</v>
      </c>
      <c r="AF414">
        <f>AF413</f>
        <v>3000</v>
      </c>
      <c r="AJ414" s="29" t="s">
        <v>44</v>
      </c>
      <c r="AN414" s="13"/>
      <c r="AO414" s="34"/>
      <c r="AQ414">
        <v>18</v>
      </c>
      <c r="AR414">
        <f>AR413</f>
        <v>400</v>
      </c>
      <c r="AS414">
        <v>2</v>
      </c>
      <c r="AT414">
        <f>AT413</f>
        <v>5000</v>
      </c>
      <c r="AX414" s="29" t="s">
        <v>44</v>
      </c>
      <c r="BB414" s="13"/>
      <c r="BC414" s="34"/>
      <c r="BE414" s="53">
        <v>18</v>
      </c>
      <c r="BF414">
        <f>BF413</f>
        <v>400</v>
      </c>
      <c r="BG414">
        <v>2</v>
      </c>
      <c r="BH414">
        <f>BH413</f>
        <v>10000</v>
      </c>
      <c r="BL414" s="29" t="s">
        <v>44</v>
      </c>
      <c r="BP414" s="13"/>
      <c r="BQ414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2021-03-27T07:48:06Z</dcterms:modified>
</cp:coreProperties>
</file>