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Лист1" sheetId="1" r:id="rId1"/>
    <sheet name="Диаграмма1" sheetId="4" r:id="rId2"/>
    <sheet name="T=F(X,Z) GT 710" sheetId="2" r:id="rId3"/>
    <sheet name="T=F(X,Z) MX 250" sheetId="5" r:id="rId4"/>
  </sheets>
  <calcPr calcId="144525"/>
</workbook>
</file>

<file path=xl/calcChain.xml><?xml version="1.0" encoding="utf-8"?>
<calcChain xmlns="http://schemas.openxmlformats.org/spreadsheetml/2006/main">
  <c r="I21" i="5" l="1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2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D8" i="5"/>
  <c r="D9" i="5" s="1"/>
  <c r="C8" i="5"/>
  <c r="C9" i="5" s="1"/>
  <c r="J21" i="2" l="1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20" i="2"/>
  <c r="I10" i="2"/>
  <c r="I11" i="2"/>
  <c r="I12" i="2"/>
  <c r="I13" i="2"/>
  <c r="I14" i="2"/>
  <c r="I15" i="2"/>
  <c r="D8" i="2"/>
  <c r="D9" i="2" s="1"/>
  <c r="C8" i="2"/>
  <c r="C9" i="2" s="1"/>
  <c r="V30" i="1" l="1"/>
  <c r="V31" i="1"/>
  <c r="V32" i="1"/>
  <c r="V29" i="1"/>
  <c r="I38" i="1" l="1"/>
  <c r="L32" i="1"/>
  <c r="L33" i="1" s="1"/>
  <c r="I31" i="1"/>
  <c r="J31" i="1" s="1"/>
  <c r="G31" i="1"/>
</calcChain>
</file>

<file path=xl/sharedStrings.xml><?xml version="1.0" encoding="utf-8"?>
<sst xmlns="http://schemas.openxmlformats.org/spreadsheetml/2006/main" count="63" uniqueCount="37">
  <si>
    <t>--------------Характеристики расчетной сетки----------------</t>
  </si>
  <si>
    <t>Размерность расчетной сетки по оси x:                101</t>
  </si>
  <si>
    <t>Размерность расчетной сетки по оси y:                25000</t>
  </si>
  <si>
    <t>Размерность расчетной сетки по оси z:                4</t>
  </si>
  <si>
    <t>Суммарное число узлов расчетной сетки:               10100000</t>
  </si>
  <si>
    <t>Число узлов в плоскости XY, т.е. в одном слое по Z:  2525000</t>
  </si>
  <si>
    <t>байт</t>
  </si>
  <si>
    <t>GPU</t>
  </si>
  <si>
    <t>CPU</t>
  </si>
  <si>
    <t>GPU/CPU</t>
  </si>
  <si>
    <t>2. Возьмем для начала  количество узлов по осям X и Z от 2 до 512,  с шагом 2. Проведем эксперимента: исследуем зависимость времени GPU и CPU исполнения алгоритма 1 шага ПТМ от количества потоков в блоке, выделяемых по осям X и Z.</t>
  </si>
  <si>
    <t>X</t>
  </si>
  <si>
    <t>Z</t>
  </si>
  <si>
    <t>T_GPU</t>
  </si>
  <si>
    <t>T1_CPU</t>
  </si>
  <si>
    <t>T2_CPU</t>
  </si>
  <si>
    <t>T3_CPU</t>
  </si>
  <si>
    <t>Данных нет. Не считает</t>
  </si>
  <si>
    <t>T_CPU</t>
  </si>
  <si>
    <t>1. Рассчитаем количество узлов в сетке на плоскости XOZ в зависимости от распределяемой памяти при Y=10000 (фиксированное значение). Сначала экспериментально было получено, что количество точек = произведению количества точек на осях X и Z и не должно превышать 1024. Это ограничение накладывается CUDA - количество потоков в одном блоке.</t>
  </si>
  <si>
    <t>Y</t>
  </si>
  <si>
    <t>Эксперимент 1 (10.02.2021)  GT 710</t>
  </si>
  <si>
    <t>Эксперимент 2 (10.02.2021)  GT 710</t>
  </si>
  <si>
    <t>ЭКСПЕРИМЕНТ 1  GT 710</t>
  </si>
  <si>
    <t>ЭКСПЕРИМЕНТ 2 GT 170</t>
  </si>
  <si>
    <t>3. Результаты эксперимента: T_GPU = 430,56 - 0,048*X + 4,6*Z + 0,0003*X**2 - 0,0718*Z**2;    T_CPU = 124 + 0,035*X + 0,96*Z - 0,012*Z**2</t>
  </si>
  <si>
    <t>3. Результаты эксперимента: T_GPU = -20,69 + 0,047*Y + 2,28*Z + 0,0001*X**2 - 0,036*Z**2</t>
  </si>
  <si>
    <t>В уравнении регрессии параметр b0 показывает усредненное влияние на результативный признак неучтенных в уравнении факторных признаков.</t>
  </si>
  <si>
    <t>T1_GPU</t>
  </si>
  <si>
    <t>T2_GPU</t>
  </si>
  <si>
    <t>T3_GPU</t>
  </si>
  <si>
    <t>Эксперимент 3 (10.02.2021)  GT 710 Y=10000</t>
  </si>
  <si>
    <t>Эксперимент 4 (10.02.2021)  GT 710</t>
  </si>
  <si>
    <t>ЭКСПЕРИМЕНТ 3  MX 250</t>
  </si>
  <si>
    <t>ЭКСПЕРИМЕНТ 4 MX 250</t>
  </si>
  <si>
    <t>3. Результаты эксперимента: T_GPU = 102,01 - 0,715*Z;    T_CPU =91,38 + 0,029*X - 0,32*Z</t>
  </si>
  <si>
    <t>3. Результаты эксперимента: T_GPU = 7,96 - 0,36*Z + 0,0087*Y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</si>
</sst>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2" fontId="0" fillId="0" borderId="0" xfId="0" applyNumberFormat="1"/>
    <xf numFmtId="49" fontId="0" fillId="0" borderId="0" xfId="0" applyNumberFormat="1" applyAlignment="1">
      <alignment vertical="top" wrapText="1"/>
    </xf>
    <xf numFmtId="0" fontId="0" fillId="2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1" fontId="0" fillId="2" borderId="0" xfId="0" applyNumberForma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5" borderId="0" xfId="0" applyFont="1" applyFill="1"/>
    <xf numFmtId="1" fontId="3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18985419464707"/>
          <c:y val="3.0725804844014753E-2"/>
          <c:w val="0.74916651304874515"/>
          <c:h val="0.80369899332203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Лист1!$U$28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Лист1!$T$29:$T$32</c:f>
              <c:numCache>
                <c:formatCode>General</c:formatCode>
                <c:ptCount val="4"/>
                <c:pt idx="0">
                  <c:v>2.5</c:v>
                </c:pt>
                <c:pt idx="1">
                  <c:v>21.5</c:v>
                </c:pt>
                <c:pt idx="2">
                  <c:v>107</c:v>
                </c:pt>
                <c:pt idx="3">
                  <c:v>128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9A3-4591-911C-FAB2148CB198}"/>
            </c:ext>
          </c:extLst>
        </c:ser>
        <c:ser>
          <c:idx val="1"/>
          <c:order val="1"/>
          <c:tx>
            <c:strRef>
              <c:f>Лист1!$T$28</c:f>
              <c:strCache>
                <c:ptCount val="1"/>
                <c:pt idx="0">
                  <c:v>GPU</c:v>
                </c:pt>
              </c:strCache>
            </c:strRef>
          </c:tx>
          <c:marker>
            <c:symbol val="none"/>
          </c:marker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Лист1!$U$29:$U$32</c:f>
              <c:numCache>
                <c:formatCode>General</c:formatCode>
                <c:ptCount val="4"/>
                <c:pt idx="0">
                  <c:v>3</c:v>
                </c:pt>
                <c:pt idx="1">
                  <c:v>26</c:v>
                </c:pt>
                <c:pt idx="2">
                  <c:v>126</c:v>
                </c:pt>
                <c:pt idx="3">
                  <c:v>149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9A3-4591-911C-FAB2148CB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67456"/>
        <c:axId val="224868992"/>
      </c:scatterChart>
      <c:valAx>
        <c:axId val="224867456"/>
        <c:scaling>
          <c:orientation val="minMax"/>
          <c:max val="600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24868992"/>
        <c:crosses val="autoZero"/>
        <c:crossBetween val="midCat"/>
        <c:majorUnit val="15000"/>
      </c:valAx>
      <c:valAx>
        <c:axId val="224868992"/>
        <c:scaling>
          <c:orientation val="minMax"/>
          <c:max val="1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24867456"/>
        <c:crosses val="autoZero"/>
        <c:crossBetween val="midCat"/>
        <c:majorUnit val="25"/>
      </c:valAx>
    </c:plotArea>
    <c:legend>
      <c:legendPos val="r"/>
      <c:layout>
        <c:manualLayout>
          <c:xMode val="edge"/>
          <c:yMode val="edge"/>
          <c:x val="0.76141644794400698"/>
          <c:y val="0.68199847171002359"/>
          <c:w val="0.1067783249501839"/>
          <c:h val="0.122078740157480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32363345886111"/>
          <c:y val="3.0725804844014753E-2"/>
          <c:w val="0.70903273378453102"/>
          <c:h val="0.80369899332203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Лист1!$V$28</c:f>
              <c:strCache>
                <c:ptCount val="1"/>
                <c:pt idx="0">
                  <c:v>GPU/CPU</c:v>
                </c:pt>
              </c:strCache>
            </c:strRef>
          </c:tx>
          <c:marker>
            <c:symbol val="none"/>
          </c:marker>
          <c:trendline>
            <c:spPr>
              <a:ln w="38100"/>
            </c:spPr>
            <c:trendlineType val="linear"/>
            <c:dispRSqr val="0"/>
            <c:dispEq val="0"/>
          </c:trendline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Лист1!$V$29:$V$32</c:f>
              <c:numCache>
                <c:formatCode>0.00</c:formatCode>
                <c:ptCount val="4"/>
                <c:pt idx="0">
                  <c:v>0.83333333333333337</c:v>
                </c:pt>
                <c:pt idx="1">
                  <c:v>0.82692307692307687</c:v>
                </c:pt>
                <c:pt idx="2">
                  <c:v>0.84920634920634919</c:v>
                </c:pt>
                <c:pt idx="3">
                  <c:v>0.85906040268456374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86E-47D2-99FE-53978C0BB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912512"/>
        <c:axId val="224914048"/>
      </c:scatterChart>
      <c:valAx>
        <c:axId val="224912512"/>
        <c:scaling>
          <c:orientation val="minMax"/>
          <c:max val="600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24914048"/>
        <c:crosses val="autoZero"/>
        <c:crossBetween val="midCat"/>
        <c:majorUnit val="15000"/>
      </c:valAx>
      <c:valAx>
        <c:axId val="2249140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24912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141644794400698"/>
          <c:y val="0.68199847171002359"/>
          <c:w val="0.1067783249501839"/>
          <c:h val="0.122078740157480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T_GPU_16-64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710'!$F$20:$F$24</c:f>
              <c:numCache>
                <c:formatCode>General</c:formatCode>
                <c:ptCount val="5"/>
                <c:pt idx="0">
                  <c:v>43.8</c:v>
                </c:pt>
                <c:pt idx="1">
                  <c:v>132</c:v>
                </c:pt>
                <c:pt idx="2">
                  <c:v>206</c:v>
                </c:pt>
                <c:pt idx="3">
                  <c:v>302</c:v>
                </c:pt>
                <c:pt idx="4">
                  <c:v>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CD-4F65-86D7-8AD5579D4382}"/>
            </c:ext>
          </c:extLst>
        </c:ser>
        <c:ser>
          <c:idx val="0"/>
          <c:order val="1"/>
          <c:tx>
            <c:v>T_GPU_32-32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710'!$F$25:$F$29</c:f>
              <c:numCache>
                <c:formatCode>General</c:formatCode>
                <c:ptCount val="5"/>
                <c:pt idx="0">
                  <c:v>51.6</c:v>
                </c:pt>
                <c:pt idx="1">
                  <c:v>152</c:v>
                </c:pt>
                <c:pt idx="2">
                  <c:v>250</c:v>
                </c:pt>
                <c:pt idx="3">
                  <c:v>341</c:v>
                </c:pt>
                <c:pt idx="4">
                  <c:v>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CD-4F65-86D7-8AD5579D4382}"/>
            </c:ext>
          </c:extLst>
        </c:ser>
        <c:ser>
          <c:idx val="2"/>
          <c:order val="2"/>
          <c:tx>
            <c:v>T_GPU_64-16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710'!$F$30:$F$34</c:f>
              <c:numCache>
                <c:formatCode>General</c:formatCode>
                <c:ptCount val="5"/>
                <c:pt idx="0">
                  <c:v>50</c:v>
                </c:pt>
                <c:pt idx="1">
                  <c:v>145</c:v>
                </c:pt>
                <c:pt idx="2">
                  <c:v>242</c:v>
                </c:pt>
                <c:pt idx="3">
                  <c:v>337</c:v>
                </c:pt>
                <c:pt idx="4">
                  <c:v>481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1CD-4F65-86D7-8AD5579D4382}"/>
            </c:ext>
          </c:extLst>
        </c:ser>
        <c:ser>
          <c:idx val="3"/>
          <c:order val="3"/>
          <c:tx>
            <c:v>T_GPU_128-8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710'!$F$35:$F$39</c:f>
              <c:numCache>
                <c:formatCode>General</c:formatCode>
                <c:ptCount val="5"/>
                <c:pt idx="0">
                  <c:v>48</c:v>
                </c:pt>
                <c:pt idx="1">
                  <c:v>141</c:v>
                </c:pt>
                <c:pt idx="2">
                  <c:v>231</c:v>
                </c:pt>
                <c:pt idx="3">
                  <c:v>323</c:v>
                </c:pt>
                <c:pt idx="4">
                  <c:v>460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1CD-4F65-86D7-8AD5579D4382}"/>
            </c:ext>
          </c:extLst>
        </c:ser>
        <c:ser>
          <c:idx val="4"/>
          <c:order val="4"/>
          <c:tx>
            <c:v>T_GPU_256-4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710'!$F$40:$F$44</c:f>
              <c:numCache>
                <c:formatCode>General</c:formatCode>
                <c:ptCount val="5"/>
                <c:pt idx="0">
                  <c:v>48</c:v>
                </c:pt>
                <c:pt idx="1">
                  <c:v>139</c:v>
                </c:pt>
                <c:pt idx="2">
                  <c:v>230</c:v>
                </c:pt>
                <c:pt idx="3">
                  <c:v>324</c:v>
                </c:pt>
                <c:pt idx="4">
                  <c:v>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1CD-4F65-86D7-8AD5579D4382}"/>
            </c:ext>
          </c:extLst>
        </c:ser>
        <c:ser>
          <c:idx val="5"/>
          <c:order val="5"/>
          <c:tx>
            <c:v>T_GPU_512-2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710'!$F$45:$F$49</c:f>
              <c:numCache>
                <c:formatCode>General</c:formatCode>
                <c:ptCount val="5"/>
                <c:pt idx="0">
                  <c:v>52</c:v>
                </c:pt>
                <c:pt idx="1">
                  <c:v>151</c:v>
                </c:pt>
                <c:pt idx="2">
                  <c:v>251</c:v>
                </c:pt>
                <c:pt idx="3">
                  <c:v>349</c:v>
                </c:pt>
                <c:pt idx="4">
                  <c:v>498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1CD-4F65-86D7-8AD5579D4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151232"/>
        <c:axId val="225153024"/>
      </c:lineChart>
      <c:catAx>
        <c:axId val="22515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5153024"/>
        <c:crosses val="autoZero"/>
        <c:auto val="1"/>
        <c:lblAlgn val="ctr"/>
        <c:lblOffset val="100"/>
        <c:noMultiLvlLbl val="0"/>
      </c:catAx>
      <c:valAx>
        <c:axId val="22515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15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466725</xdr:colOff>
      <xdr:row>36</xdr:row>
      <xdr:rowOff>9525</xdr:rowOff>
    </xdr:from>
    <xdr:to>
      <xdr:col>23</xdr:col>
      <xdr:colOff>66675</xdr:colOff>
      <xdr:row>55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36</xdr:row>
      <xdr:rowOff>9525</xdr:rowOff>
    </xdr:from>
    <xdr:to>
      <xdr:col>33</xdr:col>
      <xdr:colOff>209550</xdr:colOff>
      <xdr:row>55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0.79375</cdr:x>
      <cdr:y>0.91899</cdr:y>
    </cdr:from>
    <cdr:to>
      <cdr:x>0.99375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629025" y="3457575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0.88958</cdr:x>
      <cdr:y>0.90886</cdr:y>
    </cdr:from>
    <cdr:to>
      <cdr:x>1</cdr:x>
      <cdr:y>0.9924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67023" y="3419474"/>
          <a:ext cx="628927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N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y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0.01111</cdr:x>
      <cdr:y>0.04895</cdr:y>
    </cdr:from>
    <cdr:to>
      <cdr:x>0.12153</cdr:x>
      <cdr:y>0.13249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184150"/>
          <a:ext cx="5048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t, </a:t>
          </a:r>
          <a:r>
            <a:rPr lang="ru-RU" sz="1400">
              <a:latin typeface="Times New Roman" pitchFamily="18" charset="0"/>
              <a:cs typeface="Times New Roman" pitchFamily="18" charset="0"/>
            </a:rPr>
            <a:t>мс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0.79375</cdr:x>
      <cdr:y>0.91899</cdr:y>
    </cdr:from>
    <cdr:to>
      <cdr:x>0.99375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629025" y="3457575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0.88958</cdr:x>
      <cdr:y>0.90886</cdr:y>
    </cdr:from>
    <cdr:to>
      <cdr:x>1</cdr:x>
      <cdr:y>0.9924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67023" y="3419474"/>
          <a:ext cx="628927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N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y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0.01111</cdr:x>
      <cdr:y>0.03376</cdr:y>
    </cdr:from>
    <cdr:to>
      <cdr:x>0.12153</cdr:x>
      <cdr:y>0.1173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3282" y="127018"/>
          <a:ext cx="628947" cy="3143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t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GPU</a:t>
          </a:r>
          <a:r>
            <a:rPr lang="en-US" sz="1400">
              <a:latin typeface="Times New Roman" pitchFamily="18" charset="0"/>
              <a:cs typeface="Times New Roman" pitchFamily="18" charset="0"/>
            </a:rPr>
            <a:t>/t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CPU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:V38"/>
  <sheetViews>
    <sheetView topLeftCell="I19" workbookViewId="0">
      <selection activeCell="Z28" sqref="Z28"/>
    </sheetView>
  </sheetViews>
  <sheetFormatPr defaultRowHeight="15" x14ac:dyDescent="0.25"/>
  <cols>
    <col min="1" max="1" width="9.7109375" customWidth="1"/>
    <col min="8" max="8" width="12.140625" customWidth="1"/>
    <col min="9" max="9" width="15.7109375" customWidth="1"/>
    <col min="12" max="12" width="17.42578125" customWidth="1"/>
  </cols>
  <sheetData>
    <row r="23" spans="1:22" x14ac:dyDescent="0.25">
      <c r="A23" t="s">
        <v>0</v>
      </c>
    </row>
    <row r="24" spans="1:22" x14ac:dyDescent="0.25">
      <c r="A24" t="s">
        <v>1</v>
      </c>
    </row>
    <row r="25" spans="1:22" x14ac:dyDescent="0.25">
      <c r="A25" t="s">
        <v>2</v>
      </c>
    </row>
    <row r="26" spans="1:22" x14ac:dyDescent="0.25">
      <c r="A26" t="s">
        <v>3</v>
      </c>
    </row>
    <row r="27" spans="1:22" x14ac:dyDescent="0.25">
      <c r="A27" t="s">
        <v>4</v>
      </c>
    </row>
    <row r="28" spans="1:22" x14ac:dyDescent="0.25">
      <c r="A28" t="s">
        <v>5</v>
      </c>
      <c r="T28" s="1" t="s">
        <v>7</v>
      </c>
      <c r="U28" s="1" t="s">
        <v>8</v>
      </c>
      <c r="V28" s="1" t="s">
        <v>9</v>
      </c>
    </row>
    <row r="29" spans="1:22" x14ac:dyDescent="0.25">
      <c r="S29" s="1">
        <v>1000</v>
      </c>
      <c r="T29">
        <v>2.5</v>
      </c>
      <c r="U29">
        <v>3</v>
      </c>
      <c r="V29" s="2">
        <f>T29/U29</f>
        <v>0.83333333333333337</v>
      </c>
    </row>
    <row r="30" spans="1:22" x14ac:dyDescent="0.25">
      <c r="F30" t="s">
        <v>6</v>
      </c>
      <c r="S30" s="1">
        <v>10000</v>
      </c>
      <c r="T30">
        <v>21.5</v>
      </c>
      <c r="U30">
        <v>26</v>
      </c>
      <c r="V30" s="2">
        <f t="shared" ref="V30:V32" si="0">T30/U30</f>
        <v>0.82692307692307687</v>
      </c>
    </row>
    <row r="31" spans="1:22" x14ac:dyDescent="0.25">
      <c r="E31">
        <v>5</v>
      </c>
      <c r="F31">
        <v>8</v>
      </c>
      <c r="G31">
        <f>E31*F31</f>
        <v>40</v>
      </c>
      <c r="H31">
        <v>10100000</v>
      </c>
      <c r="I31">
        <f>G31*H31</f>
        <v>404000000</v>
      </c>
      <c r="J31">
        <f>I31/(1024*1024*1024)</f>
        <v>0.37625432014465332</v>
      </c>
      <c r="S31" s="1">
        <v>50000</v>
      </c>
      <c r="T31">
        <v>107</v>
      </c>
      <c r="U31">
        <v>126</v>
      </c>
      <c r="V31" s="2">
        <f t="shared" si="0"/>
        <v>0.84920634920634919</v>
      </c>
    </row>
    <row r="32" spans="1:22" x14ac:dyDescent="0.25">
      <c r="L32">
        <f>1024*1024*128/5</f>
        <v>26843545.600000001</v>
      </c>
      <c r="S32" s="1">
        <v>60000</v>
      </c>
      <c r="T32">
        <v>128</v>
      </c>
      <c r="U32">
        <v>149</v>
      </c>
      <c r="V32" s="2">
        <f t="shared" si="0"/>
        <v>0.85906040268456374</v>
      </c>
    </row>
    <row r="33" spans="9:12" x14ac:dyDescent="0.25">
      <c r="L33">
        <f>L32^(1/3)</f>
        <v>299.41941639299762</v>
      </c>
    </row>
    <row r="37" spans="9:12" x14ac:dyDescent="0.25">
      <c r="I37">
        <v>49152</v>
      </c>
    </row>
    <row r="38" spans="9:12" x14ac:dyDescent="0.25">
      <c r="I38">
        <f>I37^(1/2)</f>
        <v>221.70250336881628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9"/>
  <sheetViews>
    <sheetView topLeftCell="D1" workbookViewId="0">
      <selection activeCell="R24" sqref="R24"/>
    </sheetView>
  </sheetViews>
  <sheetFormatPr defaultRowHeight="15" x14ac:dyDescent="0.25"/>
  <cols>
    <col min="10" max="10" width="13.28515625" bestFit="1" customWidth="1"/>
    <col min="18" max="18" width="133.140625" customWidth="1"/>
  </cols>
  <sheetData>
    <row r="3" spans="2:18" x14ac:dyDescent="0.25">
      <c r="R3" s="8" t="s">
        <v>23</v>
      </c>
    </row>
    <row r="4" spans="2:18" ht="53.25" customHeight="1" x14ac:dyDescent="0.25">
      <c r="R4" s="3" t="s">
        <v>19</v>
      </c>
    </row>
    <row r="5" spans="2:18" ht="35.25" customHeight="1" x14ac:dyDescent="0.25">
      <c r="B5" s="15" t="s">
        <v>21</v>
      </c>
      <c r="C5" s="15"/>
      <c r="D5" s="15"/>
      <c r="E5" s="15"/>
      <c r="F5" s="15"/>
      <c r="G5" s="15"/>
      <c r="H5" s="15"/>
      <c r="I5" s="15"/>
      <c r="R5" s="3" t="s">
        <v>10</v>
      </c>
    </row>
    <row r="6" spans="2:18" x14ac:dyDescent="0.25"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18</v>
      </c>
      <c r="R6" t="s">
        <v>25</v>
      </c>
    </row>
    <row r="7" spans="2:18" x14ac:dyDescent="0.25">
      <c r="B7">
        <v>1</v>
      </c>
      <c r="C7">
        <v>2</v>
      </c>
      <c r="D7">
        <v>512</v>
      </c>
      <c r="E7" s="4" t="s">
        <v>17</v>
      </c>
      <c r="F7" s="4"/>
      <c r="G7" s="4"/>
      <c r="H7" s="4"/>
      <c r="I7" s="7"/>
    </row>
    <row r="8" spans="2:18" x14ac:dyDescent="0.25">
      <c r="B8">
        <v>2</v>
      </c>
      <c r="C8">
        <f>C7*2</f>
        <v>4</v>
      </c>
      <c r="D8">
        <f>D7/2</f>
        <v>256</v>
      </c>
      <c r="E8" s="4"/>
      <c r="F8" s="4"/>
      <c r="G8" s="4"/>
      <c r="H8" s="4"/>
      <c r="I8" s="7"/>
    </row>
    <row r="9" spans="2:18" x14ac:dyDescent="0.25">
      <c r="B9">
        <v>3</v>
      </c>
      <c r="C9">
        <f t="shared" ref="C9" si="0">C8*2</f>
        <v>8</v>
      </c>
      <c r="D9">
        <f t="shared" ref="D9" si="1">D8/2</f>
        <v>128</v>
      </c>
      <c r="E9" s="4"/>
      <c r="F9" s="4"/>
      <c r="G9" s="4"/>
      <c r="H9" s="4"/>
      <c r="I9" s="7"/>
    </row>
    <row r="10" spans="2:18" x14ac:dyDescent="0.25">
      <c r="B10">
        <v>4</v>
      </c>
      <c r="C10">
        <v>16</v>
      </c>
      <c r="D10">
        <v>64</v>
      </c>
      <c r="E10" s="1">
        <v>430</v>
      </c>
      <c r="F10">
        <v>136</v>
      </c>
      <c r="G10">
        <v>137</v>
      </c>
      <c r="H10">
        <v>135</v>
      </c>
      <c r="I10" s="13">
        <f t="shared" ref="I10:I15" si="2">AVERAGE(F10:H10)</f>
        <v>136</v>
      </c>
      <c r="J10" s="6"/>
    </row>
    <row r="11" spans="2:18" x14ac:dyDescent="0.25">
      <c r="B11">
        <v>5</v>
      </c>
      <c r="C11">
        <v>32</v>
      </c>
      <c r="D11">
        <v>32</v>
      </c>
      <c r="E11" s="1">
        <v>503</v>
      </c>
      <c r="F11">
        <v>142</v>
      </c>
      <c r="G11">
        <v>140</v>
      </c>
      <c r="H11">
        <v>149</v>
      </c>
      <c r="I11" s="13">
        <f t="shared" si="2"/>
        <v>143.66666666666666</v>
      </c>
      <c r="J11" s="6"/>
    </row>
    <row r="12" spans="2:18" x14ac:dyDescent="0.25">
      <c r="B12">
        <v>6</v>
      </c>
      <c r="C12">
        <v>64</v>
      </c>
      <c r="D12">
        <v>16</v>
      </c>
      <c r="E12" s="1">
        <v>484</v>
      </c>
      <c r="F12">
        <v>132</v>
      </c>
      <c r="G12">
        <v>137</v>
      </c>
      <c r="H12">
        <v>142</v>
      </c>
      <c r="I12" s="13">
        <f t="shared" si="2"/>
        <v>137</v>
      </c>
      <c r="J12" s="6"/>
    </row>
    <row r="13" spans="2:18" x14ac:dyDescent="0.25">
      <c r="B13">
        <v>7</v>
      </c>
      <c r="C13">
        <v>128</v>
      </c>
      <c r="D13">
        <v>8</v>
      </c>
      <c r="E13" s="1">
        <v>462</v>
      </c>
      <c r="F13">
        <v>136</v>
      </c>
      <c r="G13">
        <v>140</v>
      </c>
      <c r="H13">
        <v>134</v>
      </c>
      <c r="I13" s="13">
        <f t="shared" si="2"/>
        <v>136.66666666666666</v>
      </c>
      <c r="J13" s="6"/>
    </row>
    <row r="14" spans="2:18" x14ac:dyDescent="0.25">
      <c r="B14">
        <v>8</v>
      </c>
      <c r="C14">
        <v>256</v>
      </c>
      <c r="D14">
        <v>4</v>
      </c>
      <c r="E14" s="1">
        <v>457</v>
      </c>
      <c r="F14">
        <v>141</v>
      </c>
      <c r="G14">
        <v>131</v>
      </c>
      <c r="H14">
        <v>136</v>
      </c>
      <c r="I14" s="13">
        <f t="shared" si="2"/>
        <v>136</v>
      </c>
      <c r="J14" s="6"/>
    </row>
    <row r="15" spans="2:18" x14ac:dyDescent="0.25">
      <c r="B15">
        <v>9</v>
      </c>
      <c r="C15">
        <v>512</v>
      </c>
      <c r="D15">
        <v>2</v>
      </c>
      <c r="E15" s="1">
        <v>501</v>
      </c>
      <c r="F15">
        <v>141</v>
      </c>
      <c r="G15">
        <v>140</v>
      </c>
      <c r="H15">
        <v>151</v>
      </c>
      <c r="I15" s="13">
        <f t="shared" si="2"/>
        <v>144</v>
      </c>
      <c r="J15" s="6"/>
    </row>
    <row r="18" spans="2:18" x14ac:dyDescent="0.25">
      <c r="B18" s="14" t="s">
        <v>22</v>
      </c>
      <c r="C18" s="14"/>
      <c r="D18" s="14"/>
      <c r="E18" s="14"/>
      <c r="F18" s="14"/>
      <c r="G18" s="14"/>
      <c r="H18" s="14"/>
      <c r="I18" s="14"/>
      <c r="J18" s="14"/>
      <c r="R18" s="10" t="s">
        <v>24</v>
      </c>
    </row>
    <row r="19" spans="2:18" x14ac:dyDescent="0.25">
      <c r="C19" s="5" t="s">
        <v>11</v>
      </c>
      <c r="D19" s="5" t="s">
        <v>12</v>
      </c>
      <c r="E19" s="5" t="s">
        <v>20</v>
      </c>
      <c r="F19" s="5" t="s">
        <v>13</v>
      </c>
      <c r="G19" s="5" t="s">
        <v>14</v>
      </c>
      <c r="H19" s="5" t="s">
        <v>15</v>
      </c>
      <c r="I19" s="5" t="s">
        <v>16</v>
      </c>
      <c r="J19" s="5" t="s">
        <v>18</v>
      </c>
    </row>
    <row r="20" spans="2:18" x14ac:dyDescent="0.25">
      <c r="B20">
        <v>1</v>
      </c>
      <c r="C20">
        <v>16</v>
      </c>
      <c r="D20">
        <v>64</v>
      </c>
      <c r="E20">
        <v>1000</v>
      </c>
      <c r="F20" s="1">
        <v>43.8</v>
      </c>
      <c r="G20">
        <v>13</v>
      </c>
      <c r="H20">
        <v>13</v>
      </c>
      <c r="I20">
        <v>14</v>
      </c>
      <c r="J20" s="13">
        <f>AVERAGE(G20:I20)</f>
        <v>13.333333333333334</v>
      </c>
    </row>
    <row r="21" spans="2:18" x14ac:dyDescent="0.25">
      <c r="B21">
        <v>2</v>
      </c>
      <c r="C21">
        <v>16</v>
      </c>
      <c r="D21">
        <v>64</v>
      </c>
      <c r="E21">
        <v>3000</v>
      </c>
      <c r="F21" s="1">
        <v>132</v>
      </c>
      <c r="G21">
        <v>48</v>
      </c>
      <c r="H21">
        <v>40</v>
      </c>
      <c r="I21">
        <v>42</v>
      </c>
      <c r="J21" s="13">
        <f t="shared" ref="J21:J49" si="3">AVERAGE(G21:I21)</f>
        <v>43.333333333333336</v>
      </c>
    </row>
    <row r="22" spans="2:18" x14ac:dyDescent="0.25">
      <c r="B22">
        <v>3</v>
      </c>
      <c r="C22">
        <v>16</v>
      </c>
      <c r="D22">
        <v>64</v>
      </c>
      <c r="E22">
        <v>5000</v>
      </c>
      <c r="F22" s="1">
        <v>206</v>
      </c>
      <c r="G22">
        <v>88</v>
      </c>
      <c r="H22">
        <v>79</v>
      </c>
      <c r="I22">
        <v>89</v>
      </c>
      <c r="J22" s="13">
        <f t="shared" si="3"/>
        <v>85.333333333333329</v>
      </c>
    </row>
    <row r="23" spans="2:18" x14ac:dyDescent="0.25">
      <c r="B23">
        <v>4</v>
      </c>
      <c r="C23">
        <v>16</v>
      </c>
      <c r="D23">
        <v>64</v>
      </c>
      <c r="E23">
        <v>7000</v>
      </c>
      <c r="F23" s="1">
        <v>302</v>
      </c>
      <c r="G23">
        <v>106</v>
      </c>
      <c r="H23">
        <v>173</v>
      </c>
      <c r="I23">
        <v>126</v>
      </c>
      <c r="J23" s="13">
        <f t="shared" si="3"/>
        <v>135</v>
      </c>
    </row>
    <row r="24" spans="2:18" x14ac:dyDescent="0.25">
      <c r="B24">
        <v>5</v>
      </c>
      <c r="C24">
        <v>16</v>
      </c>
      <c r="D24">
        <v>64</v>
      </c>
      <c r="E24">
        <v>10000</v>
      </c>
      <c r="F24" s="1">
        <v>428</v>
      </c>
      <c r="G24">
        <v>142</v>
      </c>
      <c r="H24">
        <v>140</v>
      </c>
      <c r="I24">
        <v>138</v>
      </c>
      <c r="J24" s="13">
        <f t="shared" si="3"/>
        <v>140</v>
      </c>
      <c r="R24" t="s">
        <v>26</v>
      </c>
    </row>
    <row r="25" spans="2:18" x14ac:dyDescent="0.25">
      <c r="B25">
        <v>6</v>
      </c>
      <c r="C25">
        <v>32</v>
      </c>
      <c r="D25">
        <v>32</v>
      </c>
      <c r="E25">
        <v>1000</v>
      </c>
      <c r="F25" s="1">
        <v>51.6</v>
      </c>
      <c r="G25">
        <v>13</v>
      </c>
      <c r="H25">
        <v>14</v>
      </c>
      <c r="I25">
        <v>19</v>
      </c>
      <c r="J25" s="13">
        <f t="shared" si="3"/>
        <v>15.333333333333334</v>
      </c>
    </row>
    <row r="26" spans="2:18" ht="30" x14ac:dyDescent="0.25">
      <c r="B26">
        <v>7</v>
      </c>
      <c r="C26">
        <v>32</v>
      </c>
      <c r="D26">
        <v>32</v>
      </c>
      <c r="E26">
        <v>3000</v>
      </c>
      <c r="F26" s="1">
        <v>152</v>
      </c>
      <c r="G26">
        <v>44</v>
      </c>
      <c r="H26">
        <v>50</v>
      </c>
      <c r="I26">
        <v>49</v>
      </c>
      <c r="J26" s="13">
        <f t="shared" si="3"/>
        <v>47.666666666666664</v>
      </c>
      <c r="R26" s="3" t="s">
        <v>27</v>
      </c>
    </row>
    <row r="27" spans="2:18" x14ac:dyDescent="0.25">
      <c r="B27">
        <v>8</v>
      </c>
      <c r="C27">
        <v>32</v>
      </c>
      <c r="D27">
        <v>32</v>
      </c>
      <c r="E27">
        <v>5000</v>
      </c>
      <c r="F27" s="1">
        <v>250</v>
      </c>
      <c r="G27">
        <v>87</v>
      </c>
      <c r="H27">
        <v>82</v>
      </c>
      <c r="I27">
        <v>101</v>
      </c>
      <c r="J27" s="13">
        <f t="shared" si="3"/>
        <v>90</v>
      </c>
    </row>
    <row r="28" spans="2:18" x14ac:dyDescent="0.25">
      <c r="B28">
        <v>9</v>
      </c>
      <c r="C28">
        <v>32</v>
      </c>
      <c r="D28">
        <v>32</v>
      </c>
      <c r="E28">
        <v>7000</v>
      </c>
      <c r="F28" s="1">
        <v>341</v>
      </c>
      <c r="G28">
        <v>103</v>
      </c>
      <c r="H28">
        <v>114</v>
      </c>
      <c r="I28">
        <v>128</v>
      </c>
      <c r="J28" s="13">
        <f t="shared" si="3"/>
        <v>115</v>
      </c>
    </row>
    <row r="29" spans="2:18" x14ac:dyDescent="0.25">
      <c r="B29">
        <v>10</v>
      </c>
      <c r="C29">
        <v>32</v>
      </c>
      <c r="D29">
        <v>32</v>
      </c>
      <c r="E29">
        <v>10000</v>
      </c>
      <c r="F29" s="1">
        <v>501</v>
      </c>
      <c r="G29">
        <v>144</v>
      </c>
      <c r="H29">
        <v>147</v>
      </c>
      <c r="I29">
        <v>142</v>
      </c>
      <c r="J29" s="13">
        <f t="shared" si="3"/>
        <v>144.33333333333334</v>
      </c>
    </row>
    <row r="30" spans="2:18" x14ac:dyDescent="0.25">
      <c r="B30">
        <v>11</v>
      </c>
      <c r="C30">
        <v>64</v>
      </c>
      <c r="D30">
        <v>16</v>
      </c>
      <c r="E30">
        <v>1000</v>
      </c>
      <c r="F30" s="1">
        <v>50</v>
      </c>
      <c r="G30">
        <v>13</v>
      </c>
      <c r="H30">
        <v>14</v>
      </c>
      <c r="I30">
        <v>13</v>
      </c>
      <c r="J30" s="13">
        <f t="shared" si="3"/>
        <v>13.333333333333334</v>
      </c>
    </row>
    <row r="31" spans="2:18" x14ac:dyDescent="0.25">
      <c r="B31">
        <v>12</v>
      </c>
      <c r="C31">
        <v>64</v>
      </c>
      <c r="D31">
        <v>16</v>
      </c>
      <c r="E31">
        <v>3000</v>
      </c>
      <c r="F31" s="1">
        <v>145</v>
      </c>
      <c r="G31">
        <v>51</v>
      </c>
      <c r="H31">
        <v>51</v>
      </c>
      <c r="I31">
        <v>48</v>
      </c>
      <c r="J31" s="13">
        <f t="shared" si="3"/>
        <v>50</v>
      </c>
    </row>
    <row r="32" spans="2:18" x14ac:dyDescent="0.25">
      <c r="B32">
        <v>13</v>
      </c>
      <c r="C32">
        <v>64</v>
      </c>
      <c r="D32">
        <v>16</v>
      </c>
      <c r="E32">
        <v>5000</v>
      </c>
      <c r="F32" s="1">
        <v>242</v>
      </c>
      <c r="G32">
        <v>92</v>
      </c>
      <c r="H32">
        <v>117</v>
      </c>
      <c r="I32">
        <v>92</v>
      </c>
      <c r="J32" s="13">
        <f t="shared" si="3"/>
        <v>100.33333333333333</v>
      </c>
    </row>
    <row r="33" spans="2:10" x14ac:dyDescent="0.25">
      <c r="B33">
        <v>14</v>
      </c>
      <c r="C33">
        <v>64</v>
      </c>
      <c r="D33">
        <v>16</v>
      </c>
      <c r="E33">
        <v>7000</v>
      </c>
      <c r="F33" s="1">
        <v>337</v>
      </c>
      <c r="G33">
        <v>128</v>
      </c>
      <c r="H33">
        <v>101</v>
      </c>
      <c r="I33">
        <v>115</v>
      </c>
      <c r="J33" s="13">
        <f t="shared" si="3"/>
        <v>114.66666666666667</v>
      </c>
    </row>
    <row r="34" spans="2:10" x14ac:dyDescent="0.25">
      <c r="B34">
        <v>15</v>
      </c>
      <c r="C34">
        <v>64</v>
      </c>
      <c r="D34">
        <v>16</v>
      </c>
      <c r="E34">
        <v>10000</v>
      </c>
      <c r="F34" s="1">
        <v>481</v>
      </c>
      <c r="G34">
        <v>150</v>
      </c>
      <c r="H34">
        <v>155</v>
      </c>
      <c r="I34">
        <v>142</v>
      </c>
      <c r="J34" s="13">
        <f t="shared" si="3"/>
        <v>149</v>
      </c>
    </row>
    <row r="35" spans="2:10" x14ac:dyDescent="0.25">
      <c r="B35">
        <v>16</v>
      </c>
      <c r="C35">
        <v>128</v>
      </c>
      <c r="D35">
        <v>8</v>
      </c>
      <c r="E35">
        <v>1000</v>
      </c>
      <c r="F35" s="1">
        <v>48</v>
      </c>
      <c r="G35">
        <v>14</v>
      </c>
      <c r="H35">
        <v>12</v>
      </c>
      <c r="I35">
        <v>13</v>
      </c>
      <c r="J35" s="13">
        <f t="shared" si="3"/>
        <v>13</v>
      </c>
    </row>
    <row r="36" spans="2:10" x14ac:dyDescent="0.25">
      <c r="B36">
        <v>17</v>
      </c>
      <c r="C36">
        <v>128</v>
      </c>
      <c r="D36">
        <v>8</v>
      </c>
      <c r="E36">
        <v>3000</v>
      </c>
      <c r="F36" s="1">
        <v>141</v>
      </c>
      <c r="G36">
        <v>47</v>
      </c>
      <c r="H36">
        <v>68</v>
      </c>
      <c r="I36">
        <v>46</v>
      </c>
      <c r="J36" s="13">
        <f t="shared" si="3"/>
        <v>53.666666666666664</v>
      </c>
    </row>
    <row r="37" spans="2:10" x14ac:dyDescent="0.25">
      <c r="B37">
        <v>18</v>
      </c>
      <c r="C37">
        <v>128</v>
      </c>
      <c r="D37">
        <v>8</v>
      </c>
      <c r="E37">
        <v>5000</v>
      </c>
      <c r="F37" s="1">
        <v>231</v>
      </c>
      <c r="G37">
        <v>96</v>
      </c>
      <c r="H37">
        <v>97</v>
      </c>
      <c r="I37">
        <v>76</v>
      </c>
      <c r="J37" s="13">
        <f t="shared" si="3"/>
        <v>89.666666666666671</v>
      </c>
    </row>
    <row r="38" spans="2:10" x14ac:dyDescent="0.25">
      <c r="B38">
        <v>19</v>
      </c>
      <c r="C38">
        <v>128</v>
      </c>
      <c r="D38">
        <v>8</v>
      </c>
      <c r="E38">
        <v>7000</v>
      </c>
      <c r="F38" s="1">
        <v>323</v>
      </c>
      <c r="G38">
        <v>95</v>
      </c>
      <c r="H38">
        <v>100</v>
      </c>
      <c r="I38">
        <v>117</v>
      </c>
      <c r="J38" s="13">
        <f t="shared" si="3"/>
        <v>104</v>
      </c>
    </row>
    <row r="39" spans="2:10" x14ac:dyDescent="0.25">
      <c r="B39">
        <v>20</v>
      </c>
      <c r="C39">
        <v>128</v>
      </c>
      <c r="D39">
        <v>8</v>
      </c>
      <c r="E39">
        <v>10000</v>
      </c>
      <c r="F39" s="1">
        <v>460</v>
      </c>
      <c r="G39">
        <v>138</v>
      </c>
      <c r="H39">
        <v>149</v>
      </c>
      <c r="I39">
        <v>146</v>
      </c>
      <c r="J39" s="13">
        <f t="shared" si="3"/>
        <v>144.33333333333334</v>
      </c>
    </row>
    <row r="40" spans="2:10" x14ac:dyDescent="0.25">
      <c r="B40">
        <v>21</v>
      </c>
      <c r="C40">
        <v>256</v>
      </c>
      <c r="D40">
        <v>4</v>
      </c>
      <c r="E40">
        <v>1000</v>
      </c>
      <c r="F40" s="1">
        <v>48</v>
      </c>
      <c r="G40">
        <v>13</v>
      </c>
      <c r="H40">
        <v>14</v>
      </c>
      <c r="I40">
        <v>16</v>
      </c>
      <c r="J40" s="13">
        <f t="shared" si="3"/>
        <v>14.333333333333334</v>
      </c>
    </row>
    <row r="41" spans="2:10" x14ac:dyDescent="0.25">
      <c r="B41">
        <v>22</v>
      </c>
      <c r="C41">
        <v>256</v>
      </c>
      <c r="D41">
        <v>4</v>
      </c>
      <c r="E41">
        <v>3000</v>
      </c>
      <c r="F41" s="1">
        <v>139</v>
      </c>
      <c r="G41">
        <v>43</v>
      </c>
      <c r="H41">
        <v>50</v>
      </c>
      <c r="I41">
        <v>60</v>
      </c>
      <c r="J41" s="13">
        <f t="shared" si="3"/>
        <v>51</v>
      </c>
    </row>
    <row r="42" spans="2:10" x14ac:dyDescent="0.25">
      <c r="B42">
        <v>23</v>
      </c>
      <c r="C42">
        <v>256</v>
      </c>
      <c r="D42">
        <v>4</v>
      </c>
      <c r="E42">
        <v>5000</v>
      </c>
      <c r="F42" s="1">
        <v>230</v>
      </c>
      <c r="G42">
        <v>81</v>
      </c>
      <c r="H42">
        <v>100</v>
      </c>
      <c r="I42">
        <v>93</v>
      </c>
      <c r="J42" s="13">
        <f t="shared" si="3"/>
        <v>91.333333333333329</v>
      </c>
    </row>
    <row r="43" spans="2:10" x14ac:dyDescent="0.25">
      <c r="B43">
        <v>24</v>
      </c>
      <c r="C43">
        <v>256</v>
      </c>
      <c r="D43">
        <v>4</v>
      </c>
      <c r="E43">
        <v>7000</v>
      </c>
      <c r="F43" s="1">
        <v>324</v>
      </c>
      <c r="G43">
        <v>100</v>
      </c>
      <c r="H43">
        <v>110</v>
      </c>
      <c r="I43">
        <v>100</v>
      </c>
      <c r="J43" s="13">
        <f t="shared" si="3"/>
        <v>103.33333333333333</v>
      </c>
    </row>
    <row r="44" spans="2:10" x14ac:dyDescent="0.25">
      <c r="B44">
        <v>25</v>
      </c>
      <c r="C44">
        <v>256</v>
      </c>
      <c r="D44">
        <v>4</v>
      </c>
      <c r="E44">
        <v>10000</v>
      </c>
      <c r="F44" s="1">
        <v>457</v>
      </c>
      <c r="G44">
        <v>143</v>
      </c>
      <c r="H44">
        <v>147</v>
      </c>
      <c r="I44">
        <v>147</v>
      </c>
      <c r="J44" s="13">
        <f t="shared" si="3"/>
        <v>145.66666666666666</v>
      </c>
    </row>
    <row r="45" spans="2:10" x14ac:dyDescent="0.25">
      <c r="B45">
        <v>26</v>
      </c>
      <c r="C45">
        <v>512</v>
      </c>
      <c r="D45">
        <v>2</v>
      </c>
      <c r="E45">
        <v>1000</v>
      </c>
      <c r="F45" s="1">
        <v>52</v>
      </c>
      <c r="G45">
        <v>13</v>
      </c>
      <c r="H45">
        <v>13</v>
      </c>
      <c r="I45">
        <v>17</v>
      </c>
      <c r="J45" s="13">
        <f t="shared" si="3"/>
        <v>14.333333333333334</v>
      </c>
    </row>
    <row r="46" spans="2:10" x14ac:dyDescent="0.25">
      <c r="B46">
        <v>27</v>
      </c>
      <c r="C46">
        <v>512</v>
      </c>
      <c r="D46">
        <v>2</v>
      </c>
      <c r="E46">
        <v>3000</v>
      </c>
      <c r="F46" s="1">
        <v>151</v>
      </c>
      <c r="G46">
        <v>60</v>
      </c>
      <c r="H46">
        <v>52</v>
      </c>
      <c r="I46">
        <v>45</v>
      </c>
      <c r="J46" s="13">
        <f t="shared" si="3"/>
        <v>52.333333333333336</v>
      </c>
    </row>
    <row r="47" spans="2:10" x14ac:dyDescent="0.25">
      <c r="B47">
        <v>28</v>
      </c>
      <c r="C47">
        <v>512</v>
      </c>
      <c r="D47">
        <v>2</v>
      </c>
      <c r="E47">
        <v>5000</v>
      </c>
      <c r="F47" s="1">
        <v>251</v>
      </c>
      <c r="G47">
        <v>90</v>
      </c>
      <c r="H47">
        <v>97</v>
      </c>
      <c r="I47">
        <v>110</v>
      </c>
      <c r="J47" s="13">
        <f t="shared" si="3"/>
        <v>99</v>
      </c>
    </row>
    <row r="48" spans="2:10" x14ac:dyDescent="0.25">
      <c r="B48">
        <v>29</v>
      </c>
      <c r="C48">
        <v>512</v>
      </c>
      <c r="D48">
        <v>2</v>
      </c>
      <c r="E48">
        <v>7000</v>
      </c>
      <c r="F48" s="1">
        <v>349</v>
      </c>
      <c r="G48">
        <v>93</v>
      </c>
      <c r="H48">
        <v>104</v>
      </c>
      <c r="I48">
        <v>98</v>
      </c>
      <c r="J48" s="13">
        <f t="shared" si="3"/>
        <v>98.333333333333329</v>
      </c>
    </row>
    <row r="49" spans="2:10" x14ac:dyDescent="0.25">
      <c r="B49">
        <v>30</v>
      </c>
      <c r="C49">
        <v>512</v>
      </c>
      <c r="D49">
        <v>2</v>
      </c>
      <c r="E49">
        <v>10000</v>
      </c>
      <c r="F49" s="1">
        <v>498</v>
      </c>
      <c r="G49">
        <v>168</v>
      </c>
      <c r="H49">
        <v>145</v>
      </c>
      <c r="I49">
        <v>160</v>
      </c>
      <c r="J49" s="13">
        <f t="shared" si="3"/>
        <v>157.66666666666666</v>
      </c>
    </row>
  </sheetData>
  <mergeCells count="2">
    <mergeCell ref="B18:J18"/>
    <mergeCell ref="B5:I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9"/>
  <sheetViews>
    <sheetView tabSelected="1" workbookViewId="0">
      <selection activeCell="L12" sqref="L12"/>
    </sheetView>
  </sheetViews>
  <sheetFormatPr defaultRowHeight="15" x14ac:dyDescent="0.25"/>
  <cols>
    <col min="10" max="10" width="13.28515625" bestFit="1" customWidth="1"/>
    <col min="18" max="18" width="133.140625" customWidth="1"/>
  </cols>
  <sheetData>
    <row r="3" spans="2:18" x14ac:dyDescent="0.25">
      <c r="R3" s="9" t="s">
        <v>33</v>
      </c>
    </row>
    <row r="4" spans="2:18" ht="53.25" customHeight="1" x14ac:dyDescent="0.25">
      <c r="R4" s="3" t="s">
        <v>19</v>
      </c>
    </row>
    <row r="5" spans="2:18" ht="35.25" customHeight="1" x14ac:dyDescent="0.25">
      <c r="B5" s="15" t="s">
        <v>31</v>
      </c>
      <c r="C5" s="15"/>
      <c r="D5" s="15"/>
      <c r="E5" s="15"/>
      <c r="F5" s="15"/>
      <c r="G5" s="15"/>
      <c r="H5" s="15"/>
      <c r="I5" s="15"/>
      <c r="R5" s="3" t="s">
        <v>10</v>
      </c>
    </row>
    <row r="6" spans="2:18" x14ac:dyDescent="0.25"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18</v>
      </c>
      <c r="R6" t="s">
        <v>35</v>
      </c>
    </row>
    <row r="7" spans="2:18" x14ac:dyDescent="0.25">
      <c r="B7">
        <v>1</v>
      </c>
      <c r="C7">
        <v>2</v>
      </c>
      <c r="D7">
        <v>512</v>
      </c>
      <c r="E7" s="4" t="s">
        <v>17</v>
      </c>
      <c r="F7" s="4"/>
      <c r="G7" s="4"/>
      <c r="H7" s="4"/>
      <c r="I7" s="7"/>
    </row>
    <row r="8" spans="2:18" x14ac:dyDescent="0.25">
      <c r="B8">
        <v>2</v>
      </c>
      <c r="C8">
        <f>C7*2</f>
        <v>4</v>
      </c>
      <c r="D8">
        <f>D7/2</f>
        <v>256</v>
      </c>
      <c r="E8" s="4"/>
      <c r="F8" s="4"/>
      <c r="G8" s="4"/>
      <c r="H8" s="4"/>
      <c r="I8" s="7"/>
    </row>
    <row r="9" spans="2:18" x14ac:dyDescent="0.25">
      <c r="B9">
        <v>3</v>
      </c>
      <c r="C9">
        <f t="shared" ref="C9" si="0">C8*2</f>
        <v>8</v>
      </c>
      <c r="D9">
        <f t="shared" ref="D9" si="1">D8/2</f>
        <v>128</v>
      </c>
      <c r="E9" s="4"/>
      <c r="F9" s="4"/>
      <c r="G9" s="4"/>
      <c r="H9" s="4"/>
      <c r="I9" s="7"/>
    </row>
    <row r="10" spans="2:18" x14ac:dyDescent="0.25">
      <c r="B10">
        <v>4</v>
      </c>
      <c r="C10">
        <v>16</v>
      </c>
      <c r="D10">
        <v>64</v>
      </c>
      <c r="E10" s="16">
        <v>64</v>
      </c>
      <c r="F10">
        <v>60</v>
      </c>
      <c r="G10">
        <v>61</v>
      </c>
      <c r="H10">
        <v>60</v>
      </c>
      <c r="I10" s="17">
        <v>72</v>
      </c>
    </row>
    <row r="11" spans="2:18" x14ac:dyDescent="0.25">
      <c r="B11">
        <v>5</v>
      </c>
      <c r="C11">
        <v>32</v>
      </c>
      <c r="D11">
        <v>32</v>
      </c>
      <c r="E11" s="16">
        <v>65</v>
      </c>
      <c r="F11">
        <v>75</v>
      </c>
      <c r="G11">
        <v>73</v>
      </c>
      <c r="H11">
        <v>81</v>
      </c>
      <c r="I11" s="17">
        <v>79</v>
      </c>
    </row>
    <row r="12" spans="2:18" x14ac:dyDescent="0.25">
      <c r="B12">
        <v>6</v>
      </c>
      <c r="C12">
        <v>64</v>
      </c>
      <c r="D12">
        <v>16</v>
      </c>
      <c r="E12" s="16">
        <v>81</v>
      </c>
      <c r="F12">
        <v>100</v>
      </c>
      <c r="G12">
        <v>83</v>
      </c>
      <c r="H12">
        <v>99</v>
      </c>
      <c r="I12" s="17">
        <v>91</v>
      </c>
    </row>
    <row r="13" spans="2:18" x14ac:dyDescent="0.25">
      <c r="B13">
        <v>7</v>
      </c>
      <c r="C13">
        <v>128</v>
      </c>
      <c r="D13">
        <v>8</v>
      </c>
      <c r="E13" s="16">
        <v>109</v>
      </c>
      <c r="F13">
        <v>117</v>
      </c>
      <c r="G13">
        <v>96</v>
      </c>
      <c r="H13">
        <v>105</v>
      </c>
      <c r="I13" s="17">
        <v>95</v>
      </c>
    </row>
    <row r="14" spans="2:18" x14ac:dyDescent="0.25">
      <c r="B14">
        <v>8</v>
      </c>
      <c r="C14">
        <v>256</v>
      </c>
      <c r="D14">
        <v>4</v>
      </c>
      <c r="E14" s="16">
        <v>100</v>
      </c>
      <c r="F14">
        <v>114</v>
      </c>
      <c r="G14">
        <v>111</v>
      </c>
      <c r="H14">
        <v>112</v>
      </c>
      <c r="I14" s="17">
        <v>93</v>
      </c>
    </row>
    <row r="15" spans="2:18" x14ac:dyDescent="0.25">
      <c r="B15">
        <v>9</v>
      </c>
      <c r="C15">
        <v>512</v>
      </c>
      <c r="D15">
        <v>2</v>
      </c>
      <c r="E15" s="16">
        <v>103</v>
      </c>
      <c r="F15">
        <v>126</v>
      </c>
      <c r="G15">
        <v>134</v>
      </c>
      <c r="H15">
        <v>123</v>
      </c>
      <c r="I15" s="17">
        <v>107</v>
      </c>
    </row>
    <row r="18" spans="2:18" x14ac:dyDescent="0.25">
      <c r="B18" s="14" t="s">
        <v>32</v>
      </c>
      <c r="C18" s="14"/>
      <c r="D18" s="14"/>
      <c r="E18" s="14"/>
      <c r="F18" s="14"/>
      <c r="G18" s="14"/>
      <c r="H18" s="14"/>
      <c r="I18" s="14"/>
      <c r="J18" s="14"/>
      <c r="R18" s="10" t="s">
        <v>34</v>
      </c>
    </row>
    <row r="19" spans="2:18" x14ac:dyDescent="0.25">
      <c r="C19" s="5" t="s">
        <v>11</v>
      </c>
      <c r="D19" s="5" t="s">
        <v>12</v>
      </c>
      <c r="E19" s="5" t="s">
        <v>20</v>
      </c>
      <c r="F19" s="5" t="s">
        <v>28</v>
      </c>
      <c r="G19" s="5" t="s">
        <v>29</v>
      </c>
      <c r="H19" s="5" t="s">
        <v>30</v>
      </c>
      <c r="I19" s="12" t="s">
        <v>13</v>
      </c>
      <c r="J19" s="5" t="s">
        <v>14</v>
      </c>
      <c r="K19" s="5" t="s">
        <v>15</v>
      </c>
      <c r="L19" s="5" t="s">
        <v>16</v>
      </c>
      <c r="M19" s="12" t="s">
        <v>18</v>
      </c>
    </row>
    <row r="20" spans="2:18" x14ac:dyDescent="0.25">
      <c r="B20">
        <v>1</v>
      </c>
      <c r="C20">
        <v>16</v>
      </c>
      <c r="D20">
        <v>64</v>
      </c>
      <c r="E20">
        <v>1000</v>
      </c>
      <c r="F20">
        <v>6.8</v>
      </c>
      <c r="G20">
        <v>7.4</v>
      </c>
      <c r="H20">
        <v>7</v>
      </c>
      <c r="I20" s="13">
        <f>AVERAGE(F20:H20)</f>
        <v>7.0666666666666664</v>
      </c>
      <c r="J20">
        <v>14</v>
      </c>
      <c r="K20">
        <v>15</v>
      </c>
      <c r="L20">
        <v>12</v>
      </c>
      <c r="M20" s="13">
        <f>AVERAGE(J20:L20)</f>
        <v>13.666666666666666</v>
      </c>
    </row>
    <row r="21" spans="2:18" x14ac:dyDescent="0.25">
      <c r="B21">
        <v>2</v>
      </c>
      <c r="C21">
        <v>16</v>
      </c>
      <c r="D21">
        <v>64</v>
      </c>
      <c r="E21">
        <v>3000</v>
      </c>
      <c r="F21">
        <v>19.8</v>
      </c>
      <c r="G21">
        <v>22.7</v>
      </c>
      <c r="H21">
        <v>19.899999999999999</v>
      </c>
      <c r="I21" s="13">
        <f t="shared" ref="I21:I49" si="2">AVERAGE(F21:H21)</f>
        <v>20.8</v>
      </c>
      <c r="J21">
        <v>24</v>
      </c>
      <c r="K21">
        <v>37</v>
      </c>
      <c r="L21">
        <v>37</v>
      </c>
      <c r="M21" s="13">
        <f t="shared" ref="M21:M49" si="3">AVERAGE(J21:L21)</f>
        <v>32.666666666666664</v>
      </c>
    </row>
    <row r="22" spans="2:18" x14ac:dyDescent="0.25">
      <c r="B22">
        <v>3</v>
      </c>
      <c r="C22">
        <v>16</v>
      </c>
      <c r="D22">
        <v>64</v>
      </c>
      <c r="E22">
        <v>5000</v>
      </c>
      <c r="F22">
        <v>31.7</v>
      </c>
      <c r="G22">
        <v>31.7</v>
      </c>
      <c r="H22">
        <v>31.7</v>
      </c>
      <c r="I22" s="13">
        <f t="shared" si="2"/>
        <v>31.7</v>
      </c>
      <c r="J22">
        <v>59</v>
      </c>
      <c r="K22">
        <v>59</v>
      </c>
      <c r="L22">
        <v>50</v>
      </c>
      <c r="M22" s="13">
        <f t="shared" si="3"/>
        <v>56</v>
      </c>
    </row>
    <row r="23" spans="2:18" x14ac:dyDescent="0.25">
      <c r="B23">
        <v>4</v>
      </c>
      <c r="C23">
        <v>16</v>
      </c>
      <c r="D23">
        <v>64</v>
      </c>
      <c r="E23">
        <v>7000</v>
      </c>
      <c r="F23">
        <v>45.2</v>
      </c>
      <c r="G23">
        <v>45.6</v>
      </c>
      <c r="H23">
        <v>45.1</v>
      </c>
      <c r="I23" s="13">
        <f t="shared" si="2"/>
        <v>45.300000000000004</v>
      </c>
      <c r="J23">
        <v>65</v>
      </c>
      <c r="K23">
        <v>70</v>
      </c>
      <c r="L23">
        <v>73</v>
      </c>
      <c r="M23" s="13">
        <f t="shared" si="3"/>
        <v>69.333333333333329</v>
      </c>
    </row>
    <row r="24" spans="2:18" x14ac:dyDescent="0.25">
      <c r="B24">
        <v>5</v>
      </c>
      <c r="C24">
        <v>16</v>
      </c>
      <c r="D24">
        <v>64</v>
      </c>
      <c r="E24">
        <v>10000</v>
      </c>
      <c r="F24">
        <v>64</v>
      </c>
      <c r="G24">
        <v>64</v>
      </c>
      <c r="H24">
        <v>64</v>
      </c>
      <c r="I24" s="13">
        <f t="shared" si="2"/>
        <v>64</v>
      </c>
      <c r="J24">
        <v>78</v>
      </c>
      <c r="K24">
        <v>73</v>
      </c>
      <c r="L24">
        <v>64</v>
      </c>
      <c r="M24" s="13">
        <f t="shared" si="3"/>
        <v>71.666666666666671</v>
      </c>
      <c r="R24" t="s">
        <v>36</v>
      </c>
    </row>
    <row r="25" spans="2:18" x14ac:dyDescent="0.25">
      <c r="B25">
        <v>6</v>
      </c>
      <c r="C25">
        <v>32</v>
      </c>
      <c r="D25">
        <v>32</v>
      </c>
      <c r="E25">
        <v>1000</v>
      </c>
      <c r="F25">
        <v>6.8</v>
      </c>
      <c r="G25">
        <v>6.9</v>
      </c>
      <c r="H25">
        <v>6.8</v>
      </c>
      <c r="I25" s="13">
        <f t="shared" si="2"/>
        <v>6.833333333333333</v>
      </c>
      <c r="J25">
        <v>8</v>
      </c>
      <c r="K25">
        <v>11</v>
      </c>
      <c r="L25">
        <v>10</v>
      </c>
      <c r="M25" s="13">
        <f t="shared" si="3"/>
        <v>9.6666666666666661</v>
      </c>
    </row>
    <row r="26" spans="2:18" ht="30" x14ac:dyDescent="0.25">
      <c r="B26">
        <v>7</v>
      </c>
      <c r="C26">
        <v>32</v>
      </c>
      <c r="D26">
        <v>32</v>
      </c>
      <c r="E26">
        <v>3000</v>
      </c>
      <c r="F26">
        <v>20</v>
      </c>
      <c r="G26">
        <v>20</v>
      </c>
      <c r="H26">
        <v>20</v>
      </c>
      <c r="I26" s="13">
        <f t="shared" si="2"/>
        <v>20</v>
      </c>
      <c r="J26">
        <v>26</v>
      </c>
      <c r="K26">
        <v>31</v>
      </c>
      <c r="L26">
        <v>32</v>
      </c>
      <c r="M26" s="13">
        <f t="shared" si="3"/>
        <v>29.666666666666668</v>
      </c>
      <c r="R26" s="3" t="s">
        <v>27</v>
      </c>
    </row>
    <row r="27" spans="2:18" x14ac:dyDescent="0.25">
      <c r="B27">
        <v>8</v>
      </c>
      <c r="C27">
        <v>32</v>
      </c>
      <c r="D27">
        <v>32</v>
      </c>
      <c r="E27">
        <v>5000</v>
      </c>
      <c r="F27">
        <v>33.5</v>
      </c>
      <c r="G27">
        <v>34.6</v>
      </c>
      <c r="H27">
        <v>33.5</v>
      </c>
      <c r="I27" s="13">
        <f t="shared" si="2"/>
        <v>33.866666666666667</v>
      </c>
      <c r="J27">
        <v>43</v>
      </c>
      <c r="K27">
        <v>45</v>
      </c>
      <c r="L27">
        <v>52</v>
      </c>
      <c r="M27" s="13">
        <f t="shared" si="3"/>
        <v>46.666666666666664</v>
      </c>
    </row>
    <row r="28" spans="2:18" x14ac:dyDescent="0.25">
      <c r="B28">
        <v>9</v>
      </c>
      <c r="C28">
        <v>32</v>
      </c>
      <c r="D28">
        <v>32</v>
      </c>
      <c r="E28">
        <v>7000</v>
      </c>
      <c r="F28">
        <v>45.9</v>
      </c>
      <c r="G28">
        <v>46.3</v>
      </c>
      <c r="H28">
        <v>45.8</v>
      </c>
      <c r="I28" s="13">
        <f t="shared" si="2"/>
        <v>46</v>
      </c>
      <c r="J28">
        <v>57</v>
      </c>
      <c r="K28">
        <v>58</v>
      </c>
      <c r="L28">
        <v>59</v>
      </c>
      <c r="M28" s="13">
        <f t="shared" si="3"/>
        <v>58</v>
      </c>
    </row>
    <row r="29" spans="2:18" x14ac:dyDescent="0.25">
      <c r="B29">
        <v>10</v>
      </c>
      <c r="C29">
        <v>32</v>
      </c>
      <c r="D29">
        <v>32</v>
      </c>
      <c r="E29">
        <v>10000</v>
      </c>
      <c r="F29">
        <v>65.099999999999994</v>
      </c>
      <c r="G29">
        <v>65.8</v>
      </c>
      <c r="H29">
        <v>65.2</v>
      </c>
      <c r="I29" s="13">
        <f t="shared" si="2"/>
        <v>65.36666666666666</v>
      </c>
      <c r="J29">
        <v>80</v>
      </c>
      <c r="K29">
        <v>84</v>
      </c>
      <c r="L29">
        <v>73</v>
      </c>
      <c r="M29" s="13">
        <f t="shared" si="3"/>
        <v>79</v>
      </c>
    </row>
    <row r="30" spans="2:18" x14ac:dyDescent="0.25">
      <c r="B30">
        <v>11</v>
      </c>
      <c r="C30">
        <v>64</v>
      </c>
      <c r="D30">
        <v>16</v>
      </c>
      <c r="E30">
        <v>1000</v>
      </c>
      <c r="F30">
        <v>8.24</v>
      </c>
      <c r="G30">
        <v>8.3000000000000007</v>
      </c>
      <c r="H30">
        <v>8.25</v>
      </c>
      <c r="I30" s="13">
        <f t="shared" si="2"/>
        <v>8.2633333333333336</v>
      </c>
      <c r="J30">
        <v>13</v>
      </c>
      <c r="K30">
        <v>11</v>
      </c>
      <c r="L30">
        <v>10</v>
      </c>
      <c r="M30" s="13">
        <f t="shared" si="3"/>
        <v>11.333333333333334</v>
      </c>
    </row>
    <row r="31" spans="2:18" x14ac:dyDescent="0.25">
      <c r="B31">
        <v>12</v>
      </c>
      <c r="C31">
        <v>64</v>
      </c>
      <c r="D31">
        <v>16</v>
      </c>
      <c r="E31">
        <v>3000</v>
      </c>
      <c r="F31">
        <v>24.5</v>
      </c>
      <c r="G31">
        <v>28.8</v>
      </c>
      <c r="H31">
        <v>24.4</v>
      </c>
      <c r="I31" s="13">
        <f t="shared" si="2"/>
        <v>25.899999999999995</v>
      </c>
      <c r="J31">
        <v>41</v>
      </c>
      <c r="K31">
        <v>38</v>
      </c>
      <c r="L31">
        <v>31</v>
      </c>
      <c r="M31" s="13">
        <f t="shared" si="3"/>
        <v>36.666666666666664</v>
      </c>
    </row>
    <row r="32" spans="2:18" x14ac:dyDescent="0.25">
      <c r="B32">
        <v>13</v>
      </c>
      <c r="C32">
        <v>64</v>
      </c>
      <c r="D32">
        <v>16</v>
      </c>
      <c r="E32">
        <v>5000</v>
      </c>
      <c r="F32">
        <v>40.200000000000003</v>
      </c>
      <c r="G32">
        <v>40.5</v>
      </c>
      <c r="H32">
        <v>40.299999999999997</v>
      </c>
      <c r="I32" s="13">
        <f t="shared" si="2"/>
        <v>40.333333333333336</v>
      </c>
      <c r="J32">
        <v>45</v>
      </c>
      <c r="K32">
        <v>47</v>
      </c>
      <c r="L32">
        <v>48</v>
      </c>
      <c r="M32" s="13">
        <f t="shared" si="3"/>
        <v>46.666666666666664</v>
      </c>
    </row>
    <row r="33" spans="2:13" x14ac:dyDescent="0.25">
      <c r="B33">
        <v>14</v>
      </c>
      <c r="C33">
        <v>64</v>
      </c>
      <c r="D33">
        <v>16</v>
      </c>
      <c r="E33">
        <v>7000</v>
      </c>
      <c r="F33">
        <v>56.7</v>
      </c>
      <c r="G33">
        <v>56.7</v>
      </c>
      <c r="H33">
        <v>56.7</v>
      </c>
      <c r="I33" s="13">
        <f t="shared" si="2"/>
        <v>56.70000000000001</v>
      </c>
      <c r="J33">
        <v>65</v>
      </c>
      <c r="K33">
        <v>61</v>
      </c>
      <c r="L33">
        <v>64</v>
      </c>
      <c r="M33" s="13">
        <f t="shared" si="3"/>
        <v>63.333333333333336</v>
      </c>
    </row>
    <row r="34" spans="2:13" x14ac:dyDescent="0.25">
      <c r="B34">
        <v>15</v>
      </c>
      <c r="C34">
        <v>64</v>
      </c>
      <c r="D34">
        <v>16</v>
      </c>
      <c r="E34">
        <v>10000</v>
      </c>
      <c r="F34">
        <v>81</v>
      </c>
      <c r="G34">
        <v>81</v>
      </c>
      <c r="H34">
        <v>81</v>
      </c>
      <c r="I34" s="13">
        <f t="shared" si="2"/>
        <v>81</v>
      </c>
      <c r="J34">
        <v>90</v>
      </c>
      <c r="K34">
        <v>89</v>
      </c>
      <c r="L34">
        <v>93</v>
      </c>
      <c r="M34" s="13">
        <f t="shared" si="3"/>
        <v>90.666666666666671</v>
      </c>
    </row>
    <row r="35" spans="2:13" x14ac:dyDescent="0.25">
      <c r="B35">
        <v>16</v>
      </c>
      <c r="C35">
        <v>128</v>
      </c>
      <c r="D35">
        <v>8</v>
      </c>
      <c r="E35">
        <v>1000</v>
      </c>
      <c r="F35">
        <v>11</v>
      </c>
      <c r="G35">
        <v>11</v>
      </c>
      <c r="H35">
        <v>11</v>
      </c>
      <c r="I35" s="13">
        <f t="shared" si="2"/>
        <v>11</v>
      </c>
      <c r="J35">
        <v>13</v>
      </c>
      <c r="K35">
        <v>11</v>
      </c>
      <c r="L35">
        <v>11</v>
      </c>
      <c r="M35" s="13">
        <f t="shared" si="3"/>
        <v>11.666666666666666</v>
      </c>
    </row>
    <row r="36" spans="2:13" x14ac:dyDescent="0.25">
      <c r="B36">
        <v>17</v>
      </c>
      <c r="C36">
        <v>128</v>
      </c>
      <c r="D36">
        <v>8</v>
      </c>
      <c r="E36">
        <v>3000</v>
      </c>
      <c r="F36">
        <v>33.6</v>
      </c>
      <c r="G36">
        <v>33.700000000000003</v>
      </c>
      <c r="H36">
        <v>33.6</v>
      </c>
      <c r="I36" s="13">
        <f t="shared" si="2"/>
        <v>33.633333333333333</v>
      </c>
      <c r="J36">
        <v>31</v>
      </c>
      <c r="K36">
        <v>34</v>
      </c>
      <c r="L36">
        <v>35</v>
      </c>
      <c r="M36" s="13">
        <f t="shared" si="3"/>
        <v>33.333333333333336</v>
      </c>
    </row>
    <row r="37" spans="2:13" x14ac:dyDescent="0.25">
      <c r="B37">
        <v>18</v>
      </c>
      <c r="C37">
        <v>128</v>
      </c>
      <c r="D37">
        <v>8</v>
      </c>
      <c r="E37">
        <v>5000</v>
      </c>
      <c r="F37">
        <v>55.2</v>
      </c>
      <c r="G37">
        <v>55.2</v>
      </c>
      <c r="H37">
        <v>55</v>
      </c>
      <c r="I37" s="13">
        <f t="shared" si="2"/>
        <v>55.133333333333333</v>
      </c>
      <c r="J37">
        <v>66</v>
      </c>
      <c r="K37">
        <v>57</v>
      </c>
      <c r="L37">
        <v>59</v>
      </c>
      <c r="M37" s="13">
        <f t="shared" si="3"/>
        <v>60.666666666666664</v>
      </c>
    </row>
    <row r="38" spans="2:13" x14ac:dyDescent="0.25">
      <c r="B38">
        <v>19</v>
      </c>
      <c r="C38">
        <v>128</v>
      </c>
      <c r="D38">
        <v>8</v>
      </c>
      <c r="E38">
        <v>7000</v>
      </c>
      <c r="F38">
        <v>77</v>
      </c>
      <c r="G38">
        <v>77.5</v>
      </c>
      <c r="H38">
        <v>77</v>
      </c>
      <c r="I38" s="13">
        <f t="shared" si="2"/>
        <v>77.166666666666671</v>
      </c>
      <c r="J38">
        <v>67</v>
      </c>
      <c r="K38">
        <v>75</v>
      </c>
      <c r="L38">
        <v>66</v>
      </c>
      <c r="M38" s="13">
        <f t="shared" si="3"/>
        <v>69.333333333333329</v>
      </c>
    </row>
    <row r="39" spans="2:13" x14ac:dyDescent="0.25">
      <c r="B39">
        <v>20</v>
      </c>
      <c r="C39">
        <v>128</v>
      </c>
      <c r="D39">
        <v>8</v>
      </c>
      <c r="E39">
        <v>10000</v>
      </c>
      <c r="F39">
        <v>109</v>
      </c>
      <c r="G39">
        <v>109</v>
      </c>
      <c r="H39">
        <v>109</v>
      </c>
      <c r="I39" s="13">
        <f t="shared" si="2"/>
        <v>109</v>
      </c>
      <c r="J39">
        <v>101</v>
      </c>
      <c r="K39">
        <v>95</v>
      </c>
      <c r="L39">
        <v>89</v>
      </c>
      <c r="M39" s="13">
        <f t="shared" si="3"/>
        <v>95</v>
      </c>
    </row>
    <row r="40" spans="2:13" x14ac:dyDescent="0.25">
      <c r="B40">
        <v>21</v>
      </c>
      <c r="C40">
        <v>256</v>
      </c>
      <c r="D40">
        <v>4</v>
      </c>
      <c r="E40">
        <v>1000</v>
      </c>
      <c r="F40">
        <v>9.9</v>
      </c>
      <c r="G40">
        <v>9.8000000000000007</v>
      </c>
      <c r="H40">
        <v>9.9</v>
      </c>
      <c r="I40" s="13">
        <f t="shared" si="2"/>
        <v>9.8666666666666671</v>
      </c>
      <c r="J40">
        <v>11</v>
      </c>
      <c r="K40">
        <v>12</v>
      </c>
      <c r="L40">
        <v>14</v>
      </c>
      <c r="M40" s="13">
        <f t="shared" si="3"/>
        <v>12.333333333333334</v>
      </c>
    </row>
    <row r="41" spans="2:13" x14ac:dyDescent="0.25">
      <c r="B41">
        <v>22</v>
      </c>
      <c r="C41">
        <v>256</v>
      </c>
      <c r="D41">
        <v>4</v>
      </c>
      <c r="E41">
        <v>3000</v>
      </c>
      <c r="F41">
        <v>29.6</v>
      </c>
      <c r="G41">
        <v>29.5</v>
      </c>
      <c r="H41">
        <v>29.3</v>
      </c>
      <c r="I41" s="13">
        <f t="shared" si="2"/>
        <v>29.466666666666669</v>
      </c>
      <c r="J41">
        <v>34</v>
      </c>
      <c r="K41">
        <v>34</v>
      </c>
      <c r="L41">
        <v>40</v>
      </c>
      <c r="M41" s="13">
        <f t="shared" si="3"/>
        <v>36</v>
      </c>
    </row>
    <row r="42" spans="2:13" x14ac:dyDescent="0.25">
      <c r="B42">
        <v>23</v>
      </c>
      <c r="C42">
        <v>256</v>
      </c>
      <c r="D42">
        <v>4</v>
      </c>
      <c r="E42">
        <v>5000</v>
      </c>
      <c r="F42">
        <v>48.8</v>
      </c>
      <c r="G42">
        <v>48.9</v>
      </c>
      <c r="H42">
        <v>48.8</v>
      </c>
      <c r="I42" s="13">
        <f t="shared" si="2"/>
        <v>48.833333333333336</v>
      </c>
      <c r="J42">
        <v>55</v>
      </c>
      <c r="K42">
        <v>50</v>
      </c>
      <c r="L42">
        <v>55</v>
      </c>
      <c r="M42" s="13">
        <f t="shared" si="3"/>
        <v>53.333333333333336</v>
      </c>
    </row>
    <row r="43" spans="2:13" x14ac:dyDescent="0.25">
      <c r="B43">
        <v>24</v>
      </c>
      <c r="C43">
        <v>256</v>
      </c>
      <c r="D43">
        <v>4</v>
      </c>
      <c r="E43">
        <v>7000</v>
      </c>
      <c r="F43">
        <v>69.2</v>
      </c>
      <c r="G43">
        <v>69.2</v>
      </c>
      <c r="H43">
        <v>70</v>
      </c>
      <c r="I43" s="13">
        <f t="shared" si="2"/>
        <v>69.466666666666669</v>
      </c>
      <c r="J43">
        <v>65</v>
      </c>
      <c r="K43">
        <v>68</v>
      </c>
      <c r="L43">
        <v>64</v>
      </c>
      <c r="M43" s="13">
        <f t="shared" si="3"/>
        <v>65.666666666666671</v>
      </c>
    </row>
    <row r="44" spans="2:13" x14ac:dyDescent="0.25">
      <c r="B44">
        <v>25</v>
      </c>
      <c r="C44">
        <v>256</v>
      </c>
      <c r="D44">
        <v>4</v>
      </c>
      <c r="E44">
        <v>10000</v>
      </c>
      <c r="F44">
        <v>100</v>
      </c>
      <c r="G44">
        <v>100</v>
      </c>
      <c r="H44">
        <v>100</v>
      </c>
      <c r="I44" s="13">
        <f t="shared" si="2"/>
        <v>100</v>
      </c>
      <c r="J44">
        <v>91</v>
      </c>
      <c r="K44">
        <v>90</v>
      </c>
      <c r="L44">
        <v>99</v>
      </c>
      <c r="M44" s="13">
        <f t="shared" si="3"/>
        <v>93.333333333333329</v>
      </c>
    </row>
    <row r="45" spans="2:13" x14ac:dyDescent="0.25">
      <c r="B45">
        <v>26</v>
      </c>
      <c r="C45">
        <v>512</v>
      </c>
      <c r="D45">
        <v>2</v>
      </c>
      <c r="E45">
        <v>1000</v>
      </c>
      <c r="F45">
        <v>9.8000000000000007</v>
      </c>
      <c r="G45" s="11">
        <v>9.8000000000000007</v>
      </c>
      <c r="H45">
        <v>9.8000000000000007</v>
      </c>
      <c r="I45" s="13">
        <f t="shared" si="2"/>
        <v>9.8000000000000007</v>
      </c>
      <c r="J45">
        <v>15</v>
      </c>
      <c r="K45">
        <v>15</v>
      </c>
      <c r="L45">
        <v>13</v>
      </c>
      <c r="M45" s="13">
        <f t="shared" si="3"/>
        <v>14.333333333333334</v>
      </c>
    </row>
    <row r="46" spans="2:13" x14ac:dyDescent="0.25">
      <c r="B46">
        <v>27</v>
      </c>
      <c r="C46">
        <v>512</v>
      </c>
      <c r="D46">
        <v>2</v>
      </c>
      <c r="E46">
        <v>3000</v>
      </c>
      <c r="F46">
        <v>30.2</v>
      </c>
      <c r="G46">
        <v>30.5</v>
      </c>
      <c r="H46">
        <v>31.4</v>
      </c>
      <c r="I46" s="13">
        <f t="shared" si="2"/>
        <v>30.7</v>
      </c>
      <c r="J46">
        <v>35</v>
      </c>
      <c r="K46">
        <v>35</v>
      </c>
      <c r="L46">
        <v>33</v>
      </c>
      <c r="M46" s="13">
        <f t="shared" si="3"/>
        <v>34.333333333333336</v>
      </c>
    </row>
    <row r="47" spans="2:13" x14ac:dyDescent="0.25">
      <c r="B47">
        <v>28</v>
      </c>
      <c r="C47">
        <v>512</v>
      </c>
      <c r="D47">
        <v>2</v>
      </c>
      <c r="E47">
        <v>5000</v>
      </c>
      <c r="F47">
        <v>51</v>
      </c>
      <c r="G47">
        <v>51</v>
      </c>
      <c r="H47">
        <v>51</v>
      </c>
      <c r="I47" s="13">
        <f t="shared" si="2"/>
        <v>51</v>
      </c>
      <c r="J47">
        <v>63</v>
      </c>
      <c r="K47">
        <v>51</v>
      </c>
      <c r="L47">
        <v>51</v>
      </c>
      <c r="M47" s="13">
        <f t="shared" si="3"/>
        <v>55</v>
      </c>
    </row>
    <row r="48" spans="2:13" x14ac:dyDescent="0.25">
      <c r="B48">
        <v>29</v>
      </c>
      <c r="C48">
        <v>512</v>
      </c>
      <c r="D48">
        <v>2</v>
      </c>
      <c r="E48">
        <v>7000</v>
      </c>
      <c r="F48">
        <v>72.099999999999994</v>
      </c>
      <c r="G48">
        <v>72.099999999999994</v>
      </c>
      <c r="H48">
        <v>72</v>
      </c>
      <c r="I48" s="13">
        <f t="shared" si="2"/>
        <v>72.066666666666663</v>
      </c>
      <c r="J48">
        <v>68</v>
      </c>
      <c r="K48">
        <v>68</v>
      </c>
      <c r="L48">
        <v>69</v>
      </c>
      <c r="M48" s="13">
        <f t="shared" si="3"/>
        <v>68.333333333333329</v>
      </c>
    </row>
    <row r="49" spans="2:13" x14ac:dyDescent="0.25">
      <c r="B49">
        <v>30</v>
      </c>
      <c r="C49">
        <v>512</v>
      </c>
      <c r="D49">
        <v>2</v>
      </c>
      <c r="E49">
        <v>10000</v>
      </c>
      <c r="F49">
        <v>103</v>
      </c>
      <c r="G49">
        <v>103</v>
      </c>
      <c r="H49">
        <v>103</v>
      </c>
      <c r="I49" s="13">
        <f t="shared" si="2"/>
        <v>103</v>
      </c>
      <c r="J49">
        <v>105</v>
      </c>
      <c r="K49">
        <v>99</v>
      </c>
      <c r="L49">
        <v>117</v>
      </c>
      <c r="M49" s="13">
        <f t="shared" si="3"/>
        <v>107</v>
      </c>
    </row>
  </sheetData>
  <mergeCells count="2">
    <mergeCell ref="B5:I5"/>
    <mergeCell ref="B18:J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Диаграммы</vt:lpstr>
      </vt:variant>
      <vt:variant>
        <vt:i4>1</vt:i4>
      </vt:variant>
    </vt:vector>
  </HeadingPairs>
  <TitlesOfParts>
    <vt:vector size="4" baseType="lpstr">
      <vt:lpstr>Лист1</vt:lpstr>
      <vt:lpstr>T=F(X,Z) GT 710</vt:lpstr>
      <vt:lpstr>T=F(X,Z) MX 250</vt:lpstr>
      <vt:lpstr>Диаграмма1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2021-02-11T06:46:06Z</dcterms:modified>
</cp:coreProperties>
</file>