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TOS_MW\mpyrt\docs\"/>
    </mc:Choice>
  </mc:AlternateContent>
  <bookViews>
    <workbookView xWindow="0" yWindow="0" windowWidth="8550" windowHeight="10650"/>
  </bookViews>
  <sheets>
    <sheet name="Sheet1" sheetId="48" r:id="rId1"/>
    <sheet name="Rev History" sheetId="10" r:id="rId2"/>
    <sheet name="Pinout" sheetId="46" r:id="rId3"/>
    <sheet name="PinMuxPub" sheetId="34" r:id="rId4"/>
    <sheet name="PinMuxInt" sheetId="39" r:id="rId5"/>
    <sheet name="SEMC_IO_MUX" sheetId="35" r:id="rId6"/>
    <sheet name="PriorityMux" sheetId="43" r:id="rId7"/>
    <sheet name="BOOT" sheetId="41" r:id="rId8"/>
    <sheet name="PAD Settings" sheetId="42" r:id="rId9"/>
    <sheet name="XBAR IO MAP" sheetId="36" r:id="rId10"/>
    <sheet name="PinList" sheetId="37" r:id="rId11"/>
    <sheet name="Alias" sheetId="40" state="hidden" r:id="rId12"/>
    <sheet name="BDIF" sheetId="44" r:id="rId13"/>
    <sheet name="BallMap" sheetId="45" r:id="rId14"/>
    <sheet name="SelectInput" sheetId="47" r:id="rId15"/>
  </sheets>
  <externalReferences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4" hidden="1">PinMuxInt!$B$2:$N$131</definedName>
    <definedName name="_xlnm._FilterDatabase" localSheetId="3" hidden="1">PinMuxPub!$B$2:$N$131</definedName>
    <definedName name="d">[1]pads!$A$2:$A$100</definedName>
    <definedName name="DDR___CMOS_Input_Mode">[2]param!$H$2:$H$6</definedName>
    <definedName name="DIEX">5600</definedName>
    <definedName name="DIEY">5800</definedName>
    <definedName name="Drive_Strength">[2]param!$B$2:$B$12</definedName>
    <definedName name="dse_test">[2]param!$J$2:$J$12</definedName>
    <definedName name="full_port_name">[2]module!$AD:$AD</definedName>
    <definedName name="Hyst._Enable">[2]param!$D$2:$D$12</definedName>
    <definedName name="low_high_output_voltage">[2]param!$K$2:$K$12</definedName>
    <definedName name="MODULE_FORCE">[3]module!$AG:$AG</definedName>
    <definedName name="MUX_DATA">[2]pin!$I:$Z</definedName>
    <definedName name="MUX_PORT">[2]pin!$J$3:$J$608,[2]pin!$L$3:$L$608,[2]pin!$N$3:$N$608,[2]pin!$P$3:$P$608,[2]pin!$R$3:$R$608,[2]pin!$T$3:$T$608,[2]pin!$V$3:$V$608,[2]pin!$Y$3:$Y$608</definedName>
    <definedName name="old_">[4]pin!$J:$AA</definedName>
    <definedName name="old_10">[4]param!$H$2:$H$6</definedName>
    <definedName name="old_11">[4]param!$B$2:$B$12</definedName>
    <definedName name="old_2">[4]iotypes!$A$2:$A$46</definedName>
    <definedName name="old_3">[4]param!$A$2:$A$12</definedName>
    <definedName name="old_4">[4]param!$I$2:$I$12</definedName>
    <definedName name="old_5">[4]param!$E$2:$E$12</definedName>
    <definedName name="old_6">[4]param!$D$2:$D$12</definedName>
    <definedName name="old_7">[4]param!$C$2:$C$12</definedName>
    <definedName name="old_8">[4]param!$G$2:$G$12</definedName>
    <definedName name="old_9">[4]param!$F$2:$F$12</definedName>
    <definedName name="Open_Drain_Enable">[2]param!$C$2:$C$12</definedName>
    <definedName name="PAD" localSheetId="4">#REF!</definedName>
    <definedName name="PAD">#REF!</definedName>
    <definedName name="PAD_TYPE">[2]iotypes!$A$2:$A$79</definedName>
    <definedName name="PADX">[2]pin!$BW$3:$BW$538</definedName>
    <definedName name="PADY">[2]pin!$BX$3:$BX$538</definedName>
    <definedName name="Pull___Keep_Enable">[2]param!$G$2:$G$12</definedName>
    <definedName name="Pull___Keep_Select">[2]param!$F$2:$F$12</definedName>
    <definedName name="Pull_Up___Down_Config.">[2]param!$E$2:$E$12</definedName>
    <definedName name="report_format">[2]report!$A$3:$B$500,[2]report!$D$3:$D$500,[2]report!$G$3:$N$500</definedName>
    <definedName name="sel_ipu" localSheetId="4">[5]v1.7!#REF!,[5]v1.7!$B$5:$B$7,[5]v1.7!#REF!,[5]v1.7!#REF!,[5]v1.7!#REF!,[5]v1.7!#REF!,[5]v1.7!#REF!,[5]v1.7!#REF!,[5]v1.7!#REF!,[5]v1.7!#REF!,[5]v1.7!#REF!,[5]v1.7!#REF!,[5]v1.7!#REF!,[5]v1.7!#REF!,[5]v1.7!#REF!</definedName>
    <definedName name="sel_ipu">[5]v1.7!#REF!,[5]v1.7!$B$5:$B$7,[5]v1.7!#REF!,[5]v1.7!#REF!,[5]v1.7!#REF!,[5]v1.7!#REF!,[5]v1.7!#REF!,[5]v1.7!#REF!,[5]v1.7!#REF!,[5]v1.7!#REF!,[5]v1.7!#REF!,[5]v1.7!#REF!,[5]v1.7!#REF!,[5]v1.7!#REF!,[5]v1.7!#REF!</definedName>
    <definedName name="Slew_Rate">[2]param!$A$2:$A$12</definedName>
    <definedName name="soc_formula" localSheetId="4">[2]pin!$C$3:$C$538,[2]pin!$E$3:$E$538,[2]pin!$AF$3:$AF$538,[2]pin!$AG$3:$AG$538,[2]pin!$AH$3:$AH$538,[2]pin!$AI$3:$AI$538,[2]pin!$BT$3:$BT$538,[2]pin!$CI$3:$CI$538,[2]pin!#REF!</definedName>
    <definedName name="soc_formula">[2]pin!$C$3:$C$538,[2]pin!$E$3:$E$538,[2]pin!$AF$3:$AF$538,[2]pin!$AG$3:$AG$538,[2]pin!$AH$3:$AH$538,[2]pin!$AI$3:$AI$538,[2]pin!$BT$3:$BT$538,[2]pin!$CI$3:$CI$538,[2]pin!#REF!</definedName>
    <definedName name="soc_padsetting">[2]pin!$AJ$3:$AJ$626,[2]pin!$AL$3:$AL$626,[2]pin!$AN$3:$AN$626,[2]pin!$AP$3:$AP$626,[2]pin!$AR$3:$AR$626,[2]pin!$AT$3:$AT$626,[2]pin!$AV$3:$AV$626,[2]pin!$AX$3:$AX$626,[2]pin!$AZ$3:$AZ$626,[2]pin!$BB$3:$BB$626,[2]pin!$BD$3:$BD$626,[2]pin!$BF$3:$BF$626,[2]pin!$BH$3:$BH$626</definedName>
    <definedName name="strength_mode">[2]param!$I$2:$I$12</definedName>
    <definedName name="test_ts">[2]param!$L$2:$L$12</definedName>
  </definedNames>
  <calcPr calcId="152511"/>
</workbook>
</file>

<file path=xl/calcChain.xml><?xml version="1.0" encoding="utf-8"?>
<calcChain xmlns="http://schemas.openxmlformats.org/spreadsheetml/2006/main">
  <c r="N21" i="48" l="1"/>
  <c r="N22" i="48"/>
  <c r="N13" i="48"/>
  <c r="N14" i="48"/>
  <c r="G5" i="46" l="1"/>
  <c r="C5" i="46"/>
  <c r="E5" i="46" s="1"/>
  <c r="B5" i="46" l="1"/>
  <c r="D5" i="46"/>
  <c r="A6" i="46"/>
  <c r="D6" i="46" l="1"/>
  <c r="G6" i="46"/>
  <c r="C6" i="46"/>
  <c r="E6" i="46" s="1"/>
  <c r="H5" i="46"/>
  <c r="F5" i="46"/>
  <c r="B6" i="46"/>
  <c r="A7" i="46"/>
  <c r="H6" i="46" l="1"/>
  <c r="F6" i="46"/>
  <c r="G7" i="46"/>
  <c r="C7" i="46"/>
  <c r="E7" i="46" s="1"/>
  <c r="B7" i="46"/>
  <c r="A8" i="46"/>
  <c r="D7" i="46"/>
  <c r="H7" i="46" l="1"/>
  <c r="F7" i="46"/>
  <c r="G8" i="46"/>
  <c r="C8" i="46"/>
  <c r="E8" i="46" s="1"/>
  <c r="B8" i="46"/>
  <c r="A9" i="46"/>
  <c r="D8" i="46"/>
  <c r="G9" i="46" l="1"/>
  <c r="C9" i="46"/>
  <c r="E9" i="46" s="1"/>
  <c r="B9" i="46"/>
  <c r="H8" i="46"/>
  <c r="F8" i="46"/>
  <c r="A10" i="46"/>
  <c r="D9" i="46"/>
  <c r="C10" i="46" l="1"/>
  <c r="E10" i="46" s="1"/>
  <c r="G10" i="46"/>
  <c r="B10" i="46"/>
  <c r="F9" i="46"/>
  <c r="H9" i="46"/>
  <c r="A11" i="46"/>
  <c r="D10" i="46"/>
  <c r="G11" i="46" l="1"/>
  <c r="C11" i="46"/>
  <c r="E11" i="46" s="1"/>
  <c r="B11" i="46"/>
  <c r="H10" i="46"/>
  <c r="F10" i="46"/>
  <c r="A12" i="46"/>
  <c r="D11" i="46"/>
  <c r="H11" i="46" l="1"/>
  <c r="F11" i="46"/>
  <c r="G12" i="46"/>
  <c r="C12" i="46"/>
  <c r="E12" i="46" s="1"/>
  <c r="B12" i="46"/>
  <c r="A13" i="46"/>
  <c r="D12" i="46"/>
  <c r="G13" i="46" l="1"/>
  <c r="C13" i="46"/>
  <c r="E13" i="46" s="1"/>
  <c r="B13" i="46"/>
  <c r="H12" i="46"/>
  <c r="F12" i="46"/>
  <c r="A14" i="46"/>
  <c r="D13" i="46"/>
  <c r="F13" i="46" l="1"/>
  <c r="H13" i="46"/>
  <c r="G14" i="46"/>
  <c r="C14" i="46"/>
  <c r="E14" i="46" s="1"/>
  <c r="B14" i="46"/>
  <c r="A15" i="46"/>
  <c r="D14" i="46"/>
  <c r="G15" i="46" l="1"/>
  <c r="C15" i="46"/>
  <c r="E15" i="46" s="1"/>
  <c r="B15" i="46"/>
  <c r="H14" i="46"/>
  <c r="F14" i="46"/>
  <c r="A16" i="46"/>
  <c r="D15" i="46"/>
  <c r="H15" i="46" l="1"/>
  <c r="F15" i="46"/>
  <c r="G16" i="46"/>
  <c r="C16" i="46"/>
  <c r="E16" i="46" s="1"/>
  <c r="B16" i="46"/>
  <c r="A17" i="46"/>
  <c r="D16" i="46"/>
  <c r="G17" i="46" l="1"/>
  <c r="C17" i="46"/>
  <c r="E17" i="46" s="1"/>
  <c r="B17" i="46"/>
  <c r="H16" i="46"/>
  <c r="F16" i="46"/>
  <c r="A18" i="46"/>
  <c r="D17" i="46"/>
  <c r="G18" i="46" l="1"/>
  <c r="C18" i="46"/>
  <c r="E18" i="46" s="1"/>
  <c r="B18" i="46"/>
  <c r="F17" i="46"/>
  <c r="H17" i="46"/>
  <c r="A19" i="46"/>
  <c r="D18" i="46"/>
  <c r="H18" i="46" l="1"/>
  <c r="F18" i="46"/>
  <c r="G19" i="46"/>
  <c r="C19" i="46"/>
  <c r="E19" i="46" s="1"/>
  <c r="B19" i="46"/>
  <c r="A20" i="46"/>
  <c r="D19" i="46"/>
  <c r="G20" i="46" l="1"/>
  <c r="C20" i="46"/>
  <c r="E20" i="46" s="1"/>
  <c r="B20" i="46"/>
  <c r="H19" i="46"/>
  <c r="F19" i="46"/>
  <c r="A21" i="46"/>
  <c r="D20" i="46"/>
  <c r="F20" i="46" l="1"/>
  <c r="H20" i="46"/>
  <c r="G21" i="46"/>
  <c r="C21" i="46"/>
  <c r="E21" i="46" s="1"/>
  <c r="B21" i="46"/>
  <c r="A22" i="46"/>
  <c r="D21" i="46"/>
  <c r="F21" i="46" l="1"/>
  <c r="H21" i="46"/>
  <c r="G22" i="46"/>
  <c r="C22" i="46"/>
  <c r="E22" i="46" s="1"/>
  <c r="B22" i="46"/>
  <c r="A23" i="46"/>
  <c r="D22" i="46"/>
  <c r="G23" i="46" l="1"/>
  <c r="C23" i="46"/>
  <c r="E23" i="46" s="1"/>
  <c r="B23" i="46"/>
  <c r="H22" i="46"/>
  <c r="F22" i="46"/>
  <c r="A24" i="46"/>
  <c r="D23" i="46"/>
  <c r="G24" i="46" l="1"/>
  <c r="C24" i="46"/>
  <c r="E24" i="46" s="1"/>
  <c r="B24" i="46"/>
  <c r="H23" i="46"/>
  <c r="F23" i="46"/>
  <c r="A25" i="46"/>
  <c r="D24" i="46"/>
  <c r="G25" i="46" l="1"/>
  <c r="C25" i="46"/>
  <c r="E25" i="46" s="1"/>
  <c r="B25" i="46"/>
  <c r="H24" i="46"/>
  <c r="F24" i="46"/>
  <c r="A26" i="46"/>
  <c r="D25" i="46"/>
  <c r="G26" i="46" l="1"/>
  <c r="C26" i="46"/>
  <c r="E26" i="46" s="1"/>
  <c r="B26" i="46"/>
  <c r="F25" i="46"/>
  <c r="H25" i="46"/>
  <c r="A27" i="46"/>
  <c r="D26" i="46"/>
  <c r="H26" i="46" l="1"/>
  <c r="F26" i="46"/>
  <c r="G27" i="46"/>
  <c r="C27" i="46"/>
  <c r="E27" i="46" s="1"/>
  <c r="B27" i="46"/>
  <c r="A28" i="46"/>
  <c r="D27" i="46"/>
  <c r="H27" i="46" l="1"/>
  <c r="F27" i="46"/>
  <c r="G28" i="46"/>
  <c r="C28" i="46"/>
  <c r="E28" i="46" s="1"/>
  <c r="B28" i="46"/>
  <c r="A29" i="46"/>
  <c r="D28" i="46"/>
  <c r="H28" i="46" l="1"/>
  <c r="F28" i="46"/>
  <c r="G29" i="46"/>
  <c r="C29" i="46"/>
  <c r="E29" i="46" s="1"/>
  <c r="B29" i="46"/>
  <c r="A30" i="46"/>
  <c r="D29" i="46"/>
  <c r="G30" i="46" l="1"/>
  <c r="C30" i="46"/>
  <c r="E30" i="46" s="1"/>
  <c r="B30" i="46"/>
  <c r="F29" i="46"/>
  <c r="H29" i="46"/>
  <c r="A31" i="46"/>
  <c r="D30" i="46"/>
  <c r="G31" i="46" l="1"/>
  <c r="C31" i="46"/>
  <c r="E31" i="46" s="1"/>
  <c r="B31" i="46"/>
  <c r="H30" i="46"/>
  <c r="F30" i="46"/>
  <c r="A32" i="46"/>
  <c r="D31" i="46"/>
  <c r="H31" i="46" l="1"/>
  <c r="F31" i="46"/>
  <c r="G32" i="46"/>
  <c r="C32" i="46"/>
  <c r="E32" i="46" s="1"/>
  <c r="B32" i="46"/>
  <c r="A33" i="46"/>
  <c r="D32" i="46"/>
  <c r="H32" i="46" l="1"/>
  <c r="F32" i="46"/>
  <c r="G33" i="46"/>
  <c r="C33" i="46"/>
  <c r="E33" i="46" s="1"/>
  <c r="B33" i="46"/>
  <c r="A34" i="46"/>
  <c r="D33" i="46"/>
  <c r="F33" i="46" l="1"/>
  <c r="H33" i="46"/>
  <c r="G34" i="46"/>
  <c r="C34" i="46"/>
  <c r="E34" i="46" s="1"/>
  <c r="B34" i="46"/>
  <c r="A35" i="46"/>
  <c r="D34" i="46"/>
  <c r="H34" i="46" l="1"/>
  <c r="F34" i="46"/>
  <c r="G35" i="46"/>
  <c r="C35" i="46"/>
  <c r="E35" i="46" s="1"/>
  <c r="B35" i="46"/>
  <c r="A36" i="46"/>
  <c r="D35" i="46"/>
  <c r="G36" i="46" l="1"/>
  <c r="C36" i="46"/>
  <c r="E36" i="46" s="1"/>
  <c r="B36" i="46"/>
  <c r="H35" i="46"/>
  <c r="F35" i="46"/>
  <c r="A37" i="46"/>
  <c r="D36" i="46"/>
  <c r="G37" i="46" l="1"/>
  <c r="C37" i="46"/>
  <c r="E37" i="46" s="1"/>
  <c r="B37" i="46"/>
  <c r="F36" i="46"/>
  <c r="H36" i="46"/>
  <c r="A38" i="46"/>
  <c r="D37" i="46"/>
  <c r="G38" i="46" l="1"/>
  <c r="C38" i="46"/>
  <c r="E38" i="46" s="1"/>
  <c r="B38" i="46"/>
  <c r="F37" i="46"/>
  <c r="H37" i="46"/>
  <c r="A39" i="46"/>
  <c r="D38" i="46"/>
  <c r="G39" i="46" l="1"/>
  <c r="C39" i="46"/>
  <c r="E39" i="46" s="1"/>
  <c r="B39" i="46"/>
  <c r="H38" i="46"/>
  <c r="F38" i="46"/>
  <c r="A40" i="46"/>
  <c r="D39" i="46"/>
  <c r="H39" i="46" l="1"/>
  <c r="F39" i="46"/>
  <c r="G40" i="46"/>
  <c r="C40" i="46"/>
  <c r="E40" i="46" s="1"/>
  <c r="B40" i="46"/>
  <c r="A41" i="46"/>
  <c r="D40" i="46"/>
  <c r="H40" i="46" l="1"/>
  <c r="F40" i="46"/>
  <c r="G41" i="46"/>
  <c r="C41" i="46"/>
  <c r="E41" i="46" s="1"/>
  <c r="B41" i="46"/>
  <c r="A42" i="46"/>
  <c r="D41" i="46"/>
  <c r="G42" i="46" l="1"/>
  <c r="C42" i="46"/>
  <c r="E42" i="46" s="1"/>
  <c r="B42" i="46"/>
  <c r="F41" i="46"/>
  <c r="H41" i="46"/>
  <c r="A43" i="46"/>
  <c r="D42" i="46"/>
  <c r="H42" i="46" l="1"/>
  <c r="F42" i="46"/>
  <c r="G43" i="46"/>
  <c r="C43" i="46"/>
  <c r="E43" i="46" s="1"/>
  <c r="B43" i="46"/>
  <c r="A44" i="46"/>
  <c r="D43" i="46"/>
  <c r="G44" i="46" l="1"/>
  <c r="C44" i="46"/>
  <c r="E44" i="46" s="1"/>
  <c r="B44" i="46"/>
  <c r="H43" i="46"/>
  <c r="F43" i="46"/>
  <c r="A45" i="46"/>
  <c r="D44" i="46"/>
  <c r="G45" i="46" l="1"/>
  <c r="C45" i="46"/>
  <c r="E45" i="46" s="1"/>
  <c r="B45" i="46"/>
  <c r="H44" i="46"/>
  <c r="F44" i="46"/>
  <c r="A46" i="46"/>
  <c r="D45" i="46"/>
  <c r="F45" i="46" l="1"/>
  <c r="H45" i="46"/>
  <c r="G46" i="46"/>
  <c r="C46" i="46"/>
  <c r="E46" i="46" s="1"/>
  <c r="B46" i="46"/>
  <c r="A47" i="46"/>
  <c r="D46" i="46"/>
  <c r="G47" i="46" l="1"/>
  <c r="C47" i="46"/>
  <c r="E47" i="46" s="1"/>
  <c r="B47" i="46"/>
  <c r="H46" i="46"/>
  <c r="F46" i="46"/>
  <c r="A48" i="46"/>
  <c r="D47" i="46"/>
  <c r="G48" i="46" l="1"/>
  <c r="C48" i="46"/>
  <c r="E48" i="46" s="1"/>
  <c r="B48" i="46"/>
  <c r="H47" i="46"/>
  <c r="F47" i="46"/>
  <c r="A49" i="46"/>
  <c r="D48" i="46"/>
  <c r="H48" i="46" l="1"/>
  <c r="F48" i="46"/>
  <c r="G49" i="46"/>
  <c r="C49" i="46"/>
  <c r="E49" i="46" s="1"/>
  <c r="B49" i="46"/>
  <c r="A50" i="46"/>
  <c r="D49" i="46"/>
  <c r="F49" i="46" l="1"/>
  <c r="H49" i="46"/>
  <c r="C50" i="46"/>
  <c r="E50" i="46" s="1"/>
  <c r="G50" i="46"/>
  <c r="B50" i="46"/>
  <c r="A51" i="46"/>
  <c r="D50" i="46"/>
  <c r="G51" i="46" l="1"/>
  <c r="C51" i="46"/>
  <c r="E51" i="46" s="1"/>
  <c r="B51" i="46"/>
  <c r="H50" i="46"/>
  <c r="F50" i="46"/>
  <c r="A52" i="46"/>
  <c r="D51" i="46"/>
  <c r="H51" i="46" l="1"/>
  <c r="F51" i="46"/>
  <c r="G52" i="46"/>
  <c r="C52" i="46"/>
  <c r="E52" i="46" s="1"/>
  <c r="B52" i="46"/>
  <c r="A53" i="46"/>
  <c r="D52" i="46"/>
  <c r="G53" i="46" l="1"/>
  <c r="C53" i="46"/>
  <c r="E53" i="46" s="1"/>
  <c r="B53" i="46"/>
  <c r="F52" i="46"/>
  <c r="H52" i="46"/>
  <c r="A54" i="46"/>
  <c r="D53" i="46"/>
  <c r="F53" i="46" l="1"/>
  <c r="H53" i="46"/>
  <c r="G54" i="46"/>
  <c r="C54" i="46"/>
  <c r="E54" i="46" s="1"/>
  <c r="B54" i="46"/>
  <c r="A55" i="46"/>
  <c r="D54" i="46"/>
  <c r="G55" i="46" l="1"/>
  <c r="C55" i="46"/>
  <c r="E55" i="46" s="1"/>
  <c r="B55" i="46"/>
  <c r="H54" i="46"/>
  <c r="F54" i="46"/>
  <c r="A56" i="46"/>
  <c r="D55" i="46"/>
  <c r="G56" i="46" l="1"/>
  <c r="C56" i="46"/>
  <c r="E56" i="46" s="1"/>
  <c r="B56" i="46"/>
  <c r="H55" i="46"/>
  <c r="F55" i="46"/>
  <c r="A57" i="46"/>
  <c r="D56" i="46"/>
  <c r="H56" i="46" l="1"/>
  <c r="F56" i="46"/>
  <c r="G57" i="46"/>
  <c r="C57" i="46"/>
  <c r="E57" i="46" s="1"/>
  <c r="B57" i="46"/>
  <c r="A58" i="46"/>
  <c r="D57" i="46"/>
  <c r="G58" i="46" l="1"/>
  <c r="C58" i="46"/>
  <c r="E58" i="46" s="1"/>
  <c r="B58" i="46"/>
  <c r="F57" i="46"/>
  <c r="H57" i="46"/>
  <c r="A59" i="46"/>
  <c r="D58" i="46"/>
  <c r="G59" i="46" l="1"/>
  <c r="C59" i="46"/>
  <c r="E59" i="46" s="1"/>
  <c r="B59" i="46"/>
  <c r="H58" i="46"/>
  <c r="F58" i="46"/>
  <c r="A60" i="46"/>
  <c r="D59" i="46"/>
  <c r="G60" i="46" l="1"/>
  <c r="C60" i="46"/>
  <c r="E60" i="46" s="1"/>
  <c r="B60" i="46"/>
  <c r="H59" i="46"/>
  <c r="F59" i="46"/>
  <c r="A61" i="46"/>
  <c r="D60" i="46"/>
  <c r="G61" i="46" l="1"/>
  <c r="C61" i="46"/>
  <c r="E61" i="46" s="1"/>
  <c r="B61" i="46"/>
  <c r="H60" i="46"/>
  <c r="F60" i="46"/>
  <c r="A62" i="46"/>
  <c r="D61" i="46"/>
  <c r="G62" i="46" l="1"/>
  <c r="C62" i="46"/>
  <c r="E62" i="46" s="1"/>
  <c r="B62" i="46"/>
  <c r="F61" i="46"/>
  <c r="H61" i="46"/>
  <c r="A63" i="46"/>
  <c r="D62" i="46"/>
  <c r="G63" i="46" l="1"/>
  <c r="C63" i="46"/>
  <c r="E63" i="46" s="1"/>
  <c r="B63" i="46"/>
  <c r="H62" i="46"/>
  <c r="F62" i="46"/>
  <c r="A64" i="46"/>
  <c r="D63" i="46"/>
  <c r="G64" i="46" l="1"/>
  <c r="C64" i="46"/>
  <c r="E64" i="46" s="1"/>
  <c r="B64" i="46"/>
  <c r="H63" i="46"/>
  <c r="F63" i="46"/>
  <c r="A65" i="46"/>
  <c r="D64" i="46"/>
  <c r="H64" i="46" l="1"/>
  <c r="F64" i="46"/>
  <c r="G65" i="46"/>
  <c r="C65" i="46"/>
  <c r="E65" i="46" s="1"/>
  <c r="B65" i="46"/>
  <c r="A66" i="46"/>
  <c r="D65" i="46"/>
  <c r="G66" i="46" l="1"/>
  <c r="C66" i="46"/>
  <c r="E66" i="46" s="1"/>
  <c r="B66" i="46"/>
  <c r="F65" i="46"/>
  <c r="H65" i="46"/>
  <c r="A67" i="46"/>
  <c r="D66" i="46"/>
  <c r="G67" i="46" l="1"/>
  <c r="C67" i="46"/>
  <c r="E67" i="46" s="1"/>
  <c r="B67" i="46"/>
  <c r="H66" i="46"/>
  <c r="F66" i="46"/>
  <c r="A68" i="46"/>
  <c r="D67" i="46"/>
  <c r="G68" i="46" l="1"/>
  <c r="C68" i="46"/>
  <c r="E68" i="46" s="1"/>
  <c r="B68" i="46"/>
  <c r="H67" i="46"/>
  <c r="F67" i="46"/>
  <c r="A69" i="46"/>
  <c r="D68" i="46"/>
  <c r="F68" i="46" l="1"/>
  <c r="H68" i="46"/>
  <c r="G69" i="46"/>
  <c r="C69" i="46"/>
  <c r="E69" i="46" s="1"/>
  <c r="B69" i="46"/>
  <c r="A70" i="46"/>
  <c r="D69" i="46"/>
  <c r="F69" i="46" l="1"/>
  <c r="H69" i="46"/>
  <c r="G70" i="46"/>
  <c r="C70" i="46"/>
  <c r="E70" i="46" s="1"/>
  <c r="B70" i="46"/>
  <c r="A71" i="46"/>
  <c r="D70" i="46"/>
  <c r="G71" i="46" l="1"/>
  <c r="C71" i="46"/>
  <c r="E71" i="46" s="1"/>
  <c r="B71" i="46"/>
  <c r="H70" i="46"/>
  <c r="F70" i="46"/>
  <c r="A72" i="46"/>
  <c r="D71" i="46"/>
  <c r="H71" i="46" l="1"/>
  <c r="F71" i="46"/>
  <c r="G72" i="46"/>
  <c r="C72" i="46"/>
  <c r="E72" i="46" s="1"/>
  <c r="B72" i="46"/>
  <c r="A73" i="46"/>
  <c r="D72" i="46"/>
  <c r="H72" i="46" l="1"/>
  <c r="F72" i="46"/>
  <c r="G73" i="46"/>
  <c r="C73" i="46"/>
  <c r="E73" i="46" s="1"/>
  <c r="B73" i="46"/>
  <c r="A74" i="46"/>
  <c r="D73" i="46"/>
  <c r="F73" i="46" l="1"/>
  <c r="H73" i="46"/>
  <c r="C74" i="46"/>
  <c r="E74" i="46" s="1"/>
  <c r="G74" i="46"/>
  <c r="B74" i="46"/>
  <c r="A75" i="46"/>
  <c r="D74" i="46"/>
  <c r="H74" i="46" l="1"/>
  <c r="F74" i="46"/>
  <c r="G75" i="46"/>
  <c r="C75" i="46"/>
  <c r="E75" i="46" s="1"/>
  <c r="B75" i="46"/>
  <c r="A76" i="46"/>
  <c r="D75" i="46"/>
  <c r="G76" i="46" l="1"/>
  <c r="C76" i="46"/>
  <c r="E76" i="46" s="1"/>
  <c r="B76" i="46"/>
  <c r="H75" i="46"/>
  <c r="F75" i="46"/>
  <c r="A77" i="46"/>
  <c r="D76" i="46"/>
  <c r="H76" i="46" l="1"/>
  <c r="F76" i="46"/>
  <c r="G77" i="46"/>
  <c r="C77" i="46"/>
  <c r="E77" i="46" s="1"/>
  <c r="B77" i="46"/>
  <c r="A78" i="46"/>
  <c r="D77" i="46"/>
  <c r="F77" i="46" l="1"/>
  <c r="H77" i="46"/>
  <c r="G78" i="46"/>
  <c r="C78" i="46"/>
  <c r="E78" i="46" s="1"/>
  <c r="B78" i="46"/>
  <c r="A79" i="46"/>
  <c r="D78" i="46"/>
  <c r="G79" i="46" l="1"/>
  <c r="C79" i="46"/>
  <c r="E79" i="46" s="1"/>
  <c r="B79" i="46"/>
  <c r="H78" i="46"/>
  <c r="F78" i="46"/>
  <c r="A80" i="46"/>
  <c r="D79" i="46"/>
  <c r="G80" i="46" l="1"/>
  <c r="C80" i="46"/>
  <c r="E80" i="46" s="1"/>
  <c r="B80" i="46"/>
  <c r="H79" i="46"/>
  <c r="F79" i="46"/>
  <c r="A81" i="46"/>
  <c r="D80" i="46"/>
  <c r="G81" i="46" l="1"/>
  <c r="C81" i="46"/>
  <c r="E81" i="46" s="1"/>
  <c r="B81" i="46"/>
  <c r="H80" i="46"/>
  <c r="F80" i="46"/>
  <c r="A82" i="46"/>
  <c r="D81" i="46"/>
  <c r="C82" i="46" l="1"/>
  <c r="E82" i="46" s="1"/>
  <c r="G82" i="46"/>
  <c r="B82" i="46"/>
  <c r="F81" i="46"/>
  <c r="H81" i="46"/>
  <c r="A83" i="46"/>
  <c r="D82" i="46"/>
  <c r="G83" i="46" l="1"/>
  <c r="C83" i="46"/>
  <c r="E83" i="46" s="1"/>
  <c r="B83" i="46"/>
  <c r="H82" i="46"/>
  <c r="F82" i="46"/>
  <c r="A84" i="46"/>
  <c r="D83" i="46"/>
  <c r="G84" i="46" l="1"/>
  <c r="C84" i="46"/>
  <c r="E84" i="46" s="1"/>
  <c r="B84" i="46"/>
  <c r="H83" i="46"/>
  <c r="F83" i="46"/>
  <c r="A85" i="46"/>
  <c r="D84" i="46"/>
  <c r="G85" i="46" l="1"/>
  <c r="C85" i="46"/>
  <c r="E85" i="46" s="1"/>
  <c r="B85" i="46"/>
  <c r="F84" i="46"/>
  <c r="H84" i="46"/>
  <c r="A86" i="46"/>
  <c r="D85" i="46"/>
  <c r="G86" i="46" l="1"/>
  <c r="C86" i="46"/>
  <c r="E86" i="46" s="1"/>
  <c r="B86" i="46"/>
  <c r="F85" i="46"/>
  <c r="H85" i="46"/>
  <c r="A87" i="46"/>
  <c r="D86" i="46"/>
  <c r="H86" i="46" l="1"/>
  <c r="F86" i="46"/>
  <c r="G87" i="46"/>
  <c r="C87" i="46"/>
  <c r="E87" i="46" s="1"/>
  <c r="B87" i="46"/>
  <c r="A88" i="46"/>
  <c r="D87" i="46"/>
  <c r="G88" i="46" l="1"/>
  <c r="C88" i="46"/>
  <c r="E88" i="46" s="1"/>
  <c r="B88" i="46"/>
  <c r="H87" i="46"/>
  <c r="F87" i="46"/>
  <c r="A89" i="46"/>
  <c r="D88" i="46"/>
  <c r="H88" i="46" l="1"/>
  <c r="F88" i="46"/>
  <c r="G89" i="46"/>
  <c r="C89" i="46"/>
  <c r="E89" i="46" s="1"/>
  <c r="B89" i="46"/>
  <c r="A90" i="46"/>
  <c r="D89" i="46"/>
  <c r="F89" i="46" l="1"/>
  <c r="H89" i="46"/>
  <c r="G90" i="46"/>
  <c r="C90" i="46"/>
  <c r="E90" i="46" s="1"/>
  <c r="B90" i="46"/>
  <c r="A91" i="46"/>
  <c r="D90" i="46"/>
  <c r="H90" i="46" l="1"/>
  <c r="F90" i="46"/>
  <c r="G91" i="46"/>
  <c r="C91" i="46"/>
  <c r="E91" i="46" s="1"/>
  <c r="B91" i="46"/>
  <c r="A92" i="46"/>
  <c r="D91" i="46"/>
  <c r="H91" i="46" l="1"/>
  <c r="F91" i="46"/>
  <c r="G92" i="46"/>
  <c r="C92" i="46"/>
  <c r="E92" i="46" s="1"/>
  <c r="B92" i="46"/>
  <c r="A93" i="46"/>
  <c r="D92" i="46"/>
  <c r="H92" i="46" l="1"/>
  <c r="F92" i="46"/>
  <c r="G93" i="46"/>
  <c r="C93" i="46"/>
  <c r="E93" i="46" s="1"/>
  <c r="B93" i="46"/>
  <c r="A94" i="46"/>
  <c r="D93" i="46"/>
  <c r="F93" i="46" l="1"/>
  <c r="H93" i="46"/>
  <c r="G94" i="46"/>
  <c r="C94" i="46"/>
  <c r="E94" i="46" s="1"/>
  <c r="B94" i="46"/>
  <c r="A95" i="46"/>
  <c r="D94" i="46"/>
  <c r="G95" i="46" l="1"/>
  <c r="C95" i="46"/>
  <c r="E95" i="46" s="1"/>
  <c r="B95" i="46"/>
  <c r="H94" i="46"/>
  <c r="F94" i="46"/>
  <c r="A96" i="46"/>
  <c r="D95" i="46"/>
  <c r="G96" i="46" l="1"/>
  <c r="C96" i="46"/>
  <c r="E96" i="46" s="1"/>
  <c r="B96" i="46"/>
  <c r="H95" i="46"/>
  <c r="F95" i="46"/>
  <c r="A97" i="46"/>
  <c r="D96" i="46"/>
  <c r="G97" i="46" l="1"/>
  <c r="C97" i="46"/>
  <c r="E97" i="46" s="1"/>
  <c r="B97" i="46"/>
  <c r="H96" i="46"/>
  <c r="F96" i="46"/>
  <c r="A98" i="46"/>
  <c r="D97" i="46"/>
  <c r="G98" i="46" l="1"/>
  <c r="C98" i="46"/>
  <c r="E98" i="46" s="1"/>
  <c r="B98" i="46"/>
  <c r="F97" i="46"/>
  <c r="H97" i="46"/>
  <c r="A99" i="46"/>
  <c r="D98" i="46"/>
  <c r="G99" i="46" l="1"/>
  <c r="C99" i="46"/>
  <c r="E99" i="46" s="1"/>
  <c r="B99" i="46"/>
  <c r="H98" i="46"/>
  <c r="F98" i="46"/>
  <c r="A100" i="46"/>
  <c r="D99" i="46"/>
  <c r="G100" i="46" l="1"/>
  <c r="C100" i="46"/>
  <c r="E100" i="46" s="1"/>
  <c r="B100" i="46"/>
  <c r="H99" i="46"/>
  <c r="F99" i="46"/>
  <c r="A101" i="46"/>
  <c r="D100" i="46"/>
  <c r="G101" i="46" l="1"/>
  <c r="C101" i="46"/>
  <c r="E101" i="46" s="1"/>
  <c r="B101" i="46"/>
  <c r="F100" i="46"/>
  <c r="H100" i="46"/>
  <c r="A102" i="46"/>
  <c r="D101" i="46"/>
  <c r="F101" i="46" l="1"/>
  <c r="H101" i="46"/>
  <c r="G102" i="46"/>
  <c r="C102" i="46"/>
  <c r="E102" i="46" s="1"/>
  <c r="B102" i="46"/>
  <c r="A103" i="46"/>
  <c r="D102" i="46"/>
  <c r="G103" i="46" l="1"/>
  <c r="C103" i="46"/>
  <c r="E103" i="46" s="1"/>
  <c r="B103" i="46"/>
  <c r="H102" i="46"/>
  <c r="F102" i="46"/>
  <c r="A104" i="46"/>
  <c r="D103" i="46"/>
  <c r="G104" i="46" l="1"/>
  <c r="C104" i="46"/>
  <c r="E104" i="46" s="1"/>
  <c r="B104" i="46"/>
  <c r="H103" i="46"/>
  <c r="F103" i="46"/>
  <c r="A105" i="46"/>
  <c r="D104" i="46"/>
  <c r="G105" i="46" l="1"/>
  <c r="C105" i="46"/>
  <c r="E105" i="46" s="1"/>
  <c r="B105" i="46"/>
  <c r="H104" i="46"/>
  <c r="F104" i="46"/>
  <c r="A106" i="46"/>
  <c r="D105" i="46"/>
  <c r="C106" i="46" l="1"/>
  <c r="E106" i="46" s="1"/>
  <c r="G106" i="46"/>
  <c r="B106" i="46"/>
  <c r="F105" i="46"/>
  <c r="H105" i="46"/>
  <c r="A107" i="46"/>
  <c r="D106" i="46"/>
  <c r="G107" i="46" l="1"/>
  <c r="C107" i="46"/>
  <c r="E107" i="46" s="1"/>
  <c r="B107" i="46"/>
  <c r="H106" i="46"/>
  <c r="F106" i="46"/>
  <c r="A108" i="46"/>
  <c r="D107" i="46"/>
  <c r="G108" i="46" l="1"/>
  <c r="C108" i="46"/>
  <c r="E108" i="46" s="1"/>
  <c r="B108" i="46"/>
  <c r="H107" i="46"/>
  <c r="F107" i="46"/>
  <c r="A109" i="46"/>
  <c r="D108" i="46"/>
  <c r="G109" i="46" l="1"/>
  <c r="C109" i="46"/>
  <c r="E109" i="46" s="1"/>
  <c r="B109" i="46"/>
  <c r="H108" i="46"/>
  <c r="F108" i="46"/>
  <c r="A110" i="46"/>
  <c r="D109" i="46"/>
  <c r="G110" i="46" l="1"/>
  <c r="C110" i="46"/>
  <c r="E110" i="46" s="1"/>
  <c r="B110" i="46"/>
  <c r="F109" i="46"/>
  <c r="H109" i="46"/>
  <c r="A111" i="46"/>
  <c r="D110" i="46"/>
  <c r="G111" i="46" l="1"/>
  <c r="C111" i="46"/>
  <c r="E111" i="46" s="1"/>
  <c r="B111" i="46"/>
  <c r="H110" i="46"/>
  <c r="F110" i="46"/>
  <c r="A112" i="46"/>
  <c r="D111" i="46"/>
  <c r="H111" i="46" l="1"/>
  <c r="F111" i="46"/>
  <c r="G112" i="46"/>
  <c r="C112" i="46"/>
  <c r="E112" i="46" s="1"/>
  <c r="B112" i="46"/>
  <c r="A113" i="46"/>
  <c r="D112" i="46"/>
  <c r="G113" i="46" l="1"/>
  <c r="C113" i="46"/>
  <c r="E113" i="46" s="1"/>
  <c r="B113" i="46"/>
  <c r="H112" i="46"/>
  <c r="F112" i="46"/>
  <c r="A114" i="46"/>
  <c r="D113" i="46"/>
  <c r="F113" i="46" l="1"/>
  <c r="H113" i="46"/>
  <c r="C114" i="46"/>
  <c r="E114" i="46" s="1"/>
  <c r="G114" i="46"/>
  <c r="B114" i="46"/>
  <c r="A115" i="46"/>
  <c r="D114" i="46"/>
  <c r="G115" i="46" l="1"/>
  <c r="C115" i="46"/>
  <c r="E115" i="46" s="1"/>
  <c r="B115" i="46"/>
  <c r="H114" i="46"/>
  <c r="F114" i="46"/>
  <c r="A116" i="46"/>
  <c r="D115" i="46"/>
  <c r="G116" i="46" l="1"/>
  <c r="C116" i="46"/>
  <c r="E116" i="46" s="1"/>
  <c r="B116" i="46"/>
  <c r="H115" i="46"/>
  <c r="F115" i="46"/>
  <c r="A117" i="46"/>
  <c r="D116" i="46"/>
  <c r="F116" i="46" l="1"/>
  <c r="H116" i="46"/>
  <c r="G117" i="46"/>
  <c r="C117" i="46"/>
  <c r="E117" i="46" s="1"/>
  <c r="B117" i="46"/>
  <c r="A118" i="46"/>
  <c r="D117" i="46"/>
  <c r="F117" i="46" l="1"/>
  <c r="H117" i="46"/>
  <c r="G118" i="46"/>
  <c r="C118" i="46"/>
  <c r="E118" i="46" s="1"/>
  <c r="B118" i="46"/>
  <c r="A119" i="46"/>
  <c r="D118" i="46"/>
  <c r="H118" i="46" l="1"/>
  <c r="F118" i="46"/>
  <c r="G119" i="46"/>
  <c r="C119" i="46"/>
  <c r="E119" i="46" s="1"/>
  <c r="B119" i="46"/>
  <c r="A120" i="46"/>
  <c r="D119" i="46"/>
  <c r="H119" i="46" l="1"/>
  <c r="F119" i="46"/>
  <c r="G120" i="46"/>
  <c r="C120" i="46"/>
  <c r="E120" i="46" s="1"/>
  <c r="B120" i="46"/>
  <c r="A121" i="46"/>
  <c r="D120" i="46"/>
  <c r="H120" i="46" l="1"/>
  <c r="F120" i="46"/>
  <c r="G121" i="46"/>
  <c r="C121" i="46"/>
  <c r="E121" i="46" s="1"/>
  <c r="B121" i="46"/>
  <c r="A122" i="46"/>
  <c r="D121" i="46"/>
  <c r="F121" i="46" l="1"/>
  <c r="H121" i="46"/>
  <c r="C122" i="46"/>
  <c r="E122" i="46" s="1"/>
  <c r="G122" i="46"/>
  <c r="B122" i="46"/>
  <c r="A123" i="46"/>
  <c r="D122" i="46"/>
  <c r="G123" i="46" l="1"/>
  <c r="C123" i="46"/>
  <c r="E123" i="46" s="1"/>
  <c r="B123" i="46"/>
  <c r="H122" i="46"/>
  <c r="F122" i="46"/>
  <c r="A124" i="46"/>
  <c r="D123" i="46"/>
  <c r="G124" i="46" l="1"/>
  <c r="C124" i="46"/>
  <c r="E124" i="46" s="1"/>
  <c r="B124" i="46"/>
  <c r="H123" i="46"/>
  <c r="F123" i="46"/>
  <c r="A125" i="46"/>
  <c r="D124" i="46"/>
  <c r="G125" i="46" l="1"/>
  <c r="C125" i="46"/>
  <c r="E125" i="46" s="1"/>
  <c r="B125" i="46"/>
  <c r="H124" i="46"/>
  <c r="F124" i="46"/>
  <c r="A126" i="46"/>
  <c r="D125" i="46"/>
  <c r="G126" i="46" l="1"/>
  <c r="C126" i="46"/>
  <c r="E126" i="46" s="1"/>
  <c r="B126" i="46"/>
  <c r="F125" i="46"/>
  <c r="H125" i="46"/>
  <c r="A127" i="46"/>
  <c r="D126" i="46"/>
  <c r="G127" i="46" l="1"/>
  <c r="C127" i="46"/>
  <c r="E127" i="46" s="1"/>
  <c r="B127" i="46"/>
  <c r="H126" i="46"/>
  <c r="F126" i="46"/>
  <c r="A128" i="46"/>
  <c r="D127" i="46"/>
  <c r="H127" i="46" l="1"/>
  <c r="F127" i="46"/>
  <c r="G128" i="46"/>
  <c r="C128" i="46"/>
  <c r="E128" i="46" s="1"/>
  <c r="B128" i="46"/>
  <c r="A129" i="46"/>
  <c r="D128" i="46"/>
  <c r="G129" i="46" l="1"/>
  <c r="C129" i="46"/>
  <c r="E129" i="46" s="1"/>
  <c r="B129" i="46"/>
  <c r="H128" i="46"/>
  <c r="F128" i="46"/>
  <c r="A130" i="46"/>
  <c r="D129" i="46"/>
  <c r="G130" i="46" l="1"/>
  <c r="C130" i="46"/>
  <c r="E130" i="46" s="1"/>
  <c r="B130" i="46"/>
  <c r="F129" i="46"/>
  <c r="H129" i="46"/>
  <c r="A131" i="46"/>
  <c r="D130" i="46"/>
  <c r="H130" i="46" l="1"/>
  <c r="F130" i="46"/>
  <c r="G131" i="46"/>
  <c r="C131" i="46"/>
  <c r="E131" i="46" s="1"/>
  <c r="B131" i="46"/>
  <c r="A132" i="46"/>
  <c r="D131" i="46"/>
  <c r="H131" i="46" l="1"/>
  <c r="F131" i="46"/>
  <c r="G132" i="46"/>
  <c r="C132" i="46"/>
  <c r="E132" i="46" s="1"/>
  <c r="B132" i="46"/>
  <c r="A133" i="46"/>
  <c r="D132" i="46"/>
  <c r="F132" i="46" l="1"/>
  <c r="H132" i="46"/>
  <c r="G133" i="46"/>
  <c r="C133" i="46"/>
  <c r="E133" i="46" s="1"/>
  <c r="B133" i="46"/>
  <c r="A134" i="46"/>
  <c r="D133" i="46"/>
  <c r="F133" i="46" l="1"/>
  <c r="H133" i="46"/>
  <c r="G134" i="46"/>
  <c r="C134" i="46"/>
  <c r="E134" i="46" s="1"/>
  <c r="B134" i="46"/>
  <c r="A135" i="46"/>
  <c r="D134" i="46"/>
  <c r="H134" i="46" l="1"/>
  <c r="F134" i="46"/>
  <c r="G135" i="46"/>
  <c r="C135" i="46"/>
  <c r="E135" i="46" s="1"/>
  <c r="B135" i="46"/>
  <c r="A136" i="46"/>
  <c r="D135" i="46"/>
  <c r="G136" i="46" l="1"/>
  <c r="C136" i="46"/>
  <c r="E136" i="46" s="1"/>
  <c r="B136" i="46"/>
  <c r="H135" i="46"/>
  <c r="F135" i="46"/>
  <c r="A137" i="46"/>
  <c r="D136" i="46"/>
  <c r="G137" i="46" l="1"/>
  <c r="C137" i="46"/>
  <c r="E137" i="46" s="1"/>
  <c r="B137" i="46"/>
  <c r="H136" i="46"/>
  <c r="F136" i="46"/>
  <c r="A138" i="46"/>
  <c r="D137" i="46"/>
  <c r="G138" i="46" l="1"/>
  <c r="C138" i="46"/>
  <c r="E138" i="46" s="1"/>
  <c r="B138" i="46"/>
  <c r="F137" i="46"/>
  <c r="H137" i="46"/>
  <c r="A139" i="46"/>
  <c r="D138" i="46"/>
  <c r="G139" i="46" l="1"/>
  <c r="C139" i="46"/>
  <c r="E139" i="46" s="1"/>
  <c r="B139" i="46"/>
  <c r="H138" i="46"/>
  <c r="F138" i="46"/>
  <c r="A140" i="46"/>
  <c r="D139" i="46"/>
  <c r="G140" i="46" l="1"/>
  <c r="C140" i="46"/>
  <c r="E140" i="46" s="1"/>
  <c r="B140" i="46"/>
  <c r="H139" i="46"/>
  <c r="F139" i="46"/>
  <c r="A141" i="46"/>
  <c r="D140" i="46"/>
  <c r="G141" i="46" l="1"/>
  <c r="C141" i="46"/>
  <c r="E141" i="46" s="1"/>
  <c r="B141" i="46"/>
  <c r="H140" i="46"/>
  <c r="F140" i="46"/>
  <c r="A142" i="46"/>
  <c r="D141" i="46"/>
  <c r="G142" i="46" l="1"/>
  <c r="C142" i="46"/>
  <c r="E142" i="46" s="1"/>
  <c r="B142" i="46"/>
  <c r="F141" i="46"/>
  <c r="H141" i="46"/>
  <c r="A143" i="46"/>
  <c r="D142" i="46"/>
  <c r="G143" i="46" l="1"/>
  <c r="C143" i="46"/>
  <c r="E143" i="46" s="1"/>
  <c r="B143" i="46"/>
  <c r="H142" i="46"/>
  <c r="F142" i="46"/>
  <c r="A144" i="46"/>
  <c r="D143" i="46"/>
  <c r="G144" i="46" l="1"/>
  <c r="C144" i="46"/>
  <c r="E144" i="46" s="1"/>
  <c r="B144" i="46"/>
  <c r="H143" i="46"/>
  <c r="F143" i="46"/>
  <c r="A145" i="46"/>
  <c r="D144" i="46"/>
  <c r="G145" i="46" l="1"/>
  <c r="C145" i="46"/>
  <c r="E145" i="46" s="1"/>
  <c r="B145" i="46"/>
  <c r="H144" i="46"/>
  <c r="F144" i="46"/>
  <c r="A146" i="46"/>
  <c r="D145" i="46"/>
  <c r="C146" i="46" l="1"/>
  <c r="E146" i="46" s="1"/>
  <c r="G146" i="46"/>
  <c r="B146" i="46"/>
  <c r="F145" i="46"/>
  <c r="H145" i="46"/>
  <c r="A147" i="46"/>
  <c r="D146" i="46"/>
  <c r="G147" i="46" l="1"/>
  <c r="C147" i="46"/>
  <c r="E147" i="46" s="1"/>
  <c r="B147" i="46"/>
  <c r="H146" i="46"/>
  <c r="F146" i="46"/>
  <c r="A148" i="46"/>
  <c r="D147" i="46"/>
  <c r="G148" i="46" l="1"/>
  <c r="C148" i="46"/>
  <c r="E148" i="46" s="1"/>
  <c r="B148" i="46"/>
  <c r="H147" i="46"/>
  <c r="F147" i="46"/>
  <c r="A149" i="46"/>
  <c r="D148" i="46"/>
  <c r="G149" i="46" l="1"/>
  <c r="C149" i="46"/>
  <c r="E149" i="46" s="1"/>
  <c r="B149" i="46"/>
  <c r="F148" i="46"/>
  <c r="H148" i="46"/>
  <c r="A150" i="46"/>
  <c r="D149" i="46"/>
  <c r="F149" i="46" l="1"/>
  <c r="H149" i="46"/>
  <c r="G150" i="46"/>
  <c r="C150" i="46"/>
  <c r="E150" i="46" s="1"/>
  <c r="B150" i="46"/>
  <c r="A151" i="46"/>
  <c r="D150" i="46"/>
  <c r="G151" i="46" l="1"/>
  <c r="C151" i="46"/>
  <c r="E151" i="46" s="1"/>
  <c r="B151" i="46"/>
  <c r="H150" i="46"/>
  <c r="F150" i="46"/>
  <c r="A152" i="46"/>
  <c r="D151" i="46"/>
  <c r="G152" i="46" l="1"/>
  <c r="C152" i="46"/>
  <c r="E152" i="46" s="1"/>
  <c r="B152" i="46"/>
  <c r="H151" i="46"/>
  <c r="F151" i="46"/>
  <c r="A153" i="46"/>
  <c r="D152" i="46"/>
  <c r="G153" i="46" l="1"/>
  <c r="C153" i="46"/>
  <c r="E153" i="46" s="1"/>
  <c r="B153" i="46"/>
  <c r="H152" i="46"/>
  <c r="F152" i="46"/>
  <c r="A154" i="46"/>
  <c r="D153" i="46"/>
  <c r="G154" i="46" l="1"/>
  <c r="C154" i="46"/>
  <c r="E154" i="46" s="1"/>
  <c r="B154" i="46"/>
  <c r="F153" i="46"/>
  <c r="H153" i="46"/>
  <c r="A155" i="46"/>
  <c r="D154" i="46"/>
  <c r="G155" i="46" l="1"/>
  <c r="C155" i="46"/>
  <c r="E155" i="46" s="1"/>
  <c r="B155" i="46"/>
  <c r="H154" i="46"/>
  <c r="F154" i="46"/>
  <c r="A156" i="46"/>
  <c r="D155" i="46"/>
  <c r="G156" i="46" l="1"/>
  <c r="C156" i="46"/>
  <c r="E156" i="46" s="1"/>
  <c r="B156" i="46"/>
  <c r="H155" i="46"/>
  <c r="F155" i="46"/>
  <c r="A157" i="46"/>
  <c r="D156" i="46"/>
  <c r="G157" i="46" l="1"/>
  <c r="C157" i="46"/>
  <c r="E157" i="46" s="1"/>
  <c r="B157" i="46"/>
  <c r="H156" i="46"/>
  <c r="F156" i="46"/>
  <c r="A158" i="46"/>
  <c r="D157" i="46"/>
  <c r="G158" i="46" l="1"/>
  <c r="C158" i="46"/>
  <c r="E158" i="46" s="1"/>
  <c r="B158" i="46"/>
  <c r="F157" i="46"/>
  <c r="H157" i="46"/>
  <c r="A159" i="46"/>
  <c r="D158" i="46"/>
  <c r="G159" i="46" l="1"/>
  <c r="C159" i="46"/>
  <c r="E159" i="46" s="1"/>
  <c r="B159" i="46"/>
  <c r="H158" i="46"/>
  <c r="F158" i="46"/>
  <c r="A160" i="46"/>
  <c r="D159" i="46"/>
  <c r="H159" i="46" l="1"/>
  <c r="F159" i="46"/>
  <c r="G160" i="46"/>
  <c r="C160" i="46"/>
  <c r="E160" i="46" s="1"/>
  <c r="B160" i="46"/>
  <c r="A161" i="46"/>
  <c r="D160" i="46"/>
  <c r="G161" i="46" l="1"/>
  <c r="C161" i="46"/>
  <c r="E161" i="46" s="1"/>
  <c r="B161" i="46"/>
  <c r="H160" i="46"/>
  <c r="F160" i="46"/>
  <c r="A162" i="46"/>
  <c r="D161" i="46"/>
  <c r="G162" i="46" l="1"/>
  <c r="C162" i="46"/>
  <c r="E162" i="46" s="1"/>
  <c r="B162" i="46"/>
  <c r="F161" i="46"/>
  <c r="H161" i="46"/>
  <c r="A163" i="46"/>
  <c r="D162" i="46"/>
  <c r="H162" i="46" l="1"/>
  <c r="F162" i="46"/>
  <c r="G163" i="46"/>
  <c r="C163" i="46"/>
  <c r="E163" i="46" s="1"/>
  <c r="B163" i="46"/>
  <c r="A164" i="46"/>
  <c r="D163" i="46"/>
  <c r="H163" i="46" l="1"/>
  <c r="F163" i="46"/>
  <c r="G164" i="46"/>
  <c r="C164" i="46"/>
  <c r="E164" i="46" s="1"/>
  <c r="B164" i="46"/>
  <c r="A165" i="46"/>
  <c r="D164" i="46"/>
  <c r="G165" i="46" l="1"/>
  <c r="C165" i="46"/>
  <c r="E165" i="46" s="1"/>
  <c r="B165" i="46"/>
  <c r="F164" i="46"/>
  <c r="H164" i="46"/>
  <c r="A166" i="46"/>
  <c r="D165" i="46"/>
  <c r="G166" i="46" l="1"/>
  <c r="C166" i="46"/>
  <c r="E166" i="46" s="1"/>
  <c r="B166" i="46"/>
  <c r="F165" i="46"/>
  <c r="H165" i="46"/>
  <c r="A167" i="46"/>
  <c r="D166" i="46"/>
  <c r="H166" i="46" l="1"/>
  <c r="F166" i="46"/>
  <c r="G167" i="46"/>
  <c r="C167" i="46"/>
  <c r="E167" i="46" s="1"/>
  <c r="B167" i="46"/>
  <c r="A168" i="46"/>
  <c r="D167" i="46"/>
  <c r="H167" i="46" l="1"/>
  <c r="F167" i="46"/>
  <c r="G168" i="46"/>
  <c r="C168" i="46"/>
  <c r="E168" i="46" s="1"/>
  <c r="B168" i="46"/>
  <c r="A169" i="46"/>
  <c r="D168" i="46"/>
  <c r="G169" i="46" l="1"/>
  <c r="C169" i="46"/>
  <c r="E169" i="46" s="1"/>
  <c r="B169" i="46"/>
  <c r="H168" i="46"/>
  <c r="F168" i="46"/>
  <c r="A170" i="46"/>
  <c r="D169" i="46"/>
  <c r="C170" i="46" l="1"/>
  <c r="E170" i="46" s="1"/>
  <c r="G170" i="46"/>
  <c r="B170" i="46"/>
  <c r="H169" i="46"/>
  <c r="F169" i="46"/>
  <c r="A171" i="46"/>
  <c r="D170" i="46"/>
  <c r="H170" i="46" l="1"/>
  <c r="F170" i="46"/>
  <c r="G171" i="46"/>
  <c r="C171" i="46"/>
  <c r="E171" i="46" s="1"/>
  <c r="B171" i="46"/>
  <c r="A172" i="46"/>
  <c r="D171" i="46"/>
  <c r="G172" i="46" l="1"/>
  <c r="C172" i="46"/>
  <c r="E172" i="46" s="1"/>
  <c r="B172" i="46"/>
  <c r="H171" i="46"/>
  <c r="F171" i="46"/>
  <c r="A173" i="46"/>
  <c r="D172" i="46"/>
  <c r="F172" i="46" l="1"/>
  <c r="H172" i="46"/>
  <c r="G173" i="46"/>
  <c r="C173" i="46"/>
  <c r="E173" i="46" s="1"/>
  <c r="B173" i="46"/>
  <c r="A174" i="46"/>
  <c r="D173" i="46"/>
  <c r="G174" i="46" l="1"/>
  <c r="C174" i="46"/>
  <c r="E174" i="46" s="1"/>
  <c r="B174" i="46"/>
  <c r="H173" i="46"/>
  <c r="F173" i="46"/>
  <c r="A175" i="46"/>
  <c r="D174" i="46"/>
  <c r="G175" i="46" l="1"/>
  <c r="C175" i="46"/>
  <c r="E175" i="46" s="1"/>
  <c r="B175" i="46"/>
  <c r="F174" i="46"/>
  <c r="H174" i="46"/>
  <c r="A176" i="46"/>
  <c r="D175" i="46"/>
  <c r="H175" i="46" l="1"/>
  <c r="F175" i="46"/>
  <c r="G176" i="46"/>
  <c r="C176" i="46"/>
  <c r="E176" i="46" s="1"/>
  <c r="B176" i="46"/>
  <c r="A177" i="46"/>
  <c r="D176" i="46"/>
  <c r="G177" i="46" l="1"/>
  <c r="C177" i="46"/>
  <c r="E177" i="46" s="1"/>
  <c r="B177" i="46"/>
  <c r="F176" i="46"/>
  <c r="H176" i="46"/>
  <c r="A178" i="46"/>
  <c r="D177" i="46"/>
  <c r="C178" i="46" l="1"/>
  <c r="E178" i="46" s="1"/>
  <c r="G178" i="46"/>
  <c r="B178" i="46"/>
  <c r="F177" i="46"/>
  <c r="H177" i="46"/>
  <c r="A179" i="46"/>
  <c r="D178" i="46"/>
  <c r="G179" i="46" l="1"/>
  <c r="C179" i="46"/>
  <c r="E179" i="46" s="1"/>
  <c r="B179" i="46"/>
  <c r="H178" i="46"/>
  <c r="F178" i="46"/>
  <c r="A180" i="46"/>
  <c r="D179" i="46"/>
  <c r="H179" i="46" l="1"/>
  <c r="F179" i="46"/>
  <c r="G180" i="46"/>
  <c r="C180" i="46"/>
  <c r="E180" i="46" s="1"/>
  <c r="B180" i="46"/>
  <c r="A181" i="46"/>
  <c r="D180" i="46"/>
  <c r="F180" i="46" l="1"/>
  <c r="H180" i="46"/>
  <c r="G181" i="46"/>
  <c r="C181" i="46"/>
  <c r="E181" i="46" s="1"/>
  <c r="B181" i="46"/>
  <c r="A182" i="46"/>
  <c r="D181" i="46"/>
  <c r="G182" i="46" l="1"/>
  <c r="C182" i="46"/>
  <c r="E182" i="46" s="1"/>
  <c r="B182" i="46"/>
  <c r="H181" i="46"/>
  <c r="F181" i="46"/>
  <c r="A183" i="46"/>
  <c r="D182" i="46"/>
  <c r="F182" i="46" l="1"/>
  <c r="H182" i="46"/>
  <c r="G183" i="46"/>
  <c r="C183" i="46"/>
  <c r="E183" i="46" s="1"/>
  <c r="B183" i="46"/>
  <c r="A184" i="46"/>
  <c r="D183" i="46"/>
  <c r="G184" i="46" l="1"/>
  <c r="C184" i="46"/>
  <c r="E184" i="46" s="1"/>
  <c r="B184" i="46"/>
  <c r="H183" i="46"/>
  <c r="F183" i="46"/>
  <c r="A185" i="46"/>
  <c r="D184" i="46"/>
  <c r="H184" i="46" l="1"/>
  <c r="F184" i="46"/>
  <c r="G185" i="46"/>
  <c r="C185" i="46"/>
  <c r="E185" i="46" s="1"/>
  <c r="B185" i="46"/>
  <c r="A186" i="46"/>
  <c r="D185" i="46"/>
  <c r="G186" i="46" l="1"/>
  <c r="C186" i="46"/>
  <c r="E186" i="46" s="1"/>
  <c r="B186" i="46"/>
  <c r="H185" i="46"/>
  <c r="F185" i="46"/>
  <c r="A187" i="46"/>
  <c r="D186" i="46"/>
  <c r="G187" i="46" l="1"/>
  <c r="C187" i="46"/>
  <c r="E187" i="46" s="1"/>
  <c r="B187" i="46"/>
  <c r="H186" i="46"/>
  <c r="F186" i="46"/>
  <c r="A188" i="46"/>
  <c r="D187" i="46"/>
  <c r="G188" i="46" l="1"/>
  <c r="C188" i="46"/>
  <c r="E188" i="46" s="1"/>
  <c r="B188" i="46"/>
  <c r="H187" i="46"/>
  <c r="F187" i="46"/>
  <c r="A189" i="46"/>
  <c r="D188" i="46"/>
  <c r="G189" i="46" l="1"/>
  <c r="C189" i="46"/>
  <c r="E189" i="46" s="1"/>
  <c r="B189" i="46"/>
  <c r="F188" i="46"/>
  <c r="H188" i="46"/>
  <c r="A190" i="46"/>
  <c r="D189" i="46"/>
  <c r="H189" i="46" l="1"/>
  <c r="F189" i="46"/>
  <c r="G190" i="46"/>
  <c r="C190" i="46"/>
  <c r="E190" i="46" s="1"/>
  <c r="B190" i="46"/>
  <c r="A191" i="46"/>
  <c r="D190" i="46"/>
  <c r="G191" i="46" l="1"/>
  <c r="C191" i="46"/>
  <c r="E191" i="46" s="1"/>
  <c r="B191" i="46"/>
  <c r="F190" i="46"/>
  <c r="H190" i="46"/>
  <c r="A192" i="46"/>
  <c r="D191" i="46"/>
  <c r="H191" i="46" l="1"/>
  <c r="F191" i="46"/>
  <c r="G192" i="46"/>
  <c r="C192" i="46"/>
  <c r="E192" i="46" s="1"/>
  <c r="B192" i="46"/>
  <c r="A193" i="46"/>
  <c r="D192" i="46"/>
  <c r="G193" i="46" l="1"/>
  <c r="C193" i="46"/>
  <c r="E193" i="46" s="1"/>
  <c r="B193" i="46"/>
  <c r="F192" i="46"/>
  <c r="H192" i="46"/>
  <c r="A194" i="46"/>
  <c r="D193" i="46"/>
  <c r="F193" i="46" l="1"/>
  <c r="H193" i="46"/>
  <c r="G194" i="46"/>
  <c r="C194" i="46"/>
  <c r="E194" i="46" s="1"/>
  <c r="B194" i="46"/>
  <c r="A195" i="46"/>
  <c r="D194" i="46"/>
  <c r="H194" i="46" l="1"/>
  <c r="F194" i="46"/>
  <c r="G195" i="46"/>
  <c r="C195" i="46"/>
  <c r="E195" i="46" s="1"/>
  <c r="B195" i="46"/>
  <c r="A196" i="46"/>
  <c r="D195" i="46"/>
  <c r="G196" i="46" l="1"/>
  <c r="C196" i="46"/>
  <c r="E196" i="46" s="1"/>
  <c r="B196" i="46"/>
  <c r="H195" i="46"/>
  <c r="F195" i="46"/>
  <c r="A197" i="46"/>
  <c r="D196" i="46"/>
  <c r="G197" i="46" l="1"/>
  <c r="C197" i="46"/>
  <c r="E197" i="46" s="1"/>
  <c r="B197" i="46"/>
  <c r="F196" i="46"/>
  <c r="H196" i="46"/>
  <c r="A198" i="46"/>
  <c r="D197" i="46"/>
  <c r="G198" i="46" l="1"/>
  <c r="C198" i="46"/>
  <c r="E198" i="46" s="1"/>
  <c r="B198" i="46"/>
  <c r="H197" i="46"/>
  <c r="F197" i="46"/>
  <c r="A199" i="46"/>
  <c r="D198" i="46"/>
  <c r="G199" i="46" l="1"/>
  <c r="C199" i="46"/>
  <c r="E199" i="46" s="1"/>
  <c r="B199" i="46"/>
  <c r="F198" i="46"/>
  <c r="H198" i="46"/>
  <c r="A200" i="46"/>
  <c r="D199" i="46"/>
  <c r="G200" i="46" l="1"/>
  <c r="C200" i="46"/>
  <c r="E200" i="46" s="1"/>
  <c r="B200" i="46"/>
  <c r="H199" i="46"/>
  <c r="F199" i="46"/>
  <c r="A201" i="46"/>
  <c r="D200" i="46"/>
  <c r="C201" i="46" l="1"/>
  <c r="E201" i="46" s="1"/>
  <c r="B201" i="46"/>
  <c r="H200" i="46"/>
  <c r="F200" i="46"/>
  <c r="A202" i="46"/>
  <c r="D201" i="46"/>
  <c r="C202" i="46" l="1"/>
  <c r="E202" i="46" s="1"/>
  <c r="B202" i="46"/>
  <c r="A203" i="46"/>
  <c r="D202" i="46"/>
  <c r="C203" i="46" l="1"/>
  <c r="E203" i="46" s="1"/>
  <c r="B203" i="46"/>
  <c r="A204" i="46"/>
  <c r="D203" i="46"/>
  <c r="C204" i="46" l="1"/>
  <c r="E204" i="46" s="1"/>
  <c r="B204" i="46"/>
  <c r="A205" i="46"/>
  <c r="D204" i="46"/>
  <c r="C205" i="46" l="1"/>
  <c r="E205" i="46" s="1"/>
  <c r="B205" i="46"/>
  <c r="A206" i="46"/>
  <c r="D205" i="46"/>
  <c r="C206" i="46" l="1"/>
  <c r="E206" i="46" s="1"/>
  <c r="B206" i="46"/>
  <c r="A207" i="46"/>
  <c r="D206" i="46"/>
  <c r="C207" i="46" l="1"/>
  <c r="E207" i="46" s="1"/>
  <c r="B207" i="46"/>
  <c r="A208" i="46"/>
  <c r="D207" i="46"/>
  <c r="C208" i="46" l="1"/>
  <c r="E208" i="46" s="1"/>
  <c r="B208" i="46"/>
  <c r="A209" i="46"/>
  <c r="D208" i="46"/>
  <c r="C209" i="46" l="1"/>
  <c r="E209" i="46" s="1"/>
  <c r="B209" i="46"/>
  <c r="A210" i="46"/>
  <c r="D209" i="46"/>
  <c r="C210" i="46" l="1"/>
  <c r="E210" i="46" s="1"/>
  <c r="B210" i="46"/>
  <c r="A211" i="46"/>
  <c r="D210" i="46"/>
  <c r="C211" i="46" l="1"/>
  <c r="E211" i="46" s="1"/>
  <c r="B211" i="46"/>
  <c r="A212" i="46"/>
  <c r="D211" i="46"/>
  <c r="C212" i="46" l="1"/>
  <c r="E212" i="46" s="1"/>
  <c r="B212" i="46"/>
  <c r="A213" i="46"/>
  <c r="D212" i="46"/>
  <c r="C213" i="46" l="1"/>
  <c r="E213" i="46" s="1"/>
  <c r="B213" i="46"/>
  <c r="A214" i="46"/>
  <c r="D213" i="46"/>
  <c r="C214" i="46" l="1"/>
  <c r="E214" i="46" s="1"/>
  <c r="B214" i="46"/>
  <c r="A215" i="46"/>
  <c r="D214" i="46"/>
  <c r="C215" i="46" l="1"/>
  <c r="E215" i="46" s="1"/>
  <c r="B215" i="46"/>
  <c r="A216" i="46"/>
  <c r="D215" i="46"/>
  <c r="C216" i="46" l="1"/>
  <c r="E216" i="46" s="1"/>
  <c r="B216" i="46"/>
  <c r="A217" i="46"/>
  <c r="D216" i="46"/>
  <c r="C217" i="46" l="1"/>
  <c r="E217" i="46" s="1"/>
  <c r="B217" i="46"/>
  <c r="A218" i="46"/>
  <c r="D217" i="46"/>
  <c r="C218" i="46" l="1"/>
  <c r="E218" i="46" s="1"/>
  <c r="B218" i="46"/>
  <c r="A219" i="46"/>
  <c r="D218" i="46"/>
  <c r="C219" i="46" l="1"/>
  <c r="E219" i="46" s="1"/>
  <c r="B219" i="46"/>
  <c r="A220" i="46"/>
  <c r="D219" i="46"/>
  <c r="C220" i="46" l="1"/>
  <c r="E220" i="46" s="1"/>
  <c r="B220" i="46"/>
  <c r="A221" i="46"/>
  <c r="D220" i="46"/>
  <c r="C221" i="46" l="1"/>
  <c r="E221" i="46" s="1"/>
  <c r="B221" i="46"/>
  <c r="A222" i="46"/>
  <c r="D221" i="46"/>
  <c r="C222" i="46" l="1"/>
  <c r="E222" i="46" s="1"/>
  <c r="B222" i="46"/>
  <c r="A223" i="46"/>
  <c r="D222" i="46"/>
  <c r="C223" i="46" l="1"/>
  <c r="E223" i="46" s="1"/>
  <c r="B223" i="46"/>
  <c r="A224" i="46"/>
  <c r="D223" i="46"/>
  <c r="C224" i="46" l="1"/>
  <c r="E224" i="46" s="1"/>
  <c r="B224" i="46"/>
  <c r="A225" i="46"/>
  <c r="D224" i="46"/>
  <c r="C225" i="46" l="1"/>
  <c r="E225" i="46" s="1"/>
  <c r="B225" i="46"/>
  <c r="A226" i="46"/>
  <c r="D225" i="46"/>
  <c r="C226" i="46" l="1"/>
  <c r="E226" i="46" s="1"/>
  <c r="B226" i="46"/>
  <c r="A227" i="46"/>
  <c r="D226" i="46"/>
  <c r="C227" i="46" l="1"/>
  <c r="E227" i="46" s="1"/>
  <c r="B227" i="46"/>
  <c r="A228" i="46"/>
  <c r="D227" i="46"/>
  <c r="C228" i="46" l="1"/>
  <c r="E228" i="46" s="1"/>
  <c r="B228" i="46"/>
  <c r="A229" i="46"/>
  <c r="D228" i="46"/>
  <c r="C229" i="46" l="1"/>
  <c r="E229" i="46" s="1"/>
  <c r="B229" i="46"/>
  <c r="A230" i="46"/>
  <c r="D229" i="46"/>
  <c r="C230" i="46" l="1"/>
  <c r="E230" i="46" s="1"/>
  <c r="B230" i="46"/>
  <c r="A231" i="46"/>
  <c r="D230" i="46"/>
  <c r="C231" i="46" l="1"/>
  <c r="E231" i="46" s="1"/>
  <c r="B231" i="46"/>
  <c r="A232" i="46"/>
  <c r="D231" i="46"/>
  <c r="C232" i="46" l="1"/>
  <c r="E232" i="46" s="1"/>
  <c r="B232" i="46"/>
  <c r="A233" i="46"/>
  <c r="D232" i="46"/>
  <c r="C233" i="46" l="1"/>
  <c r="E233" i="46" s="1"/>
  <c r="B233" i="46"/>
  <c r="A234" i="46"/>
  <c r="D233" i="46"/>
  <c r="C234" i="46" l="1"/>
  <c r="E234" i="46" s="1"/>
  <c r="B234" i="46"/>
  <c r="A235" i="46"/>
  <c r="D234" i="46"/>
  <c r="C235" i="46" l="1"/>
  <c r="E235" i="46" s="1"/>
  <c r="B235" i="46"/>
  <c r="A236" i="46"/>
  <c r="D235" i="46"/>
  <c r="C236" i="46" l="1"/>
  <c r="E236" i="46" s="1"/>
  <c r="B236" i="46"/>
  <c r="A237" i="46"/>
  <c r="D236" i="46"/>
  <c r="C237" i="46" l="1"/>
  <c r="E237" i="46" s="1"/>
  <c r="B237" i="46"/>
  <c r="A238" i="46"/>
  <c r="D237" i="46"/>
  <c r="C238" i="46" l="1"/>
  <c r="E238" i="46" s="1"/>
  <c r="B238" i="46"/>
  <c r="A239" i="46"/>
  <c r="D238" i="46"/>
  <c r="C239" i="46" l="1"/>
  <c r="E239" i="46" s="1"/>
  <c r="B239" i="46"/>
  <c r="A240" i="46"/>
  <c r="D239" i="46"/>
  <c r="C240" i="46" l="1"/>
  <c r="E240" i="46" s="1"/>
  <c r="B240" i="46"/>
  <c r="A241" i="46"/>
  <c r="D240" i="46"/>
  <c r="C241" i="46" l="1"/>
  <c r="E241" i="46" s="1"/>
  <c r="B241" i="46"/>
  <c r="A242" i="46"/>
  <c r="D241" i="46"/>
  <c r="C242" i="46" l="1"/>
  <c r="E242" i="46" s="1"/>
  <c r="B242" i="46"/>
  <c r="A243" i="46"/>
  <c r="D242" i="46"/>
  <c r="C243" i="46" l="1"/>
  <c r="E243" i="46" s="1"/>
  <c r="B243" i="46"/>
  <c r="A244" i="46"/>
  <c r="D243" i="46"/>
  <c r="C244" i="46" l="1"/>
  <c r="E244" i="46" s="1"/>
  <c r="B244" i="46"/>
  <c r="A245" i="46"/>
  <c r="D244" i="46"/>
  <c r="C245" i="46" l="1"/>
  <c r="E245" i="46" s="1"/>
  <c r="B245" i="46"/>
  <c r="A246" i="46"/>
  <c r="D245" i="46"/>
  <c r="C246" i="46" l="1"/>
  <c r="E246" i="46" s="1"/>
  <c r="B246" i="46"/>
  <c r="A247" i="46"/>
  <c r="D246" i="46"/>
  <c r="C247" i="46" l="1"/>
  <c r="E247" i="46" s="1"/>
  <c r="B247" i="46"/>
  <c r="A248" i="46"/>
  <c r="D247" i="46"/>
  <c r="C248" i="46" l="1"/>
  <c r="E248" i="46" s="1"/>
  <c r="B248" i="46"/>
  <c r="A249" i="46"/>
  <c r="D248" i="46"/>
  <c r="C249" i="46" l="1"/>
  <c r="E249" i="46" s="1"/>
  <c r="B249" i="46"/>
  <c r="A250" i="46"/>
  <c r="D249" i="46"/>
  <c r="C250" i="46" l="1"/>
  <c r="E250" i="46" s="1"/>
  <c r="B250" i="46"/>
  <c r="A251" i="46"/>
  <c r="D250" i="46"/>
  <c r="C251" i="46" l="1"/>
  <c r="E251" i="46" s="1"/>
  <c r="B251" i="46"/>
  <c r="A252" i="46"/>
  <c r="D251" i="46"/>
  <c r="C252" i="46" l="1"/>
  <c r="E252" i="46" s="1"/>
  <c r="B252" i="46"/>
  <c r="A253" i="46"/>
  <c r="D252" i="46"/>
  <c r="C253" i="46" l="1"/>
  <c r="E253" i="46" s="1"/>
  <c r="B253" i="46"/>
  <c r="A254" i="46"/>
  <c r="D253" i="46"/>
  <c r="C254" i="46" l="1"/>
  <c r="E254" i="46" s="1"/>
  <c r="B254" i="46"/>
  <c r="A255" i="46"/>
  <c r="D254" i="46"/>
  <c r="C255" i="46" l="1"/>
  <c r="E255" i="46" s="1"/>
  <c r="B255" i="46"/>
  <c r="A256" i="46"/>
  <c r="D255" i="46"/>
  <c r="C256" i="46" l="1"/>
  <c r="E256" i="46" s="1"/>
  <c r="B256" i="46"/>
  <c r="A257" i="46"/>
  <c r="D256" i="46"/>
  <c r="C257" i="46" l="1"/>
  <c r="E257" i="46" s="1"/>
  <c r="B257" i="46"/>
  <c r="A258" i="46"/>
  <c r="D257" i="46"/>
  <c r="C258" i="46" l="1"/>
  <c r="E258" i="46" s="1"/>
  <c r="B258" i="46"/>
  <c r="A259" i="46"/>
  <c r="D258" i="46"/>
  <c r="C259" i="46" l="1"/>
  <c r="E259" i="46" s="1"/>
  <c r="B259" i="46"/>
  <c r="A260" i="46"/>
  <c r="D259" i="46"/>
  <c r="C260" i="46" l="1"/>
  <c r="E260" i="46" s="1"/>
  <c r="B260" i="46"/>
  <c r="A261" i="46"/>
  <c r="D260" i="46"/>
  <c r="C261" i="46" l="1"/>
  <c r="E261" i="46" s="1"/>
  <c r="B261" i="46"/>
  <c r="A262" i="46"/>
  <c r="D261" i="46"/>
  <c r="C262" i="46" l="1"/>
  <c r="E262" i="46" s="1"/>
  <c r="B262" i="46"/>
  <c r="A263" i="46"/>
  <c r="D262" i="46"/>
  <c r="C263" i="46" l="1"/>
  <c r="E263" i="46" s="1"/>
  <c r="B263" i="46"/>
  <c r="A264" i="46"/>
  <c r="D263" i="46"/>
  <c r="C264" i="46" l="1"/>
  <c r="E264" i="46" s="1"/>
  <c r="B264" i="46"/>
  <c r="A265" i="46"/>
  <c r="D264" i="46"/>
  <c r="C265" i="46" l="1"/>
  <c r="E265" i="46" s="1"/>
  <c r="B265" i="46"/>
  <c r="A266" i="46"/>
  <c r="D265" i="46"/>
  <c r="C266" i="46" l="1"/>
  <c r="E266" i="46" s="1"/>
  <c r="B266" i="46"/>
  <c r="A267" i="46"/>
  <c r="D266" i="46"/>
  <c r="C267" i="46" l="1"/>
  <c r="E267" i="46" s="1"/>
  <c r="B267" i="46"/>
  <c r="A268" i="46"/>
  <c r="D267" i="46"/>
  <c r="C268" i="46" l="1"/>
  <c r="E268" i="46" s="1"/>
  <c r="B268" i="46"/>
  <c r="A269" i="46"/>
  <c r="D268" i="46"/>
  <c r="C269" i="46" l="1"/>
  <c r="E269" i="46" s="1"/>
  <c r="B269" i="46"/>
  <c r="A270" i="46"/>
  <c r="D269" i="46"/>
  <c r="C270" i="46" l="1"/>
  <c r="E270" i="46" s="1"/>
  <c r="B270" i="46"/>
  <c r="A271" i="46"/>
  <c r="D270" i="46"/>
  <c r="C271" i="46" l="1"/>
  <c r="E271" i="46" s="1"/>
  <c r="B271" i="46"/>
  <c r="A272" i="46"/>
  <c r="D271" i="46"/>
  <c r="C272" i="46" l="1"/>
  <c r="E272" i="46" s="1"/>
  <c r="B272" i="46"/>
  <c r="A273" i="46"/>
  <c r="D272" i="46"/>
  <c r="C273" i="46" l="1"/>
  <c r="E273" i="46" s="1"/>
  <c r="B273" i="46"/>
  <c r="A274" i="46"/>
  <c r="D273" i="46"/>
  <c r="C274" i="46" l="1"/>
  <c r="E274" i="46" s="1"/>
  <c r="B274" i="46"/>
  <c r="A275" i="46"/>
  <c r="D274" i="46"/>
  <c r="C275" i="46" l="1"/>
  <c r="E275" i="46" s="1"/>
  <c r="B275" i="46"/>
  <c r="A276" i="46"/>
  <c r="D275" i="46"/>
  <c r="C276" i="46" l="1"/>
  <c r="E276" i="46" s="1"/>
  <c r="B276" i="46"/>
  <c r="A277" i="46"/>
  <c r="D276" i="46"/>
  <c r="C277" i="46" l="1"/>
  <c r="E277" i="46" s="1"/>
  <c r="B277" i="46"/>
  <c r="A278" i="46"/>
  <c r="D277" i="46"/>
  <c r="C278" i="46" l="1"/>
  <c r="E278" i="46" s="1"/>
  <c r="B278" i="46"/>
  <c r="A279" i="46"/>
  <c r="D278" i="46"/>
  <c r="C279" i="46" l="1"/>
  <c r="E279" i="46" s="1"/>
  <c r="B279" i="46"/>
  <c r="A280" i="46"/>
  <c r="D279" i="46"/>
  <c r="C280" i="46" l="1"/>
  <c r="E280" i="46" s="1"/>
  <c r="B280" i="46"/>
  <c r="A281" i="46"/>
  <c r="D280" i="46"/>
  <c r="C281" i="46" l="1"/>
  <c r="E281" i="46" s="1"/>
  <c r="B281" i="46"/>
  <c r="A282" i="46"/>
  <c r="D281" i="46"/>
  <c r="C282" i="46" l="1"/>
  <c r="E282" i="46" s="1"/>
  <c r="B282" i="46"/>
  <c r="A283" i="46"/>
  <c r="D282" i="46"/>
  <c r="C283" i="46" l="1"/>
  <c r="E283" i="46" s="1"/>
  <c r="B283" i="46"/>
  <c r="A284" i="46"/>
  <c r="D283" i="46"/>
  <c r="C284" i="46" l="1"/>
  <c r="E284" i="46" s="1"/>
  <c r="B284" i="46"/>
  <c r="A285" i="46"/>
  <c r="D284" i="46"/>
  <c r="C285" i="46" l="1"/>
  <c r="E285" i="46" s="1"/>
  <c r="B285" i="46"/>
  <c r="A286" i="46"/>
  <c r="D285" i="46"/>
  <c r="C286" i="46" l="1"/>
  <c r="E286" i="46" s="1"/>
  <c r="B286" i="46"/>
  <c r="A287" i="46"/>
  <c r="D286" i="46"/>
  <c r="C287" i="46" l="1"/>
  <c r="E287" i="46" s="1"/>
  <c r="B287" i="46"/>
  <c r="A288" i="46"/>
  <c r="D287" i="46"/>
  <c r="C288" i="46" l="1"/>
  <c r="E288" i="46" s="1"/>
  <c r="B288" i="46"/>
  <c r="A289" i="46"/>
  <c r="D288" i="46"/>
  <c r="C289" i="46" l="1"/>
  <c r="E289" i="46" s="1"/>
  <c r="B289" i="46"/>
  <c r="A290" i="46"/>
  <c r="D289" i="46"/>
  <c r="C290" i="46" l="1"/>
  <c r="E290" i="46" s="1"/>
  <c r="B290" i="46"/>
  <c r="A291" i="46"/>
  <c r="D290" i="46"/>
  <c r="C291" i="46" l="1"/>
  <c r="E291" i="46" s="1"/>
  <c r="B291" i="46"/>
  <c r="A292" i="46"/>
  <c r="D291" i="46"/>
  <c r="C292" i="46" l="1"/>
  <c r="E292" i="46" s="1"/>
  <c r="B292" i="46"/>
  <c r="A293" i="46"/>
  <c r="D292" i="46"/>
  <c r="C293" i="46" l="1"/>
  <c r="E293" i="46" s="1"/>
  <c r="B293" i="46"/>
  <c r="A294" i="46"/>
  <c r="D293" i="46"/>
  <c r="C294" i="46" l="1"/>
  <c r="E294" i="46" s="1"/>
  <c r="B294" i="46"/>
  <c r="A295" i="46"/>
  <c r="D294" i="46"/>
  <c r="C295" i="46" l="1"/>
  <c r="E295" i="46" s="1"/>
  <c r="B295" i="46"/>
  <c r="A296" i="46"/>
  <c r="D295" i="46"/>
  <c r="C296" i="46" l="1"/>
  <c r="E296" i="46" s="1"/>
  <c r="B296" i="46"/>
  <c r="A297" i="46"/>
  <c r="D296" i="46"/>
  <c r="C297" i="46" l="1"/>
  <c r="E297" i="46" s="1"/>
  <c r="B297" i="46"/>
  <c r="A298" i="46"/>
  <c r="D297" i="46"/>
  <c r="C298" i="46" l="1"/>
  <c r="E298" i="46" s="1"/>
  <c r="B298" i="46"/>
  <c r="A299" i="46"/>
  <c r="D298" i="46"/>
  <c r="C299" i="46" l="1"/>
  <c r="E299" i="46" s="1"/>
  <c r="B299" i="46"/>
  <c r="A300" i="46"/>
  <c r="D299" i="46"/>
  <c r="C300" i="46" l="1"/>
  <c r="E300" i="46" s="1"/>
  <c r="B300" i="46"/>
  <c r="A301" i="46"/>
  <c r="D300" i="46"/>
  <c r="C301" i="46" l="1"/>
  <c r="E301" i="46" s="1"/>
  <c r="B301" i="46"/>
  <c r="A302" i="46"/>
  <c r="D301" i="46"/>
  <c r="C302" i="46" l="1"/>
  <c r="E302" i="46" s="1"/>
  <c r="B302" i="46"/>
  <c r="A303" i="46"/>
  <c r="D302" i="46"/>
  <c r="C303" i="46" l="1"/>
  <c r="E303" i="46" s="1"/>
  <c r="B303" i="46"/>
  <c r="A304" i="46"/>
  <c r="D303" i="46"/>
  <c r="C304" i="46" l="1"/>
  <c r="E304" i="46" s="1"/>
  <c r="B304" i="46"/>
  <c r="A305" i="46"/>
  <c r="D304" i="46"/>
  <c r="C305" i="46" l="1"/>
  <c r="E305" i="46" s="1"/>
  <c r="B305" i="46"/>
  <c r="A306" i="46"/>
  <c r="D305" i="46"/>
  <c r="C306" i="46" l="1"/>
  <c r="E306" i="46" s="1"/>
  <c r="B306" i="46"/>
  <c r="A307" i="46"/>
  <c r="D306" i="46"/>
  <c r="C307" i="46" l="1"/>
  <c r="E307" i="46" s="1"/>
  <c r="B307" i="46"/>
  <c r="A308" i="46"/>
  <c r="D307" i="46"/>
  <c r="C308" i="46" l="1"/>
  <c r="E308" i="46" s="1"/>
  <c r="B308" i="46"/>
  <c r="A309" i="46"/>
  <c r="D308" i="46"/>
  <c r="C309" i="46" l="1"/>
  <c r="E309" i="46" s="1"/>
  <c r="B309" i="46"/>
  <c r="A310" i="46"/>
  <c r="D309" i="46"/>
  <c r="C310" i="46" l="1"/>
  <c r="E310" i="46" s="1"/>
  <c r="B310" i="46"/>
  <c r="A311" i="46"/>
  <c r="D310" i="46"/>
  <c r="C311" i="46" l="1"/>
  <c r="E311" i="46" s="1"/>
  <c r="B311" i="46"/>
  <c r="A312" i="46"/>
  <c r="D311" i="46"/>
  <c r="C312" i="46" l="1"/>
  <c r="E312" i="46" s="1"/>
  <c r="B312" i="46"/>
  <c r="A313" i="46"/>
  <c r="D312" i="46"/>
  <c r="C313" i="46" l="1"/>
  <c r="E313" i="46" s="1"/>
  <c r="B313" i="46"/>
  <c r="A314" i="46"/>
  <c r="D313" i="46"/>
  <c r="C314" i="46" l="1"/>
  <c r="E314" i="46" s="1"/>
  <c r="B314" i="46"/>
  <c r="A315" i="46"/>
  <c r="D314" i="46"/>
  <c r="C315" i="46" l="1"/>
  <c r="E315" i="46" s="1"/>
  <c r="B315" i="46"/>
  <c r="A316" i="46"/>
  <c r="D315" i="46"/>
  <c r="C316" i="46" l="1"/>
  <c r="E316" i="46" s="1"/>
  <c r="B316" i="46"/>
  <c r="A317" i="46"/>
  <c r="D316" i="46"/>
  <c r="C317" i="46" l="1"/>
  <c r="E317" i="46" s="1"/>
  <c r="B317" i="46"/>
  <c r="A318" i="46"/>
  <c r="D317" i="46"/>
  <c r="C318" i="46" l="1"/>
  <c r="E318" i="46" s="1"/>
  <c r="B318" i="46"/>
  <c r="A319" i="46"/>
  <c r="D318" i="46"/>
  <c r="C319" i="46" l="1"/>
  <c r="E319" i="46" s="1"/>
  <c r="B319" i="46"/>
  <c r="A320" i="46"/>
  <c r="D319" i="46"/>
  <c r="C320" i="46" l="1"/>
  <c r="E320" i="46" s="1"/>
  <c r="B320" i="46"/>
  <c r="A321" i="46"/>
  <c r="D320" i="46"/>
  <c r="C321" i="46" l="1"/>
  <c r="E321" i="46" s="1"/>
  <c r="B321" i="46"/>
  <c r="A322" i="46"/>
  <c r="D321" i="46"/>
  <c r="C322" i="46" l="1"/>
  <c r="E322" i="46" s="1"/>
  <c r="B322" i="46"/>
  <c r="A323" i="46"/>
  <c r="D322" i="46"/>
  <c r="C323" i="46" l="1"/>
  <c r="E323" i="46" s="1"/>
  <c r="B323" i="46"/>
  <c r="A324" i="46"/>
  <c r="D323" i="46"/>
  <c r="C324" i="46" l="1"/>
  <c r="E324" i="46" s="1"/>
  <c r="B324" i="46"/>
  <c r="A325" i="46"/>
  <c r="D324" i="46"/>
  <c r="C325" i="46" l="1"/>
  <c r="E325" i="46" s="1"/>
  <c r="B325" i="46"/>
  <c r="A326" i="46"/>
  <c r="D325" i="46"/>
  <c r="C326" i="46" l="1"/>
  <c r="E326" i="46" s="1"/>
  <c r="B326" i="46"/>
  <c r="A327" i="46"/>
  <c r="D326" i="46"/>
  <c r="C327" i="46" l="1"/>
  <c r="E327" i="46" s="1"/>
  <c r="B327" i="46"/>
  <c r="A328" i="46"/>
  <c r="D327" i="46"/>
  <c r="C328" i="46" l="1"/>
  <c r="E328" i="46" s="1"/>
  <c r="B328" i="46"/>
  <c r="A329" i="46"/>
  <c r="D328" i="46"/>
  <c r="C329" i="46" l="1"/>
  <c r="E329" i="46" s="1"/>
  <c r="B329" i="46"/>
  <c r="A330" i="46"/>
  <c r="D329" i="46"/>
  <c r="C330" i="46" l="1"/>
  <c r="E330" i="46" s="1"/>
  <c r="B330" i="46"/>
  <c r="A331" i="46"/>
  <c r="D330" i="46"/>
  <c r="C331" i="46" l="1"/>
  <c r="E331" i="46" s="1"/>
  <c r="B331" i="46"/>
  <c r="A332" i="46"/>
  <c r="D331" i="46"/>
  <c r="C332" i="46" l="1"/>
  <c r="E332" i="46" s="1"/>
  <c r="B332" i="46"/>
  <c r="A333" i="46"/>
  <c r="D332" i="46"/>
  <c r="C333" i="46" l="1"/>
  <c r="E333" i="46" s="1"/>
  <c r="B333" i="46"/>
  <c r="A334" i="46"/>
  <c r="D333" i="46"/>
  <c r="C334" i="46" l="1"/>
  <c r="E334" i="46" s="1"/>
  <c r="B334" i="46"/>
  <c r="A335" i="46"/>
  <c r="D334" i="46"/>
  <c r="C335" i="46" l="1"/>
  <c r="E335" i="46" s="1"/>
  <c r="B335" i="46"/>
  <c r="A336" i="46"/>
  <c r="D335" i="46"/>
  <c r="C336" i="46" l="1"/>
  <c r="E336" i="46" s="1"/>
  <c r="B336" i="46"/>
  <c r="A337" i="46"/>
  <c r="D336" i="46"/>
  <c r="C337" i="46" l="1"/>
  <c r="E337" i="46" s="1"/>
  <c r="B337" i="46"/>
  <c r="A338" i="46"/>
  <c r="D337" i="46"/>
  <c r="C338" i="46" l="1"/>
  <c r="E338" i="46" s="1"/>
  <c r="B338" i="46"/>
  <c r="D338" i="46"/>
  <c r="A339" i="46"/>
  <c r="G128" i="34" l="1"/>
  <c r="H95" i="34" l="1"/>
  <c r="E3" i="34"/>
  <c r="F3" i="34"/>
  <c r="G3" i="34"/>
  <c r="H3" i="34"/>
  <c r="I3" i="34"/>
  <c r="J3" i="34"/>
  <c r="K3" i="34"/>
  <c r="L3" i="34"/>
  <c r="M3" i="34"/>
  <c r="E4" i="34"/>
  <c r="F4" i="34"/>
  <c r="G4" i="34"/>
  <c r="H4" i="34"/>
  <c r="I4" i="34"/>
  <c r="J4" i="34"/>
  <c r="K4" i="34"/>
  <c r="L4" i="34"/>
  <c r="M4" i="34"/>
  <c r="E5" i="34"/>
  <c r="F5" i="34"/>
  <c r="G5" i="34"/>
  <c r="H5" i="34"/>
  <c r="I5" i="34"/>
  <c r="J5" i="34"/>
  <c r="K5" i="34"/>
  <c r="L5" i="34"/>
  <c r="M5" i="34"/>
  <c r="E6" i="34"/>
  <c r="F6" i="34"/>
  <c r="G6" i="34"/>
  <c r="H6" i="34"/>
  <c r="I6" i="34"/>
  <c r="J6" i="34"/>
  <c r="K6" i="34"/>
  <c r="L6" i="34"/>
  <c r="M6" i="34"/>
  <c r="E7" i="34"/>
  <c r="F7" i="34"/>
  <c r="G7" i="34"/>
  <c r="H7" i="34"/>
  <c r="I7" i="34"/>
  <c r="J7" i="34"/>
  <c r="K7" i="34"/>
  <c r="L7" i="34"/>
  <c r="M7" i="34"/>
  <c r="E8" i="34"/>
  <c r="F8" i="34"/>
  <c r="G8" i="34"/>
  <c r="H8" i="34"/>
  <c r="I8" i="34"/>
  <c r="J8" i="34"/>
  <c r="K8" i="34"/>
  <c r="L8" i="34"/>
  <c r="M8" i="34"/>
  <c r="E9" i="34"/>
  <c r="F9" i="34"/>
  <c r="G9" i="34"/>
  <c r="H9" i="34"/>
  <c r="I9" i="34"/>
  <c r="J9" i="34"/>
  <c r="K9" i="34"/>
  <c r="L9" i="34"/>
  <c r="M9" i="34"/>
  <c r="E10" i="34"/>
  <c r="F10" i="34"/>
  <c r="G10" i="34"/>
  <c r="H10" i="34"/>
  <c r="I10" i="34"/>
  <c r="J10" i="34"/>
  <c r="K10" i="34"/>
  <c r="L10" i="34"/>
  <c r="M10" i="34"/>
  <c r="E11" i="34"/>
  <c r="F11" i="34"/>
  <c r="G11" i="34"/>
  <c r="H11" i="34"/>
  <c r="I11" i="34"/>
  <c r="J11" i="34"/>
  <c r="K11" i="34"/>
  <c r="L11" i="34"/>
  <c r="M11" i="34"/>
  <c r="E12" i="34"/>
  <c r="F12" i="34"/>
  <c r="G12" i="34"/>
  <c r="H12" i="34"/>
  <c r="I12" i="34"/>
  <c r="J12" i="34"/>
  <c r="K12" i="34"/>
  <c r="L12" i="34"/>
  <c r="M12" i="34"/>
  <c r="E13" i="34"/>
  <c r="F13" i="34"/>
  <c r="G13" i="34"/>
  <c r="H13" i="34"/>
  <c r="I13" i="34"/>
  <c r="J13" i="34"/>
  <c r="K13" i="34"/>
  <c r="L13" i="34"/>
  <c r="M13" i="34"/>
  <c r="E14" i="34"/>
  <c r="F14" i="34"/>
  <c r="G14" i="34"/>
  <c r="H14" i="34"/>
  <c r="I14" i="34"/>
  <c r="J14" i="34"/>
  <c r="K14" i="34"/>
  <c r="L14" i="34"/>
  <c r="M14" i="34"/>
  <c r="E15" i="34"/>
  <c r="F15" i="34"/>
  <c r="G15" i="34"/>
  <c r="H15" i="34"/>
  <c r="I15" i="34"/>
  <c r="J15" i="34"/>
  <c r="K15" i="34"/>
  <c r="L15" i="34"/>
  <c r="M15" i="34"/>
  <c r="E16" i="34"/>
  <c r="F16" i="34"/>
  <c r="G16" i="34"/>
  <c r="H16" i="34"/>
  <c r="I16" i="34"/>
  <c r="J16" i="34"/>
  <c r="K16" i="34"/>
  <c r="L16" i="34"/>
  <c r="M16" i="34"/>
  <c r="E17" i="34"/>
  <c r="F17" i="34"/>
  <c r="G17" i="34"/>
  <c r="H17" i="34"/>
  <c r="I17" i="34"/>
  <c r="J17" i="34"/>
  <c r="K17" i="34"/>
  <c r="L17" i="34"/>
  <c r="M17" i="34"/>
  <c r="E18" i="34"/>
  <c r="F18" i="34"/>
  <c r="G18" i="34"/>
  <c r="H18" i="34"/>
  <c r="I18" i="34"/>
  <c r="J18" i="34"/>
  <c r="K18" i="34"/>
  <c r="L18" i="34"/>
  <c r="M18" i="34"/>
  <c r="E19" i="34"/>
  <c r="F19" i="34"/>
  <c r="G19" i="34"/>
  <c r="H19" i="34"/>
  <c r="I19" i="34"/>
  <c r="J19" i="34"/>
  <c r="K19" i="34"/>
  <c r="L19" i="34"/>
  <c r="M19" i="34"/>
  <c r="E20" i="34"/>
  <c r="F20" i="34"/>
  <c r="G20" i="34"/>
  <c r="H20" i="34"/>
  <c r="I20" i="34"/>
  <c r="J20" i="34"/>
  <c r="K20" i="34"/>
  <c r="L20" i="34"/>
  <c r="M20" i="34"/>
  <c r="E21" i="34"/>
  <c r="F21" i="34"/>
  <c r="G21" i="34"/>
  <c r="H21" i="34"/>
  <c r="I21" i="34"/>
  <c r="J21" i="34"/>
  <c r="K21" i="34"/>
  <c r="L21" i="34"/>
  <c r="M21" i="34"/>
  <c r="E22" i="34"/>
  <c r="F22" i="34"/>
  <c r="G22" i="34"/>
  <c r="H22" i="34"/>
  <c r="I22" i="34"/>
  <c r="J22" i="34"/>
  <c r="K22" i="34"/>
  <c r="L22" i="34"/>
  <c r="M22" i="34"/>
  <c r="E23" i="34"/>
  <c r="F23" i="34"/>
  <c r="G23" i="34"/>
  <c r="H23" i="34"/>
  <c r="I23" i="34"/>
  <c r="J23" i="34"/>
  <c r="K23" i="34"/>
  <c r="L23" i="34"/>
  <c r="M23" i="34"/>
  <c r="E24" i="34"/>
  <c r="F24" i="34"/>
  <c r="G24" i="34"/>
  <c r="H24" i="34"/>
  <c r="I24" i="34"/>
  <c r="J24" i="34"/>
  <c r="K24" i="34"/>
  <c r="L24" i="34"/>
  <c r="M24" i="34"/>
  <c r="E25" i="34"/>
  <c r="F25" i="34"/>
  <c r="G25" i="34"/>
  <c r="H25" i="34"/>
  <c r="I25" i="34"/>
  <c r="J25" i="34"/>
  <c r="K25" i="34"/>
  <c r="L25" i="34"/>
  <c r="M25" i="34"/>
  <c r="E26" i="34"/>
  <c r="F26" i="34"/>
  <c r="G26" i="34"/>
  <c r="H26" i="34"/>
  <c r="I26" i="34"/>
  <c r="J26" i="34"/>
  <c r="K26" i="34"/>
  <c r="L26" i="34"/>
  <c r="M26" i="34"/>
  <c r="E27" i="34"/>
  <c r="F27" i="34"/>
  <c r="G27" i="34"/>
  <c r="H27" i="34"/>
  <c r="I27" i="34"/>
  <c r="J27" i="34"/>
  <c r="K27" i="34"/>
  <c r="L27" i="34"/>
  <c r="M27" i="34"/>
  <c r="E28" i="34"/>
  <c r="F28" i="34"/>
  <c r="G28" i="34"/>
  <c r="H28" i="34"/>
  <c r="I28" i="34"/>
  <c r="J28" i="34"/>
  <c r="K28" i="34"/>
  <c r="L28" i="34"/>
  <c r="M28" i="34"/>
  <c r="E29" i="34"/>
  <c r="F29" i="34"/>
  <c r="G29" i="34"/>
  <c r="H29" i="34"/>
  <c r="I29" i="34"/>
  <c r="J29" i="34"/>
  <c r="K29" i="34"/>
  <c r="L29" i="34"/>
  <c r="M29" i="34"/>
  <c r="E30" i="34"/>
  <c r="F30" i="34"/>
  <c r="G30" i="34"/>
  <c r="H30" i="34"/>
  <c r="I30" i="34"/>
  <c r="J30" i="34"/>
  <c r="K30" i="34"/>
  <c r="L30" i="34"/>
  <c r="M30" i="34"/>
  <c r="E31" i="34"/>
  <c r="F31" i="34"/>
  <c r="G31" i="34"/>
  <c r="H31" i="34"/>
  <c r="I31" i="34"/>
  <c r="J31" i="34"/>
  <c r="K31" i="34"/>
  <c r="L31" i="34"/>
  <c r="M31" i="34"/>
  <c r="E32" i="34"/>
  <c r="F32" i="34"/>
  <c r="G32" i="34"/>
  <c r="H32" i="34"/>
  <c r="I32" i="34"/>
  <c r="J32" i="34"/>
  <c r="K32" i="34"/>
  <c r="L32" i="34"/>
  <c r="M32" i="34"/>
  <c r="E33" i="34"/>
  <c r="F33" i="34"/>
  <c r="G33" i="34"/>
  <c r="H33" i="34"/>
  <c r="I33" i="34"/>
  <c r="J33" i="34"/>
  <c r="K33" i="34"/>
  <c r="L33" i="34"/>
  <c r="M33" i="34"/>
  <c r="E34" i="34"/>
  <c r="F34" i="34"/>
  <c r="G34" i="34"/>
  <c r="H34" i="34"/>
  <c r="I34" i="34"/>
  <c r="J34" i="34"/>
  <c r="K34" i="34"/>
  <c r="L34" i="34"/>
  <c r="M34" i="34"/>
  <c r="E35" i="34"/>
  <c r="F35" i="34"/>
  <c r="G35" i="34"/>
  <c r="H35" i="34"/>
  <c r="I35" i="34"/>
  <c r="J35" i="34"/>
  <c r="K35" i="34"/>
  <c r="L35" i="34"/>
  <c r="M35" i="34"/>
  <c r="E36" i="34"/>
  <c r="F36" i="34"/>
  <c r="G36" i="34"/>
  <c r="H36" i="34"/>
  <c r="I36" i="34"/>
  <c r="J36" i="34"/>
  <c r="K36" i="34"/>
  <c r="L36" i="34"/>
  <c r="M36" i="34"/>
  <c r="E37" i="34"/>
  <c r="F37" i="34"/>
  <c r="G37" i="34"/>
  <c r="H37" i="34"/>
  <c r="I37" i="34"/>
  <c r="J37" i="34"/>
  <c r="K37" i="34"/>
  <c r="L37" i="34"/>
  <c r="M37" i="34"/>
  <c r="E38" i="34"/>
  <c r="F38" i="34"/>
  <c r="G38" i="34"/>
  <c r="H38" i="34"/>
  <c r="I38" i="34"/>
  <c r="J38" i="34"/>
  <c r="K38" i="34"/>
  <c r="L38" i="34"/>
  <c r="M38" i="34"/>
  <c r="E39" i="34"/>
  <c r="F39" i="34"/>
  <c r="G39" i="34"/>
  <c r="H39" i="34"/>
  <c r="I39" i="34"/>
  <c r="J39" i="34"/>
  <c r="K39" i="34"/>
  <c r="L39" i="34"/>
  <c r="M39" i="34"/>
  <c r="E40" i="34"/>
  <c r="F40" i="34"/>
  <c r="G40" i="34"/>
  <c r="H40" i="34"/>
  <c r="I40" i="34"/>
  <c r="J40" i="34"/>
  <c r="K40" i="34"/>
  <c r="L40" i="34"/>
  <c r="M40" i="34"/>
  <c r="E41" i="34"/>
  <c r="F41" i="34"/>
  <c r="G41" i="34"/>
  <c r="H41" i="34"/>
  <c r="I41" i="34"/>
  <c r="J41" i="34"/>
  <c r="K41" i="34"/>
  <c r="L41" i="34"/>
  <c r="M41" i="34"/>
  <c r="E42" i="34"/>
  <c r="F42" i="34"/>
  <c r="G42" i="34"/>
  <c r="H42" i="34"/>
  <c r="I42" i="34"/>
  <c r="J42" i="34"/>
  <c r="K42" i="34"/>
  <c r="L42" i="34"/>
  <c r="M42" i="34"/>
  <c r="E43" i="34"/>
  <c r="F43" i="34"/>
  <c r="G43" i="34"/>
  <c r="H43" i="34"/>
  <c r="I43" i="34"/>
  <c r="J43" i="34"/>
  <c r="K43" i="34"/>
  <c r="L43" i="34"/>
  <c r="M43" i="34"/>
  <c r="E44" i="34"/>
  <c r="F44" i="34"/>
  <c r="G44" i="34"/>
  <c r="H44" i="34"/>
  <c r="I44" i="34"/>
  <c r="J44" i="34"/>
  <c r="K44" i="34"/>
  <c r="L44" i="34"/>
  <c r="M44" i="34"/>
  <c r="E45" i="34"/>
  <c r="F45" i="34"/>
  <c r="G45" i="34"/>
  <c r="H45" i="34"/>
  <c r="I45" i="34"/>
  <c r="J45" i="34"/>
  <c r="K45" i="34"/>
  <c r="L45" i="34"/>
  <c r="M45" i="34"/>
  <c r="E46" i="34"/>
  <c r="F46" i="34"/>
  <c r="G46" i="34"/>
  <c r="H46" i="34"/>
  <c r="I46" i="34"/>
  <c r="J46" i="34"/>
  <c r="K46" i="34"/>
  <c r="L46" i="34"/>
  <c r="M46" i="34"/>
  <c r="E47" i="34"/>
  <c r="F47" i="34"/>
  <c r="G47" i="34"/>
  <c r="H47" i="34"/>
  <c r="I47" i="34"/>
  <c r="J47" i="34"/>
  <c r="K47" i="34"/>
  <c r="L47" i="34"/>
  <c r="M47" i="34"/>
  <c r="E48" i="34"/>
  <c r="F48" i="34"/>
  <c r="G48" i="34"/>
  <c r="H48" i="34"/>
  <c r="I48" i="34"/>
  <c r="J48" i="34"/>
  <c r="K48" i="34"/>
  <c r="L48" i="34"/>
  <c r="M48" i="34"/>
  <c r="E49" i="34"/>
  <c r="F49" i="34"/>
  <c r="G49" i="34"/>
  <c r="H49" i="34"/>
  <c r="I49" i="34"/>
  <c r="J49" i="34"/>
  <c r="K49" i="34"/>
  <c r="L49" i="34"/>
  <c r="M49" i="34"/>
  <c r="E50" i="34"/>
  <c r="F50" i="34"/>
  <c r="G50" i="34"/>
  <c r="H50" i="34"/>
  <c r="I50" i="34"/>
  <c r="J50" i="34"/>
  <c r="K50" i="34"/>
  <c r="L50" i="34"/>
  <c r="M50" i="34"/>
  <c r="E51" i="34"/>
  <c r="F51" i="34"/>
  <c r="G51" i="34"/>
  <c r="H51" i="34"/>
  <c r="I51" i="34"/>
  <c r="J51" i="34"/>
  <c r="K51" i="34"/>
  <c r="L51" i="34"/>
  <c r="M51" i="34"/>
  <c r="E52" i="34"/>
  <c r="F52" i="34"/>
  <c r="G52" i="34"/>
  <c r="H52" i="34"/>
  <c r="I52" i="34"/>
  <c r="J52" i="34"/>
  <c r="K52" i="34"/>
  <c r="L52" i="34"/>
  <c r="M52" i="34"/>
  <c r="E53" i="34"/>
  <c r="F53" i="34"/>
  <c r="G53" i="34"/>
  <c r="H53" i="34"/>
  <c r="I53" i="34"/>
  <c r="J53" i="34"/>
  <c r="K53" i="34"/>
  <c r="L53" i="34"/>
  <c r="M53" i="34"/>
  <c r="E54" i="34"/>
  <c r="F54" i="34"/>
  <c r="G54" i="34"/>
  <c r="H54" i="34"/>
  <c r="I54" i="34"/>
  <c r="J54" i="34"/>
  <c r="K54" i="34"/>
  <c r="L54" i="34"/>
  <c r="M54" i="34"/>
  <c r="E55" i="34"/>
  <c r="F55" i="34"/>
  <c r="G55" i="34"/>
  <c r="H55" i="34"/>
  <c r="I55" i="34"/>
  <c r="J55" i="34"/>
  <c r="K55" i="34"/>
  <c r="L55" i="34"/>
  <c r="M55" i="34"/>
  <c r="E56" i="34"/>
  <c r="F56" i="34"/>
  <c r="G56" i="34"/>
  <c r="H56" i="34"/>
  <c r="I56" i="34"/>
  <c r="J56" i="34"/>
  <c r="K56" i="34"/>
  <c r="L56" i="34"/>
  <c r="M56" i="34"/>
  <c r="E57" i="34"/>
  <c r="F57" i="34"/>
  <c r="G57" i="34"/>
  <c r="H57" i="34"/>
  <c r="I57" i="34"/>
  <c r="J57" i="34"/>
  <c r="K57" i="34"/>
  <c r="L57" i="34"/>
  <c r="M57" i="34"/>
  <c r="E58" i="34"/>
  <c r="F58" i="34"/>
  <c r="G58" i="34"/>
  <c r="H58" i="34"/>
  <c r="I58" i="34"/>
  <c r="J58" i="34"/>
  <c r="K58" i="34"/>
  <c r="L58" i="34"/>
  <c r="M58" i="34"/>
  <c r="E59" i="34"/>
  <c r="F59" i="34"/>
  <c r="G59" i="34"/>
  <c r="H59" i="34"/>
  <c r="I59" i="34"/>
  <c r="J59" i="34"/>
  <c r="K59" i="34"/>
  <c r="L59" i="34"/>
  <c r="M59" i="34"/>
  <c r="E60" i="34"/>
  <c r="F60" i="34"/>
  <c r="G60" i="34"/>
  <c r="H60" i="34"/>
  <c r="I60" i="34"/>
  <c r="J60" i="34"/>
  <c r="K60" i="34"/>
  <c r="L60" i="34"/>
  <c r="M60" i="34"/>
  <c r="E61" i="34"/>
  <c r="F61" i="34"/>
  <c r="G61" i="34"/>
  <c r="H61" i="34"/>
  <c r="I61" i="34"/>
  <c r="J61" i="34"/>
  <c r="K61" i="34"/>
  <c r="L61" i="34"/>
  <c r="M61" i="34"/>
  <c r="E62" i="34"/>
  <c r="F62" i="34"/>
  <c r="G62" i="34"/>
  <c r="H62" i="34"/>
  <c r="I62" i="34"/>
  <c r="J62" i="34"/>
  <c r="K62" i="34"/>
  <c r="L62" i="34"/>
  <c r="M62" i="34"/>
  <c r="E63" i="34"/>
  <c r="F63" i="34"/>
  <c r="G63" i="34"/>
  <c r="H63" i="34"/>
  <c r="I63" i="34"/>
  <c r="J63" i="34"/>
  <c r="K63" i="34"/>
  <c r="L63" i="34"/>
  <c r="M63" i="34"/>
  <c r="E64" i="34"/>
  <c r="F64" i="34"/>
  <c r="G64" i="34"/>
  <c r="H64" i="34"/>
  <c r="I64" i="34"/>
  <c r="J64" i="34"/>
  <c r="K64" i="34"/>
  <c r="L64" i="34"/>
  <c r="M64" i="34"/>
  <c r="E65" i="34"/>
  <c r="F65" i="34"/>
  <c r="G65" i="34"/>
  <c r="H65" i="34"/>
  <c r="I65" i="34"/>
  <c r="J65" i="34"/>
  <c r="K65" i="34"/>
  <c r="L65" i="34"/>
  <c r="M65" i="34"/>
  <c r="E66" i="34"/>
  <c r="F66" i="34"/>
  <c r="G66" i="34"/>
  <c r="H66" i="34"/>
  <c r="I66" i="34"/>
  <c r="J66" i="34"/>
  <c r="K66" i="34"/>
  <c r="L66" i="34"/>
  <c r="M66" i="34"/>
  <c r="E67" i="34"/>
  <c r="F67" i="34"/>
  <c r="G67" i="34"/>
  <c r="H67" i="34"/>
  <c r="I67" i="34"/>
  <c r="J67" i="34"/>
  <c r="K67" i="34"/>
  <c r="L67" i="34"/>
  <c r="M67" i="34"/>
  <c r="E68" i="34"/>
  <c r="F68" i="34"/>
  <c r="G68" i="34"/>
  <c r="H68" i="34"/>
  <c r="I68" i="34"/>
  <c r="J68" i="34"/>
  <c r="K68" i="34"/>
  <c r="L68" i="34"/>
  <c r="M68" i="34"/>
  <c r="E69" i="34"/>
  <c r="F69" i="34"/>
  <c r="G69" i="34"/>
  <c r="H69" i="34"/>
  <c r="I69" i="34"/>
  <c r="J69" i="34"/>
  <c r="K69" i="34"/>
  <c r="L69" i="34"/>
  <c r="M69" i="34"/>
  <c r="E70" i="34"/>
  <c r="F70" i="34"/>
  <c r="G70" i="34"/>
  <c r="H70" i="34"/>
  <c r="I70" i="34"/>
  <c r="J70" i="34"/>
  <c r="K70" i="34"/>
  <c r="L70" i="34"/>
  <c r="M70" i="34"/>
  <c r="E71" i="34"/>
  <c r="F71" i="34"/>
  <c r="G71" i="34"/>
  <c r="H71" i="34"/>
  <c r="I71" i="34"/>
  <c r="J71" i="34"/>
  <c r="K71" i="34"/>
  <c r="L71" i="34"/>
  <c r="M71" i="34"/>
  <c r="E72" i="34"/>
  <c r="F72" i="34"/>
  <c r="G72" i="34"/>
  <c r="H72" i="34"/>
  <c r="I72" i="34"/>
  <c r="J72" i="34"/>
  <c r="K72" i="34"/>
  <c r="L72" i="34"/>
  <c r="M72" i="34"/>
  <c r="E73" i="34"/>
  <c r="F73" i="34"/>
  <c r="G73" i="34"/>
  <c r="H73" i="34"/>
  <c r="I73" i="34"/>
  <c r="J73" i="34"/>
  <c r="K73" i="34"/>
  <c r="L73" i="34"/>
  <c r="M73" i="34"/>
  <c r="E74" i="34"/>
  <c r="F74" i="34"/>
  <c r="G74" i="34"/>
  <c r="H74" i="34"/>
  <c r="I74" i="34"/>
  <c r="J74" i="34"/>
  <c r="K74" i="34"/>
  <c r="L74" i="34"/>
  <c r="M74" i="34"/>
  <c r="E75" i="34"/>
  <c r="F75" i="34"/>
  <c r="G75" i="34"/>
  <c r="H75" i="34"/>
  <c r="I75" i="34"/>
  <c r="J75" i="34"/>
  <c r="K75" i="34"/>
  <c r="L75" i="34"/>
  <c r="M75" i="34"/>
  <c r="E76" i="34"/>
  <c r="F76" i="34"/>
  <c r="G76" i="34"/>
  <c r="H76" i="34"/>
  <c r="I76" i="34"/>
  <c r="J76" i="34"/>
  <c r="K76" i="34"/>
  <c r="L76" i="34"/>
  <c r="M76" i="34"/>
  <c r="E77" i="34"/>
  <c r="F77" i="34"/>
  <c r="G77" i="34"/>
  <c r="H77" i="34"/>
  <c r="I77" i="34"/>
  <c r="J77" i="34"/>
  <c r="K77" i="34"/>
  <c r="L77" i="34"/>
  <c r="M77" i="34"/>
  <c r="E78" i="34"/>
  <c r="F78" i="34"/>
  <c r="G78" i="34"/>
  <c r="H78" i="34"/>
  <c r="I78" i="34"/>
  <c r="J78" i="34"/>
  <c r="K78" i="34"/>
  <c r="L78" i="34"/>
  <c r="M78" i="34"/>
  <c r="E79" i="34"/>
  <c r="F79" i="34"/>
  <c r="G79" i="34"/>
  <c r="H79" i="34"/>
  <c r="I79" i="34"/>
  <c r="J79" i="34"/>
  <c r="K79" i="34"/>
  <c r="L79" i="34"/>
  <c r="M79" i="34"/>
  <c r="E80" i="34"/>
  <c r="F80" i="34"/>
  <c r="G80" i="34"/>
  <c r="H80" i="34"/>
  <c r="I80" i="34"/>
  <c r="J80" i="34"/>
  <c r="K80" i="34"/>
  <c r="L80" i="34"/>
  <c r="M80" i="34"/>
  <c r="E81" i="34"/>
  <c r="F81" i="34"/>
  <c r="G81" i="34"/>
  <c r="H81" i="34"/>
  <c r="I81" i="34"/>
  <c r="J81" i="34"/>
  <c r="K81" i="34"/>
  <c r="L81" i="34"/>
  <c r="M81" i="34"/>
  <c r="E82" i="34"/>
  <c r="F82" i="34"/>
  <c r="G82" i="34"/>
  <c r="H82" i="34"/>
  <c r="I82" i="34"/>
  <c r="J82" i="34"/>
  <c r="K82" i="34"/>
  <c r="L82" i="34"/>
  <c r="M82" i="34"/>
  <c r="E83" i="34"/>
  <c r="F83" i="34"/>
  <c r="G83" i="34"/>
  <c r="H83" i="34"/>
  <c r="I83" i="34"/>
  <c r="J83" i="34"/>
  <c r="K83" i="34"/>
  <c r="L83" i="34"/>
  <c r="M83" i="34"/>
  <c r="E84" i="34"/>
  <c r="F84" i="34"/>
  <c r="G84" i="34"/>
  <c r="H84" i="34"/>
  <c r="I84" i="34"/>
  <c r="J84" i="34"/>
  <c r="K84" i="34"/>
  <c r="L84" i="34"/>
  <c r="M84" i="34"/>
  <c r="E85" i="34"/>
  <c r="F85" i="34"/>
  <c r="G85" i="34"/>
  <c r="H85" i="34"/>
  <c r="I85" i="34"/>
  <c r="J85" i="34"/>
  <c r="K85" i="34"/>
  <c r="L85" i="34"/>
  <c r="M85" i="34"/>
  <c r="E86" i="34"/>
  <c r="F86" i="34"/>
  <c r="G86" i="34"/>
  <c r="H86" i="34"/>
  <c r="I86" i="34"/>
  <c r="J86" i="34"/>
  <c r="K86" i="34"/>
  <c r="L86" i="34"/>
  <c r="M86" i="34"/>
  <c r="E87" i="34"/>
  <c r="F87" i="34"/>
  <c r="G87" i="34"/>
  <c r="H87" i="34"/>
  <c r="I87" i="34"/>
  <c r="J87" i="34"/>
  <c r="K87" i="34"/>
  <c r="L87" i="34"/>
  <c r="M87" i="34"/>
  <c r="E88" i="34"/>
  <c r="F88" i="34"/>
  <c r="G88" i="34"/>
  <c r="H88" i="34"/>
  <c r="I88" i="34"/>
  <c r="J88" i="34"/>
  <c r="K88" i="34"/>
  <c r="L88" i="34"/>
  <c r="M88" i="34"/>
  <c r="E89" i="34"/>
  <c r="F89" i="34"/>
  <c r="G89" i="34"/>
  <c r="H89" i="34"/>
  <c r="I89" i="34"/>
  <c r="J89" i="34"/>
  <c r="K89" i="34"/>
  <c r="L89" i="34"/>
  <c r="M89" i="34"/>
  <c r="E90" i="34"/>
  <c r="F90" i="34"/>
  <c r="G90" i="34"/>
  <c r="H90" i="34"/>
  <c r="I90" i="34"/>
  <c r="J90" i="34"/>
  <c r="K90" i="34"/>
  <c r="L90" i="34"/>
  <c r="M90" i="34"/>
  <c r="E91" i="34"/>
  <c r="F91" i="34"/>
  <c r="G91" i="34"/>
  <c r="H91" i="34"/>
  <c r="I91" i="34"/>
  <c r="J91" i="34"/>
  <c r="K91" i="34"/>
  <c r="L91" i="34"/>
  <c r="M91" i="34"/>
  <c r="E92" i="34"/>
  <c r="F92" i="34"/>
  <c r="G92" i="34"/>
  <c r="H92" i="34"/>
  <c r="I92" i="34"/>
  <c r="J92" i="34"/>
  <c r="K92" i="34"/>
  <c r="L92" i="34"/>
  <c r="M92" i="34"/>
  <c r="E93" i="34"/>
  <c r="F93" i="34"/>
  <c r="G93" i="34"/>
  <c r="H93" i="34"/>
  <c r="I93" i="34"/>
  <c r="J93" i="34"/>
  <c r="K93" i="34"/>
  <c r="L93" i="34"/>
  <c r="M93" i="34"/>
  <c r="E94" i="34"/>
  <c r="F94" i="34"/>
  <c r="G94" i="34"/>
  <c r="H94" i="34"/>
  <c r="I94" i="34"/>
  <c r="J94" i="34"/>
  <c r="K94" i="34"/>
  <c r="L94" i="34"/>
  <c r="M94" i="34"/>
  <c r="E95" i="34"/>
  <c r="F95" i="34"/>
  <c r="G95" i="34"/>
  <c r="I95" i="34"/>
  <c r="J95" i="34"/>
  <c r="K95" i="34"/>
  <c r="L95" i="34"/>
  <c r="M95" i="34"/>
  <c r="E96" i="34"/>
  <c r="F96" i="34"/>
  <c r="G96" i="34"/>
  <c r="H96" i="34"/>
  <c r="I96" i="34"/>
  <c r="J96" i="34"/>
  <c r="K96" i="34"/>
  <c r="L96" i="34"/>
  <c r="M96" i="34"/>
  <c r="E97" i="34"/>
  <c r="F97" i="34"/>
  <c r="G97" i="34"/>
  <c r="H97" i="34"/>
  <c r="I97" i="34"/>
  <c r="J97" i="34"/>
  <c r="K97" i="34"/>
  <c r="L97" i="34"/>
  <c r="M97" i="34"/>
  <c r="E98" i="34"/>
  <c r="F98" i="34"/>
  <c r="G98" i="34"/>
  <c r="H98" i="34"/>
  <c r="I98" i="34"/>
  <c r="J98" i="34"/>
  <c r="K98" i="34"/>
  <c r="L98" i="34"/>
  <c r="M98" i="34"/>
  <c r="E99" i="34"/>
  <c r="F99" i="34"/>
  <c r="G99" i="34"/>
  <c r="H99" i="34"/>
  <c r="I99" i="34"/>
  <c r="J99" i="34"/>
  <c r="K99" i="34"/>
  <c r="L99" i="34"/>
  <c r="M99" i="34"/>
  <c r="E100" i="34"/>
  <c r="F100" i="34"/>
  <c r="G100" i="34"/>
  <c r="H100" i="34"/>
  <c r="I100" i="34"/>
  <c r="J100" i="34"/>
  <c r="K100" i="34"/>
  <c r="L100" i="34"/>
  <c r="M100" i="34"/>
  <c r="E101" i="34"/>
  <c r="F101" i="34"/>
  <c r="G101" i="34"/>
  <c r="H101" i="34"/>
  <c r="I101" i="34"/>
  <c r="J101" i="34"/>
  <c r="K101" i="34"/>
  <c r="L101" i="34"/>
  <c r="M101" i="34"/>
  <c r="E102" i="34"/>
  <c r="F102" i="34"/>
  <c r="G102" i="34"/>
  <c r="H102" i="34"/>
  <c r="I102" i="34"/>
  <c r="J102" i="34"/>
  <c r="K102" i="34"/>
  <c r="L102" i="34"/>
  <c r="M102" i="34"/>
  <c r="E103" i="34"/>
  <c r="F103" i="34"/>
  <c r="G103" i="34"/>
  <c r="H103" i="34"/>
  <c r="I103" i="34"/>
  <c r="J103" i="34"/>
  <c r="K103" i="34"/>
  <c r="L103" i="34"/>
  <c r="M103" i="34"/>
  <c r="E104" i="34"/>
  <c r="F104" i="34"/>
  <c r="G104" i="34"/>
  <c r="H104" i="34"/>
  <c r="I104" i="34"/>
  <c r="J104" i="34"/>
  <c r="K104" i="34"/>
  <c r="L104" i="34"/>
  <c r="M104" i="34"/>
  <c r="E105" i="34"/>
  <c r="F105" i="34"/>
  <c r="G105" i="34"/>
  <c r="H105" i="34"/>
  <c r="I105" i="34"/>
  <c r="J105" i="34"/>
  <c r="K105" i="34"/>
  <c r="L105" i="34"/>
  <c r="M105" i="34"/>
  <c r="E106" i="34"/>
  <c r="F106" i="34"/>
  <c r="G106" i="34"/>
  <c r="H106" i="34"/>
  <c r="I106" i="34"/>
  <c r="J106" i="34"/>
  <c r="K106" i="34"/>
  <c r="L106" i="34"/>
  <c r="M106" i="34"/>
  <c r="E107" i="34"/>
  <c r="F107" i="34"/>
  <c r="G107" i="34"/>
  <c r="H107" i="34"/>
  <c r="I107" i="34"/>
  <c r="J107" i="34"/>
  <c r="K107" i="34"/>
  <c r="L107" i="34"/>
  <c r="M107" i="34"/>
  <c r="E108" i="34"/>
  <c r="F108" i="34"/>
  <c r="G108" i="34"/>
  <c r="H108" i="34"/>
  <c r="I108" i="34"/>
  <c r="J108" i="34"/>
  <c r="K108" i="34"/>
  <c r="L108" i="34"/>
  <c r="M108" i="34"/>
  <c r="E109" i="34"/>
  <c r="F109" i="34"/>
  <c r="G109" i="34"/>
  <c r="H109" i="34"/>
  <c r="I109" i="34"/>
  <c r="J109" i="34"/>
  <c r="K109" i="34"/>
  <c r="L109" i="34"/>
  <c r="M109" i="34"/>
  <c r="E110" i="34"/>
  <c r="F110" i="34"/>
  <c r="G110" i="34"/>
  <c r="H110" i="34"/>
  <c r="I110" i="34"/>
  <c r="J110" i="34"/>
  <c r="K110" i="34"/>
  <c r="L110" i="34"/>
  <c r="M110" i="34"/>
  <c r="E111" i="34"/>
  <c r="F111" i="34"/>
  <c r="G111" i="34"/>
  <c r="H111" i="34"/>
  <c r="I111" i="34"/>
  <c r="J111" i="34"/>
  <c r="K111" i="34"/>
  <c r="L111" i="34"/>
  <c r="M111" i="34"/>
  <c r="E112" i="34"/>
  <c r="F112" i="34"/>
  <c r="G112" i="34"/>
  <c r="H112" i="34"/>
  <c r="I112" i="34"/>
  <c r="J112" i="34"/>
  <c r="K112" i="34"/>
  <c r="L112" i="34"/>
  <c r="M112" i="34"/>
  <c r="E113" i="34"/>
  <c r="F113" i="34"/>
  <c r="G113" i="34"/>
  <c r="H113" i="34"/>
  <c r="I113" i="34"/>
  <c r="J113" i="34"/>
  <c r="K113" i="34"/>
  <c r="L113" i="34"/>
  <c r="M113" i="34"/>
  <c r="E114" i="34"/>
  <c r="F114" i="34"/>
  <c r="G114" i="34"/>
  <c r="H114" i="34"/>
  <c r="I114" i="34"/>
  <c r="J114" i="34"/>
  <c r="K114" i="34"/>
  <c r="L114" i="34"/>
  <c r="M114" i="34"/>
  <c r="E115" i="34"/>
  <c r="F115" i="34"/>
  <c r="G115" i="34"/>
  <c r="H115" i="34"/>
  <c r="I115" i="34"/>
  <c r="J115" i="34"/>
  <c r="K115" i="34"/>
  <c r="L115" i="34"/>
  <c r="M115" i="34"/>
  <c r="E116" i="34"/>
  <c r="F116" i="34"/>
  <c r="G116" i="34"/>
  <c r="H116" i="34"/>
  <c r="I116" i="34"/>
  <c r="J116" i="34"/>
  <c r="K116" i="34"/>
  <c r="L116" i="34"/>
  <c r="M116" i="34"/>
  <c r="E117" i="34"/>
  <c r="F117" i="34"/>
  <c r="G117" i="34"/>
  <c r="H117" i="34"/>
  <c r="I117" i="34"/>
  <c r="J117" i="34"/>
  <c r="K117" i="34"/>
  <c r="L117" i="34"/>
  <c r="M117" i="34"/>
  <c r="E118" i="34"/>
  <c r="F118" i="34"/>
  <c r="G118" i="34"/>
  <c r="H118" i="34"/>
  <c r="I118" i="34"/>
  <c r="J118" i="34"/>
  <c r="K118" i="34"/>
  <c r="L118" i="34"/>
  <c r="M118" i="34"/>
  <c r="E119" i="34"/>
  <c r="F119" i="34"/>
  <c r="G119" i="34"/>
  <c r="H119" i="34"/>
  <c r="I119" i="34"/>
  <c r="J119" i="34"/>
  <c r="K119" i="34"/>
  <c r="L119" i="34"/>
  <c r="M119" i="34"/>
  <c r="E120" i="34"/>
  <c r="F120" i="34"/>
  <c r="G120" i="34"/>
  <c r="H120" i="34"/>
  <c r="I120" i="34"/>
  <c r="J120" i="34"/>
  <c r="K120" i="34"/>
  <c r="L120" i="34"/>
  <c r="M120" i="34"/>
  <c r="E121" i="34"/>
  <c r="F121" i="34"/>
  <c r="G121" i="34"/>
  <c r="H121" i="34"/>
  <c r="I121" i="34"/>
  <c r="J121" i="34"/>
  <c r="K121" i="34"/>
  <c r="L121" i="34"/>
  <c r="M121" i="34"/>
  <c r="E122" i="34"/>
  <c r="F122" i="34"/>
  <c r="G122" i="34"/>
  <c r="H122" i="34"/>
  <c r="I122" i="34"/>
  <c r="J122" i="34"/>
  <c r="K122" i="34"/>
  <c r="L122" i="34"/>
  <c r="M122" i="34"/>
  <c r="E123" i="34"/>
  <c r="F123" i="34"/>
  <c r="G123" i="34"/>
  <c r="H123" i="34"/>
  <c r="I123" i="34"/>
  <c r="J123" i="34"/>
  <c r="K123" i="34"/>
  <c r="L123" i="34"/>
  <c r="M123" i="34"/>
  <c r="E124" i="34"/>
  <c r="F124" i="34"/>
  <c r="G124" i="34"/>
  <c r="H124" i="34"/>
  <c r="I124" i="34"/>
  <c r="J124" i="34"/>
  <c r="K124" i="34"/>
  <c r="L124" i="34"/>
  <c r="M124" i="34"/>
  <c r="E125" i="34"/>
  <c r="F125" i="34"/>
  <c r="G125" i="34"/>
  <c r="H125" i="34"/>
  <c r="I125" i="34"/>
  <c r="J125" i="34"/>
  <c r="K125" i="34"/>
  <c r="L125" i="34"/>
  <c r="M125" i="34"/>
  <c r="E126" i="34"/>
  <c r="F126" i="34"/>
  <c r="G126" i="34"/>
  <c r="H126" i="34"/>
  <c r="I126" i="34"/>
  <c r="J126" i="34"/>
  <c r="K126" i="34"/>
  <c r="L126" i="34"/>
  <c r="M126" i="34"/>
  <c r="E127" i="34"/>
  <c r="F127" i="34"/>
  <c r="G127" i="34"/>
  <c r="H127" i="34"/>
  <c r="I127" i="34"/>
  <c r="J127" i="34"/>
  <c r="K127" i="34"/>
  <c r="L127" i="34"/>
  <c r="M127" i="34"/>
  <c r="E128" i="34"/>
  <c r="F128" i="34"/>
  <c r="H128" i="34"/>
  <c r="I128" i="34"/>
  <c r="J128" i="34"/>
  <c r="K128" i="34"/>
  <c r="L128" i="34"/>
  <c r="M128" i="34"/>
  <c r="E129" i="34"/>
  <c r="F129" i="34"/>
  <c r="G129" i="34"/>
  <c r="H129" i="34"/>
  <c r="I129" i="34"/>
  <c r="J129" i="34"/>
  <c r="K129" i="34"/>
  <c r="L129" i="34"/>
  <c r="M129" i="34"/>
  <c r="E130" i="34"/>
  <c r="F130" i="34"/>
  <c r="G130" i="34"/>
  <c r="H130" i="34"/>
  <c r="I130" i="34"/>
  <c r="J130" i="34"/>
  <c r="K130" i="34"/>
  <c r="L130" i="34"/>
  <c r="M130" i="34"/>
  <c r="E131" i="34"/>
  <c r="F131" i="34"/>
  <c r="G131" i="34"/>
  <c r="H131" i="34"/>
  <c r="I131" i="34"/>
  <c r="J131" i="34"/>
  <c r="K131" i="34"/>
  <c r="L131" i="34"/>
  <c r="M131" i="34"/>
  <c r="E132" i="34"/>
  <c r="F132" i="34"/>
  <c r="G132" i="34"/>
  <c r="H132" i="34"/>
  <c r="I132" i="34"/>
  <c r="J132" i="34"/>
  <c r="K132" i="34"/>
  <c r="L132" i="34"/>
  <c r="M132" i="34"/>
  <c r="D4" i="34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24" i="34"/>
  <c r="D25" i="34"/>
  <c r="D26" i="34"/>
  <c r="D27" i="34"/>
  <c r="D28" i="34"/>
  <c r="D29" i="34"/>
  <c r="D30" i="34"/>
  <c r="D31" i="34"/>
  <c r="D32" i="34"/>
  <c r="D33" i="34"/>
  <c r="D34" i="34"/>
  <c r="D35" i="34"/>
  <c r="D36" i="34"/>
  <c r="D37" i="34"/>
  <c r="D38" i="34"/>
  <c r="D39" i="34"/>
  <c r="D40" i="34"/>
  <c r="D41" i="34"/>
  <c r="D42" i="34"/>
  <c r="D43" i="34"/>
  <c r="D44" i="34"/>
  <c r="D45" i="34"/>
  <c r="D46" i="34"/>
  <c r="D47" i="34"/>
  <c r="D48" i="34"/>
  <c r="D49" i="34"/>
  <c r="D50" i="34"/>
  <c r="D51" i="34"/>
  <c r="D52" i="34"/>
  <c r="D53" i="34"/>
  <c r="D54" i="34"/>
  <c r="D55" i="34"/>
  <c r="D56" i="34"/>
  <c r="D57" i="34"/>
  <c r="D58" i="34"/>
  <c r="D59" i="34"/>
  <c r="D60" i="34"/>
  <c r="D61" i="34"/>
  <c r="D62" i="34"/>
  <c r="D63" i="34"/>
  <c r="D64" i="34"/>
  <c r="D65" i="34"/>
  <c r="D66" i="34"/>
  <c r="D67" i="34"/>
  <c r="D68" i="34"/>
  <c r="D69" i="34"/>
  <c r="D70" i="34"/>
  <c r="D71" i="34"/>
  <c r="D72" i="34"/>
  <c r="D73" i="34"/>
  <c r="D74" i="34"/>
  <c r="D75" i="34"/>
  <c r="D76" i="34"/>
  <c r="D77" i="34"/>
  <c r="D78" i="34"/>
  <c r="D79" i="34"/>
  <c r="D80" i="34"/>
  <c r="D81" i="34"/>
  <c r="D82" i="34"/>
  <c r="D83" i="34"/>
  <c r="D84" i="34"/>
  <c r="D85" i="34"/>
  <c r="D86" i="34"/>
  <c r="D87" i="34"/>
  <c r="D88" i="34"/>
  <c r="D89" i="34"/>
  <c r="D90" i="34"/>
  <c r="D91" i="34"/>
  <c r="D92" i="34"/>
  <c r="D93" i="34"/>
  <c r="D94" i="34"/>
  <c r="D95" i="34"/>
  <c r="D96" i="34"/>
  <c r="D97" i="34"/>
  <c r="D98" i="34"/>
  <c r="D99" i="34"/>
  <c r="D100" i="34"/>
  <c r="D101" i="34"/>
  <c r="D102" i="34"/>
  <c r="D103" i="34"/>
  <c r="D104" i="34"/>
  <c r="D105" i="34"/>
  <c r="D106" i="34"/>
  <c r="D107" i="34"/>
  <c r="D108" i="34"/>
  <c r="D109" i="34"/>
  <c r="D110" i="34"/>
  <c r="D111" i="34"/>
  <c r="D112" i="34"/>
  <c r="D113" i="34"/>
  <c r="D114" i="34"/>
  <c r="D115" i="34"/>
  <c r="D116" i="34"/>
  <c r="D117" i="34"/>
  <c r="D118" i="34"/>
  <c r="D119" i="34"/>
  <c r="D120" i="34"/>
  <c r="D121" i="34"/>
  <c r="D122" i="34"/>
  <c r="D123" i="34"/>
  <c r="D124" i="34"/>
  <c r="D125" i="34"/>
  <c r="D126" i="34"/>
  <c r="D127" i="34"/>
  <c r="D128" i="34"/>
  <c r="D129" i="34"/>
  <c r="D130" i="34"/>
  <c r="D131" i="34"/>
  <c r="D132" i="34"/>
  <c r="D3" i="34"/>
  <c r="C4" i="34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3" i="34"/>
  <c r="N132" i="39"/>
  <c r="N132" i="34" s="1"/>
  <c r="N131" i="39"/>
  <c r="N131" i="34" s="1"/>
  <c r="N130" i="39"/>
  <c r="N130" i="34" s="1"/>
  <c r="N129" i="39"/>
  <c r="N129" i="34" s="1"/>
  <c r="N128" i="39"/>
  <c r="N128" i="34" s="1"/>
  <c r="N127" i="39"/>
  <c r="N127" i="34" s="1"/>
  <c r="N126" i="39"/>
  <c r="N126" i="34" s="1"/>
  <c r="N125" i="39"/>
  <c r="N125" i="34" s="1"/>
  <c r="N124" i="39"/>
  <c r="N124" i="34" s="1"/>
  <c r="N123" i="39"/>
  <c r="N123" i="34" s="1"/>
  <c r="N122" i="39"/>
  <c r="N122" i="34" s="1"/>
  <c r="N121" i="39"/>
  <c r="N121" i="34" s="1"/>
  <c r="N120" i="39"/>
  <c r="N120" i="34" s="1"/>
  <c r="N119" i="39"/>
  <c r="N119" i="34" s="1"/>
  <c r="N118" i="39"/>
  <c r="N118" i="34" s="1"/>
  <c r="N117" i="39"/>
  <c r="N117" i="34" s="1"/>
  <c r="N116" i="39"/>
  <c r="N116" i="34" s="1"/>
  <c r="N115" i="39"/>
  <c r="N115" i="34" s="1"/>
  <c r="N114" i="39"/>
  <c r="N114" i="34" s="1"/>
  <c r="N113" i="39"/>
  <c r="N113" i="34" s="1"/>
  <c r="N112" i="39"/>
  <c r="N112" i="34" s="1"/>
  <c r="N111" i="39"/>
  <c r="N111" i="34" s="1"/>
  <c r="N110" i="39"/>
  <c r="N110" i="34" s="1"/>
  <c r="N109" i="39"/>
  <c r="N109" i="34" s="1"/>
  <c r="N108" i="39"/>
  <c r="N108" i="34" s="1"/>
  <c r="N107" i="39"/>
  <c r="N107" i="34" s="1"/>
  <c r="N106" i="39"/>
  <c r="N106" i="34" s="1"/>
  <c r="N105" i="39"/>
  <c r="N105" i="34" s="1"/>
  <c r="N104" i="39"/>
  <c r="N104" i="34" s="1"/>
  <c r="N103" i="39"/>
  <c r="N103" i="34" s="1"/>
  <c r="N102" i="39"/>
  <c r="N102" i="34" s="1"/>
  <c r="N101" i="39"/>
  <c r="N101" i="34" s="1"/>
  <c r="N100" i="39"/>
  <c r="N100" i="34" s="1"/>
  <c r="N99" i="39"/>
  <c r="N99" i="34" s="1"/>
  <c r="N98" i="39"/>
  <c r="N98" i="34" s="1"/>
  <c r="N97" i="39"/>
  <c r="N97" i="34" s="1"/>
  <c r="N96" i="39"/>
  <c r="N96" i="34" s="1"/>
  <c r="N95" i="39"/>
  <c r="N95" i="34" s="1"/>
  <c r="N94" i="39"/>
  <c r="N94" i="34" s="1"/>
  <c r="N93" i="39"/>
  <c r="N93" i="34" s="1"/>
  <c r="N92" i="39"/>
  <c r="N92" i="34" s="1"/>
  <c r="N91" i="39"/>
  <c r="N91" i="34" s="1"/>
  <c r="N90" i="39"/>
  <c r="N90" i="34" s="1"/>
  <c r="N89" i="39"/>
  <c r="N89" i="34" s="1"/>
  <c r="N88" i="39"/>
  <c r="N88" i="34" s="1"/>
  <c r="N87" i="39"/>
  <c r="N87" i="34" s="1"/>
  <c r="N86" i="39"/>
  <c r="N86" i="34" s="1"/>
  <c r="N85" i="39"/>
  <c r="N85" i="34" s="1"/>
  <c r="N84" i="39"/>
  <c r="N84" i="34" s="1"/>
  <c r="N83" i="39"/>
  <c r="N83" i="34" s="1"/>
  <c r="N82" i="39"/>
  <c r="N82" i="34" s="1"/>
  <c r="N81" i="39"/>
  <c r="N81" i="34" s="1"/>
  <c r="N80" i="39"/>
  <c r="N80" i="34" s="1"/>
  <c r="N79" i="39"/>
  <c r="N79" i="34" s="1"/>
  <c r="N78" i="39"/>
  <c r="N78" i="34" s="1"/>
  <c r="N77" i="39"/>
  <c r="N77" i="34" s="1"/>
  <c r="N76" i="39"/>
  <c r="N76" i="34" s="1"/>
  <c r="N75" i="39"/>
  <c r="N75" i="34" s="1"/>
  <c r="N74" i="39"/>
  <c r="N74" i="34" s="1"/>
  <c r="N73" i="39"/>
  <c r="N73" i="34" s="1"/>
  <c r="N72" i="39"/>
  <c r="N72" i="34" s="1"/>
  <c r="N71" i="39"/>
  <c r="N71" i="34" s="1"/>
  <c r="N70" i="39"/>
  <c r="N70" i="34" s="1"/>
  <c r="N69" i="39"/>
  <c r="N69" i="34" s="1"/>
  <c r="N68" i="39"/>
  <c r="N68" i="34" s="1"/>
  <c r="N67" i="39"/>
  <c r="N67" i="34" s="1"/>
  <c r="N66" i="39"/>
  <c r="N66" i="34" s="1"/>
  <c r="N65" i="39"/>
  <c r="N65" i="34" s="1"/>
  <c r="N64" i="39"/>
  <c r="N64" i="34" s="1"/>
  <c r="N63" i="39"/>
  <c r="N63" i="34" s="1"/>
  <c r="N62" i="39"/>
  <c r="N62" i="34" s="1"/>
  <c r="N61" i="39"/>
  <c r="N61" i="34" s="1"/>
  <c r="N60" i="39"/>
  <c r="N60" i="34" s="1"/>
  <c r="N59" i="39"/>
  <c r="N59" i="34" s="1"/>
  <c r="N58" i="39"/>
  <c r="N58" i="34" s="1"/>
  <c r="N57" i="39"/>
  <c r="N57" i="34" s="1"/>
  <c r="N56" i="39"/>
  <c r="N56" i="34" s="1"/>
  <c r="N55" i="39"/>
  <c r="N55" i="34" s="1"/>
  <c r="N54" i="39"/>
  <c r="N54" i="34" s="1"/>
  <c r="N53" i="39"/>
  <c r="N53" i="34" s="1"/>
  <c r="N52" i="39"/>
  <c r="N52" i="34" s="1"/>
  <c r="N51" i="39"/>
  <c r="N51" i="34" s="1"/>
  <c r="N50" i="39"/>
  <c r="N50" i="34" s="1"/>
  <c r="N49" i="39"/>
  <c r="N49" i="34" s="1"/>
  <c r="N48" i="39"/>
  <c r="N48" i="34" s="1"/>
  <c r="N47" i="39"/>
  <c r="N47" i="34" s="1"/>
  <c r="N46" i="39"/>
  <c r="N46" i="34" s="1"/>
  <c r="N45" i="39"/>
  <c r="N45" i="34" s="1"/>
  <c r="N44" i="39"/>
  <c r="N44" i="34" s="1"/>
  <c r="N43" i="39"/>
  <c r="N43" i="34" s="1"/>
  <c r="N42" i="39"/>
  <c r="N42" i="34" s="1"/>
  <c r="N41" i="39"/>
  <c r="N41" i="34" s="1"/>
  <c r="N40" i="39"/>
  <c r="N40" i="34" s="1"/>
  <c r="N39" i="39"/>
  <c r="N39" i="34" s="1"/>
  <c r="N38" i="39"/>
  <c r="N38" i="34" s="1"/>
  <c r="N37" i="39"/>
  <c r="N37" i="34" s="1"/>
  <c r="N36" i="39"/>
  <c r="N36" i="34" s="1"/>
  <c r="N35" i="39"/>
  <c r="N35" i="34" s="1"/>
  <c r="N34" i="39"/>
  <c r="N34" i="34" s="1"/>
  <c r="N33" i="39"/>
  <c r="N33" i="34" s="1"/>
  <c r="N32" i="39"/>
  <c r="N32" i="34" s="1"/>
  <c r="N31" i="39"/>
  <c r="N31" i="34" s="1"/>
  <c r="N30" i="39"/>
  <c r="N30" i="34" s="1"/>
  <c r="N29" i="39"/>
  <c r="N29" i="34" s="1"/>
  <c r="N28" i="39"/>
  <c r="N28" i="34" s="1"/>
  <c r="N27" i="39"/>
  <c r="N27" i="34" s="1"/>
  <c r="N26" i="39"/>
  <c r="N26" i="34" s="1"/>
  <c r="N25" i="39"/>
  <c r="N25" i="34" s="1"/>
  <c r="N24" i="39"/>
  <c r="N24" i="34" s="1"/>
  <c r="N23" i="39"/>
  <c r="N23" i="34" s="1"/>
  <c r="N22" i="39"/>
  <c r="N22" i="34" s="1"/>
  <c r="N21" i="39"/>
  <c r="N21" i="34" s="1"/>
  <c r="N20" i="39"/>
  <c r="N20" i="34" s="1"/>
  <c r="N19" i="39"/>
  <c r="N19" i="34" s="1"/>
  <c r="N18" i="39"/>
  <c r="N18" i="34" s="1"/>
  <c r="N17" i="39"/>
  <c r="N17" i="34" s="1"/>
  <c r="N16" i="39"/>
  <c r="N16" i="34" s="1"/>
  <c r="N15" i="39"/>
  <c r="N15" i="34" s="1"/>
  <c r="N14" i="39"/>
  <c r="N14" i="34" s="1"/>
  <c r="N13" i="39"/>
  <c r="N13" i="34" s="1"/>
  <c r="N12" i="39"/>
  <c r="N12" i="34" s="1"/>
  <c r="N11" i="39"/>
  <c r="N11" i="34" s="1"/>
  <c r="N10" i="39"/>
  <c r="N10" i="34" s="1"/>
  <c r="N9" i="39"/>
  <c r="N9" i="34" s="1"/>
  <c r="N8" i="39"/>
  <c r="N8" i="34" s="1"/>
  <c r="N7" i="39"/>
  <c r="N7" i="34" s="1"/>
  <c r="N6" i="39"/>
  <c r="N6" i="34" s="1"/>
  <c r="N5" i="39"/>
  <c r="N5" i="34" s="1"/>
  <c r="N4" i="39"/>
  <c r="N4" i="34" s="1"/>
  <c r="N3" i="39"/>
  <c r="N3" i="34" s="1"/>
  <c r="F89" i="41" l="1"/>
  <c r="G89" i="41" s="1"/>
  <c r="F88" i="41"/>
  <c r="G88" i="41" s="1"/>
  <c r="O89" i="46"/>
  <c r="O78" i="46"/>
  <c r="I6" i="46"/>
  <c r="P6" i="46"/>
  <c r="J6" i="46"/>
  <c r="M6" i="46"/>
  <c r="K6" i="46"/>
  <c r="L6" i="46"/>
  <c r="Q6" i="46"/>
  <c r="O6" i="46"/>
  <c r="N6" i="46"/>
  <c r="M7" i="46"/>
  <c r="O7" i="46"/>
  <c r="K7" i="46"/>
  <c r="N7" i="46"/>
  <c r="L7" i="46"/>
  <c r="J7" i="46"/>
  <c r="Q7" i="46"/>
  <c r="I7" i="46"/>
  <c r="P7" i="46"/>
  <c r="K8" i="46"/>
  <c r="N8" i="46"/>
  <c r="J8" i="46"/>
  <c r="I8" i="46"/>
  <c r="Q8" i="46"/>
  <c r="O8" i="46"/>
  <c r="P8" i="46"/>
  <c r="L8" i="46"/>
  <c r="M8" i="46"/>
  <c r="L9" i="46"/>
  <c r="N9" i="46"/>
  <c r="K9" i="46"/>
  <c r="O9" i="46"/>
  <c r="M9" i="46"/>
  <c r="J9" i="46"/>
  <c r="P9" i="46"/>
  <c r="Q9" i="46"/>
  <c r="I9" i="46"/>
  <c r="M10" i="46"/>
  <c r="P10" i="46"/>
  <c r="Q10" i="46"/>
  <c r="L10" i="46"/>
  <c r="I10" i="46"/>
  <c r="O10" i="46"/>
  <c r="J10" i="46"/>
  <c r="K10" i="46"/>
  <c r="N10" i="46"/>
  <c r="I11" i="46"/>
  <c r="P11" i="46"/>
  <c r="J11" i="46"/>
  <c r="K11" i="46"/>
  <c r="L11" i="46"/>
  <c r="N11" i="46"/>
  <c r="Q11" i="46"/>
  <c r="M11" i="46"/>
  <c r="O11" i="46"/>
  <c r="M12" i="46"/>
  <c r="P12" i="46"/>
  <c r="K12" i="46"/>
  <c r="N12" i="46"/>
  <c r="I12" i="46"/>
  <c r="Q12" i="46"/>
  <c r="L12" i="46"/>
  <c r="J12" i="46"/>
  <c r="O12" i="46"/>
  <c r="I19" i="46"/>
  <c r="P19" i="46"/>
  <c r="K19" i="46"/>
  <c r="L19" i="46"/>
  <c r="N19" i="46"/>
  <c r="Q19" i="46"/>
  <c r="M19" i="46"/>
  <c r="O19" i="46"/>
  <c r="J19" i="46"/>
  <c r="L20" i="46"/>
  <c r="K20" i="46"/>
  <c r="I20" i="46"/>
  <c r="J20" i="46"/>
  <c r="M20" i="46"/>
  <c r="O20" i="46"/>
  <c r="N20" i="46"/>
  <c r="Q20" i="46"/>
  <c r="P20" i="46"/>
  <c r="M21" i="46"/>
  <c r="O21" i="46"/>
  <c r="K21" i="46"/>
  <c r="P21" i="46"/>
  <c r="I21" i="46"/>
  <c r="N21" i="46"/>
  <c r="J21" i="46"/>
  <c r="Q21" i="46"/>
  <c r="L21" i="46"/>
  <c r="J22" i="46"/>
  <c r="N22" i="46"/>
  <c r="Q22" i="46"/>
  <c r="P22" i="46"/>
  <c r="I22" i="46"/>
  <c r="L22" i="46"/>
  <c r="M22" i="46"/>
  <c r="K22" i="46"/>
  <c r="O22" i="46"/>
  <c r="K24" i="46"/>
  <c r="L24" i="46"/>
  <c r="J24" i="46"/>
  <c r="M24" i="46"/>
  <c r="N24" i="46"/>
  <c r="I24" i="46"/>
  <c r="O24" i="46"/>
  <c r="Q24" i="46"/>
  <c r="P24" i="46"/>
  <c r="I25" i="46"/>
  <c r="M25" i="46"/>
  <c r="Q25" i="46"/>
  <c r="K25" i="46"/>
  <c r="P25" i="46"/>
  <c r="N25" i="46"/>
  <c r="O25" i="46"/>
  <c r="L25" i="46"/>
  <c r="J25" i="46"/>
  <c r="N33" i="46"/>
  <c r="K33" i="46"/>
  <c r="M33" i="46"/>
  <c r="I33" i="46"/>
  <c r="Q33" i="46"/>
  <c r="P33" i="46"/>
  <c r="L33" i="46"/>
  <c r="O33" i="46"/>
  <c r="J33" i="46"/>
  <c r="O34" i="46"/>
  <c r="N34" i="46"/>
  <c r="M34" i="46"/>
  <c r="P34" i="46"/>
  <c r="L34" i="46"/>
  <c r="I34" i="46"/>
  <c r="J34" i="46"/>
  <c r="Q34" i="46"/>
  <c r="K34" i="46"/>
  <c r="L35" i="46"/>
  <c r="P35" i="46"/>
  <c r="O35" i="46"/>
  <c r="J35" i="46"/>
  <c r="K35" i="46"/>
  <c r="I35" i="46"/>
  <c r="M35" i="46"/>
  <c r="Q35" i="46"/>
  <c r="N35" i="46"/>
  <c r="J36" i="46"/>
  <c r="O36" i="46"/>
  <c r="M36" i="46"/>
  <c r="K36" i="46"/>
  <c r="I36" i="46"/>
  <c r="P36" i="46"/>
  <c r="N36" i="46"/>
  <c r="Q36" i="46"/>
  <c r="L36" i="46"/>
  <c r="I37" i="46"/>
  <c r="M37" i="46"/>
  <c r="P37" i="46"/>
  <c r="N37" i="46"/>
  <c r="L37" i="46"/>
  <c r="J37" i="46"/>
  <c r="O37" i="46"/>
  <c r="Q37" i="46"/>
  <c r="K37" i="46"/>
  <c r="J38" i="46"/>
  <c r="N38" i="46"/>
  <c r="M38" i="46"/>
  <c r="Q38" i="46"/>
  <c r="O38" i="46"/>
  <c r="I38" i="46"/>
  <c r="L38" i="46"/>
  <c r="K38" i="46"/>
  <c r="P38" i="46"/>
  <c r="I39" i="46"/>
  <c r="L39" i="46"/>
  <c r="O39" i="46"/>
  <c r="J39" i="46"/>
  <c r="Q39" i="46"/>
  <c r="N39" i="46"/>
  <c r="M39" i="46"/>
  <c r="P39" i="46"/>
  <c r="K39" i="46"/>
  <c r="P40" i="46"/>
  <c r="L40" i="46"/>
  <c r="I40" i="46"/>
  <c r="O40" i="46"/>
  <c r="J40" i="46"/>
  <c r="K40" i="46"/>
  <c r="N40" i="46"/>
  <c r="Q40" i="46"/>
  <c r="M40" i="46"/>
  <c r="I47" i="46"/>
  <c r="L47" i="46"/>
  <c r="M47" i="46"/>
  <c r="O47" i="46"/>
  <c r="P47" i="46"/>
  <c r="J47" i="46"/>
  <c r="K47" i="46"/>
  <c r="Q47" i="46"/>
  <c r="N47" i="46"/>
  <c r="P48" i="46"/>
  <c r="O48" i="46"/>
  <c r="N48" i="46"/>
  <c r="L48" i="46"/>
  <c r="Q48" i="46"/>
  <c r="K48" i="46"/>
  <c r="J48" i="46"/>
  <c r="I48" i="46"/>
  <c r="M48" i="46"/>
  <c r="I49" i="46"/>
  <c r="N49" i="46"/>
  <c r="M49" i="46"/>
  <c r="J49" i="46"/>
  <c r="K49" i="46"/>
  <c r="O49" i="46"/>
  <c r="P49" i="46"/>
  <c r="Q49" i="46"/>
  <c r="L49" i="46"/>
  <c r="K50" i="46"/>
  <c r="N50" i="46"/>
  <c r="L50" i="46"/>
  <c r="M50" i="46"/>
  <c r="P50" i="46"/>
  <c r="O50" i="46"/>
  <c r="I50" i="46"/>
  <c r="Q50" i="46"/>
  <c r="J50" i="46"/>
  <c r="L51" i="46"/>
  <c r="O51" i="46"/>
  <c r="P51" i="46"/>
  <c r="J51" i="46"/>
  <c r="I51" i="46"/>
  <c r="K51" i="46"/>
  <c r="Q51" i="46"/>
  <c r="N51" i="46"/>
  <c r="M51" i="46"/>
  <c r="L52" i="46"/>
  <c r="M52" i="46"/>
  <c r="O52" i="46"/>
  <c r="J52" i="46"/>
  <c r="I52" i="46"/>
  <c r="Q52" i="46"/>
  <c r="N52" i="46"/>
  <c r="P52" i="46"/>
  <c r="K52" i="46"/>
  <c r="K53" i="46"/>
  <c r="J53" i="46"/>
  <c r="M53" i="46"/>
  <c r="N53" i="46"/>
  <c r="L53" i="46"/>
  <c r="I53" i="46"/>
  <c r="P53" i="46"/>
  <c r="Q53" i="46"/>
  <c r="O53" i="46"/>
  <c r="I54" i="46"/>
  <c r="L54" i="46"/>
  <c r="M54" i="46"/>
  <c r="K54" i="46"/>
  <c r="P54" i="46"/>
  <c r="O54" i="46"/>
  <c r="N54" i="46"/>
  <c r="Q54" i="46"/>
  <c r="J54" i="46"/>
  <c r="L61" i="46"/>
  <c r="P61" i="46"/>
  <c r="J61" i="46"/>
  <c r="M61" i="46"/>
  <c r="K61" i="46"/>
  <c r="I61" i="46"/>
  <c r="O61" i="46"/>
  <c r="Q61" i="46"/>
  <c r="N61" i="46"/>
  <c r="I63" i="46"/>
  <c r="M63" i="46"/>
  <c r="P63" i="46"/>
  <c r="J63" i="46"/>
  <c r="O63" i="46"/>
  <c r="N63" i="46"/>
  <c r="L63" i="46"/>
  <c r="Q63" i="46"/>
  <c r="K63" i="46"/>
  <c r="L64" i="46"/>
  <c r="J64" i="46"/>
  <c r="K64" i="46"/>
  <c r="P64" i="46"/>
  <c r="I64" i="46"/>
  <c r="M64" i="46"/>
  <c r="O64" i="46"/>
  <c r="Q64" i="46"/>
  <c r="N64" i="46"/>
  <c r="O65" i="46"/>
  <c r="I65" i="46"/>
  <c r="M65" i="46"/>
  <c r="J65" i="46"/>
  <c r="P65" i="46"/>
  <c r="Q65" i="46"/>
  <c r="K65" i="46"/>
  <c r="L65" i="46"/>
  <c r="N65" i="46"/>
  <c r="I67" i="46"/>
  <c r="O67" i="46"/>
  <c r="M67" i="46"/>
  <c r="K67" i="46"/>
  <c r="P67" i="46"/>
  <c r="J67" i="46"/>
  <c r="N67" i="46"/>
  <c r="Q67" i="46"/>
  <c r="L67" i="46"/>
  <c r="N68" i="46"/>
  <c r="M68" i="46"/>
  <c r="O68" i="46"/>
  <c r="I68" i="46"/>
  <c r="J68" i="46"/>
  <c r="P68" i="46"/>
  <c r="L68" i="46"/>
  <c r="Q68" i="46"/>
  <c r="K68" i="46"/>
  <c r="N75" i="46"/>
  <c r="K75" i="46"/>
  <c r="P75" i="46"/>
  <c r="I75" i="46"/>
  <c r="Q75" i="46"/>
  <c r="M75" i="46"/>
  <c r="L75" i="46"/>
  <c r="O75" i="46"/>
  <c r="J75" i="46"/>
  <c r="K76" i="46"/>
  <c r="J76" i="46"/>
  <c r="I76" i="46"/>
  <c r="O76" i="46"/>
  <c r="M76" i="46"/>
  <c r="N76" i="46"/>
  <c r="L76" i="46"/>
  <c r="Q76" i="46"/>
  <c r="P76" i="46"/>
  <c r="L77" i="46"/>
  <c r="J77" i="46"/>
  <c r="M77" i="46"/>
  <c r="K77" i="46"/>
  <c r="I77" i="46"/>
  <c r="O77" i="46"/>
  <c r="P77" i="46"/>
  <c r="Q77" i="46"/>
  <c r="N77" i="46"/>
  <c r="J78" i="46"/>
  <c r="N78" i="46"/>
  <c r="L78" i="46"/>
  <c r="M78" i="46"/>
  <c r="Q78" i="46"/>
  <c r="P78" i="46"/>
  <c r="I78" i="46"/>
  <c r="K78" i="46"/>
  <c r="L84" i="46"/>
  <c r="M84" i="46"/>
  <c r="O84" i="46"/>
  <c r="P84" i="46"/>
  <c r="Q84" i="46"/>
  <c r="J84" i="46"/>
  <c r="K84" i="46"/>
  <c r="N84" i="46"/>
  <c r="I84" i="46"/>
  <c r="I85" i="46"/>
  <c r="J85" i="46"/>
  <c r="Q85" i="46"/>
  <c r="K85" i="46"/>
  <c r="M85" i="46"/>
  <c r="N85" i="46"/>
  <c r="P85" i="46"/>
  <c r="L85" i="46"/>
  <c r="O85" i="46"/>
  <c r="I86" i="46"/>
  <c r="L86" i="46"/>
  <c r="M86" i="46"/>
  <c r="K86" i="46"/>
  <c r="P86" i="46"/>
  <c r="O86" i="46"/>
  <c r="N86" i="46"/>
  <c r="Q86" i="46"/>
  <c r="J86" i="46"/>
  <c r="O90" i="46"/>
  <c r="N90" i="46"/>
  <c r="M90" i="46"/>
  <c r="P90" i="46"/>
  <c r="L90" i="46"/>
  <c r="I90" i="46"/>
  <c r="J90" i="46"/>
  <c r="Q90" i="46"/>
  <c r="K90" i="46"/>
  <c r="K98" i="46"/>
  <c r="L98" i="46"/>
  <c r="N98" i="46"/>
  <c r="I98" i="46"/>
  <c r="M98" i="46"/>
  <c r="Q98" i="46"/>
  <c r="J98" i="46"/>
  <c r="P98" i="46"/>
  <c r="O98" i="46"/>
  <c r="L99" i="46"/>
  <c r="M99" i="46"/>
  <c r="O99" i="46"/>
  <c r="P99" i="46"/>
  <c r="Q99" i="46"/>
  <c r="N99" i="46"/>
  <c r="K99" i="46"/>
  <c r="I99" i="46"/>
  <c r="J99" i="46"/>
  <c r="I100" i="46"/>
  <c r="M100" i="46"/>
  <c r="O100" i="46"/>
  <c r="P100" i="46"/>
  <c r="N100" i="46"/>
  <c r="J100" i="46"/>
  <c r="K100" i="46"/>
  <c r="Q100" i="46"/>
  <c r="L100" i="46"/>
  <c r="F77" i="41"/>
  <c r="G77" i="41" s="1"/>
  <c r="F76" i="41"/>
  <c r="G76" i="41" s="1"/>
  <c r="F78" i="41"/>
  <c r="G78" i="41" s="1"/>
  <c r="F79" i="41"/>
  <c r="G79" i="41" s="1"/>
  <c r="F86" i="41"/>
  <c r="G86" i="41" s="1"/>
  <c r="K5" i="46"/>
  <c r="L5" i="46"/>
  <c r="Q5" i="46"/>
  <c r="J5" i="46"/>
  <c r="P5" i="46"/>
  <c r="M5" i="46"/>
  <c r="O5" i="46"/>
  <c r="I5" i="46"/>
  <c r="N5" i="46"/>
  <c r="M13" i="46"/>
  <c r="N13" i="46"/>
  <c r="K13" i="46"/>
  <c r="Q13" i="46"/>
  <c r="J13" i="46"/>
  <c r="L13" i="46"/>
  <c r="O13" i="46"/>
  <c r="P13" i="46"/>
  <c r="I13" i="46"/>
  <c r="I14" i="46"/>
  <c r="M14" i="46"/>
  <c r="O14" i="46"/>
  <c r="N14" i="46"/>
  <c r="K14" i="46"/>
  <c r="Q14" i="46"/>
  <c r="L14" i="46"/>
  <c r="J14" i="46"/>
  <c r="P14" i="46"/>
  <c r="M15" i="46"/>
  <c r="O15" i="46"/>
  <c r="N15" i="46"/>
  <c r="K15" i="46"/>
  <c r="L15" i="46"/>
  <c r="J15" i="46"/>
  <c r="Q15" i="46"/>
  <c r="I15" i="46"/>
  <c r="P15" i="46"/>
  <c r="K16" i="46"/>
  <c r="M16" i="46"/>
  <c r="L16" i="46"/>
  <c r="J16" i="46"/>
  <c r="I16" i="46"/>
  <c r="P16" i="46"/>
  <c r="Q16" i="46"/>
  <c r="O16" i="46"/>
  <c r="N16" i="46"/>
  <c r="L17" i="46"/>
  <c r="N17" i="46"/>
  <c r="K17" i="46"/>
  <c r="O17" i="46"/>
  <c r="M17" i="46"/>
  <c r="P17" i="46"/>
  <c r="Q17" i="46"/>
  <c r="I17" i="46"/>
  <c r="J17" i="46"/>
  <c r="I18" i="46"/>
  <c r="O18" i="46"/>
  <c r="J18" i="46"/>
  <c r="K18" i="46"/>
  <c r="L18" i="46"/>
  <c r="N18" i="46"/>
  <c r="Q18" i="46"/>
  <c r="M18" i="46"/>
  <c r="P18" i="46"/>
  <c r="I23" i="46"/>
  <c r="M23" i="46"/>
  <c r="P23" i="46"/>
  <c r="J23" i="46"/>
  <c r="Q23" i="46"/>
  <c r="O23" i="46"/>
  <c r="N23" i="46"/>
  <c r="K23" i="46"/>
  <c r="L23" i="46"/>
  <c r="K26" i="46"/>
  <c r="L26" i="46"/>
  <c r="O26" i="46"/>
  <c r="N26" i="46"/>
  <c r="Q26" i="46"/>
  <c r="I26" i="46"/>
  <c r="M26" i="46"/>
  <c r="J26" i="46"/>
  <c r="P26" i="46"/>
  <c r="J27" i="46"/>
  <c r="P27" i="46"/>
  <c r="N27" i="46"/>
  <c r="K27" i="46"/>
  <c r="Q27" i="46"/>
  <c r="L27" i="46"/>
  <c r="M27" i="46"/>
  <c r="I27" i="46"/>
  <c r="O27" i="46"/>
  <c r="K28" i="46"/>
  <c r="N28" i="46"/>
  <c r="O28" i="46"/>
  <c r="J28" i="46"/>
  <c r="Q28" i="46"/>
  <c r="M28" i="46"/>
  <c r="L28" i="46"/>
  <c r="P28" i="46"/>
  <c r="I28" i="46"/>
  <c r="O29" i="46"/>
  <c r="I29" i="46"/>
  <c r="M29" i="46"/>
  <c r="L29" i="46"/>
  <c r="Q29" i="46"/>
  <c r="P29" i="46"/>
  <c r="J29" i="46"/>
  <c r="K29" i="46"/>
  <c r="N29" i="46"/>
  <c r="I30" i="46"/>
  <c r="L30" i="46"/>
  <c r="M30" i="46"/>
  <c r="K30" i="46"/>
  <c r="Q30" i="46"/>
  <c r="P30" i="46"/>
  <c r="O30" i="46"/>
  <c r="J30" i="46"/>
  <c r="N30" i="46"/>
  <c r="P31" i="46"/>
  <c r="J31" i="46"/>
  <c r="O31" i="46"/>
  <c r="N31" i="46"/>
  <c r="Q31" i="46"/>
  <c r="K31" i="46"/>
  <c r="L31" i="46"/>
  <c r="I31" i="46"/>
  <c r="M31" i="46"/>
  <c r="N32" i="46"/>
  <c r="K32" i="46"/>
  <c r="L32" i="46"/>
  <c r="I32" i="46"/>
  <c r="Q32" i="46"/>
  <c r="M32" i="46"/>
  <c r="J32" i="46"/>
  <c r="P32" i="46"/>
  <c r="O32" i="46"/>
  <c r="P41" i="46"/>
  <c r="O41" i="46"/>
  <c r="I41" i="46"/>
  <c r="M41" i="46"/>
  <c r="N41" i="46"/>
  <c r="J41" i="46"/>
  <c r="L41" i="46"/>
  <c r="Q41" i="46"/>
  <c r="K41" i="46"/>
  <c r="O42" i="46"/>
  <c r="L42" i="46"/>
  <c r="J42" i="46"/>
  <c r="Q42" i="46"/>
  <c r="K42" i="46"/>
  <c r="I42" i="46"/>
  <c r="M42" i="46"/>
  <c r="P42" i="46"/>
  <c r="N42" i="46"/>
  <c r="N43" i="46"/>
  <c r="M43" i="46"/>
  <c r="I43" i="46"/>
  <c r="Q43" i="46"/>
  <c r="J43" i="46"/>
  <c r="L43" i="46"/>
  <c r="O43" i="46"/>
  <c r="P43" i="46"/>
  <c r="K43" i="46"/>
  <c r="M44" i="46"/>
  <c r="O44" i="46"/>
  <c r="K44" i="46"/>
  <c r="Q44" i="46"/>
  <c r="I44" i="46"/>
  <c r="P44" i="46"/>
  <c r="N44" i="46"/>
  <c r="L44" i="46"/>
  <c r="J44" i="46"/>
  <c r="L45" i="46"/>
  <c r="P45" i="46"/>
  <c r="O45" i="46"/>
  <c r="Q45" i="46"/>
  <c r="K45" i="46"/>
  <c r="I45" i="46"/>
  <c r="J45" i="46"/>
  <c r="M45" i="46"/>
  <c r="N45" i="46"/>
  <c r="J46" i="46"/>
  <c r="N46" i="46"/>
  <c r="M46" i="46"/>
  <c r="K46" i="46"/>
  <c r="O46" i="46"/>
  <c r="I46" i="46"/>
  <c r="L46" i="46"/>
  <c r="Q46" i="46"/>
  <c r="P46" i="46"/>
  <c r="M55" i="46"/>
  <c r="O55" i="46"/>
  <c r="N55" i="46"/>
  <c r="I55" i="46"/>
  <c r="P55" i="46"/>
  <c r="J55" i="46"/>
  <c r="K55" i="46"/>
  <c r="Q55" i="46"/>
  <c r="L55" i="46"/>
  <c r="P56" i="46"/>
  <c r="I56" i="46"/>
  <c r="L56" i="46"/>
  <c r="M56" i="46"/>
  <c r="K56" i="46"/>
  <c r="J56" i="46"/>
  <c r="O56" i="46"/>
  <c r="Q56" i="46"/>
  <c r="N56" i="46"/>
  <c r="P57" i="46"/>
  <c r="I57" i="46"/>
  <c r="L57" i="46"/>
  <c r="Q57" i="46"/>
  <c r="O57" i="46"/>
  <c r="N57" i="46"/>
  <c r="K57" i="46"/>
  <c r="J57" i="46"/>
  <c r="M57" i="46"/>
  <c r="I58" i="46"/>
  <c r="M58" i="46"/>
  <c r="K58" i="46"/>
  <c r="Q58" i="46"/>
  <c r="N58" i="46"/>
  <c r="J58" i="46"/>
  <c r="P58" i="46"/>
  <c r="L58" i="46"/>
  <c r="O58" i="46"/>
  <c r="I59" i="46"/>
  <c r="O59" i="46"/>
  <c r="N59" i="46"/>
  <c r="Q59" i="46"/>
  <c r="M59" i="46"/>
  <c r="J59" i="46"/>
  <c r="P59" i="46"/>
  <c r="K59" i="46"/>
  <c r="L59" i="46"/>
  <c r="J60" i="46"/>
  <c r="L60" i="46"/>
  <c r="O60" i="46"/>
  <c r="Q60" i="46"/>
  <c r="P60" i="46"/>
  <c r="K60" i="46"/>
  <c r="I60" i="46"/>
  <c r="M60" i="46"/>
  <c r="N60" i="46"/>
  <c r="J62" i="46"/>
  <c r="N62" i="46"/>
  <c r="M62" i="46"/>
  <c r="Q62" i="46"/>
  <c r="O62" i="46"/>
  <c r="I62" i="46"/>
  <c r="L62" i="46"/>
  <c r="K62" i="46"/>
  <c r="P62" i="46"/>
  <c r="I66" i="46"/>
  <c r="M66" i="46"/>
  <c r="L66" i="46"/>
  <c r="N66" i="46"/>
  <c r="J66" i="46"/>
  <c r="P66" i="46"/>
  <c r="K66" i="46"/>
  <c r="Q66" i="46"/>
  <c r="O66" i="46"/>
  <c r="K69" i="46"/>
  <c r="J69" i="46"/>
  <c r="P69" i="46"/>
  <c r="Q69" i="46"/>
  <c r="L69" i="46"/>
  <c r="I69" i="46"/>
  <c r="M69" i="46"/>
  <c r="N69" i="46"/>
  <c r="O69" i="46"/>
  <c r="M70" i="46"/>
  <c r="K70" i="46"/>
  <c r="N70" i="46"/>
  <c r="L70" i="46"/>
  <c r="P70" i="46"/>
  <c r="O70" i="46"/>
  <c r="J70" i="46"/>
  <c r="Q70" i="46"/>
  <c r="I70" i="46"/>
  <c r="K71" i="46"/>
  <c r="L71" i="46"/>
  <c r="J71" i="46"/>
  <c r="O71" i="46"/>
  <c r="I71" i="46"/>
  <c r="M71" i="46"/>
  <c r="P71" i="46"/>
  <c r="Q71" i="46"/>
  <c r="N71" i="46"/>
  <c r="O72" i="46"/>
  <c r="M72" i="46"/>
  <c r="K72" i="46"/>
  <c r="Q72" i="46"/>
  <c r="I72" i="46"/>
  <c r="P72" i="46"/>
  <c r="L72" i="46"/>
  <c r="N72" i="46"/>
  <c r="J72" i="46"/>
  <c r="M73" i="46"/>
  <c r="K73" i="46"/>
  <c r="I73" i="46"/>
  <c r="J73" i="46"/>
  <c r="P73" i="46"/>
  <c r="O73" i="46"/>
  <c r="N73" i="46"/>
  <c r="Q73" i="46"/>
  <c r="L73" i="46"/>
  <c r="O74" i="46"/>
  <c r="L74" i="46"/>
  <c r="J74" i="46"/>
  <c r="Q74" i="46"/>
  <c r="N74" i="46"/>
  <c r="I74" i="46"/>
  <c r="M74" i="46"/>
  <c r="P74" i="46"/>
  <c r="K74" i="46"/>
  <c r="P79" i="46"/>
  <c r="J79" i="46"/>
  <c r="I79" i="46"/>
  <c r="Q79" i="46"/>
  <c r="O79" i="46"/>
  <c r="K79" i="46"/>
  <c r="N79" i="46"/>
  <c r="L79" i="46"/>
  <c r="M79" i="46"/>
  <c r="L80" i="46"/>
  <c r="J80" i="46"/>
  <c r="O80" i="46"/>
  <c r="Q80" i="46"/>
  <c r="N80" i="46"/>
  <c r="M80" i="46"/>
  <c r="K80" i="46"/>
  <c r="P80" i="46"/>
  <c r="I80" i="46"/>
  <c r="O81" i="46"/>
  <c r="M81" i="46"/>
  <c r="K81" i="46"/>
  <c r="Q81" i="46"/>
  <c r="N81" i="46"/>
  <c r="P81" i="46"/>
  <c r="J81" i="46"/>
  <c r="L81" i="46"/>
  <c r="I81" i="46"/>
  <c r="O82" i="46"/>
  <c r="L82" i="46"/>
  <c r="J82" i="46"/>
  <c r="Q82" i="46"/>
  <c r="N82" i="46"/>
  <c r="I82" i="46"/>
  <c r="M82" i="46"/>
  <c r="P82" i="46"/>
  <c r="K82" i="46"/>
  <c r="N83" i="46"/>
  <c r="K83" i="46"/>
  <c r="M83" i="46"/>
  <c r="Q83" i="46"/>
  <c r="P83" i="46"/>
  <c r="L83" i="46"/>
  <c r="O83" i="46"/>
  <c r="I83" i="46"/>
  <c r="J83" i="46"/>
  <c r="K87" i="46"/>
  <c r="L87" i="46"/>
  <c r="J87" i="46"/>
  <c r="P87" i="46"/>
  <c r="I87" i="46"/>
  <c r="O87" i="46"/>
  <c r="M87" i="46"/>
  <c r="Q87" i="46"/>
  <c r="N87" i="46"/>
  <c r="O88" i="46"/>
  <c r="M88" i="46"/>
  <c r="L88" i="46"/>
  <c r="N88" i="46"/>
  <c r="I88" i="46"/>
  <c r="P88" i="46"/>
  <c r="J88" i="46"/>
  <c r="Q88" i="46"/>
  <c r="K88" i="46"/>
  <c r="N89" i="46"/>
  <c r="K89" i="46"/>
  <c r="P89" i="46"/>
  <c r="L89" i="46"/>
  <c r="J89" i="46"/>
  <c r="M89" i="46"/>
  <c r="Q89" i="46"/>
  <c r="I89" i="46"/>
  <c r="I91" i="46"/>
  <c r="M91" i="46"/>
  <c r="K91" i="46"/>
  <c r="O91" i="46"/>
  <c r="J91" i="46"/>
  <c r="P91" i="46"/>
  <c r="N91" i="46"/>
  <c r="Q91" i="46"/>
  <c r="L91" i="46"/>
  <c r="I92" i="46"/>
  <c r="L92" i="46"/>
  <c r="M92" i="46"/>
  <c r="Q92" i="46"/>
  <c r="N92" i="46"/>
  <c r="K92" i="46"/>
  <c r="J92" i="46"/>
  <c r="O92" i="46"/>
  <c r="P92" i="46"/>
  <c r="L93" i="46"/>
  <c r="J93" i="46"/>
  <c r="P93" i="46"/>
  <c r="Q93" i="46"/>
  <c r="K93" i="46"/>
  <c r="I93" i="46"/>
  <c r="O93" i="46"/>
  <c r="M93" i="46"/>
  <c r="N93" i="46"/>
  <c r="J94" i="46"/>
  <c r="N94" i="46"/>
  <c r="M94" i="46"/>
  <c r="Q94" i="46"/>
  <c r="O94" i="46"/>
  <c r="I94" i="46"/>
  <c r="L94" i="46"/>
  <c r="K94" i="46"/>
  <c r="P94" i="46"/>
  <c r="O95" i="46"/>
  <c r="N95" i="46"/>
  <c r="I95" i="46"/>
  <c r="Q95" i="46"/>
  <c r="J95" i="46"/>
  <c r="K95" i="46"/>
  <c r="L95" i="46"/>
  <c r="M95" i="46"/>
  <c r="P95" i="46"/>
  <c r="L96" i="46"/>
  <c r="I96" i="46"/>
  <c r="O96" i="46"/>
  <c r="Q96" i="46"/>
  <c r="K96" i="46"/>
  <c r="M96" i="46"/>
  <c r="J96" i="46"/>
  <c r="P96" i="46"/>
  <c r="N96" i="46"/>
  <c r="O97" i="46"/>
  <c r="I97" i="46"/>
  <c r="Q97" i="46"/>
  <c r="N97" i="46"/>
  <c r="M97" i="46"/>
  <c r="J97" i="46"/>
  <c r="P97" i="46"/>
  <c r="L97" i="46"/>
  <c r="K97" i="46"/>
  <c r="P101" i="46"/>
  <c r="N101" i="46"/>
  <c r="I101" i="46"/>
  <c r="Q101" i="46"/>
  <c r="O101" i="46"/>
  <c r="K101" i="46"/>
  <c r="L101" i="46"/>
  <c r="J101" i="46"/>
  <c r="M101" i="46"/>
  <c r="Q102" i="46"/>
  <c r="M102" i="46"/>
  <c r="K102" i="46"/>
  <c r="P102" i="46"/>
  <c r="O102" i="46"/>
  <c r="J102" i="46"/>
  <c r="N102" i="46"/>
  <c r="I102" i="46"/>
  <c r="L102" i="46"/>
  <c r="K103" i="46"/>
  <c r="L103" i="46"/>
  <c r="I103" i="46"/>
  <c r="M103" i="46"/>
  <c r="J103" i="46"/>
  <c r="Q103" i="46"/>
  <c r="O103" i="46"/>
  <c r="P103" i="46"/>
  <c r="N103" i="46"/>
  <c r="K104" i="46"/>
  <c r="L104" i="46"/>
  <c r="P104" i="46"/>
  <c r="O104" i="46"/>
  <c r="N104" i="46"/>
  <c r="M104" i="46"/>
  <c r="I104" i="46"/>
  <c r="Q104" i="46"/>
  <c r="J104" i="46"/>
  <c r="P105" i="46"/>
  <c r="O105" i="46"/>
  <c r="M105" i="46"/>
  <c r="N105" i="46"/>
  <c r="K105" i="46"/>
  <c r="L105" i="46"/>
  <c r="J105" i="46"/>
  <c r="Q105" i="46"/>
  <c r="I105" i="46"/>
  <c r="I106" i="46"/>
  <c r="M106" i="46"/>
  <c r="K106" i="46"/>
  <c r="Q106" i="46"/>
  <c r="L106" i="46"/>
  <c r="J106" i="46"/>
  <c r="P106" i="46"/>
  <c r="N106" i="46"/>
  <c r="O106" i="46"/>
  <c r="L107" i="46"/>
  <c r="M107" i="46"/>
  <c r="J107" i="46"/>
  <c r="Q107" i="46"/>
  <c r="K107" i="46"/>
  <c r="I107" i="46"/>
  <c r="O107" i="46"/>
  <c r="P107" i="46"/>
  <c r="N107" i="46"/>
  <c r="O108" i="46"/>
  <c r="I108" i="46"/>
  <c r="Q108" i="46"/>
  <c r="P108" i="46"/>
  <c r="J108" i="46"/>
  <c r="N108" i="46"/>
  <c r="K108" i="46"/>
  <c r="L108" i="46"/>
  <c r="M108" i="46"/>
  <c r="O109" i="46"/>
  <c r="M109" i="46"/>
  <c r="J109" i="46"/>
  <c r="L109" i="46"/>
  <c r="Q109" i="46"/>
  <c r="I109" i="46"/>
  <c r="N109" i="46"/>
  <c r="P109" i="46"/>
  <c r="K109" i="46"/>
  <c r="J110" i="46"/>
  <c r="N110" i="46"/>
  <c r="I110" i="46"/>
  <c r="L110" i="46"/>
  <c r="M110" i="46"/>
  <c r="K110" i="46"/>
  <c r="Q110" i="46"/>
  <c r="P110" i="46"/>
  <c r="O110" i="46"/>
  <c r="O111" i="46"/>
  <c r="I111" i="46"/>
  <c r="Q111" i="46"/>
  <c r="P111" i="46"/>
  <c r="J111" i="46"/>
  <c r="N111" i="46"/>
  <c r="K111" i="46"/>
  <c r="L111" i="46"/>
  <c r="M111" i="46"/>
  <c r="M112" i="46"/>
  <c r="I112" i="46"/>
  <c r="Q112" i="46"/>
  <c r="J112" i="46"/>
  <c r="K112" i="46"/>
  <c r="O112" i="46"/>
  <c r="P112" i="46"/>
  <c r="N112" i="46"/>
  <c r="L112" i="46"/>
  <c r="I113" i="46"/>
  <c r="O113" i="46"/>
  <c r="J113" i="46"/>
  <c r="P113" i="46"/>
  <c r="N113" i="46"/>
  <c r="K113" i="46"/>
  <c r="Q113" i="46"/>
  <c r="L113" i="46"/>
  <c r="M113" i="46"/>
  <c r="J114" i="46"/>
  <c r="P114" i="46"/>
  <c r="O114" i="46"/>
  <c r="Q114" i="46"/>
  <c r="M114" i="46"/>
  <c r="K114" i="46"/>
  <c r="N114" i="46"/>
  <c r="L114" i="46"/>
  <c r="I114" i="46"/>
  <c r="J115" i="46"/>
  <c r="M115" i="46"/>
  <c r="N115" i="46"/>
  <c r="K115" i="46"/>
  <c r="L115" i="46"/>
  <c r="P115" i="46"/>
  <c r="Q115" i="46"/>
  <c r="I115" i="46"/>
  <c r="O115" i="46"/>
  <c r="L116" i="46"/>
  <c r="I116" i="46"/>
  <c r="M116" i="46"/>
  <c r="N116" i="46"/>
  <c r="J116" i="46"/>
  <c r="P116" i="46"/>
  <c r="O116" i="46"/>
  <c r="Q116" i="46"/>
  <c r="K116" i="46"/>
  <c r="N117" i="46"/>
  <c r="K117" i="46"/>
  <c r="O117" i="46"/>
  <c r="I117" i="46"/>
  <c r="L117" i="46"/>
  <c r="J117" i="46"/>
  <c r="M117" i="46"/>
  <c r="Q117" i="46"/>
  <c r="P117" i="46"/>
  <c r="J118" i="46"/>
  <c r="N118" i="46"/>
  <c r="K118" i="46"/>
  <c r="O118" i="46"/>
  <c r="I118" i="46"/>
  <c r="L118" i="46"/>
  <c r="M118" i="46"/>
  <c r="Q118" i="46"/>
  <c r="P118" i="46"/>
  <c r="I119" i="46"/>
  <c r="L119" i="46"/>
  <c r="J119" i="46"/>
  <c r="K119" i="46"/>
  <c r="M119" i="46"/>
  <c r="O119" i="46"/>
  <c r="P119" i="46"/>
  <c r="Q119" i="46"/>
  <c r="N119" i="46"/>
  <c r="K120" i="46"/>
  <c r="I120" i="46"/>
  <c r="N120" i="46"/>
  <c r="P120" i="46"/>
  <c r="O120" i="46"/>
  <c r="L120" i="46"/>
  <c r="M120" i="46"/>
  <c r="Q120" i="46"/>
  <c r="J120" i="46"/>
  <c r="O121" i="46"/>
  <c r="N121" i="46"/>
  <c r="I121" i="46"/>
  <c r="Q121" i="46"/>
  <c r="P121" i="46"/>
  <c r="K121" i="46"/>
  <c r="L121" i="46"/>
  <c r="M121" i="46"/>
  <c r="J121" i="46"/>
  <c r="O122" i="46"/>
  <c r="N122" i="46"/>
  <c r="P122" i="46"/>
  <c r="K122" i="46"/>
  <c r="I122" i="46"/>
  <c r="M122" i="46"/>
  <c r="J122" i="46"/>
  <c r="Q122" i="46"/>
  <c r="L122" i="46"/>
  <c r="N123" i="46"/>
  <c r="P123" i="46"/>
  <c r="I123" i="46"/>
  <c r="Q123" i="46"/>
  <c r="K123" i="46"/>
  <c r="L123" i="46"/>
  <c r="O123" i="46"/>
  <c r="M123" i="46"/>
  <c r="J123" i="46"/>
  <c r="K124" i="46"/>
  <c r="L124" i="46"/>
  <c r="P124" i="46"/>
  <c r="Q124" i="46"/>
  <c r="N124" i="46"/>
  <c r="I124" i="46"/>
  <c r="M124" i="46"/>
  <c r="J124" i="46"/>
  <c r="O124" i="46"/>
  <c r="O125" i="46"/>
  <c r="I125" i="46"/>
  <c r="P125" i="46"/>
  <c r="Q125" i="46"/>
  <c r="L125" i="46"/>
  <c r="M125" i="46"/>
  <c r="J125" i="46"/>
  <c r="N125" i="46"/>
  <c r="K125" i="46"/>
  <c r="M126" i="46"/>
  <c r="K126" i="46"/>
  <c r="N126" i="46"/>
  <c r="I126" i="46"/>
  <c r="P126" i="46"/>
  <c r="O126" i="46"/>
  <c r="J126" i="46"/>
  <c r="Q126" i="46"/>
  <c r="L126" i="46"/>
  <c r="P127" i="46"/>
  <c r="J127" i="46"/>
  <c r="I127" i="46"/>
  <c r="L127" i="46"/>
  <c r="M127" i="46"/>
  <c r="K127" i="46"/>
  <c r="N127" i="46"/>
  <c r="Q127" i="46"/>
  <c r="O127" i="46"/>
  <c r="P128" i="46"/>
  <c r="O128" i="46"/>
  <c r="M128" i="46"/>
  <c r="N128" i="46"/>
  <c r="J128" i="46"/>
  <c r="L128" i="46"/>
  <c r="I128" i="46"/>
  <c r="Q128" i="46"/>
  <c r="K128" i="46"/>
  <c r="L129" i="46"/>
  <c r="J129" i="46"/>
  <c r="O129" i="46"/>
  <c r="Q129" i="46"/>
  <c r="K129" i="46"/>
  <c r="I129" i="46"/>
  <c r="M129" i="46"/>
  <c r="P129" i="46"/>
  <c r="N129" i="46"/>
  <c r="I130" i="46"/>
  <c r="M130" i="46"/>
  <c r="J130" i="46"/>
  <c r="P130" i="46"/>
  <c r="K130" i="46"/>
  <c r="L130" i="46"/>
  <c r="Q130" i="46"/>
  <c r="O130" i="46"/>
  <c r="N130" i="46"/>
  <c r="I131" i="46"/>
  <c r="P131" i="46"/>
  <c r="N131" i="46"/>
  <c r="Q131" i="46"/>
  <c r="O131" i="46"/>
  <c r="J131" i="46"/>
  <c r="K131" i="46"/>
  <c r="M131" i="46"/>
  <c r="L131" i="46"/>
  <c r="N132" i="46"/>
  <c r="M132" i="46"/>
  <c r="Q132" i="46"/>
  <c r="J132" i="46"/>
  <c r="P132" i="46"/>
  <c r="L132" i="46"/>
  <c r="K132" i="46"/>
  <c r="I132" i="46"/>
  <c r="O132" i="46"/>
  <c r="N133" i="46"/>
  <c r="J133" i="46"/>
  <c r="L133" i="46"/>
  <c r="K133" i="46"/>
  <c r="M133" i="46"/>
  <c r="I133" i="46"/>
  <c r="Q133" i="46"/>
  <c r="P133" i="46"/>
  <c r="O133" i="46"/>
  <c r="P134" i="46"/>
  <c r="O134" i="46"/>
  <c r="J134" i="46"/>
  <c r="N134" i="46"/>
  <c r="I134" i="46"/>
  <c r="L134" i="46"/>
  <c r="Q134" i="46"/>
  <c r="M134" i="46"/>
  <c r="K134" i="46"/>
  <c r="P135" i="46"/>
  <c r="J135" i="46"/>
  <c r="K135" i="46"/>
  <c r="N135" i="46"/>
  <c r="I135" i="46"/>
  <c r="L135" i="46"/>
  <c r="Q135" i="46"/>
  <c r="M135" i="46"/>
  <c r="O135" i="46"/>
  <c r="K136" i="46"/>
  <c r="I136" i="46"/>
  <c r="O136" i="46"/>
  <c r="N136" i="46"/>
  <c r="M136" i="46"/>
  <c r="L136" i="46"/>
  <c r="Q136" i="46"/>
  <c r="P136" i="46"/>
  <c r="J136" i="46"/>
  <c r="I137" i="46"/>
  <c r="M137" i="46"/>
  <c r="P137" i="46"/>
  <c r="N137" i="46"/>
  <c r="J137" i="46"/>
  <c r="L137" i="46"/>
  <c r="Q137" i="46"/>
  <c r="K137" i="46"/>
  <c r="O137" i="46"/>
  <c r="I138" i="46"/>
  <c r="M138" i="46"/>
  <c r="J138" i="46"/>
  <c r="P138" i="46"/>
  <c r="K138" i="46"/>
  <c r="N138" i="46"/>
  <c r="Q138" i="46"/>
  <c r="O138" i="46"/>
  <c r="L138" i="46"/>
  <c r="L139" i="46"/>
  <c r="O139" i="46"/>
  <c r="I139" i="46"/>
  <c r="P139" i="46"/>
  <c r="J139" i="46"/>
  <c r="K139" i="46"/>
  <c r="Q139" i="46"/>
  <c r="N139" i="46"/>
  <c r="M139" i="46"/>
  <c r="I140" i="46"/>
  <c r="O140" i="46"/>
  <c r="K140" i="46"/>
  <c r="M140" i="46"/>
  <c r="P140" i="46"/>
  <c r="N140" i="46"/>
  <c r="Q140" i="46"/>
  <c r="J140" i="46"/>
  <c r="L140" i="46"/>
  <c r="O141" i="46"/>
  <c r="M141" i="46"/>
  <c r="P141" i="46"/>
  <c r="N141" i="46"/>
  <c r="K141" i="46"/>
  <c r="L141" i="46"/>
  <c r="Q141" i="46"/>
  <c r="I141" i="46"/>
  <c r="J141" i="46"/>
  <c r="J142" i="46"/>
  <c r="N142" i="46"/>
  <c r="I142" i="46"/>
  <c r="L142" i="46"/>
  <c r="M142" i="46"/>
  <c r="K142" i="46"/>
  <c r="Q142" i="46"/>
  <c r="P142" i="46"/>
  <c r="O142" i="46"/>
  <c r="P143" i="46"/>
  <c r="J143" i="46"/>
  <c r="K143" i="46"/>
  <c r="N143" i="46"/>
  <c r="I143" i="46"/>
  <c r="L143" i="46"/>
  <c r="Q143" i="46"/>
  <c r="M143" i="46"/>
  <c r="O143" i="46"/>
  <c r="I144" i="46"/>
  <c r="K144" i="46"/>
  <c r="J144" i="46"/>
  <c r="O144" i="46"/>
  <c r="N144" i="46"/>
  <c r="M144" i="46"/>
  <c r="Q144" i="46"/>
  <c r="L144" i="46"/>
  <c r="P144" i="46"/>
  <c r="I145" i="46"/>
  <c r="O145" i="46"/>
  <c r="M145" i="46"/>
  <c r="J145" i="46"/>
  <c r="N145" i="46"/>
  <c r="P145" i="46"/>
  <c r="Q145" i="46"/>
  <c r="L145" i="46"/>
  <c r="K145" i="46"/>
  <c r="I146" i="46"/>
  <c r="M146" i="46"/>
  <c r="J146" i="46"/>
  <c r="P146" i="46"/>
  <c r="K146" i="46"/>
  <c r="N146" i="46"/>
  <c r="Q146" i="46"/>
  <c r="O146" i="46"/>
  <c r="L146" i="46"/>
  <c r="L147" i="46"/>
  <c r="P147" i="46"/>
  <c r="I147" i="46"/>
  <c r="O147" i="46"/>
  <c r="J147" i="46"/>
  <c r="M147" i="46"/>
  <c r="Q147" i="46"/>
  <c r="N147" i="46"/>
  <c r="K147" i="46"/>
  <c r="K148" i="46"/>
  <c r="I148" i="46"/>
  <c r="O148" i="46"/>
  <c r="L148" i="46"/>
  <c r="P148" i="46"/>
  <c r="N148" i="46"/>
  <c r="Q148" i="46"/>
  <c r="M148" i="46"/>
  <c r="J148" i="46"/>
  <c r="K149" i="46"/>
  <c r="J149" i="46"/>
  <c r="O149" i="46"/>
  <c r="L149" i="46"/>
  <c r="I149" i="46"/>
  <c r="M149" i="46"/>
  <c r="Q149" i="46"/>
  <c r="P149" i="46"/>
  <c r="N149" i="46"/>
  <c r="O150" i="46"/>
  <c r="M150" i="46"/>
  <c r="I150" i="46"/>
  <c r="L150" i="46"/>
  <c r="J150" i="46"/>
  <c r="P150" i="46"/>
  <c r="Q150" i="46"/>
  <c r="K150" i="46"/>
  <c r="N150" i="46"/>
  <c r="J151" i="46"/>
  <c r="O151" i="46"/>
  <c r="I151" i="46"/>
  <c r="P151" i="46"/>
  <c r="M151" i="46"/>
  <c r="N151" i="46"/>
  <c r="Q151" i="46"/>
  <c r="L151" i="46"/>
  <c r="K151" i="46"/>
  <c r="J152" i="46"/>
  <c r="N152" i="46"/>
  <c r="M152" i="46"/>
  <c r="O152" i="46"/>
  <c r="P152" i="46"/>
  <c r="K152" i="46"/>
  <c r="Q152" i="46"/>
  <c r="L152" i="46"/>
  <c r="I152" i="46"/>
  <c r="M153" i="46"/>
  <c r="O153" i="46"/>
  <c r="L153" i="46"/>
  <c r="N153" i="46"/>
  <c r="J153" i="46"/>
  <c r="K153" i="46"/>
  <c r="Q153" i="46"/>
  <c r="I153" i="46"/>
  <c r="P153" i="46"/>
  <c r="I154" i="46"/>
  <c r="P154" i="46"/>
  <c r="J154" i="46"/>
  <c r="K154" i="46"/>
  <c r="M154" i="46"/>
  <c r="L154" i="46"/>
  <c r="Q154" i="46"/>
  <c r="O154" i="46"/>
  <c r="N154" i="46"/>
  <c r="I155" i="46"/>
  <c r="O155" i="46"/>
  <c r="M155" i="46"/>
  <c r="N155" i="46"/>
  <c r="L155" i="46"/>
  <c r="P155" i="46"/>
  <c r="Q155" i="46"/>
  <c r="J155" i="46"/>
  <c r="K155" i="46"/>
  <c r="K156" i="46"/>
  <c r="I156" i="46"/>
  <c r="O156" i="46"/>
  <c r="L156" i="46"/>
  <c r="P156" i="46"/>
  <c r="J156" i="46"/>
  <c r="Q156" i="46"/>
  <c r="M156" i="46"/>
  <c r="N156" i="46"/>
  <c r="I157" i="46"/>
  <c r="P157" i="46"/>
  <c r="K157" i="46"/>
  <c r="N157" i="46"/>
  <c r="J157" i="46"/>
  <c r="L157" i="46"/>
  <c r="Q157" i="46"/>
  <c r="O157" i="46"/>
  <c r="M157" i="46"/>
  <c r="K158" i="46"/>
  <c r="N158" i="46"/>
  <c r="O158" i="46"/>
  <c r="M158" i="46"/>
  <c r="J158" i="46"/>
  <c r="L158" i="46"/>
  <c r="Q158" i="46"/>
  <c r="I158" i="46"/>
  <c r="P158" i="46"/>
  <c r="I159" i="46"/>
  <c r="P159" i="46"/>
  <c r="J159" i="46"/>
  <c r="O159" i="46"/>
  <c r="M159" i="46"/>
  <c r="N159" i="46"/>
  <c r="Q159" i="46"/>
  <c r="L159" i="46"/>
  <c r="K159" i="46"/>
  <c r="I160" i="46"/>
  <c r="N160" i="46"/>
  <c r="M160" i="46"/>
  <c r="O160" i="46"/>
  <c r="L160" i="46"/>
  <c r="K160" i="46"/>
  <c r="Q160" i="46"/>
  <c r="J160" i="46"/>
  <c r="P160" i="46"/>
  <c r="M161" i="46"/>
  <c r="O161" i="46"/>
  <c r="L161" i="46"/>
  <c r="P161" i="46"/>
  <c r="J161" i="46"/>
  <c r="N161" i="46"/>
  <c r="Q161" i="46"/>
  <c r="I161" i="46"/>
  <c r="K161" i="46"/>
  <c r="I162" i="46"/>
  <c r="K162" i="46"/>
  <c r="M162" i="46"/>
  <c r="N162" i="46"/>
  <c r="O162" i="46"/>
  <c r="L162" i="46"/>
  <c r="Q162" i="46"/>
  <c r="J162" i="46"/>
  <c r="P162" i="46"/>
  <c r="I163" i="46"/>
  <c r="O163" i="46"/>
  <c r="J163" i="46"/>
  <c r="P163" i="46"/>
  <c r="M163" i="46"/>
  <c r="N163" i="46"/>
  <c r="Q163" i="46"/>
  <c r="L163" i="46"/>
  <c r="K163" i="46"/>
  <c r="O164" i="46"/>
  <c r="J164" i="46"/>
  <c r="L164" i="46"/>
  <c r="K164" i="46"/>
  <c r="P164" i="46"/>
  <c r="I164" i="46"/>
  <c r="M164" i="46"/>
  <c r="Q164" i="46"/>
  <c r="N164" i="46"/>
  <c r="I165" i="46"/>
  <c r="P165" i="46"/>
  <c r="L165" i="46"/>
  <c r="O165" i="46"/>
  <c r="K165" i="46"/>
  <c r="N165" i="46"/>
  <c r="J165" i="46"/>
  <c r="Q165" i="46"/>
  <c r="M165" i="46"/>
  <c r="J166" i="46"/>
  <c r="P166" i="46"/>
  <c r="Q166" i="46"/>
  <c r="L166" i="46"/>
  <c r="K166" i="46"/>
  <c r="M166" i="46"/>
  <c r="O166" i="46"/>
  <c r="N166" i="46"/>
  <c r="I166" i="46"/>
  <c r="J167" i="46"/>
  <c r="K167" i="46"/>
  <c r="M167" i="46"/>
  <c r="Q167" i="46"/>
  <c r="L167" i="46"/>
  <c r="I167" i="46"/>
  <c r="O167" i="46"/>
  <c r="N167" i="46"/>
  <c r="P167" i="46"/>
  <c r="I168" i="46"/>
  <c r="K168" i="46"/>
  <c r="O168" i="46"/>
  <c r="Q168" i="46"/>
  <c r="J168" i="46"/>
  <c r="M168" i="46"/>
  <c r="N168" i="46"/>
  <c r="P168" i="46"/>
  <c r="L168" i="46"/>
  <c r="P169" i="46"/>
  <c r="J169" i="46"/>
  <c r="Q169" i="46"/>
  <c r="M169" i="46"/>
  <c r="L169" i="46"/>
  <c r="N169" i="46"/>
  <c r="I169" i="46"/>
  <c r="K169" i="46"/>
  <c r="O169" i="46"/>
  <c r="O170" i="46"/>
  <c r="L170" i="46"/>
  <c r="J170" i="46"/>
  <c r="Q170" i="46"/>
  <c r="M170" i="46"/>
  <c r="I170" i="46"/>
  <c r="P170" i="46"/>
  <c r="K170" i="46"/>
  <c r="N170" i="46"/>
  <c r="L171" i="46"/>
  <c r="K171" i="46"/>
  <c r="I171" i="46"/>
  <c r="Q171" i="46"/>
  <c r="N171" i="46"/>
  <c r="J171" i="46"/>
  <c r="O171" i="46"/>
  <c r="P171" i="46"/>
  <c r="M171" i="46"/>
  <c r="K172" i="46"/>
  <c r="N172" i="46"/>
  <c r="P172" i="46"/>
  <c r="Q172" i="46"/>
  <c r="L172" i="46"/>
  <c r="O172" i="46"/>
  <c r="J172" i="46"/>
  <c r="I172" i="46"/>
  <c r="M172" i="46"/>
  <c r="K173" i="46"/>
  <c r="N173" i="46"/>
  <c r="M173" i="46"/>
  <c r="P173" i="46"/>
  <c r="O173" i="46"/>
  <c r="J173" i="46"/>
  <c r="I173" i="46"/>
  <c r="Q173" i="46"/>
  <c r="L173" i="46"/>
  <c r="I174" i="46"/>
  <c r="P174" i="46"/>
  <c r="N174" i="46"/>
  <c r="M174" i="46"/>
  <c r="K174" i="46"/>
  <c r="L174" i="46"/>
  <c r="O174" i="46"/>
  <c r="Q174" i="46"/>
  <c r="J174" i="46"/>
  <c r="I175" i="46"/>
  <c r="P175" i="46"/>
  <c r="M175" i="46"/>
  <c r="Q175" i="46"/>
  <c r="K175" i="46"/>
  <c r="J175" i="46"/>
  <c r="O175" i="46"/>
  <c r="N175" i="46"/>
  <c r="L175" i="46"/>
  <c r="M176" i="46"/>
  <c r="O176" i="46"/>
  <c r="L176" i="46"/>
  <c r="Q176" i="46"/>
  <c r="N176" i="46"/>
  <c r="P176" i="46"/>
  <c r="J176" i="46"/>
  <c r="K176" i="46"/>
  <c r="I176" i="46"/>
  <c r="M177" i="46"/>
  <c r="J177" i="46"/>
  <c r="L177" i="46"/>
  <c r="Q177" i="46"/>
  <c r="I177" i="46"/>
  <c r="O177" i="46"/>
  <c r="P177" i="46"/>
  <c r="N177" i="46"/>
  <c r="K177" i="46"/>
  <c r="M178" i="46"/>
  <c r="L178" i="46"/>
  <c r="J178" i="46"/>
  <c r="P178" i="46"/>
  <c r="Q178" i="46"/>
  <c r="O178" i="46"/>
  <c r="N178" i="46"/>
  <c r="I178" i="46"/>
  <c r="K178" i="46"/>
  <c r="M179" i="46"/>
  <c r="N179" i="46"/>
  <c r="I179" i="46"/>
  <c r="Q179" i="46"/>
  <c r="O179" i="46"/>
  <c r="L179" i="46"/>
  <c r="P179" i="46"/>
  <c r="K179" i="46"/>
  <c r="J179" i="46"/>
  <c r="K180" i="46"/>
  <c r="I180" i="46"/>
  <c r="P180" i="46"/>
  <c r="M180" i="46"/>
  <c r="O180" i="46"/>
  <c r="L180" i="46"/>
  <c r="N180" i="46"/>
  <c r="Q180" i="46"/>
  <c r="J180" i="46"/>
  <c r="O181" i="46"/>
  <c r="L181" i="46"/>
  <c r="P181" i="46"/>
  <c r="Q181" i="46"/>
  <c r="J181" i="46"/>
  <c r="I181" i="46"/>
  <c r="M181" i="46"/>
  <c r="N181" i="46"/>
  <c r="K181" i="46"/>
  <c r="I182" i="46"/>
  <c r="L182" i="46"/>
  <c r="K182" i="46"/>
  <c r="N182" i="46"/>
  <c r="M182" i="46"/>
  <c r="J182" i="46"/>
  <c r="P182" i="46"/>
  <c r="Q182" i="46"/>
  <c r="O182" i="46"/>
  <c r="L183" i="46"/>
  <c r="P183" i="46"/>
  <c r="M183" i="46"/>
  <c r="J183" i="46"/>
  <c r="K183" i="46"/>
  <c r="I183" i="46"/>
  <c r="O183" i="46"/>
  <c r="Q183" i="46"/>
  <c r="N183" i="46"/>
  <c r="J184" i="46"/>
  <c r="P184" i="46"/>
  <c r="M184" i="46"/>
  <c r="Q184" i="46"/>
  <c r="K184" i="46"/>
  <c r="I184" i="46"/>
  <c r="N184" i="46"/>
  <c r="O184" i="46"/>
  <c r="L184" i="46"/>
  <c r="M185" i="46"/>
  <c r="O185" i="46"/>
  <c r="J185" i="46"/>
  <c r="Q185" i="46"/>
  <c r="P185" i="46"/>
  <c r="L185" i="46"/>
  <c r="N185" i="46"/>
  <c r="K185" i="46"/>
  <c r="I185" i="46"/>
  <c r="I186" i="46"/>
  <c r="P186" i="46"/>
  <c r="M186" i="46"/>
  <c r="Q186" i="46"/>
  <c r="L186" i="46"/>
  <c r="J186" i="46"/>
  <c r="K186" i="46"/>
  <c r="N186" i="46"/>
  <c r="O186" i="46"/>
  <c r="M187" i="46"/>
  <c r="N187" i="46"/>
  <c r="J187" i="46"/>
  <c r="P187" i="46"/>
  <c r="O187" i="46"/>
  <c r="L187" i="46"/>
  <c r="K187" i="46"/>
  <c r="Q187" i="46"/>
  <c r="I187" i="46"/>
  <c r="O188" i="46"/>
  <c r="P188" i="46"/>
  <c r="Q188" i="46"/>
  <c r="K188" i="46"/>
  <c r="M188" i="46"/>
  <c r="J188" i="46"/>
  <c r="I188" i="46"/>
  <c r="N188" i="46"/>
  <c r="L188" i="46"/>
  <c r="K189" i="46"/>
  <c r="L189" i="46"/>
  <c r="I189" i="46"/>
  <c r="P189" i="46"/>
  <c r="O189" i="46"/>
  <c r="J189" i="46"/>
  <c r="M189" i="46"/>
  <c r="Q189" i="46"/>
  <c r="N189" i="46"/>
  <c r="I190" i="46"/>
  <c r="P190" i="46"/>
  <c r="M190" i="46"/>
  <c r="J190" i="46"/>
  <c r="K190" i="46"/>
  <c r="N190" i="46"/>
  <c r="O190" i="46"/>
  <c r="Q190" i="46"/>
  <c r="L190" i="46"/>
  <c r="I191" i="46"/>
  <c r="O191" i="46"/>
  <c r="N191" i="46"/>
  <c r="Q191" i="46"/>
  <c r="L191" i="46"/>
  <c r="J191" i="46"/>
  <c r="P191" i="46"/>
  <c r="M191" i="46"/>
  <c r="K191" i="46"/>
  <c r="M192" i="46"/>
  <c r="O192" i="46"/>
  <c r="L192" i="46"/>
  <c r="Q192" i="46"/>
  <c r="N192" i="46"/>
  <c r="I192" i="46"/>
  <c r="P192" i="46"/>
  <c r="K192" i="46"/>
  <c r="J192" i="46"/>
  <c r="L193" i="46"/>
  <c r="N193" i="46"/>
  <c r="O193" i="46"/>
  <c r="P193" i="46"/>
  <c r="J193" i="46"/>
  <c r="K193" i="46"/>
  <c r="I193" i="46"/>
  <c r="Q193" i="46"/>
  <c r="M193" i="46"/>
  <c r="O194" i="46"/>
  <c r="N194" i="46"/>
  <c r="I194" i="46"/>
  <c r="Q194" i="46"/>
  <c r="L194" i="46"/>
  <c r="J194" i="46"/>
  <c r="P194" i="46"/>
  <c r="K194" i="46"/>
  <c r="M194" i="46"/>
  <c r="J195" i="46"/>
  <c r="O195" i="46"/>
  <c r="L195" i="46"/>
  <c r="K195" i="46"/>
  <c r="M195" i="46"/>
  <c r="N195" i="46"/>
  <c r="P195" i="46"/>
  <c r="Q195" i="46"/>
  <c r="I195" i="46"/>
  <c r="O196" i="46"/>
  <c r="P196" i="46"/>
  <c r="J196" i="46"/>
  <c r="Q196" i="46"/>
  <c r="I196" i="46"/>
  <c r="M196" i="46"/>
  <c r="L196" i="46"/>
  <c r="N196" i="46"/>
  <c r="K196" i="46"/>
  <c r="O197" i="46"/>
  <c r="M197" i="46"/>
  <c r="N197" i="46"/>
  <c r="Q197" i="46"/>
  <c r="L197" i="46"/>
  <c r="I197" i="46"/>
  <c r="J197" i="46"/>
  <c r="P197" i="46"/>
  <c r="K197" i="46"/>
  <c r="J198" i="46"/>
  <c r="P198" i="46"/>
  <c r="O198" i="46"/>
  <c r="Q198" i="46"/>
  <c r="L198" i="46"/>
  <c r="K198" i="46"/>
  <c r="N198" i="46"/>
  <c r="M198" i="46"/>
  <c r="I198" i="46"/>
  <c r="I199" i="46"/>
  <c r="O199" i="46"/>
  <c r="L199" i="46"/>
  <c r="Q199" i="46"/>
  <c r="P199" i="46"/>
  <c r="M199" i="46"/>
  <c r="N199" i="46"/>
  <c r="K199" i="46"/>
  <c r="J199" i="46"/>
  <c r="J200" i="46"/>
  <c r="K200" i="46"/>
  <c r="I200" i="46"/>
  <c r="Q200" i="46"/>
  <c r="O200" i="46"/>
  <c r="L200" i="46"/>
  <c r="P200" i="46"/>
  <c r="N200" i="46"/>
  <c r="M200" i="46"/>
  <c r="M201" i="46"/>
  <c r="J201" i="46"/>
  <c r="L201" i="46"/>
  <c r="I201" i="46"/>
  <c r="O201" i="46"/>
  <c r="P201" i="46"/>
  <c r="N201" i="46"/>
  <c r="K201" i="46"/>
  <c r="I202" i="46"/>
  <c r="P202" i="46"/>
  <c r="N202" i="46"/>
  <c r="L202" i="46"/>
  <c r="J202" i="46"/>
  <c r="K202" i="46"/>
  <c r="M202" i="46"/>
  <c r="O202" i="46"/>
  <c r="I203" i="46"/>
  <c r="P203" i="46"/>
  <c r="K203" i="46"/>
  <c r="O203" i="46"/>
  <c r="M203" i="46"/>
  <c r="N203" i="46"/>
  <c r="L203" i="46"/>
  <c r="J203" i="46"/>
  <c r="K204" i="46"/>
  <c r="I204" i="46"/>
  <c r="P204" i="46"/>
  <c r="J204" i="46"/>
  <c r="O204" i="46"/>
  <c r="N204" i="46"/>
  <c r="L204" i="46"/>
  <c r="M204" i="46"/>
  <c r="P205" i="46"/>
  <c r="J205" i="46"/>
  <c r="N205" i="46"/>
  <c r="M205" i="46"/>
  <c r="K205" i="46"/>
  <c r="L205" i="46"/>
  <c r="O205" i="46"/>
  <c r="I205" i="46"/>
  <c r="J206" i="46"/>
  <c r="M206" i="46"/>
  <c r="L206" i="46"/>
  <c r="N206" i="46"/>
  <c r="I206" i="46"/>
  <c r="P206" i="46"/>
  <c r="K206" i="46"/>
  <c r="O206" i="46"/>
  <c r="J207" i="46"/>
  <c r="O207" i="46"/>
  <c r="P207" i="46"/>
  <c r="K207" i="46"/>
  <c r="M207" i="46"/>
  <c r="N207" i="46"/>
  <c r="L207" i="46"/>
  <c r="I207" i="46"/>
  <c r="L208" i="46"/>
  <c r="O208" i="46"/>
  <c r="K208" i="46"/>
  <c r="N208" i="46"/>
  <c r="M208" i="46"/>
  <c r="I208" i="46"/>
  <c r="P208" i="46"/>
  <c r="J208" i="46"/>
  <c r="I209" i="46"/>
  <c r="P209" i="46"/>
  <c r="N209" i="46"/>
  <c r="K209" i="46"/>
  <c r="M209" i="46"/>
  <c r="J209" i="46"/>
  <c r="O209" i="46"/>
  <c r="L209" i="46"/>
  <c r="J210" i="46"/>
  <c r="P210" i="46"/>
  <c r="N210" i="46"/>
  <c r="L210" i="46"/>
  <c r="I210" i="46"/>
  <c r="K210" i="46"/>
  <c r="M210" i="46"/>
  <c r="O210" i="46"/>
  <c r="J211" i="46"/>
  <c r="O211" i="46"/>
  <c r="K211" i="46"/>
  <c r="P211" i="46"/>
  <c r="M211" i="46"/>
  <c r="N211" i="46"/>
  <c r="L211" i="46"/>
  <c r="I211" i="46"/>
  <c r="K212" i="46"/>
  <c r="N212" i="46"/>
  <c r="J212" i="46"/>
  <c r="M212" i="46"/>
  <c r="O212" i="46"/>
  <c r="L212" i="46"/>
  <c r="P212" i="46"/>
  <c r="I212" i="46"/>
  <c r="P213" i="46"/>
  <c r="N213" i="46"/>
  <c r="L213" i="46"/>
  <c r="M213" i="46"/>
  <c r="K213" i="46"/>
  <c r="J213" i="46"/>
  <c r="O213" i="46"/>
  <c r="I213" i="46"/>
  <c r="K214" i="46"/>
  <c r="N214" i="46"/>
  <c r="L214" i="46"/>
  <c r="P214" i="46"/>
  <c r="O214" i="46"/>
  <c r="M214" i="46"/>
  <c r="I214" i="46"/>
  <c r="J214" i="46"/>
  <c r="L215" i="46"/>
  <c r="P215" i="46"/>
  <c r="O215" i="46"/>
  <c r="N215" i="46"/>
  <c r="J215" i="46"/>
  <c r="K215" i="46"/>
  <c r="I215" i="46"/>
  <c r="M215" i="46"/>
  <c r="J216" i="46"/>
  <c r="P216" i="46"/>
  <c r="N216" i="46"/>
  <c r="O216" i="46"/>
  <c r="L216" i="46"/>
  <c r="K216" i="46"/>
  <c r="I216" i="46"/>
  <c r="M216" i="46"/>
  <c r="O217" i="46"/>
  <c r="P217" i="46"/>
  <c r="K217" i="46"/>
  <c r="J217" i="46"/>
  <c r="L217" i="46"/>
  <c r="N217" i="46"/>
  <c r="I217" i="46"/>
  <c r="M217" i="46"/>
  <c r="M218" i="46"/>
  <c r="L218" i="46"/>
  <c r="I218" i="46"/>
  <c r="J218" i="46"/>
  <c r="O218" i="46"/>
  <c r="N218" i="46"/>
  <c r="P218" i="46"/>
  <c r="K218" i="46"/>
  <c r="L219" i="46"/>
  <c r="K219" i="46"/>
  <c r="P219" i="46"/>
  <c r="N219" i="46"/>
  <c r="J219" i="46"/>
  <c r="O219" i="46"/>
  <c r="I219" i="46"/>
  <c r="M219" i="46"/>
  <c r="K220" i="46"/>
  <c r="L220" i="46"/>
  <c r="J220" i="46"/>
  <c r="M220" i="46"/>
  <c r="O220" i="46"/>
  <c r="I220" i="46"/>
  <c r="P220" i="46"/>
  <c r="N220" i="46"/>
  <c r="O221" i="46"/>
  <c r="L221" i="46"/>
  <c r="J221" i="46"/>
  <c r="N221" i="46"/>
  <c r="I221" i="46"/>
  <c r="M221" i="46"/>
  <c r="P221" i="46"/>
  <c r="K221" i="46"/>
  <c r="K222" i="46"/>
  <c r="N222" i="46"/>
  <c r="L222" i="46"/>
  <c r="P222" i="46"/>
  <c r="O222" i="46"/>
  <c r="M222" i="46"/>
  <c r="J222" i="46"/>
  <c r="I222" i="46"/>
  <c r="L223" i="46"/>
  <c r="P223" i="46"/>
  <c r="O223" i="46"/>
  <c r="N223" i="46"/>
  <c r="I223" i="46"/>
  <c r="K223" i="46"/>
  <c r="J223" i="46"/>
  <c r="M223" i="46"/>
  <c r="J224" i="46"/>
  <c r="K224" i="46"/>
  <c r="I224" i="46"/>
  <c r="M224" i="46"/>
  <c r="L224" i="46"/>
  <c r="P224" i="46"/>
  <c r="N224" i="46"/>
  <c r="O224" i="46"/>
  <c r="I225" i="46"/>
  <c r="J225" i="46"/>
  <c r="N225" i="46"/>
  <c r="K225" i="46"/>
  <c r="M225" i="46"/>
  <c r="O225" i="46"/>
  <c r="P225" i="46"/>
  <c r="L225" i="46"/>
  <c r="J226" i="46"/>
  <c r="P226" i="46"/>
  <c r="L226" i="46"/>
  <c r="N226" i="46"/>
  <c r="I226" i="46"/>
  <c r="K226" i="46"/>
  <c r="M226" i="46"/>
  <c r="O226" i="46"/>
  <c r="J227" i="46"/>
  <c r="O227" i="46"/>
  <c r="K227" i="46"/>
  <c r="P227" i="46"/>
  <c r="M227" i="46"/>
  <c r="N227" i="46"/>
  <c r="L227" i="46"/>
  <c r="I227" i="46"/>
  <c r="K228" i="46"/>
  <c r="N228" i="46"/>
  <c r="J228" i="46"/>
  <c r="L228" i="46"/>
  <c r="O228" i="46"/>
  <c r="I228" i="46"/>
  <c r="P228" i="46"/>
  <c r="M228" i="46"/>
  <c r="O229" i="46"/>
  <c r="J229" i="46"/>
  <c r="N229" i="46"/>
  <c r="L229" i="46"/>
  <c r="I229" i="46"/>
  <c r="M229" i="46"/>
  <c r="P229" i="46"/>
  <c r="K229" i="46"/>
  <c r="I230" i="46"/>
  <c r="L230" i="46"/>
  <c r="K230" i="46"/>
  <c r="O230" i="46"/>
  <c r="J230" i="46"/>
  <c r="P230" i="46"/>
  <c r="N230" i="46"/>
  <c r="M230" i="46"/>
  <c r="I231" i="46"/>
  <c r="P231" i="46"/>
  <c r="K231" i="46"/>
  <c r="O231" i="46"/>
  <c r="M231" i="46"/>
  <c r="N231" i="46"/>
  <c r="L231" i="46"/>
  <c r="J231" i="46"/>
  <c r="I232" i="46"/>
  <c r="O232" i="46"/>
  <c r="K232" i="46"/>
  <c r="N232" i="46"/>
  <c r="M232" i="46"/>
  <c r="P232" i="46"/>
  <c r="J232" i="46"/>
  <c r="L232" i="46"/>
  <c r="I233" i="46"/>
  <c r="K233" i="46"/>
  <c r="P233" i="46"/>
  <c r="N233" i="46"/>
  <c r="M233" i="46"/>
  <c r="J233" i="46"/>
  <c r="O233" i="46"/>
  <c r="L233" i="46"/>
  <c r="I234" i="46"/>
  <c r="P234" i="46"/>
  <c r="N234" i="46"/>
  <c r="L234" i="46"/>
  <c r="J234" i="46"/>
  <c r="K234" i="46"/>
  <c r="M234" i="46"/>
  <c r="O234" i="46"/>
  <c r="I235" i="46"/>
  <c r="O235" i="46"/>
  <c r="P235" i="46"/>
  <c r="K235" i="46"/>
  <c r="M235" i="46"/>
  <c r="N235" i="46"/>
  <c r="L235" i="46"/>
  <c r="J235" i="46"/>
  <c r="K236" i="46"/>
  <c r="I236" i="46"/>
  <c r="P236" i="46"/>
  <c r="M236" i="46"/>
  <c r="O236" i="46"/>
  <c r="N236" i="46"/>
  <c r="L236" i="46"/>
  <c r="J236" i="46"/>
  <c r="P237" i="46"/>
  <c r="J237" i="46"/>
  <c r="N237" i="46"/>
  <c r="M237" i="46"/>
  <c r="K237" i="46"/>
  <c r="L237" i="46"/>
  <c r="O237" i="46"/>
  <c r="I237" i="46"/>
  <c r="K238" i="46"/>
  <c r="L238" i="46"/>
  <c r="J238" i="46"/>
  <c r="I238" i="46"/>
  <c r="O238" i="46"/>
  <c r="N238" i="46"/>
  <c r="M238" i="46"/>
  <c r="P238" i="46"/>
  <c r="L239" i="46"/>
  <c r="K239" i="46"/>
  <c r="O239" i="46"/>
  <c r="N239" i="46"/>
  <c r="I239" i="46"/>
  <c r="P239" i="46"/>
  <c r="J239" i="46"/>
  <c r="M239" i="46"/>
  <c r="O240" i="46"/>
  <c r="P240" i="46"/>
  <c r="I240" i="46"/>
  <c r="N240" i="46"/>
  <c r="J240" i="46"/>
  <c r="K240" i="46"/>
  <c r="L240" i="46"/>
  <c r="M240" i="46"/>
  <c r="O241" i="46"/>
  <c r="N241" i="46"/>
  <c r="P241" i="46"/>
  <c r="J241" i="46"/>
  <c r="L241" i="46"/>
  <c r="K241" i="46"/>
  <c r="I241" i="46"/>
  <c r="M241" i="46"/>
  <c r="M242" i="46"/>
  <c r="L242" i="46"/>
  <c r="P242" i="46"/>
  <c r="K242" i="46"/>
  <c r="O242" i="46"/>
  <c r="N242" i="46"/>
  <c r="J242" i="46"/>
  <c r="I242" i="46"/>
  <c r="L243" i="46"/>
  <c r="K243" i="46"/>
  <c r="P243" i="46"/>
  <c r="N243" i="46"/>
  <c r="I243" i="46"/>
  <c r="O243" i="46"/>
  <c r="J243" i="46"/>
  <c r="M243" i="46"/>
  <c r="P244" i="46"/>
  <c r="I244" i="46"/>
  <c r="N244" i="46"/>
  <c r="L244" i="46"/>
  <c r="M244" i="46"/>
  <c r="J244" i="46"/>
  <c r="K244" i="46"/>
  <c r="O244" i="46"/>
  <c r="P245" i="46"/>
  <c r="N245" i="46"/>
  <c r="L245" i="46"/>
  <c r="M245" i="46"/>
  <c r="K245" i="46"/>
  <c r="J245" i="46"/>
  <c r="O245" i="46"/>
  <c r="I245" i="46"/>
  <c r="K246" i="46"/>
  <c r="N246" i="46"/>
  <c r="L246" i="46"/>
  <c r="P246" i="46"/>
  <c r="O246" i="46"/>
  <c r="M246" i="46"/>
  <c r="I246" i="46"/>
  <c r="J246" i="46"/>
  <c r="L247" i="46"/>
  <c r="P247" i="46"/>
  <c r="O247" i="46"/>
  <c r="N247" i="46"/>
  <c r="J247" i="46"/>
  <c r="K247" i="46"/>
  <c r="I247" i="46"/>
  <c r="M247" i="46"/>
  <c r="J248" i="46"/>
  <c r="P248" i="46"/>
  <c r="N248" i="46"/>
  <c r="O248" i="46"/>
  <c r="L248" i="46"/>
  <c r="K248" i="46"/>
  <c r="I248" i="46"/>
  <c r="M248" i="46"/>
  <c r="P249" i="46"/>
  <c r="N249" i="46"/>
  <c r="J249" i="46"/>
  <c r="O249" i="46"/>
  <c r="L249" i="46"/>
  <c r="K249" i="46"/>
  <c r="I249" i="46"/>
  <c r="M249" i="46"/>
  <c r="M250" i="46"/>
  <c r="N250" i="46"/>
  <c r="P250" i="46"/>
  <c r="K250" i="46"/>
  <c r="O250" i="46"/>
  <c r="L250" i="46"/>
  <c r="I250" i="46"/>
  <c r="J250" i="46"/>
  <c r="I251" i="46"/>
  <c r="O251" i="46"/>
  <c r="L251" i="46"/>
  <c r="P251" i="46"/>
  <c r="M251" i="46"/>
  <c r="N251" i="46"/>
  <c r="K251" i="46"/>
  <c r="J251" i="46"/>
  <c r="P252" i="46"/>
  <c r="J252" i="46"/>
  <c r="L252" i="46"/>
  <c r="I252" i="46"/>
  <c r="M252" i="46"/>
  <c r="N252" i="46"/>
  <c r="K252" i="46"/>
  <c r="O252" i="46"/>
  <c r="O253" i="46"/>
  <c r="J253" i="46"/>
  <c r="N253" i="46"/>
  <c r="L253" i="46"/>
  <c r="I253" i="46"/>
  <c r="M253" i="46"/>
  <c r="P253" i="46"/>
  <c r="K253" i="46"/>
  <c r="K254" i="46"/>
  <c r="N254" i="46"/>
  <c r="L254" i="46"/>
  <c r="P254" i="46"/>
  <c r="O254" i="46"/>
  <c r="M254" i="46"/>
  <c r="J254" i="46"/>
  <c r="I254" i="46"/>
  <c r="L255" i="46"/>
  <c r="P255" i="46"/>
  <c r="O255" i="46"/>
  <c r="N255" i="46"/>
  <c r="I255" i="46"/>
  <c r="K255" i="46"/>
  <c r="J255" i="46"/>
  <c r="M255" i="46"/>
  <c r="I256" i="46"/>
  <c r="N256" i="46"/>
  <c r="K256" i="46"/>
  <c r="P256" i="46"/>
  <c r="M256" i="46"/>
  <c r="O256" i="46"/>
  <c r="J256" i="46"/>
  <c r="L256" i="46"/>
  <c r="I257" i="46"/>
  <c r="K257" i="46"/>
  <c r="P257" i="46"/>
  <c r="N257" i="46"/>
  <c r="M257" i="46"/>
  <c r="J257" i="46"/>
  <c r="O257" i="46"/>
  <c r="L257" i="46"/>
  <c r="J258" i="46"/>
  <c r="P258" i="46"/>
  <c r="L258" i="46"/>
  <c r="N258" i="46"/>
  <c r="I258" i="46"/>
  <c r="K258" i="46"/>
  <c r="M258" i="46"/>
  <c r="O258" i="46"/>
  <c r="J259" i="46"/>
  <c r="P259" i="46"/>
  <c r="K259" i="46"/>
  <c r="O259" i="46"/>
  <c r="M259" i="46"/>
  <c r="N259" i="46"/>
  <c r="L259" i="46"/>
  <c r="I259" i="46"/>
  <c r="K260" i="46"/>
  <c r="N260" i="46"/>
  <c r="J260" i="46"/>
  <c r="M260" i="46"/>
  <c r="O260" i="46"/>
  <c r="I260" i="46"/>
  <c r="P260" i="46"/>
  <c r="L260" i="46"/>
  <c r="O261" i="46"/>
  <c r="J261" i="46"/>
  <c r="N261" i="46"/>
  <c r="L261" i="46"/>
  <c r="I261" i="46"/>
  <c r="M261" i="46"/>
  <c r="P261" i="46"/>
  <c r="K261" i="46"/>
  <c r="K262" i="46"/>
  <c r="N262" i="46"/>
  <c r="I262" i="46"/>
  <c r="J262" i="46"/>
  <c r="O262" i="46"/>
  <c r="M262" i="46"/>
  <c r="L262" i="46"/>
  <c r="P262" i="46"/>
  <c r="I263" i="46"/>
  <c r="O263" i="46"/>
  <c r="P263" i="46"/>
  <c r="K263" i="46"/>
  <c r="M263" i="46"/>
  <c r="N263" i="46"/>
  <c r="L263" i="46"/>
  <c r="J263" i="46"/>
  <c r="L264" i="46"/>
  <c r="N264" i="46"/>
  <c r="J264" i="46"/>
  <c r="I264" i="46"/>
  <c r="M264" i="46"/>
  <c r="O264" i="46"/>
  <c r="P264" i="46"/>
  <c r="K264" i="46"/>
  <c r="I265" i="46"/>
  <c r="P265" i="46"/>
  <c r="N265" i="46"/>
  <c r="K265" i="46"/>
  <c r="M265" i="46"/>
  <c r="O265" i="46"/>
  <c r="L265" i="46"/>
  <c r="J265" i="46"/>
  <c r="I266" i="46"/>
  <c r="P266" i="46"/>
  <c r="N266" i="46"/>
  <c r="L266" i="46"/>
  <c r="J266" i="46"/>
  <c r="K266" i="46"/>
  <c r="M266" i="46"/>
  <c r="O266" i="46"/>
  <c r="I267" i="46"/>
  <c r="O267" i="46"/>
  <c r="K267" i="46"/>
  <c r="J267" i="46"/>
  <c r="M267" i="46"/>
  <c r="N267" i="46"/>
  <c r="L267" i="46"/>
  <c r="P267" i="46"/>
  <c r="K268" i="46"/>
  <c r="N268" i="46"/>
  <c r="I268" i="46"/>
  <c r="M268" i="46"/>
  <c r="O268" i="46"/>
  <c r="J268" i="46"/>
  <c r="P268" i="46"/>
  <c r="L268" i="46"/>
  <c r="O269" i="46"/>
  <c r="M269" i="46"/>
  <c r="J269" i="46"/>
  <c r="K269" i="46"/>
  <c r="I269" i="46"/>
  <c r="P269" i="46"/>
  <c r="N269" i="46"/>
  <c r="L269" i="46"/>
  <c r="J270" i="46"/>
  <c r="M270" i="46"/>
  <c r="L270" i="46"/>
  <c r="N270" i="46"/>
  <c r="I270" i="46"/>
  <c r="P270" i="46"/>
  <c r="K270" i="46"/>
  <c r="O270" i="46"/>
  <c r="J271" i="46"/>
  <c r="P271" i="46"/>
  <c r="K271" i="46"/>
  <c r="O271" i="46"/>
  <c r="M271" i="46"/>
  <c r="N271" i="46"/>
  <c r="L271" i="46"/>
  <c r="I271" i="46"/>
  <c r="L272" i="46"/>
  <c r="I272" i="46"/>
  <c r="K272" i="46"/>
  <c r="O272" i="46"/>
  <c r="M272" i="46"/>
  <c r="P272" i="46"/>
  <c r="N272" i="46"/>
  <c r="J272" i="46"/>
  <c r="I273" i="46"/>
  <c r="K273" i="46"/>
  <c r="L273" i="46"/>
  <c r="J273" i="46"/>
  <c r="M273" i="46"/>
  <c r="O273" i="46"/>
  <c r="P273" i="46"/>
  <c r="N273" i="46"/>
  <c r="J274" i="46"/>
  <c r="P274" i="46"/>
  <c r="N274" i="46"/>
  <c r="L274" i="46"/>
  <c r="I274" i="46"/>
  <c r="K274" i="46"/>
  <c r="M274" i="46"/>
  <c r="O274" i="46"/>
  <c r="J275" i="46"/>
  <c r="O275" i="46"/>
  <c r="P275" i="46"/>
  <c r="K275" i="46"/>
  <c r="M275" i="46"/>
  <c r="N275" i="46"/>
  <c r="L275" i="46"/>
  <c r="I275" i="46"/>
  <c r="K276" i="46"/>
  <c r="I276" i="46"/>
  <c r="J276" i="46"/>
  <c r="M276" i="46"/>
  <c r="O276" i="46"/>
  <c r="L276" i="46"/>
  <c r="P276" i="46"/>
  <c r="N276" i="46"/>
  <c r="O277" i="46"/>
  <c r="L277" i="46"/>
  <c r="N277" i="46"/>
  <c r="J277" i="46"/>
  <c r="I277" i="46"/>
  <c r="M277" i="46"/>
  <c r="P277" i="46"/>
  <c r="K277" i="46"/>
  <c r="I278" i="46"/>
  <c r="L278" i="46"/>
  <c r="M278" i="46"/>
  <c r="N278" i="46"/>
  <c r="J278" i="46"/>
  <c r="P278" i="46"/>
  <c r="K278" i="46"/>
  <c r="O278" i="46"/>
  <c r="I279" i="46"/>
  <c r="O279" i="46"/>
  <c r="K279" i="46"/>
  <c r="P279" i="46"/>
  <c r="M279" i="46"/>
  <c r="N279" i="46"/>
  <c r="L279" i="46"/>
  <c r="J279" i="46"/>
  <c r="I280" i="46"/>
  <c r="J280" i="46"/>
  <c r="N280" i="46"/>
  <c r="L280" i="46"/>
  <c r="M280" i="46"/>
  <c r="K280" i="46"/>
  <c r="O280" i="46"/>
  <c r="P280" i="46"/>
  <c r="I281" i="46"/>
  <c r="O281" i="46"/>
  <c r="N281" i="46"/>
  <c r="K281" i="46"/>
  <c r="M281" i="46"/>
  <c r="P281" i="46"/>
  <c r="J281" i="46"/>
  <c r="L281" i="46"/>
  <c r="I282" i="46"/>
  <c r="P282" i="46"/>
  <c r="N282" i="46"/>
  <c r="L282" i="46"/>
  <c r="J282" i="46"/>
  <c r="K282" i="46"/>
  <c r="M282" i="46"/>
  <c r="O282" i="46"/>
  <c r="L283" i="46"/>
  <c r="K283" i="46"/>
  <c r="P283" i="46"/>
  <c r="N283" i="46"/>
  <c r="J283" i="46"/>
  <c r="O283" i="46"/>
  <c r="I283" i="46"/>
  <c r="M283" i="46"/>
  <c r="P284" i="46"/>
  <c r="N284" i="46"/>
  <c r="L284" i="46"/>
  <c r="I284" i="46"/>
  <c r="M284" i="46"/>
  <c r="J284" i="46"/>
  <c r="K284" i="46"/>
  <c r="O284" i="46"/>
  <c r="O285" i="46"/>
  <c r="L285" i="46"/>
  <c r="N285" i="46"/>
  <c r="J285" i="46"/>
  <c r="I285" i="46"/>
  <c r="M285" i="46"/>
  <c r="P285" i="46"/>
  <c r="K285" i="46"/>
  <c r="J286" i="46"/>
  <c r="L286" i="46"/>
  <c r="P286" i="46"/>
  <c r="K286" i="46"/>
  <c r="N286" i="46"/>
  <c r="O286" i="46"/>
  <c r="M286" i="46"/>
  <c r="I286" i="46"/>
  <c r="J287" i="46"/>
  <c r="O287" i="46"/>
  <c r="P287" i="46"/>
  <c r="K287" i="46"/>
  <c r="M287" i="46"/>
  <c r="N287" i="46"/>
  <c r="L287" i="46"/>
  <c r="I287" i="46"/>
  <c r="I288" i="46"/>
  <c r="P288" i="46"/>
  <c r="K288" i="46"/>
  <c r="O288" i="46"/>
  <c r="L288" i="46"/>
  <c r="N288" i="46"/>
  <c r="J288" i="46"/>
  <c r="M288" i="46"/>
  <c r="I289" i="46"/>
  <c r="K289" i="46"/>
  <c r="P289" i="46"/>
  <c r="N289" i="46"/>
  <c r="M289" i="46"/>
  <c r="J289" i="46"/>
  <c r="O289" i="46"/>
  <c r="L289" i="46"/>
  <c r="J290" i="46"/>
  <c r="P290" i="46"/>
  <c r="L290" i="46"/>
  <c r="N290" i="46"/>
  <c r="I290" i="46"/>
  <c r="K290" i="46"/>
  <c r="M290" i="46"/>
  <c r="O290" i="46"/>
  <c r="J291" i="46"/>
  <c r="O291" i="46"/>
  <c r="P291" i="46"/>
  <c r="K291" i="46"/>
  <c r="M291" i="46"/>
  <c r="N291" i="46"/>
  <c r="L291" i="46"/>
  <c r="I291" i="46"/>
  <c r="K292" i="46"/>
  <c r="I292" i="46"/>
  <c r="M292" i="46"/>
  <c r="J292" i="46"/>
  <c r="O292" i="46"/>
  <c r="P292" i="46"/>
  <c r="L292" i="46"/>
  <c r="N292" i="46"/>
  <c r="O293" i="46"/>
  <c r="J293" i="46"/>
  <c r="N293" i="46"/>
  <c r="L293" i="46"/>
  <c r="I293" i="46"/>
  <c r="M293" i="46"/>
  <c r="P293" i="46"/>
  <c r="K293" i="46"/>
  <c r="K294" i="46"/>
  <c r="N294" i="46"/>
  <c r="L294" i="46"/>
  <c r="P294" i="46"/>
  <c r="O294" i="46"/>
  <c r="M294" i="46"/>
  <c r="I294" i="46"/>
  <c r="J294" i="46"/>
  <c r="L295" i="46"/>
  <c r="K295" i="46"/>
  <c r="I295" i="46"/>
  <c r="M295" i="46"/>
  <c r="J295" i="46"/>
  <c r="P295" i="46"/>
  <c r="O295" i="46"/>
  <c r="N295" i="46"/>
  <c r="L296" i="46"/>
  <c r="K296" i="46"/>
  <c r="P296" i="46"/>
  <c r="N296" i="46"/>
  <c r="M296" i="46"/>
  <c r="J296" i="46"/>
  <c r="I296" i="46"/>
  <c r="O296" i="46"/>
  <c r="I297" i="46"/>
  <c r="P297" i="46"/>
  <c r="N297" i="46"/>
  <c r="K297" i="46"/>
  <c r="M297" i="46"/>
  <c r="J297" i="46"/>
  <c r="O297" i="46"/>
  <c r="L297" i="46"/>
  <c r="I298" i="46"/>
  <c r="P298" i="46"/>
  <c r="N298" i="46"/>
  <c r="L298" i="46"/>
  <c r="J298" i="46"/>
  <c r="K298" i="46"/>
  <c r="M298" i="46"/>
  <c r="O298" i="46"/>
  <c r="I299" i="46"/>
  <c r="P299" i="46"/>
  <c r="K299" i="46"/>
  <c r="O299" i="46"/>
  <c r="M299" i="46"/>
  <c r="N299" i="46"/>
  <c r="L299" i="46"/>
  <c r="J299" i="46"/>
  <c r="P300" i="46"/>
  <c r="J300" i="46"/>
  <c r="N300" i="46"/>
  <c r="L300" i="46"/>
  <c r="M300" i="46"/>
  <c r="I300" i="46"/>
  <c r="K300" i="46"/>
  <c r="O300" i="46"/>
  <c r="O301" i="46"/>
  <c r="L301" i="46"/>
  <c r="J301" i="46"/>
  <c r="K301" i="46"/>
  <c r="I301" i="46"/>
  <c r="M301" i="46"/>
  <c r="P301" i="46"/>
  <c r="N301" i="46"/>
  <c r="K302" i="46"/>
  <c r="L302" i="46"/>
  <c r="J302" i="46"/>
  <c r="I302" i="46"/>
  <c r="O302" i="46"/>
  <c r="N302" i="46"/>
  <c r="M302" i="46"/>
  <c r="P302" i="46"/>
  <c r="J303" i="46"/>
  <c r="O303" i="46"/>
  <c r="P303" i="46"/>
  <c r="K303" i="46"/>
  <c r="M303" i="46"/>
  <c r="N303" i="46"/>
  <c r="L303" i="46"/>
  <c r="I303" i="46"/>
  <c r="L304" i="46"/>
  <c r="P304" i="46"/>
  <c r="J304" i="46"/>
  <c r="N304" i="46"/>
  <c r="M304" i="46"/>
  <c r="I304" i="46"/>
  <c r="K304" i="46"/>
  <c r="O304" i="46"/>
  <c r="I305" i="46"/>
  <c r="O305" i="46"/>
  <c r="J305" i="46"/>
  <c r="L305" i="46"/>
  <c r="M305" i="46"/>
  <c r="P305" i="46"/>
  <c r="N305" i="46"/>
  <c r="K305" i="46"/>
  <c r="J306" i="46"/>
  <c r="P306" i="46"/>
  <c r="N306" i="46"/>
  <c r="L306" i="46"/>
  <c r="I306" i="46"/>
  <c r="K306" i="46"/>
  <c r="M306" i="46"/>
  <c r="O306" i="46"/>
  <c r="J307" i="46"/>
  <c r="O307" i="46"/>
  <c r="L307" i="46"/>
  <c r="P307" i="46"/>
  <c r="M307" i="46"/>
  <c r="N307" i="46"/>
  <c r="K307" i="46"/>
  <c r="I307" i="46"/>
  <c r="J308" i="46"/>
  <c r="L308" i="46"/>
  <c r="M308" i="46"/>
  <c r="N308" i="46"/>
  <c r="O308" i="46"/>
  <c r="P308" i="46"/>
  <c r="I308" i="46"/>
  <c r="K308" i="46"/>
  <c r="O309" i="46"/>
  <c r="L309" i="46"/>
  <c r="N309" i="46"/>
  <c r="J309" i="46"/>
  <c r="I309" i="46"/>
  <c r="M309" i="46"/>
  <c r="P309" i="46"/>
  <c r="K309" i="46"/>
  <c r="I310" i="46"/>
  <c r="L310" i="46"/>
  <c r="K310" i="46"/>
  <c r="O310" i="46"/>
  <c r="J310" i="46"/>
  <c r="P310" i="46"/>
  <c r="N310" i="46"/>
  <c r="M310" i="46"/>
  <c r="L311" i="46"/>
  <c r="K311" i="46"/>
  <c r="P311" i="46"/>
  <c r="N311" i="46"/>
  <c r="J311" i="46"/>
  <c r="O311" i="46"/>
  <c r="I311" i="46"/>
  <c r="M311" i="46"/>
  <c r="J312" i="46"/>
  <c r="N312" i="46"/>
  <c r="K312" i="46"/>
  <c r="O312" i="46"/>
  <c r="L312" i="46"/>
  <c r="P312" i="46"/>
  <c r="I312" i="46"/>
  <c r="M312" i="46"/>
  <c r="O313" i="46"/>
  <c r="P313" i="46"/>
  <c r="J313" i="46"/>
  <c r="K313" i="46"/>
  <c r="L313" i="46"/>
  <c r="N313" i="46"/>
  <c r="I313" i="46"/>
  <c r="M313" i="46"/>
  <c r="M314" i="46"/>
  <c r="L314" i="46"/>
  <c r="P314" i="46"/>
  <c r="K314" i="46"/>
  <c r="O314" i="46"/>
  <c r="N314" i="46"/>
  <c r="I314" i="46"/>
  <c r="J314" i="46"/>
  <c r="L315" i="46"/>
  <c r="P315" i="46"/>
  <c r="O315" i="46"/>
  <c r="N315" i="46"/>
  <c r="J315" i="46"/>
  <c r="K315" i="46"/>
  <c r="I315" i="46"/>
  <c r="M315" i="46"/>
  <c r="P316" i="46"/>
  <c r="N316" i="46"/>
  <c r="I316" i="46"/>
  <c r="O316" i="46"/>
  <c r="M316" i="46"/>
  <c r="L316" i="46"/>
  <c r="K316" i="46"/>
  <c r="J316" i="46"/>
  <c r="P317" i="46"/>
  <c r="N317" i="46"/>
  <c r="J317" i="46"/>
  <c r="M317" i="46"/>
  <c r="K317" i="46"/>
  <c r="L317" i="46"/>
  <c r="O317" i="46"/>
  <c r="I317" i="46"/>
  <c r="K318" i="46"/>
  <c r="M318" i="46"/>
  <c r="J318" i="46"/>
  <c r="I318" i="46"/>
  <c r="O318" i="46"/>
  <c r="L318" i="46"/>
  <c r="N318" i="46"/>
  <c r="P318" i="46"/>
  <c r="L319" i="46"/>
  <c r="K319" i="46"/>
  <c r="J319" i="46"/>
  <c r="M319" i="46"/>
  <c r="I319" i="46"/>
  <c r="P319" i="46"/>
  <c r="O319" i="46"/>
  <c r="N319" i="46"/>
  <c r="O320" i="46"/>
  <c r="P320" i="46"/>
  <c r="J320" i="46"/>
  <c r="K320" i="46"/>
  <c r="I320" i="46"/>
  <c r="N320" i="46"/>
  <c r="L320" i="46"/>
  <c r="M320" i="46"/>
  <c r="J321" i="46"/>
  <c r="N321" i="46"/>
  <c r="P321" i="46"/>
  <c r="O321" i="46"/>
  <c r="L321" i="46"/>
  <c r="K321" i="46"/>
  <c r="I321" i="46"/>
  <c r="M321" i="46"/>
  <c r="M322" i="46"/>
  <c r="N322" i="46"/>
  <c r="J322" i="46"/>
  <c r="I322" i="46"/>
  <c r="O322" i="46"/>
  <c r="L322" i="46"/>
  <c r="P322" i="46"/>
  <c r="K322" i="46"/>
  <c r="L323" i="46"/>
  <c r="K323" i="46"/>
  <c r="P323" i="46"/>
  <c r="N323" i="46"/>
  <c r="I323" i="46"/>
  <c r="O323" i="46"/>
  <c r="J323" i="46"/>
  <c r="M323" i="46"/>
  <c r="M324" i="46"/>
  <c r="L324" i="46"/>
  <c r="I324" i="46"/>
  <c r="O324" i="46"/>
  <c r="K324" i="46"/>
  <c r="N324" i="46"/>
  <c r="J324" i="46"/>
  <c r="P324" i="46"/>
  <c r="P325" i="46"/>
  <c r="N325" i="46"/>
  <c r="J325" i="46"/>
  <c r="I325" i="46"/>
  <c r="K325" i="46"/>
  <c r="L325" i="46"/>
  <c r="O325" i="46"/>
  <c r="M325" i="46"/>
  <c r="I326" i="46"/>
  <c r="L326" i="46"/>
  <c r="N326" i="46"/>
  <c r="M326" i="46"/>
  <c r="J326" i="46"/>
  <c r="P326" i="46"/>
  <c r="K326" i="46"/>
  <c r="O326" i="46"/>
  <c r="I327" i="46"/>
  <c r="O327" i="46"/>
  <c r="P327" i="46"/>
  <c r="K327" i="46"/>
  <c r="M327" i="46"/>
  <c r="N327" i="46"/>
  <c r="L327" i="46"/>
  <c r="J327" i="46"/>
  <c r="L328" i="46"/>
  <c r="K328" i="46"/>
  <c r="P328" i="46"/>
  <c r="N328" i="46"/>
  <c r="M328" i="46"/>
  <c r="I328" i="46"/>
  <c r="O328" i="46"/>
  <c r="J328" i="46"/>
  <c r="I329" i="46"/>
  <c r="K329" i="46"/>
  <c r="P329" i="46"/>
  <c r="L329" i="46"/>
  <c r="M329" i="46"/>
  <c r="O329" i="46"/>
  <c r="N329" i="46"/>
  <c r="J329" i="46"/>
  <c r="I330" i="46"/>
  <c r="P330" i="46"/>
  <c r="N330" i="46"/>
  <c r="L330" i="46"/>
  <c r="J330" i="46"/>
  <c r="K330" i="46"/>
  <c r="M330" i="46"/>
  <c r="O330" i="46"/>
  <c r="I331" i="46"/>
  <c r="O331" i="46"/>
  <c r="K331" i="46"/>
  <c r="P331" i="46"/>
  <c r="M331" i="46"/>
  <c r="N331" i="46"/>
  <c r="L331" i="46"/>
  <c r="J331" i="46"/>
  <c r="K332" i="46"/>
  <c r="N332" i="46"/>
  <c r="L332" i="46"/>
  <c r="I332" i="46"/>
  <c r="O332" i="46"/>
  <c r="J332" i="46"/>
  <c r="P332" i="46"/>
  <c r="M332" i="46"/>
  <c r="O333" i="46"/>
  <c r="N333" i="46"/>
  <c r="J333" i="46"/>
  <c r="L333" i="46"/>
  <c r="I333" i="46"/>
  <c r="M333" i="46"/>
  <c r="P333" i="46"/>
  <c r="K333" i="46"/>
  <c r="J334" i="46"/>
  <c r="M334" i="46"/>
  <c r="L334" i="46"/>
  <c r="N334" i="46"/>
  <c r="I334" i="46"/>
  <c r="P334" i="46"/>
  <c r="K334" i="46"/>
  <c r="O334" i="46"/>
  <c r="J335" i="46"/>
  <c r="O335" i="46"/>
  <c r="P335" i="46"/>
  <c r="K335" i="46"/>
  <c r="M335" i="46"/>
  <c r="N335" i="46"/>
  <c r="L335" i="46"/>
  <c r="I335" i="46"/>
  <c r="L336" i="46"/>
  <c r="I336" i="46"/>
  <c r="N336" i="46"/>
  <c r="J336" i="46"/>
  <c r="M336" i="46"/>
  <c r="P336" i="46"/>
  <c r="K336" i="46"/>
  <c r="O336" i="46"/>
  <c r="J337" i="46"/>
  <c r="P337" i="46"/>
  <c r="K337" i="46"/>
  <c r="O337" i="46"/>
  <c r="L337" i="46"/>
  <c r="N337" i="46"/>
  <c r="I337" i="46"/>
  <c r="M337" i="46"/>
  <c r="M338" i="46"/>
  <c r="N338" i="46"/>
  <c r="P338" i="46"/>
  <c r="K338" i="46"/>
  <c r="O338" i="46"/>
  <c r="L338" i="46"/>
  <c r="J338" i="46"/>
  <c r="I338" i="46"/>
  <c r="F110" i="41"/>
  <c r="G110" i="41" s="1"/>
  <c r="F106" i="41"/>
  <c r="G106" i="41" s="1"/>
  <c r="F107" i="41"/>
  <c r="G107" i="41" s="1"/>
  <c r="F105" i="41"/>
  <c r="G105" i="41" s="1"/>
  <c r="F6" i="41"/>
  <c r="G6" i="41" s="1"/>
  <c r="F10" i="41"/>
  <c r="G10" i="41" s="1"/>
  <c r="F15" i="41"/>
  <c r="G15" i="41" s="1"/>
  <c r="F20" i="41"/>
  <c r="G20" i="41" s="1"/>
  <c r="F34" i="41"/>
  <c r="G34" i="41" s="1"/>
  <c r="F50" i="41"/>
  <c r="G50" i="41" s="1"/>
  <c r="F58" i="41"/>
  <c r="G58" i="41" s="1"/>
  <c r="F74" i="41"/>
  <c r="G74" i="41" s="1"/>
  <c r="F97" i="41"/>
  <c r="G97" i="41" s="1"/>
  <c r="F5" i="41"/>
  <c r="G5" i="41" s="1"/>
  <c r="F9" i="41"/>
  <c r="G9" i="41" s="1"/>
  <c r="F13" i="41"/>
  <c r="G13" i="41" s="1"/>
  <c r="F14" i="41"/>
  <c r="G14" i="41" s="1"/>
  <c r="F19" i="41"/>
  <c r="G19" i="41" s="1"/>
  <c r="F24" i="41"/>
  <c r="G24" i="41" s="1"/>
  <c r="F29" i="41"/>
  <c r="G29" i="41" s="1"/>
  <c r="F33" i="41"/>
  <c r="G33" i="41" s="1"/>
  <c r="F37" i="41"/>
  <c r="G37" i="41" s="1"/>
  <c r="F41" i="41"/>
  <c r="G41" i="41" s="1"/>
  <c r="F45" i="41"/>
  <c r="G45" i="41" s="1"/>
  <c r="F49" i="41"/>
  <c r="G49" i="41" s="1"/>
  <c r="F53" i="41"/>
  <c r="G53" i="41" s="1"/>
  <c r="F57" i="41"/>
  <c r="G57" i="41" s="1"/>
  <c r="F61" i="41"/>
  <c r="G61" i="41" s="1"/>
  <c r="F65" i="41"/>
  <c r="G65" i="41" s="1"/>
  <c r="F69" i="41"/>
  <c r="G69" i="41" s="1"/>
  <c r="F73" i="41"/>
  <c r="G73" i="41" s="1"/>
  <c r="F81" i="41"/>
  <c r="G81" i="41" s="1"/>
  <c r="F85" i="41"/>
  <c r="G85" i="41" s="1"/>
  <c r="F92" i="41"/>
  <c r="G92" i="41" s="1"/>
  <c r="F96" i="41"/>
  <c r="G96" i="41" s="1"/>
  <c r="F100" i="41"/>
  <c r="G100" i="41" s="1"/>
  <c r="F104" i="41"/>
  <c r="G104" i="41" s="1"/>
  <c r="F112" i="41"/>
  <c r="G112" i="41" s="1"/>
  <c r="F2" i="41"/>
  <c r="G2" i="41" s="1"/>
  <c r="F16" i="41"/>
  <c r="G16" i="41" s="1"/>
  <c r="F35" i="41"/>
  <c r="G35" i="41" s="1"/>
  <c r="F47" i="41"/>
  <c r="G47" i="41" s="1"/>
  <c r="F55" i="41"/>
  <c r="G55" i="41" s="1"/>
  <c r="F67" i="41"/>
  <c r="G67" i="41" s="1"/>
  <c r="F83" i="41"/>
  <c r="G83" i="41" s="1"/>
  <c r="F98" i="41"/>
  <c r="G98" i="41" s="1"/>
  <c r="F114" i="41"/>
  <c r="G114" i="41" s="1"/>
  <c r="F26" i="41"/>
  <c r="G26" i="41" s="1"/>
  <c r="F46" i="41"/>
  <c r="G46" i="41" s="1"/>
  <c r="F66" i="41"/>
  <c r="G66" i="41" s="1"/>
  <c r="F82" i="41"/>
  <c r="G82" i="41" s="1"/>
  <c r="F101" i="41"/>
  <c r="G101" i="41" s="1"/>
  <c r="F4" i="41"/>
  <c r="G4" i="41" s="1"/>
  <c r="F8" i="41"/>
  <c r="G8" i="41" s="1"/>
  <c r="F12" i="41"/>
  <c r="G12" i="41" s="1"/>
  <c r="F17" i="41"/>
  <c r="G17" i="41" s="1"/>
  <c r="F18" i="41"/>
  <c r="G18" i="41" s="1"/>
  <c r="F23" i="41"/>
  <c r="G23" i="41" s="1"/>
  <c r="F28" i="41"/>
  <c r="G28" i="41" s="1"/>
  <c r="F32" i="41"/>
  <c r="G32" i="41" s="1"/>
  <c r="F36" i="41"/>
  <c r="G36" i="41" s="1"/>
  <c r="F40" i="41"/>
  <c r="G40" i="41" s="1"/>
  <c r="F44" i="41"/>
  <c r="G44" i="41" s="1"/>
  <c r="F48" i="41"/>
  <c r="G48" i="41" s="1"/>
  <c r="F52" i="41"/>
  <c r="G52" i="41" s="1"/>
  <c r="F56" i="41"/>
  <c r="G56" i="41" s="1"/>
  <c r="F60" i="41"/>
  <c r="G60" i="41" s="1"/>
  <c r="F64" i="41"/>
  <c r="G64" i="41" s="1"/>
  <c r="F68" i="41"/>
  <c r="G68" i="41" s="1"/>
  <c r="F72" i="41"/>
  <c r="G72" i="41" s="1"/>
  <c r="F80" i="41"/>
  <c r="G80" i="41" s="1"/>
  <c r="F84" i="41"/>
  <c r="G84" i="41" s="1"/>
  <c r="F91" i="41"/>
  <c r="G91" i="41" s="1"/>
  <c r="F95" i="41"/>
  <c r="G95" i="41" s="1"/>
  <c r="F99" i="41"/>
  <c r="G99" i="41" s="1"/>
  <c r="F103" i="41"/>
  <c r="G103" i="41" s="1"/>
  <c r="F111" i="41"/>
  <c r="G111" i="41" s="1"/>
  <c r="F115" i="41"/>
  <c r="G115" i="41" s="1"/>
  <c r="F3" i="41"/>
  <c r="G3" i="41" s="1"/>
  <c r="F7" i="41"/>
  <c r="G7" i="41" s="1"/>
  <c r="F11" i="41"/>
  <c r="G11" i="41" s="1"/>
  <c r="F21" i="41"/>
  <c r="G21" i="41" s="1"/>
  <c r="F22" i="41"/>
  <c r="G22" i="41" s="1"/>
  <c r="F27" i="41"/>
  <c r="G27" i="41" s="1"/>
  <c r="F31" i="41"/>
  <c r="G31" i="41" s="1"/>
  <c r="F39" i="41"/>
  <c r="G39" i="41" s="1"/>
  <c r="F43" i="41"/>
  <c r="G43" i="41" s="1"/>
  <c r="F51" i="41"/>
  <c r="G51" i="41" s="1"/>
  <c r="F59" i="41"/>
  <c r="G59" i="41" s="1"/>
  <c r="F63" i="41"/>
  <c r="G63" i="41" s="1"/>
  <c r="F71" i="41"/>
  <c r="G71" i="41" s="1"/>
  <c r="F75" i="41"/>
  <c r="G75" i="41" s="1"/>
  <c r="F90" i="41"/>
  <c r="G90" i="41" s="1"/>
  <c r="F94" i="41"/>
  <c r="G94" i="41" s="1"/>
  <c r="F102" i="41"/>
  <c r="G102" i="41" s="1"/>
  <c r="F109" i="41"/>
  <c r="G109" i="41" s="1"/>
  <c r="F25" i="41"/>
  <c r="G25" i="41" s="1"/>
  <c r="F30" i="41"/>
  <c r="G30" i="41" s="1"/>
  <c r="F38" i="41"/>
  <c r="G38" i="41" s="1"/>
  <c r="F42" i="41"/>
  <c r="G42" i="41" s="1"/>
  <c r="F54" i="41"/>
  <c r="G54" i="41" s="1"/>
  <c r="F62" i="41"/>
  <c r="G62" i="41" s="1"/>
  <c r="F70" i="41"/>
  <c r="G70" i="41" s="1"/>
  <c r="F87" i="41"/>
  <c r="G87" i="41" s="1"/>
  <c r="F93" i="41"/>
  <c r="G93" i="41" s="1"/>
  <c r="F108" i="41"/>
  <c r="G108" i="41" s="1"/>
  <c r="F113" i="41"/>
  <c r="G113" i="41" s="1"/>
  <c r="X15" i="34"/>
  <c r="X16" i="34"/>
  <c r="X17" i="34"/>
  <c r="X18" i="34"/>
  <c r="X19" i="34"/>
  <c r="X20" i="34"/>
  <c r="X21" i="34"/>
  <c r="X22" i="34"/>
  <c r="X23" i="34"/>
  <c r="X24" i="34"/>
  <c r="X25" i="34"/>
  <c r="X26" i="34"/>
  <c r="X27" i="34"/>
  <c r="X28" i="34"/>
  <c r="X29" i="34"/>
  <c r="X30" i="34"/>
  <c r="X31" i="34"/>
  <c r="X32" i="34"/>
  <c r="X33" i="34"/>
  <c r="X34" i="34"/>
  <c r="X35" i="34"/>
  <c r="X36" i="34"/>
  <c r="X37" i="34"/>
  <c r="X38" i="34"/>
  <c r="X39" i="34"/>
  <c r="X40" i="34"/>
  <c r="X41" i="34"/>
  <c r="X42" i="34"/>
  <c r="X43" i="34"/>
  <c r="X44" i="34"/>
  <c r="X45" i="34"/>
  <c r="X46" i="34"/>
  <c r="X47" i="34"/>
  <c r="X48" i="34"/>
  <c r="X49" i="34"/>
  <c r="X50" i="34"/>
  <c r="X51" i="34"/>
  <c r="X52" i="34"/>
  <c r="X53" i="34"/>
  <c r="X54" i="34"/>
  <c r="X55" i="34"/>
  <c r="X56" i="34"/>
  <c r="X57" i="34"/>
  <c r="X58" i="34"/>
  <c r="X59" i="34"/>
  <c r="X60" i="34"/>
  <c r="X61" i="34"/>
  <c r="X62" i="34"/>
  <c r="X63" i="34"/>
  <c r="X64" i="34"/>
  <c r="X65" i="34"/>
  <c r="X66" i="34"/>
  <c r="X67" i="34"/>
  <c r="X68" i="34"/>
  <c r="X69" i="34"/>
  <c r="X70" i="34"/>
  <c r="X71" i="34"/>
  <c r="X72" i="34"/>
  <c r="X73" i="34"/>
  <c r="X74" i="34"/>
  <c r="X75" i="34"/>
  <c r="X76" i="34"/>
  <c r="X77" i="34"/>
  <c r="X78" i="34"/>
  <c r="X79" i="34"/>
  <c r="X80" i="34"/>
  <c r="X81" i="34"/>
  <c r="X82" i="34"/>
  <c r="X83" i="34"/>
  <c r="X84" i="34"/>
  <c r="X85" i="34"/>
  <c r="X86" i="34"/>
  <c r="X87" i="34"/>
  <c r="X88" i="34"/>
  <c r="X89" i="34"/>
  <c r="X90" i="34"/>
  <c r="X91" i="34"/>
  <c r="X92" i="34"/>
  <c r="X93" i="34"/>
  <c r="X94" i="34"/>
  <c r="X95" i="34"/>
  <c r="X96" i="34"/>
  <c r="X97" i="34"/>
  <c r="X98" i="34"/>
  <c r="X99" i="34"/>
  <c r="X100" i="34"/>
  <c r="X101" i="34"/>
  <c r="X102" i="34"/>
  <c r="X103" i="34"/>
  <c r="X104" i="34"/>
  <c r="X105" i="34"/>
  <c r="X106" i="34"/>
  <c r="X107" i="34"/>
  <c r="X108" i="34"/>
  <c r="X109" i="34"/>
  <c r="X110" i="34"/>
  <c r="X111" i="34"/>
  <c r="X112" i="34"/>
  <c r="X113" i="34"/>
  <c r="X114" i="34"/>
  <c r="X115" i="34"/>
  <c r="X116" i="34"/>
  <c r="X117" i="34"/>
  <c r="X118" i="34"/>
  <c r="X119" i="34"/>
  <c r="X120" i="34"/>
  <c r="X121" i="34"/>
  <c r="X122" i="34"/>
  <c r="X123" i="34"/>
  <c r="X124" i="34"/>
  <c r="X125" i="34"/>
  <c r="X126" i="34"/>
  <c r="X127" i="34"/>
  <c r="X128" i="34"/>
  <c r="X129" i="34"/>
  <c r="X130" i="34"/>
  <c r="X131" i="34"/>
  <c r="AD82" i="34"/>
  <c r="AD83" i="34"/>
  <c r="AD84" i="34"/>
  <c r="AD85" i="34"/>
  <c r="AD86" i="34"/>
  <c r="AD87" i="34"/>
  <c r="AD88" i="34"/>
  <c r="AD89" i="34"/>
  <c r="AD90" i="34"/>
  <c r="AD91" i="34"/>
  <c r="AD92" i="34"/>
  <c r="AD93" i="34"/>
  <c r="AD94" i="34"/>
  <c r="AD95" i="34"/>
  <c r="AD96" i="34"/>
  <c r="AD97" i="34"/>
  <c r="AD98" i="34"/>
  <c r="AD99" i="34"/>
  <c r="AD100" i="34"/>
  <c r="AD101" i="34"/>
  <c r="AD102" i="34"/>
  <c r="AD103" i="34"/>
  <c r="AD104" i="34"/>
  <c r="AD105" i="34"/>
  <c r="AD106" i="34"/>
  <c r="AD107" i="34"/>
  <c r="AD108" i="34"/>
  <c r="AD109" i="34"/>
  <c r="AD110" i="34"/>
  <c r="AD111" i="34"/>
  <c r="AD112" i="34"/>
  <c r="AD113" i="34"/>
  <c r="AD114" i="34"/>
  <c r="AD115" i="34"/>
  <c r="AD116" i="34"/>
  <c r="AD117" i="34"/>
  <c r="AD118" i="34"/>
  <c r="AD119" i="34"/>
  <c r="AD120" i="34"/>
  <c r="AD121" i="34"/>
  <c r="AD122" i="34"/>
  <c r="AD123" i="34"/>
  <c r="AD124" i="34"/>
  <c r="AD125" i="34"/>
  <c r="AD126" i="34"/>
  <c r="AD127" i="34"/>
  <c r="AD128" i="34"/>
  <c r="AD129" i="34"/>
  <c r="AD130" i="34"/>
  <c r="AD131" i="34"/>
  <c r="AG6" i="34"/>
  <c r="AG7" i="34"/>
  <c r="AG8" i="34"/>
  <c r="AG9" i="34"/>
  <c r="AG10" i="34"/>
  <c r="AG11" i="34"/>
  <c r="AG12" i="34"/>
  <c r="AG13" i="34"/>
  <c r="AG14" i="34"/>
  <c r="AG15" i="34"/>
  <c r="AG16" i="34"/>
  <c r="AG17" i="34"/>
  <c r="AG18" i="34"/>
  <c r="AG19" i="34"/>
  <c r="AG20" i="34"/>
  <c r="AG21" i="34"/>
  <c r="AG22" i="34"/>
  <c r="AG23" i="34"/>
  <c r="AG24" i="34"/>
  <c r="AG25" i="34"/>
  <c r="AG26" i="34"/>
  <c r="AG27" i="34"/>
  <c r="AG28" i="34"/>
  <c r="AG29" i="34"/>
  <c r="AG30" i="34"/>
  <c r="AG31" i="34"/>
  <c r="AG32" i="34"/>
  <c r="AG33" i="34"/>
  <c r="AG34" i="34"/>
  <c r="AG35" i="34"/>
  <c r="AG36" i="34"/>
  <c r="AG37" i="34"/>
  <c r="AG38" i="34"/>
  <c r="AG39" i="34"/>
  <c r="AG40" i="34"/>
  <c r="AG41" i="34"/>
  <c r="AG42" i="34"/>
  <c r="AG43" i="34"/>
  <c r="AG44" i="34"/>
  <c r="AG45" i="34"/>
  <c r="AG46" i="34"/>
  <c r="AG47" i="34"/>
  <c r="AG48" i="34"/>
  <c r="AG49" i="34"/>
  <c r="AG50" i="34"/>
  <c r="AG51" i="34"/>
  <c r="AG52" i="34"/>
  <c r="AG53" i="34"/>
  <c r="AG54" i="34"/>
  <c r="AG55" i="34"/>
  <c r="AG56" i="34"/>
  <c r="AG57" i="34"/>
  <c r="AG58" i="34"/>
  <c r="AG59" i="34"/>
  <c r="AG60" i="34"/>
  <c r="AG61" i="34"/>
  <c r="AG62" i="34"/>
  <c r="AG63" i="34"/>
  <c r="AG64" i="34"/>
  <c r="AG65" i="34"/>
  <c r="AG66" i="34"/>
  <c r="AG67" i="34"/>
  <c r="AG68" i="34"/>
  <c r="AG69" i="34"/>
  <c r="AG70" i="34"/>
  <c r="AG71" i="34"/>
  <c r="AG72" i="34"/>
  <c r="AG73" i="34"/>
  <c r="AG74" i="34"/>
  <c r="AG75" i="34"/>
  <c r="AG76" i="34"/>
  <c r="AG77" i="34"/>
  <c r="AG78" i="34"/>
  <c r="AG79" i="34"/>
  <c r="AG80" i="34"/>
  <c r="AG81" i="34"/>
  <c r="AG82" i="34"/>
  <c r="AG83" i="34"/>
  <c r="AG84" i="34"/>
  <c r="AG85" i="34"/>
  <c r="AG86" i="34"/>
  <c r="AG87" i="34"/>
  <c r="AG88" i="34"/>
  <c r="AG89" i="34"/>
  <c r="AG90" i="34"/>
  <c r="AG91" i="34"/>
  <c r="AG92" i="34"/>
  <c r="AG93" i="34"/>
  <c r="AG94" i="34"/>
  <c r="AG95" i="34"/>
  <c r="AG96" i="34"/>
  <c r="AG97" i="34"/>
  <c r="AG98" i="34"/>
  <c r="AG99" i="34"/>
  <c r="AG100" i="34"/>
  <c r="AG101" i="34"/>
  <c r="AG102" i="34"/>
  <c r="AG103" i="34"/>
  <c r="AG104" i="34"/>
  <c r="AG105" i="34"/>
  <c r="AG106" i="34"/>
  <c r="AG107" i="34"/>
  <c r="AG108" i="34"/>
  <c r="AG109" i="34"/>
  <c r="AG110" i="34"/>
  <c r="AG111" i="34"/>
  <c r="AG112" i="34"/>
  <c r="AG113" i="34"/>
  <c r="AG114" i="34"/>
  <c r="AG115" i="34"/>
  <c r="AG116" i="34"/>
  <c r="AG117" i="34"/>
  <c r="AG118" i="34"/>
  <c r="AG119" i="34"/>
  <c r="AG120" i="34"/>
  <c r="AG121" i="34"/>
  <c r="AG122" i="34"/>
  <c r="AG123" i="34"/>
  <c r="AG124" i="34"/>
  <c r="AG125" i="34"/>
  <c r="AG126" i="34"/>
  <c r="AG127" i="34"/>
  <c r="AG128" i="34"/>
  <c r="AG129" i="34"/>
  <c r="AG130" i="34"/>
  <c r="AJ10" i="34"/>
  <c r="AJ11" i="34"/>
  <c r="AJ12" i="34"/>
  <c r="AJ13" i="34"/>
  <c r="AJ14" i="34"/>
  <c r="AJ15" i="34"/>
  <c r="AJ16" i="34"/>
  <c r="AJ17" i="34"/>
  <c r="AJ18" i="34"/>
  <c r="AJ19" i="34"/>
  <c r="AJ20" i="34"/>
  <c r="AJ21" i="34"/>
  <c r="AJ22" i="34"/>
  <c r="AJ23" i="34"/>
  <c r="AJ24" i="34"/>
  <c r="AJ25" i="34"/>
  <c r="AJ26" i="34"/>
  <c r="AJ27" i="34"/>
  <c r="AJ28" i="34"/>
  <c r="AJ29" i="34"/>
  <c r="AJ30" i="34"/>
  <c r="AJ31" i="34"/>
  <c r="AJ32" i="34"/>
  <c r="AJ33" i="34"/>
  <c r="AJ34" i="34"/>
  <c r="AJ35" i="34"/>
  <c r="AJ36" i="34"/>
  <c r="AJ37" i="34"/>
  <c r="AJ38" i="34"/>
  <c r="AJ39" i="34"/>
  <c r="AJ40" i="34"/>
  <c r="AJ41" i="34"/>
  <c r="AJ42" i="34"/>
  <c r="AJ43" i="34"/>
  <c r="AJ44" i="34"/>
  <c r="AJ45" i="34"/>
  <c r="AJ46" i="34"/>
  <c r="AJ47" i="34"/>
  <c r="AJ48" i="34"/>
  <c r="AJ49" i="34"/>
  <c r="AJ50" i="34"/>
  <c r="AJ51" i="34"/>
  <c r="AJ52" i="34"/>
  <c r="AJ53" i="34"/>
  <c r="AJ54" i="34"/>
  <c r="AJ55" i="34"/>
  <c r="AJ56" i="34"/>
  <c r="AJ57" i="34"/>
  <c r="AJ58" i="34"/>
  <c r="AJ59" i="34"/>
  <c r="AJ60" i="34"/>
  <c r="AJ61" i="34"/>
  <c r="AJ62" i="34"/>
  <c r="AJ63" i="34"/>
  <c r="AJ64" i="34"/>
  <c r="AJ65" i="34"/>
  <c r="AJ66" i="34"/>
  <c r="AJ67" i="34"/>
  <c r="AJ68" i="34"/>
  <c r="AJ69" i="34"/>
  <c r="AJ70" i="34"/>
  <c r="AJ71" i="34"/>
  <c r="AJ72" i="34"/>
  <c r="AJ73" i="34"/>
  <c r="AJ74" i="34"/>
  <c r="AJ75" i="34"/>
  <c r="AJ76" i="34"/>
  <c r="AJ77" i="34"/>
  <c r="AJ78" i="34"/>
  <c r="AJ79" i="34"/>
  <c r="AJ80" i="34"/>
  <c r="AJ81" i="34"/>
  <c r="AJ82" i="34"/>
  <c r="AJ83" i="34"/>
  <c r="AJ84" i="34"/>
  <c r="AJ85" i="34"/>
  <c r="AJ86" i="34"/>
  <c r="AJ87" i="34"/>
  <c r="AJ88" i="34"/>
  <c r="AJ89" i="34"/>
  <c r="AJ90" i="34"/>
  <c r="AJ91" i="34"/>
  <c r="AJ92" i="34"/>
  <c r="AJ93" i="34"/>
  <c r="AJ94" i="34"/>
  <c r="AJ95" i="34"/>
  <c r="AJ96" i="34"/>
  <c r="AJ97" i="34"/>
  <c r="AJ98" i="34"/>
  <c r="AJ99" i="34"/>
  <c r="AJ100" i="34"/>
  <c r="AJ101" i="34"/>
  <c r="AJ102" i="34"/>
  <c r="AJ103" i="34"/>
  <c r="AJ104" i="34"/>
  <c r="AJ105" i="34"/>
  <c r="AJ106" i="34"/>
  <c r="AJ107" i="34"/>
  <c r="AJ108" i="34"/>
  <c r="AJ109" i="34"/>
  <c r="AJ110" i="34"/>
  <c r="AJ111" i="34"/>
  <c r="AJ112" i="34"/>
  <c r="AJ113" i="34"/>
  <c r="AJ114" i="34"/>
  <c r="AJ115" i="34"/>
  <c r="AJ116" i="34"/>
  <c r="AJ117" i="34"/>
  <c r="AJ118" i="34"/>
  <c r="AJ119" i="34"/>
  <c r="AJ120" i="34"/>
  <c r="AJ121" i="34"/>
  <c r="AJ122" i="34"/>
  <c r="AJ123" i="34"/>
  <c r="AJ124" i="34"/>
  <c r="AJ125" i="34"/>
  <c r="AJ126" i="34"/>
  <c r="AJ127" i="34"/>
  <c r="AJ128" i="34"/>
  <c r="AJ129" i="34"/>
  <c r="AJ130" i="34"/>
  <c r="AJ131" i="34"/>
  <c r="AM6" i="34"/>
  <c r="AM7" i="34"/>
  <c r="AM8" i="34"/>
  <c r="AM9" i="34"/>
  <c r="AM10" i="34"/>
  <c r="AM11" i="34"/>
  <c r="AM12" i="34"/>
  <c r="AM13" i="34"/>
  <c r="AM14" i="34"/>
  <c r="AM15" i="34"/>
  <c r="AM16" i="34"/>
  <c r="AM17" i="34"/>
  <c r="AM18" i="34"/>
  <c r="AM19" i="34"/>
  <c r="AM20" i="34"/>
  <c r="AM21" i="34"/>
  <c r="AM22" i="34"/>
  <c r="AM23" i="34"/>
  <c r="AM24" i="34"/>
  <c r="AM25" i="34"/>
  <c r="AM26" i="34"/>
  <c r="AM27" i="34"/>
  <c r="AM28" i="34"/>
  <c r="AM29" i="34"/>
  <c r="AM30" i="34"/>
  <c r="AM31" i="34"/>
  <c r="AM32" i="34"/>
  <c r="AM33" i="34"/>
  <c r="AM34" i="34"/>
  <c r="AM35" i="34"/>
  <c r="AM36" i="34"/>
  <c r="AM37" i="34"/>
  <c r="AM38" i="34"/>
  <c r="AM39" i="34"/>
  <c r="AM40" i="34"/>
  <c r="AM41" i="34"/>
  <c r="AM42" i="34"/>
  <c r="AM43" i="34"/>
  <c r="AM44" i="34"/>
  <c r="AM45" i="34"/>
  <c r="AM46" i="34"/>
  <c r="AM47" i="34"/>
  <c r="AM48" i="34"/>
  <c r="AM49" i="34"/>
  <c r="AM50" i="34"/>
  <c r="AM51" i="34"/>
  <c r="AM52" i="34"/>
  <c r="AM53" i="34"/>
  <c r="AM54" i="34"/>
  <c r="AM55" i="34"/>
  <c r="AM56" i="34"/>
  <c r="AM57" i="34"/>
  <c r="AM58" i="34"/>
  <c r="AM59" i="34"/>
  <c r="AM60" i="34"/>
  <c r="AM61" i="34"/>
  <c r="AM62" i="34"/>
  <c r="AM63" i="34"/>
  <c r="AM64" i="34"/>
  <c r="AM65" i="34"/>
  <c r="AM66" i="34"/>
  <c r="AM67" i="34"/>
  <c r="AM68" i="34"/>
  <c r="AM69" i="34"/>
  <c r="AM70" i="34"/>
  <c r="AM71" i="34"/>
  <c r="AM72" i="34"/>
  <c r="AM73" i="34"/>
  <c r="AM74" i="34"/>
  <c r="AM75" i="34"/>
  <c r="AM76" i="34"/>
  <c r="AM77" i="34"/>
  <c r="AM78" i="34"/>
  <c r="AM79" i="34"/>
  <c r="AM80" i="34"/>
  <c r="AM81" i="34"/>
  <c r="AM82" i="34"/>
  <c r="AM83" i="34"/>
  <c r="AM84" i="34"/>
  <c r="AM85" i="34"/>
  <c r="AM86" i="34"/>
  <c r="AM87" i="34"/>
  <c r="AM88" i="34"/>
  <c r="AM89" i="34"/>
  <c r="AM90" i="34"/>
  <c r="AM91" i="34"/>
  <c r="AM92" i="34"/>
  <c r="AM93" i="34"/>
  <c r="AM94" i="34"/>
  <c r="AM95" i="34"/>
  <c r="AM96" i="34"/>
  <c r="AM97" i="34"/>
  <c r="AM98" i="34"/>
  <c r="AM99" i="34"/>
  <c r="AM100" i="34"/>
  <c r="AM101" i="34"/>
  <c r="AM102" i="34"/>
  <c r="AM103" i="34"/>
  <c r="AM104" i="34"/>
  <c r="AM105" i="34"/>
  <c r="AM106" i="34"/>
  <c r="AM107" i="34"/>
  <c r="AM108" i="34"/>
  <c r="AM109" i="34"/>
  <c r="AM110" i="34"/>
  <c r="AM111" i="34"/>
  <c r="AM112" i="34"/>
  <c r="AM113" i="34"/>
  <c r="AM114" i="34"/>
  <c r="AM115" i="34"/>
  <c r="AM116" i="34"/>
  <c r="AM117" i="34"/>
  <c r="AM118" i="34"/>
  <c r="AM119" i="34"/>
  <c r="AM120" i="34"/>
  <c r="AM121" i="34"/>
  <c r="AM122" i="34"/>
  <c r="AM123" i="34"/>
  <c r="AM124" i="34"/>
  <c r="AM125" i="34"/>
  <c r="AM126" i="34"/>
  <c r="AM127" i="34"/>
  <c r="AM128" i="34"/>
  <c r="AM129" i="34"/>
  <c r="AM130" i="34"/>
  <c r="AM131" i="34"/>
  <c r="AP8" i="34"/>
  <c r="AP9" i="34"/>
  <c r="AP10" i="34"/>
  <c r="AP11" i="34"/>
  <c r="AP12" i="34"/>
  <c r="AP13" i="34"/>
  <c r="AP14" i="34"/>
  <c r="AP15" i="34"/>
  <c r="AP16" i="34"/>
  <c r="AP17" i="34"/>
  <c r="AP18" i="34"/>
  <c r="AP19" i="34"/>
  <c r="AP20" i="34"/>
  <c r="AP21" i="34"/>
  <c r="AP22" i="34"/>
  <c r="AP23" i="34"/>
  <c r="AP24" i="34"/>
  <c r="AP25" i="34"/>
  <c r="AP26" i="34"/>
  <c r="AP27" i="34"/>
  <c r="AP28" i="34"/>
  <c r="AP29" i="34"/>
  <c r="AP30" i="34"/>
  <c r="AP31" i="34"/>
  <c r="AP32" i="34"/>
  <c r="AP33" i="34"/>
  <c r="AP34" i="34"/>
  <c r="AP35" i="34"/>
  <c r="AP36" i="34"/>
  <c r="AP37" i="34"/>
  <c r="AP38" i="34"/>
  <c r="AP39" i="34"/>
  <c r="AP40" i="34"/>
  <c r="AP41" i="34"/>
  <c r="AP42" i="34"/>
  <c r="AP43" i="34"/>
  <c r="AP44" i="34"/>
  <c r="AP45" i="34"/>
  <c r="AP46" i="34"/>
  <c r="AP47" i="34"/>
  <c r="AP48" i="34"/>
  <c r="AP49" i="34"/>
  <c r="AP50" i="34"/>
  <c r="AP51" i="34"/>
  <c r="AP52" i="34"/>
  <c r="AP53" i="34"/>
  <c r="AP54" i="34"/>
  <c r="AP55" i="34"/>
  <c r="AP56" i="34"/>
  <c r="AP57" i="34"/>
  <c r="AP58" i="34"/>
  <c r="AP59" i="34"/>
  <c r="AP60" i="34"/>
  <c r="AP61" i="34"/>
  <c r="AP62" i="34"/>
  <c r="AP63" i="34"/>
  <c r="AP64" i="34"/>
  <c r="AP65" i="34"/>
  <c r="AP66" i="34"/>
  <c r="AP67" i="34"/>
  <c r="AP68" i="34"/>
  <c r="AP69" i="34"/>
  <c r="AP70" i="34"/>
  <c r="AP71" i="34"/>
  <c r="AP72" i="34"/>
  <c r="AP73" i="34"/>
  <c r="AP74" i="34"/>
  <c r="AP75" i="34"/>
  <c r="AP76" i="34"/>
  <c r="AP77" i="34"/>
  <c r="AP78" i="34"/>
  <c r="AP79" i="34"/>
  <c r="AP80" i="34"/>
  <c r="AP81" i="34"/>
  <c r="AP82" i="34"/>
  <c r="AP83" i="34"/>
  <c r="AP84" i="34"/>
  <c r="AP85" i="34"/>
  <c r="AP86" i="34"/>
  <c r="AP87" i="34"/>
  <c r="AP88" i="34"/>
  <c r="AP89" i="34"/>
  <c r="AP90" i="34"/>
  <c r="AP91" i="34"/>
  <c r="AP92" i="34"/>
  <c r="AP93" i="34"/>
  <c r="AP94" i="34"/>
  <c r="AP95" i="34"/>
  <c r="AP96" i="34"/>
  <c r="AP97" i="34"/>
  <c r="AP98" i="34"/>
  <c r="AP99" i="34"/>
  <c r="AP100" i="34"/>
  <c r="AP101" i="34"/>
  <c r="AP102" i="34"/>
  <c r="AP103" i="34"/>
  <c r="AP104" i="34"/>
  <c r="AP105" i="34"/>
  <c r="AP106" i="34"/>
  <c r="AP107" i="34"/>
  <c r="AP108" i="34"/>
  <c r="AP109" i="34"/>
  <c r="AP110" i="34"/>
  <c r="AP111" i="34"/>
  <c r="AP112" i="34"/>
  <c r="AP113" i="34"/>
  <c r="AP114" i="34"/>
  <c r="AP115" i="34"/>
  <c r="AP116" i="34"/>
  <c r="AP117" i="34"/>
  <c r="AP118" i="34"/>
  <c r="AP119" i="34"/>
  <c r="AP120" i="34"/>
  <c r="AP121" i="34"/>
  <c r="AP122" i="34"/>
  <c r="AP123" i="34"/>
  <c r="AP124" i="34"/>
  <c r="AP125" i="34"/>
  <c r="AP126" i="34"/>
  <c r="AP127" i="34"/>
  <c r="AP128" i="34"/>
  <c r="AP129" i="34"/>
  <c r="AP130" i="34"/>
  <c r="AP131" i="34"/>
  <c r="R8" i="34"/>
  <c r="R9" i="34"/>
  <c r="R10" i="34"/>
  <c r="R11" i="34"/>
  <c r="R12" i="34"/>
  <c r="R13" i="34"/>
  <c r="R14" i="34"/>
  <c r="R15" i="34"/>
  <c r="R16" i="34"/>
  <c r="R17" i="34"/>
  <c r="R18" i="34"/>
  <c r="R19" i="34"/>
  <c r="R20" i="34"/>
  <c r="R21" i="34"/>
  <c r="R22" i="34"/>
  <c r="R23" i="34"/>
  <c r="R24" i="34"/>
  <c r="R25" i="34"/>
  <c r="R26" i="34"/>
  <c r="R27" i="34"/>
  <c r="R28" i="34"/>
  <c r="R29" i="34"/>
  <c r="R30" i="34"/>
  <c r="R31" i="34"/>
  <c r="R32" i="34"/>
  <c r="R33" i="34"/>
  <c r="R34" i="34"/>
  <c r="R35" i="34"/>
  <c r="R36" i="34"/>
  <c r="R37" i="34"/>
  <c r="R38" i="34"/>
  <c r="R39" i="34"/>
  <c r="R40" i="34"/>
  <c r="R41" i="34"/>
  <c r="R42" i="34"/>
  <c r="R43" i="34"/>
  <c r="R44" i="34"/>
  <c r="R45" i="34"/>
  <c r="R46" i="34"/>
  <c r="R47" i="34"/>
  <c r="R48" i="34"/>
  <c r="R49" i="34"/>
  <c r="R50" i="34"/>
  <c r="R51" i="34"/>
  <c r="R52" i="34"/>
  <c r="R53" i="34"/>
  <c r="R54" i="34"/>
  <c r="R55" i="34"/>
  <c r="R56" i="34"/>
  <c r="R57" i="34"/>
  <c r="R58" i="34"/>
  <c r="R59" i="34"/>
  <c r="R60" i="34"/>
  <c r="R61" i="34"/>
  <c r="R62" i="34"/>
  <c r="R63" i="34"/>
  <c r="R64" i="34"/>
  <c r="R65" i="34"/>
  <c r="R66" i="34"/>
  <c r="R67" i="34"/>
  <c r="R68" i="34"/>
  <c r="R69" i="34"/>
  <c r="R70" i="34"/>
  <c r="R71" i="34"/>
  <c r="R72" i="34"/>
  <c r="R73" i="34"/>
  <c r="R74" i="34"/>
  <c r="R75" i="34"/>
  <c r="R76" i="34"/>
  <c r="R77" i="34"/>
  <c r="R78" i="34"/>
  <c r="R79" i="34"/>
  <c r="R80" i="34"/>
  <c r="R81" i="34"/>
  <c r="R82" i="34"/>
  <c r="R83" i="34"/>
  <c r="R84" i="34"/>
  <c r="R85" i="34"/>
  <c r="R86" i="34"/>
  <c r="R87" i="34"/>
  <c r="R88" i="34"/>
  <c r="R89" i="34"/>
  <c r="R90" i="34"/>
  <c r="R91" i="34"/>
  <c r="R92" i="34"/>
  <c r="R93" i="34"/>
  <c r="R94" i="34"/>
  <c r="R95" i="34"/>
  <c r="R96" i="34"/>
  <c r="R97" i="34"/>
  <c r="R98" i="34"/>
  <c r="R99" i="34"/>
  <c r="R100" i="34"/>
  <c r="R101" i="34"/>
  <c r="R102" i="34"/>
  <c r="R103" i="34"/>
  <c r="R104" i="34"/>
  <c r="R105" i="34"/>
  <c r="R106" i="34"/>
  <c r="R107" i="34"/>
  <c r="R108" i="34"/>
  <c r="R109" i="34"/>
  <c r="R110" i="34"/>
  <c r="R111" i="34"/>
  <c r="R112" i="34"/>
  <c r="R113" i="34"/>
  <c r="R114" i="34"/>
  <c r="R115" i="34"/>
  <c r="R116" i="34"/>
  <c r="R117" i="34"/>
  <c r="R118" i="34"/>
  <c r="R119" i="34"/>
  <c r="R120" i="34"/>
  <c r="R121" i="34"/>
  <c r="R122" i="34"/>
  <c r="R123" i="34"/>
  <c r="R124" i="34"/>
  <c r="R125" i="34"/>
  <c r="R126" i="34"/>
  <c r="R127" i="34"/>
  <c r="R128" i="34"/>
  <c r="R129" i="34"/>
  <c r="R130" i="34"/>
  <c r="R131" i="34"/>
  <c r="AD5" i="34"/>
  <c r="AD6" i="34"/>
  <c r="AD7" i="34"/>
  <c r="AD8" i="34"/>
  <c r="AD9" i="34"/>
  <c r="AD10" i="34"/>
  <c r="AD11" i="34"/>
  <c r="AD12" i="34"/>
  <c r="AD13" i="34"/>
  <c r="AD14" i="34"/>
  <c r="AD15" i="34"/>
  <c r="AD16" i="34"/>
  <c r="AD17" i="34"/>
  <c r="AD18" i="34"/>
  <c r="AD19" i="34"/>
  <c r="AD20" i="34"/>
  <c r="AD21" i="34"/>
  <c r="AD22" i="34"/>
  <c r="AD23" i="34"/>
  <c r="AD24" i="34"/>
  <c r="AD25" i="34"/>
  <c r="AD26" i="34"/>
  <c r="AD27" i="34"/>
  <c r="AD28" i="34"/>
  <c r="AD29" i="34"/>
  <c r="AD30" i="34"/>
  <c r="AD31" i="34"/>
  <c r="AD32" i="34"/>
  <c r="AD33" i="34"/>
  <c r="AD34" i="34"/>
  <c r="AD35" i="34"/>
  <c r="AD36" i="34"/>
  <c r="AD37" i="34"/>
  <c r="AD38" i="34"/>
  <c r="AD39" i="34"/>
  <c r="AD40" i="34"/>
  <c r="AD41" i="34"/>
  <c r="AD42" i="34"/>
  <c r="AD43" i="34"/>
  <c r="AD44" i="34"/>
  <c r="AD45" i="34"/>
  <c r="AD46" i="34"/>
  <c r="AD47" i="34"/>
  <c r="AD48" i="34"/>
  <c r="AD49" i="34"/>
  <c r="AD50" i="34"/>
  <c r="AD51" i="34"/>
  <c r="AD52" i="34"/>
  <c r="AD53" i="34"/>
  <c r="AD54" i="34"/>
  <c r="AD55" i="34"/>
  <c r="AD56" i="34"/>
  <c r="AD57" i="34"/>
  <c r="AD58" i="34"/>
  <c r="AD59" i="34"/>
  <c r="AD60" i="34"/>
  <c r="AD61" i="34"/>
  <c r="AD62" i="34"/>
  <c r="AD63" i="34"/>
  <c r="AD64" i="34"/>
  <c r="AD65" i="34"/>
  <c r="AD66" i="34"/>
  <c r="AD67" i="34"/>
  <c r="AD68" i="34"/>
  <c r="AD69" i="34"/>
  <c r="AD70" i="34"/>
  <c r="AD71" i="34"/>
  <c r="AD72" i="34"/>
  <c r="AD73" i="34"/>
  <c r="AD74" i="34"/>
  <c r="AD75" i="34"/>
  <c r="AD76" i="34"/>
  <c r="AD77" i="34"/>
  <c r="AD78" i="34"/>
  <c r="AD79" i="34"/>
  <c r="AD80" i="34"/>
  <c r="AD81" i="34"/>
  <c r="R99" i="46" l="1"/>
  <c r="R90" i="46"/>
  <c r="R84" i="46"/>
  <c r="R61" i="46"/>
  <c r="R50" i="46"/>
  <c r="R76" i="46"/>
  <c r="R75" i="46"/>
  <c r="R52" i="46"/>
  <c r="R40" i="46"/>
  <c r="R20" i="46"/>
  <c r="R12" i="46"/>
  <c r="R85" i="46"/>
  <c r="R64" i="46"/>
  <c r="R49" i="46"/>
  <c r="R39" i="46"/>
  <c r="R38" i="46"/>
  <c r="R34" i="46"/>
  <c r="R19" i="46"/>
  <c r="R9" i="46"/>
  <c r="R78" i="46"/>
  <c r="R100" i="46"/>
  <c r="R86" i="46"/>
  <c r="R54" i="46"/>
  <c r="R53" i="46"/>
  <c r="R36" i="46"/>
  <c r="R35" i="46"/>
  <c r="R33" i="46"/>
  <c r="R25" i="46"/>
  <c r="R24" i="46"/>
  <c r="R10" i="46"/>
  <c r="R7" i="46"/>
  <c r="R6" i="46"/>
  <c r="R63" i="46"/>
  <c r="R22" i="46"/>
  <c r="R98" i="46"/>
  <c r="R77" i="46"/>
  <c r="R68" i="46"/>
  <c r="R67" i="46"/>
  <c r="R65" i="46"/>
  <c r="R51" i="46"/>
  <c r="R48" i="46"/>
  <c r="R47" i="46"/>
  <c r="R37" i="46"/>
  <c r="R21" i="46"/>
  <c r="R11" i="46"/>
  <c r="R8" i="46"/>
  <c r="R195" i="46"/>
  <c r="R193" i="46"/>
  <c r="R187" i="46"/>
  <c r="R172" i="46"/>
  <c r="R170" i="46"/>
  <c r="R169" i="46"/>
  <c r="R132" i="46"/>
  <c r="R82" i="46"/>
  <c r="R74" i="46"/>
  <c r="R5" i="46"/>
  <c r="R173" i="46"/>
  <c r="R89" i="46"/>
  <c r="R159" i="46"/>
  <c r="R135" i="46"/>
  <c r="R131" i="46"/>
  <c r="R119" i="46"/>
  <c r="R101" i="46"/>
  <c r="R92" i="46"/>
  <c r="R71" i="46"/>
  <c r="R43" i="46"/>
  <c r="R23" i="46"/>
  <c r="R194" i="46"/>
  <c r="R183" i="46"/>
  <c r="R176" i="46"/>
  <c r="R167" i="46"/>
  <c r="R161" i="46"/>
  <c r="R160" i="46"/>
  <c r="R153" i="46"/>
  <c r="R152" i="46"/>
  <c r="R150" i="46"/>
  <c r="R144" i="46"/>
  <c r="R142" i="46"/>
  <c r="R141" i="46"/>
  <c r="R140" i="46"/>
  <c r="R117" i="46"/>
  <c r="R111" i="46"/>
  <c r="R110" i="46"/>
  <c r="R107" i="46"/>
  <c r="R96" i="46"/>
  <c r="R95" i="46"/>
  <c r="R87" i="46"/>
  <c r="R80" i="46"/>
  <c r="R72" i="46"/>
  <c r="R66" i="46"/>
  <c r="R62" i="46"/>
  <c r="R60" i="46"/>
  <c r="R58" i="46"/>
  <c r="R57" i="46"/>
  <c r="R55" i="46"/>
  <c r="R45" i="46"/>
  <c r="R31" i="46"/>
  <c r="R30" i="46"/>
  <c r="R29" i="46"/>
  <c r="R27" i="46"/>
  <c r="R17" i="46"/>
  <c r="R16" i="46"/>
  <c r="R192" i="46"/>
  <c r="R185" i="46"/>
  <c r="R184" i="46"/>
  <c r="R180" i="46"/>
  <c r="R179" i="46"/>
  <c r="R178" i="46"/>
  <c r="R177" i="46"/>
  <c r="R171" i="46"/>
  <c r="R165" i="46"/>
  <c r="R164" i="46"/>
  <c r="R158" i="46"/>
  <c r="R157" i="46"/>
  <c r="R156" i="46"/>
  <c r="R151" i="46"/>
  <c r="R149" i="46"/>
  <c r="R148" i="46"/>
  <c r="R147" i="46"/>
  <c r="R145" i="46"/>
  <c r="R139" i="46"/>
  <c r="R137" i="46"/>
  <c r="R136" i="46"/>
  <c r="R127" i="46"/>
  <c r="R126" i="46"/>
  <c r="R124" i="46"/>
  <c r="R123" i="46"/>
  <c r="R120" i="46"/>
  <c r="R116" i="46"/>
  <c r="R113" i="46"/>
  <c r="R112" i="46"/>
  <c r="R108" i="46"/>
  <c r="R105" i="46"/>
  <c r="R103" i="46"/>
  <c r="R102" i="46"/>
  <c r="R97" i="46"/>
  <c r="R93" i="46"/>
  <c r="R88" i="46"/>
  <c r="R81" i="46"/>
  <c r="R79" i="46"/>
  <c r="R59" i="46"/>
  <c r="R46" i="46"/>
  <c r="R42" i="46"/>
  <c r="R41" i="46"/>
  <c r="R32" i="46"/>
  <c r="R26" i="46"/>
  <c r="R13" i="46"/>
  <c r="R199" i="46"/>
  <c r="R191" i="46"/>
  <c r="R189" i="46"/>
  <c r="R175" i="46"/>
  <c r="R163" i="46"/>
  <c r="R155" i="46"/>
  <c r="R143" i="46"/>
  <c r="R121" i="46"/>
  <c r="R73" i="46"/>
  <c r="R56" i="46"/>
  <c r="R196" i="46"/>
  <c r="R168" i="46"/>
  <c r="R200" i="46"/>
  <c r="R198" i="46"/>
  <c r="R197" i="46"/>
  <c r="R190" i="46"/>
  <c r="R188" i="46"/>
  <c r="R186" i="46"/>
  <c r="R182" i="46"/>
  <c r="R181" i="46"/>
  <c r="R174" i="46"/>
  <c r="R166" i="46"/>
  <c r="R162" i="46"/>
  <c r="R154" i="46"/>
  <c r="R146" i="46"/>
  <c r="R138" i="46"/>
  <c r="R134" i="46"/>
  <c r="R133" i="46"/>
  <c r="R130" i="46"/>
  <c r="R129" i="46"/>
  <c r="R128" i="46"/>
  <c r="R125" i="46"/>
  <c r="R122" i="46"/>
  <c r="R118" i="46"/>
  <c r="R115" i="46"/>
  <c r="R114" i="46"/>
  <c r="R109" i="46"/>
  <c r="R106" i="46"/>
  <c r="R104" i="46"/>
  <c r="R94" i="46"/>
  <c r="R91" i="46"/>
  <c r="R83" i="46"/>
  <c r="R70" i="46"/>
  <c r="R69" i="46"/>
  <c r="R44" i="46"/>
  <c r="R28" i="46"/>
  <c r="R18" i="46"/>
  <c r="R15" i="46"/>
  <c r="R14" i="46"/>
  <c r="AP5" i="34"/>
  <c r="AP6" i="34"/>
  <c r="AP7" i="34"/>
  <c r="AM5" i="34"/>
  <c r="AJ5" i="34"/>
  <c r="AJ6" i="34"/>
  <c r="AJ7" i="34"/>
  <c r="AJ8" i="34"/>
  <c r="AJ9" i="34"/>
  <c r="AG5" i="34"/>
  <c r="AG131" i="34"/>
  <c r="AA5" i="34"/>
  <c r="AA6" i="34"/>
  <c r="AA7" i="34"/>
  <c r="AA8" i="34"/>
  <c r="AA9" i="34"/>
  <c r="AA10" i="34"/>
  <c r="AA11" i="34"/>
  <c r="AA12" i="34"/>
  <c r="AA13" i="34"/>
  <c r="AA14" i="34"/>
  <c r="AA15" i="34"/>
  <c r="AA16" i="34"/>
  <c r="AA17" i="34"/>
  <c r="AA18" i="34"/>
  <c r="AA19" i="34"/>
  <c r="AA20" i="34"/>
  <c r="AA21" i="34"/>
  <c r="AA22" i="34"/>
  <c r="AA23" i="34"/>
  <c r="AA24" i="34"/>
  <c r="AA25" i="34"/>
  <c r="AA26" i="34"/>
  <c r="AA27" i="34"/>
  <c r="AA28" i="34"/>
  <c r="AA29" i="34"/>
  <c r="AA30" i="34"/>
  <c r="AA31" i="34"/>
  <c r="AA32" i="34"/>
  <c r="AA33" i="34"/>
  <c r="AA34" i="34"/>
  <c r="AA35" i="34"/>
  <c r="AA36" i="34"/>
  <c r="AA37" i="34"/>
  <c r="AA38" i="34"/>
  <c r="AA39" i="34"/>
  <c r="AA40" i="34"/>
  <c r="AA41" i="34"/>
  <c r="AA42" i="34"/>
  <c r="AA43" i="34"/>
  <c r="AA44" i="34"/>
  <c r="AA45" i="34"/>
  <c r="AA46" i="34"/>
  <c r="AA47" i="34"/>
  <c r="AA48" i="34"/>
  <c r="AA49" i="34"/>
  <c r="AA50" i="34"/>
  <c r="AA51" i="34"/>
  <c r="AA52" i="34"/>
  <c r="AA53" i="34"/>
  <c r="AA54" i="34"/>
  <c r="AA55" i="34"/>
  <c r="AA56" i="34"/>
  <c r="AA57" i="34"/>
  <c r="AA58" i="34"/>
  <c r="AA59" i="34"/>
  <c r="AA60" i="34"/>
  <c r="AA61" i="34"/>
  <c r="AA62" i="34"/>
  <c r="AA63" i="34"/>
  <c r="AA64" i="34"/>
  <c r="AA65" i="34"/>
  <c r="AA66" i="34"/>
  <c r="AA67" i="34"/>
  <c r="AA68" i="34"/>
  <c r="AA69" i="34"/>
  <c r="AA70" i="34"/>
  <c r="AA71" i="34"/>
  <c r="AA72" i="34"/>
  <c r="AA73" i="34"/>
  <c r="AA74" i="34"/>
  <c r="AA75" i="34"/>
  <c r="AA76" i="34"/>
  <c r="AA77" i="34"/>
  <c r="AA78" i="34"/>
  <c r="AA79" i="34"/>
  <c r="AA80" i="34"/>
  <c r="AA81" i="34"/>
  <c r="AA82" i="34"/>
  <c r="AA83" i="34"/>
  <c r="AA84" i="34"/>
  <c r="AA85" i="34"/>
  <c r="AA86" i="34"/>
  <c r="AA87" i="34"/>
  <c r="AA88" i="34"/>
  <c r="AA89" i="34"/>
  <c r="AA90" i="34"/>
  <c r="AA91" i="34"/>
  <c r="AA92" i="34"/>
  <c r="AA93" i="34"/>
  <c r="AA94" i="34"/>
  <c r="AA95" i="34"/>
  <c r="AA96" i="34"/>
  <c r="AA97" i="34"/>
  <c r="AA98" i="34"/>
  <c r="AA99" i="34"/>
  <c r="AA100" i="34"/>
  <c r="AA101" i="34"/>
  <c r="AA102" i="34"/>
  <c r="AA103" i="34"/>
  <c r="AA104" i="34"/>
  <c r="AA105" i="34"/>
  <c r="AA106" i="34"/>
  <c r="AA107" i="34"/>
  <c r="AA108" i="34"/>
  <c r="AA109" i="34"/>
  <c r="AA110" i="34"/>
  <c r="AA111" i="34"/>
  <c r="AA112" i="34"/>
  <c r="AA113" i="34"/>
  <c r="AA114" i="34"/>
  <c r="AA115" i="34"/>
  <c r="AA116" i="34"/>
  <c r="AA117" i="34"/>
  <c r="AA118" i="34"/>
  <c r="AA119" i="34"/>
  <c r="AA120" i="34"/>
  <c r="AA121" i="34"/>
  <c r="AA122" i="34"/>
  <c r="AA123" i="34"/>
  <c r="AA124" i="34"/>
  <c r="AA125" i="34"/>
  <c r="AA126" i="34"/>
  <c r="AA127" i="34"/>
  <c r="AA128" i="34"/>
  <c r="AA129" i="34"/>
  <c r="AA130" i="34"/>
  <c r="AA131" i="34"/>
  <c r="X6" i="34"/>
  <c r="X7" i="34"/>
  <c r="X8" i="34"/>
  <c r="X9" i="34"/>
  <c r="X10" i="34"/>
  <c r="X11" i="34"/>
  <c r="X12" i="34"/>
  <c r="X13" i="34"/>
  <c r="X14" i="34"/>
  <c r="U7" i="34"/>
  <c r="U8" i="34"/>
  <c r="U9" i="34"/>
  <c r="U10" i="34"/>
  <c r="U11" i="34"/>
  <c r="U12" i="34"/>
  <c r="U13" i="34"/>
  <c r="U14" i="34"/>
  <c r="U15" i="34"/>
  <c r="U16" i="34"/>
  <c r="U17" i="34"/>
  <c r="U18" i="34"/>
  <c r="U19" i="34"/>
  <c r="U20" i="34"/>
  <c r="U21" i="34"/>
  <c r="U22" i="34"/>
  <c r="U23" i="34"/>
  <c r="U24" i="34"/>
  <c r="U25" i="34"/>
  <c r="U26" i="34"/>
  <c r="U27" i="34"/>
  <c r="U28" i="34"/>
  <c r="U29" i="34"/>
  <c r="U30" i="34"/>
  <c r="U31" i="34"/>
  <c r="U32" i="34"/>
  <c r="U33" i="34"/>
  <c r="U34" i="34"/>
  <c r="U35" i="34"/>
  <c r="U36" i="34"/>
  <c r="U37" i="34"/>
  <c r="U38" i="34"/>
  <c r="U39" i="34"/>
  <c r="U40" i="34"/>
  <c r="U41" i="34"/>
  <c r="U42" i="34"/>
  <c r="U43" i="34"/>
  <c r="U44" i="34"/>
  <c r="U45" i="34"/>
  <c r="U46" i="34"/>
  <c r="U47" i="34"/>
  <c r="U48" i="34"/>
  <c r="U49" i="34"/>
  <c r="U50" i="34"/>
  <c r="U51" i="34"/>
  <c r="U52" i="34"/>
  <c r="U53" i="34"/>
  <c r="U54" i="34"/>
  <c r="U55" i="34"/>
  <c r="U56" i="34"/>
  <c r="U57" i="34"/>
  <c r="U58" i="34"/>
  <c r="U59" i="34"/>
  <c r="U60" i="34"/>
  <c r="U61" i="34"/>
  <c r="U62" i="34"/>
  <c r="U63" i="34"/>
  <c r="U64" i="34"/>
  <c r="U65" i="34"/>
  <c r="U66" i="34"/>
  <c r="U67" i="34"/>
  <c r="U68" i="34"/>
  <c r="U69" i="34"/>
  <c r="U70" i="34"/>
  <c r="U71" i="34"/>
  <c r="U72" i="34"/>
  <c r="U73" i="34"/>
  <c r="U74" i="34"/>
  <c r="U75" i="34"/>
  <c r="U76" i="34"/>
  <c r="U77" i="34"/>
  <c r="U78" i="34"/>
  <c r="U79" i="34"/>
  <c r="U80" i="34"/>
  <c r="U81" i="34"/>
  <c r="U82" i="34"/>
  <c r="U83" i="34"/>
  <c r="U84" i="34"/>
  <c r="U85" i="34"/>
  <c r="U86" i="34"/>
  <c r="U87" i="34"/>
  <c r="U88" i="34"/>
  <c r="U89" i="34"/>
  <c r="U90" i="34"/>
  <c r="U91" i="34"/>
  <c r="U92" i="34"/>
  <c r="U93" i="34"/>
  <c r="U94" i="34"/>
  <c r="U95" i="34"/>
  <c r="U96" i="34"/>
  <c r="U97" i="34"/>
  <c r="U98" i="34"/>
  <c r="U99" i="34"/>
  <c r="U100" i="34"/>
  <c r="U101" i="34"/>
  <c r="U102" i="34"/>
  <c r="U103" i="34"/>
  <c r="U104" i="34"/>
  <c r="U105" i="34"/>
  <c r="U106" i="34"/>
  <c r="U107" i="34"/>
  <c r="U108" i="34"/>
  <c r="U109" i="34"/>
  <c r="U110" i="34"/>
  <c r="U111" i="34"/>
  <c r="U112" i="34"/>
  <c r="U113" i="34"/>
  <c r="U114" i="34"/>
  <c r="U115" i="34"/>
  <c r="U116" i="34"/>
  <c r="U117" i="34"/>
  <c r="U118" i="34"/>
  <c r="U119" i="34"/>
  <c r="U120" i="34"/>
  <c r="U121" i="34"/>
  <c r="U122" i="34"/>
  <c r="U123" i="34"/>
  <c r="U124" i="34"/>
  <c r="U125" i="34"/>
  <c r="U126" i="34"/>
  <c r="U127" i="34"/>
  <c r="U128" i="34"/>
  <c r="U129" i="34"/>
  <c r="U130" i="34"/>
  <c r="U131" i="34"/>
  <c r="R6" i="34"/>
  <c r="R7" i="34"/>
  <c r="G6" i="37" l="1"/>
  <c r="G7" i="37" s="1"/>
  <c r="G8" i="37" s="1"/>
  <c r="G9" i="37" s="1"/>
  <c r="G10" i="37" s="1"/>
  <c r="G11" i="37" s="1"/>
  <c r="G12" i="37" s="1"/>
  <c r="G13" i="37" s="1"/>
  <c r="G14" i="37" s="1"/>
  <c r="G15" i="37" s="1"/>
  <c r="G16" i="37" s="1"/>
  <c r="G17" i="37" s="1"/>
  <c r="G18" i="37" s="1"/>
  <c r="G19" i="37" s="1"/>
  <c r="G20" i="37" s="1"/>
  <c r="G21" i="37" s="1"/>
  <c r="G22" i="37" s="1"/>
  <c r="G23" i="37" s="1"/>
  <c r="G24" i="37" s="1"/>
  <c r="G25" i="37" s="1"/>
  <c r="G26" i="37" s="1"/>
  <c r="G27" i="37" s="1"/>
  <c r="G28" i="37" s="1"/>
  <c r="G29" i="37" s="1"/>
  <c r="G30" i="37" s="1"/>
  <c r="G31" i="37" s="1"/>
  <c r="G32" i="37" s="1"/>
  <c r="G33" i="37" s="1"/>
  <c r="G34" i="37" s="1"/>
  <c r="G35" i="37" s="1"/>
  <c r="G36" i="37" s="1"/>
  <c r="G37" i="37" s="1"/>
  <c r="G38" i="37" s="1"/>
  <c r="G39" i="37" s="1"/>
  <c r="G40" i="37" s="1"/>
  <c r="G41" i="37" s="1"/>
  <c r="G42" i="37" s="1"/>
  <c r="G43" i="37" s="1"/>
  <c r="G44" i="37" s="1"/>
  <c r="G45" i="37" s="1"/>
  <c r="G46" i="37" s="1"/>
  <c r="G47" i="37" s="1"/>
  <c r="G48" i="37" s="1"/>
  <c r="G49" i="37" s="1"/>
  <c r="G50" i="37" s="1"/>
  <c r="G51" i="37" s="1"/>
  <c r="G52" i="37" s="1"/>
  <c r="G53" i="37" s="1"/>
  <c r="G54" i="37" s="1"/>
  <c r="G55" i="37" s="1"/>
  <c r="G56" i="37" s="1"/>
  <c r="G57" i="37" s="1"/>
  <c r="G58" i="37" s="1"/>
  <c r="G59" i="37" s="1"/>
  <c r="G60" i="37" s="1"/>
  <c r="G61" i="37" s="1"/>
  <c r="G62" i="37" s="1"/>
  <c r="G63" i="37" s="1"/>
  <c r="G64" i="37" s="1"/>
  <c r="G65" i="37" s="1"/>
  <c r="G66" i="37" s="1"/>
  <c r="G67" i="37" s="1"/>
  <c r="G68" i="37" s="1"/>
  <c r="G69" i="37" s="1"/>
  <c r="G70" i="37" s="1"/>
  <c r="G71" i="37" s="1"/>
  <c r="G72" i="37" s="1"/>
  <c r="G73" i="37" s="1"/>
  <c r="G74" i="37" s="1"/>
  <c r="G75" i="37" s="1"/>
  <c r="G76" i="37" s="1"/>
  <c r="G77" i="37" s="1"/>
  <c r="G78" i="37" s="1"/>
  <c r="G79" i="37" s="1"/>
  <c r="G80" i="37" s="1"/>
  <c r="G81" i="37" s="1"/>
  <c r="G82" i="37" s="1"/>
  <c r="G83" i="37" s="1"/>
  <c r="G84" i="37" s="1"/>
  <c r="G85" i="37" s="1"/>
  <c r="G86" i="37" s="1"/>
  <c r="G87" i="37" s="1"/>
  <c r="G88" i="37" s="1"/>
  <c r="G89" i="37" s="1"/>
  <c r="G90" i="37" s="1"/>
  <c r="G91" i="37" s="1"/>
  <c r="G92" i="37" s="1"/>
  <c r="G93" i="37" s="1"/>
  <c r="G94" i="37" s="1"/>
  <c r="G95" i="37" s="1"/>
  <c r="G96" i="37" s="1"/>
  <c r="G97" i="37" s="1"/>
  <c r="G98" i="37" s="1"/>
  <c r="G99" i="37" s="1"/>
  <c r="G100" i="37" s="1"/>
  <c r="G101" i="37" s="1"/>
  <c r="G102" i="37" s="1"/>
  <c r="G103" i="37" s="1"/>
  <c r="G104" i="37" s="1"/>
  <c r="E6" i="37"/>
  <c r="E7" i="37" s="1"/>
  <c r="E8" i="37" s="1"/>
  <c r="E9" i="37" s="1"/>
  <c r="E10" i="37" s="1"/>
  <c r="E11" i="37" s="1"/>
  <c r="E12" i="37" s="1"/>
  <c r="E13" i="37" s="1"/>
  <c r="E14" i="37" s="1"/>
  <c r="E15" i="37" s="1"/>
  <c r="E16" i="37" s="1"/>
  <c r="E17" i="37" s="1"/>
  <c r="E18" i="37" s="1"/>
  <c r="E19" i="37" s="1"/>
  <c r="E20" i="37" s="1"/>
  <c r="E21" i="37" s="1"/>
  <c r="E22" i="37" s="1"/>
  <c r="E23" i="37" s="1"/>
  <c r="E24" i="37" s="1"/>
  <c r="E25" i="37" s="1"/>
  <c r="E26" i="37" s="1"/>
  <c r="E27" i="37" s="1"/>
  <c r="E28" i="37" s="1"/>
  <c r="E29" i="37" s="1"/>
  <c r="E30" i="37" s="1"/>
  <c r="E31" i="37" s="1"/>
  <c r="E32" i="37" s="1"/>
  <c r="E33" i="37" s="1"/>
  <c r="E34" i="37" s="1"/>
  <c r="E35" i="37" s="1"/>
  <c r="E36" i="37" s="1"/>
  <c r="E37" i="37" s="1"/>
  <c r="E38" i="37" s="1"/>
  <c r="E39" i="37" s="1"/>
  <c r="E40" i="37" s="1"/>
  <c r="E41" i="37" s="1"/>
  <c r="E42" i="37" s="1"/>
  <c r="E43" i="37" s="1"/>
  <c r="E44" i="37" s="1"/>
  <c r="E45" i="37" s="1"/>
  <c r="E46" i="37" s="1"/>
  <c r="E47" i="37" s="1"/>
  <c r="E48" i="37" s="1"/>
  <c r="E49" i="37" s="1"/>
  <c r="E50" i="37" s="1"/>
  <c r="E51" i="37" s="1"/>
  <c r="E52" i="37" s="1"/>
  <c r="E53" i="37" s="1"/>
  <c r="E54" i="37" s="1"/>
  <c r="E55" i="37" s="1"/>
  <c r="E56" i="37" s="1"/>
  <c r="E57" i="37" s="1"/>
  <c r="E58" i="37" s="1"/>
  <c r="E59" i="37" s="1"/>
  <c r="E60" i="37" s="1"/>
  <c r="E61" i="37" s="1"/>
  <c r="E62" i="37" s="1"/>
  <c r="E63" i="37" s="1"/>
  <c r="E64" i="37" s="1"/>
  <c r="E65" i="37" s="1"/>
  <c r="E66" i="37" s="1"/>
  <c r="E67" i="37" s="1"/>
  <c r="E68" i="37" s="1"/>
  <c r="E69" i="37" s="1"/>
  <c r="E70" i="37" s="1"/>
  <c r="E71" i="37" s="1"/>
  <c r="E72" i="37" s="1"/>
  <c r="E73" i="37" s="1"/>
  <c r="E74" i="37" s="1"/>
  <c r="E75" i="37" s="1"/>
  <c r="E76" i="37" s="1"/>
  <c r="E77" i="37" s="1"/>
  <c r="E78" i="37" s="1"/>
  <c r="E79" i="37" s="1"/>
  <c r="E80" i="37" s="1"/>
  <c r="E81" i="37" s="1"/>
  <c r="E82" i="37" s="1"/>
  <c r="E83" i="37" s="1"/>
  <c r="E84" i="37" s="1"/>
  <c r="E85" i="37" s="1"/>
  <c r="E86" i="37" s="1"/>
  <c r="E87" i="37" s="1"/>
  <c r="E88" i="37" s="1"/>
  <c r="E89" i="37" s="1"/>
  <c r="E90" i="37" s="1"/>
  <c r="E91" i="37" s="1"/>
  <c r="E92" i="37" s="1"/>
  <c r="E93" i="37" s="1"/>
  <c r="E94" i="37" s="1"/>
  <c r="E95" i="37" s="1"/>
  <c r="E96" i="37" s="1"/>
  <c r="E97" i="37" s="1"/>
  <c r="E98" i="37" s="1"/>
  <c r="E99" i="37" s="1"/>
  <c r="E100" i="37" s="1"/>
  <c r="E101" i="37" s="1"/>
  <c r="E102" i="37" s="1"/>
  <c r="E103" i="37" s="1"/>
  <c r="E104" i="37" s="1"/>
  <c r="X5" i="34" l="1"/>
  <c r="U5" i="34"/>
  <c r="U6" i="34"/>
  <c r="R5" i="34"/>
  <c r="R4" i="34"/>
  <c r="AP132" i="34" l="1"/>
  <c r="AM132" i="34"/>
  <c r="AJ132" i="34"/>
  <c r="AG132" i="34"/>
  <c r="AD132" i="34"/>
  <c r="AA132" i="34"/>
  <c r="X132" i="34"/>
  <c r="U132" i="34"/>
  <c r="R132" i="34"/>
  <c r="AP4" i="34"/>
  <c r="AM4" i="34"/>
  <c r="AJ4" i="34"/>
  <c r="AG4" i="34"/>
  <c r="AD4" i="34"/>
  <c r="AA4" i="34"/>
  <c r="X4" i="34"/>
  <c r="U4" i="34"/>
  <c r="AP3" i="34"/>
  <c r="AM3" i="34"/>
  <c r="AJ3" i="34"/>
  <c r="AG3" i="34"/>
  <c r="AD3" i="34"/>
  <c r="AA3" i="34"/>
  <c r="X3" i="34"/>
  <c r="U3" i="34"/>
  <c r="R3" i="34"/>
</calcChain>
</file>

<file path=xl/comments1.xml><?xml version="1.0" encoding="utf-8"?>
<comments xmlns="http://schemas.openxmlformats.org/spreadsheetml/2006/main">
  <authors>
    <author>Mark Abercrombie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>Insert a valid die pad number in this column. The pad number must be an integer value (i.e. 2A is not a valid bond post number).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" authorId="0" shapeId="0">
      <text>
        <r>
          <rPr>
            <sz val="8"/>
            <color indexed="81"/>
            <rFont val="Tahoma"/>
            <family val="2"/>
          </rPr>
          <t xml:space="preserve">Insert a valid bond post number in this column. The bond post number must be an integer value (i.e. 2A is not a valid bond post number).
</t>
        </r>
      </text>
    </comment>
    <comment ref="C1" authorId="0" shapeId="0">
      <text>
        <r>
          <rPr>
            <sz val="8"/>
            <color indexed="81"/>
            <rFont val="Tahoma"/>
            <family val="2"/>
          </rPr>
          <t xml:space="preserve">This column is only used to indicate bond post to bond post connections on Tape BGA designs.
</t>
        </r>
      </text>
    </comment>
    <comment ref="D1" authorId="0" shapeId="0">
      <text>
        <r>
          <rPr>
            <sz val="8"/>
            <color indexed="81"/>
            <rFont val="Tahoma"/>
            <family val="2"/>
          </rPr>
          <t>Insert the X-coordinates for each of the die pads in this column.  Units must be in</t>
        </r>
        <r>
          <rPr>
            <b/>
            <sz val="8"/>
            <color indexed="10"/>
            <rFont val="Tahoma"/>
            <family val="2"/>
          </rPr>
          <t xml:space="preserve"> microns</t>
        </r>
        <r>
          <rPr>
            <sz val="8"/>
            <color indexed="81"/>
            <rFont val="Tahoma"/>
            <family val="2"/>
          </rPr>
          <t xml:space="preserve">. The origin  (0,0) of the coordinate system must be located at the center of the die.
</t>
        </r>
      </text>
    </comment>
    <comment ref="E1" authorId="0" shapeId="0">
      <text>
        <r>
          <rPr>
            <sz val="8"/>
            <color indexed="81"/>
            <rFont val="Tahoma"/>
            <family val="2"/>
          </rPr>
          <t xml:space="preserve">Insert the Y-coordinates for each of the die pads in this column.  Units must be in </t>
        </r>
        <r>
          <rPr>
            <b/>
            <sz val="8"/>
            <color indexed="10"/>
            <rFont val="Tahoma"/>
            <family val="2"/>
          </rPr>
          <t>microns</t>
        </r>
        <r>
          <rPr>
            <sz val="8"/>
            <color indexed="81"/>
            <rFont val="Tahoma"/>
            <family val="2"/>
          </rPr>
          <t xml:space="preserve">. The origin  (0,0) of the coordinate system must be located at the center of the die.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The die pad function name is only required for new package designs.
</t>
        </r>
      </text>
    </comment>
    <comment ref="G1" authorId="0" shapeId="0">
      <text>
        <r>
          <rPr>
            <sz val="8"/>
            <color indexed="81"/>
            <rFont val="Tahoma"/>
            <family val="2"/>
          </rPr>
          <t xml:space="preserve">The package net name is only required if you are submitting a DAR to create a new area array type package (BGA).
The package net name must be unique for each bond post / ball combination that is electrically isolated from the other bond post / ball combinations.
Bond post / ball combinations that are common (i.e. connected together) must share the same net name.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Package terminal information is only required if you are submitting a DAR to create a new area array type package (BGA) with a pre-determined net list.
</t>
        </r>
      </text>
    </comment>
  </commentList>
</comments>
</file>

<file path=xl/sharedStrings.xml><?xml version="1.0" encoding="utf-8"?>
<sst xmlns="http://schemas.openxmlformats.org/spreadsheetml/2006/main" count="6508" uniqueCount="1876">
  <si>
    <t>TEST_MODE</t>
  </si>
  <si>
    <t>POR_B</t>
  </si>
  <si>
    <t>ONOFF</t>
  </si>
  <si>
    <t>Version</t>
  </si>
  <si>
    <t>Updated by</t>
  </si>
  <si>
    <t>Date</t>
  </si>
  <si>
    <t>Comments</t>
  </si>
  <si>
    <t>D15</t>
  </si>
  <si>
    <t>D14</t>
  </si>
  <si>
    <t>D12</t>
  </si>
  <si>
    <t>A10</t>
  </si>
  <si>
    <t>D11</t>
  </si>
  <si>
    <t>A8</t>
  </si>
  <si>
    <t>D9</t>
  </si>
  <si>
    <t>A3</t>
  </si>
  <si>
    <t>D8</t>
  </si>
  <si>
    <t>D7</t>
  </si>
  <si>
    <t>D6</t>
  </si>
  <si>
    <t>D5</t>
  </si>
  <si>
    <t>D4</t>
  </si>
  <si>
    <t>D1</t>
  </si>
  <si>
    <t>D13</t>
  </si>
  <si>
    <t>A12</t>
  </si>
  <si>
    <t>A11</t>
  </si>
  <si>
    <t>A9</t>
  </si>
  <si>
    <t>D10</t>
  </si>
  <si>
    <t>A7</t>
  </si>
  <si>
    <t>A6</t>
  </si>
  <si>
    <t>A5</t>
  </si>
  <si>
    <t>A4</t>
  </si>
  <si>
    <t>A2</t>
  </si>
  <si>
    <t>D2</t>
  </si>
  <si>
    <t>D3</t>
  </si>
  <si>
    <t>A1</t>
  </si>
  <si>
    <t>GPIO</t>
  </si>
  <si>
    <t>LCD</t>
  </si>
  <si>
    <t>CSI</t>
  </si>
  <si>
    <t>ENET</t>
  </si>
  <si>
    <t>D0</t>
  </si>
  <si>
    <t>DQM0</t>
  </si>
  <si>
    <t>DQM1</t>
  </si>
  <si>
    <t>CLK</t>
  </si>
  <si>
    <t>CKE</t>
  </si>
  <si>
    <t>RAS</t>
  </si>
  <si>
    <t>CAS</t>
  </si>
  <si>
    <t>WE</t>
  </si>
  <si>
    <t>BA0</t>
  </si>
  <si>
    <t>BA1</t>
  </si>
  <si>
    <t>A0</t>
  </si>
  <si>
    <t>internal version.</t>
  </si>
  <si>
    <t>SDRAM</t>
  </si>
  <si>
    <t>A18</t>
  </si>
  <si>
    <t>A19</t>
  </si>
  <si>
    <t>A20</t>
  </si>
  <si>
    <t>A23</t>
  </si>
  <si>
    <t>Alt0</t>
  </si>
  <si>
    <t>Alt1</t>
  </si>
  <si>
    <t>Alt2</t>
  </si>
  <si>
    <t>Alt3</t>
  </si>
  <si>
    <t>Alt4</t>
  </si>
  <si>
    <t>Alt5</t>
  </si>
  <si>
    <t>Alt6</t>
  </si>
  <si>
    <t>Alt7</t>
  </si>
  <si>
    <t>DEF</t>
  </si>
  <si>
    <t>src.BOOT_MODE[0]</t>
  </si>
  <si>
    <t>src.BOOT_MODE[1]</t>
  </si>
  <si>
    <t>spdif.OUT</t>
  </si>
  <si>
    <t>ccm.PMIC_RDY</t>
  </si>
  <si>
    <t>gpio1.IO[10]</t>
  </si>
  <si>
    <t>gpt2.CAPTURE1</t>
  </si>
  <si>
    <t>sai2.MCLK</t>
  </si>
  <si>
    <t>ccm.CLKO1</t>
  </si>
  <si>
    <t>ccm.WAIT</t>
  </si>
  <si>
    <t>gpio1.IO[11]</t>
  </si>
  <si>
    <t>gpt2.CAPTURE2</t>
  </si>
  <si>
    <t>sai2.TX_SYNC</t>
  </si>
  <si>
    <t>ccm.CLKO2</t>
  </si>
  <si>
    <t>ccm.STOP</t>
  </si>
  <si>
    <t>gpio1.IO[12]</t>
  </si>
  <si>
    <t>mqs.RIGHT</t>
  </si>
  <si>
    <t>gpt2.COMPARE1</t>
  </si>
  <si>
    <t>sai2.TX_BCLK</t>
  </si>
  <si>
    <t>ccm.OUT0</t>
  </si>
  <si>
    <t>gpio1.IO[13]</t>
  </si>
  <si>
    <t>mqs.LEFT</t>
  </si>
  <si>
    <t>gpt2.COMPARE2</t>
  </si>
  <si>
    <t>sai2.RX_DATA</t>
  </si>
  <si>
    <t>ccm.OUT1</t>
  </si>
  <si>
    <t>gpio1.IO[14]</t>
  </si>
  <si>
    <t>gpt2.COMPARE3</t>
  </si>
  <si>
    <t>sai2.TX_DATA</t>
  </si>
  <si>
    <t>ccm.OUT2</t>
  </si>
  <si>
    <t>gpio1.IO[15]</t>
  </si>
  <si>
    <t>anatop.24M_OUT</t>
  </si>
  <si>
    <t>gpt1.CAPTURE1</t>
  </si>
  <si>
    <t>anatop.OTG1_ID</t>
  </si>
  <si>
    <t>gpio1.IO[0]</t>
  </si>
  <si>
    <t>src.SYSTEM_RESET</t>
  </si>
  <si>
    <t>gpt1.COMPARE1</t>
  </si>
  <si>
    <t>usb.OTG1_OC</t>
  </si>
  <si>
    <t>gpio1.IO[1]</t>
  </si>
  <si>
    <t>src.EARLY_RESET</t>
  </si>
  <si>
    <t>wdog1.WDOG_B</t>
  </si>
  <si>
    <t>gpt1.COMPARE2</t>
  </si>
  <si>
    <t>usb.OTG2_PWR</t>
  </si>
  <si>
    <t>usdhc1.WP</t>
  </si>
  <si>
    <t>gpio1.IO[2]</t>
  </si>
  <si>
    <t>gpt1.COMPARE3</t>
  </si>
  <si>
    <t>usb.OTG2_OC</t>
  </si>
  <si>
    <t>usdhc1.CD_B</t>
  </si>
  <si>
    <t>gpio1.IO[3]</t>
  </si>
  <si>
    <t>ccm.DI0_EXT_CLK</t>
  </si>
  <si>
    <t>src.TESTER_ACK</t>
  </si>
  <si>
    <t>usb.OTG1_PWR</t>
  </si>
  <si>
    <t>usdhc1.RESET_B</t>
  </si>
  <si>
    <t>gpio1.IO[4]</t>
  </si>
  <si>
    <t>ccm.PLL2_BYP</t>
  </si>
  <si>
    <t>anatop.OTG2_ID</t>
  </si>
  <si>
    <t>csi.FIELD</t>
  </si>
  <si>
    <t>usdhc1.VSELECT</t>
  </si>
  <si>
    <t>gpio1.IO[5]</t>
  </si>
  <si>
    <t>ccm.PLL3_BYP</t>
  </si>
  <si>
    <t>csi.MCLK</t>
  </si>
  <si>
    <t>usdhc2.WP</t>
  </si>
  <si>
    <t>gpio1.IO[6]</t>
  </si>
  <si>
    <t>ccm.REF_EN_B</t>
  </si>
  <si>
    <t>csi.PIXCLK</t>
  </si>
  <si>
    <t>usdhc2.CD_B</t>
  </si>
  <si>
    <t>gpio1.IO[7]</t>
  </si>
  <si>
    <t>csi.VSYNC</t>
  </si>
  <si>
    <t>usdhc2.VSELECT</t>
  </si>
  <si>
    <t>gpio1.IO[8]</t>
  </si>
  <si>
    <t>spdif.IN</t>
  </si>
  <si>
    <t>csi.HSYNC</t>
  </si>
  <si>
    <t>usdhc2.RESET_B</t>
  </si>
  <si>
    <t>gpio1.IO[9]</t>
  </si>
  <si>
    <t>csi.DATA[2]</t>
  </si>
  <si>
    <t>gpio1.IO[16]</t>
  </si>
  <si>
    <t>anatop.USBPHY1_TSTI_TX_LS_MODE</t>
  </si>
  <si>
    <t>csi.DATA[3]</t>
  </si>
  <si>
    <t>gpio1.IO[17]</t>
  </si>
  <si>
    <t>anatop.USBPHY1_TSTI_TX_HS_MODE</t>
  </si>
  <si>
    <t>csi.DATA[4]</t>
  </si>
  <si>
    <t>gpio1.IO[18]</t>
  </si>
  <si>
    <t>anatop.USBPHY1_TSTI_TX_DN</t>
  </si>
  <si>
    <t>csi.DATA[5]</t>
  </si>
  <si>
    <t>gpio1.IO[19]</t>
  </si>
  <si>
    <t>anatop.USBPHY1_TSTO_RX_SQUELCH</t>
  </si>
  <si>
    <t>csi.DATA[6]</t>
  </si>
  <si>
    <t>gpio1.IO[20]</t>
  </si>
  <si>
    <t>anatop.USBPHY1_TSTO_RX_DISCON_DET</t>
  </si>
  <si>
    <t>csi.DATA[7]</t>
  </si>
  <si>
    <t>gpt1.CAPTURE2</t>
  </si>
  <si>
    <t>gpio1.IO[21]</t>
  </si>
  <si>
    <t>anatop.USBPHY1_TSTO_RX_HS_RXD</t>
  </si>
  <si>
    <t>sjc.DONE</t>
  </si>
  <si>
    <t>csi.DATA[8]</t>
  </si>
  <si>
    <t>gpio1.IO[22]</t>
  </si>
  <si>
    <t>anatop.USBPHY2_TSTO_RX_FS_RXD</t>
  </si>
  <si>
    <t>sjc.DE_B</t>
  </si>
  <si>
    <t>csi.DATA[9]</t>
  </si>
  <si>
    <t>gpio1.IO[23]</t>
  </si>
  <si>
    <t>anatop.USBPHY1_TSTO_RX_FS_RXD</t>
  </si>
  <si>
    <t>sjc.FAIL</t>
  </si>
  <si>
    <t>csi.DATA[1]</t>
  </si>
  <si>
    <t>gpio1.IO[24]</t>
  </si>
  <si>
    <t>anatop.USBPHY1_TSTI_TX_DP</t>
  </si>
  <si>
    <t>sjc.JTAG_ACT</t>
  </si>
  <si>
    <t>csi.DATA[0]</t>
  </si>
  <si>
    <t>gpio1.IO[25]</t>
  </si>
  <si>
    <t>anatop.USBPHY1_TSTI_TX_EN</t>
  </si>
  <si>
    <t>sim_m.HADDR[0]</t>
  </si>
  <si>
    <t>csi.DATA[10]</t>
  </si>
  <si>
    <t>gpio1.IO[26]</t>
  </si>
  <si>
    <t>anatop.USBPHY1_TSTI_TX_HIZ</t>
  </si>
  <si>
    <t>sim_m.HADDR[1]</t>
  </si>
  <si>
    <t>csi.DATA[11]</t>
  </si>
  <si>
    <t>gpio1.IO[27]</t>
  </si>
  <si>
    <t>anatop.USBPHY2_TSTO_RX_HS_RXD</t>
  </si>
  <si>
    <t>sim_m.HADDR[2]</t>
  </si>
  <si>
    <t>csi.DATA[12]</t>
  </si>
  <si>
    <t>csu.CSU_ALARM_AUT[2]</t>
  </si>
  <si>
    <t>gpio1.IO[28]</t>
  </si>
  <si>
    <t>anatop.USBPHY1_TSTO_PLL_CLK20DIV</t>
  </si>
  <si>
    <t>sim_m.HADDR[3]</t>
  </si>
  <si>
    <t>csi.DATA[13]</t>
  </si>
  <si>
    <t>csu.CSU_ALARM_AUT[1]</t>
  </si>
  <si>
    <t>gpio1.IO[29]</t>
  </si>
  <si>
    <t>anatop.USBPHY2_TSTO_PLL_CLK20DIV</t>
  </si>
  <si>
    <t>sim_m.HADDR[4]</t>
  </si>
  <si>
    <t>csi.DATA[14]</t>
  </si>
  <si>
    <t>csu.CSU_ALARM_AUT[0]</t>
  </si>
  <si>
    <t>anatop.USBPHY2_TSTO_RX_SQUELCH</t>
  </si>
  <si>
    <t>sim_m.HADDR[5]</t>
  </si>
  <si>
    <t>csi.DATA[15]</t>
  </si>
  <si>
    <t>csu.CSU_INT_DEB</t>
  </si>
  <si>
    <t>anatop.USBPHY2_TSTO_RX_DISCON_DET</t>
  </si>
  <si>
    <t>sim_m.HADDR[6]</t>
  </si>
  <si>
    <t>csi.DATA[16]</t>
  </si>
  <si>
    <t>gpio2.IO[0]</t>
  </si>
  <si>
    <t>kpp.ROW[0]</t>
  </si>
  <si>
    <t>sim_m.HADDR[7]</t>
  </si>
  <si>
    <t>csi.DATA[17]</t>
  </si>
  <si>
    <t>gpio2.IO[1]</t>
  </si>
  <si>
    <t>kpp.COL[0]</t>
  </si>
  <si>
    <t>sim_m.HADDR[8]</t>
  </si>
  <si>
    <t>csi.DATA[18]</t>
  </si>
  <si>
    <t>gpio2.IO[2]</t>
  </si>
  <si>
    <t>kpp.ROW[1]</t>
  </si>
  <si>
    <t>sim_m.HADDR[9]</t>
  </si>
  <si>
    <t>csi.DATA[19]</t>
  </si>
  <si>
    <t>gpio2.IO[3]</t>
  </si>
  <si>
    <t>kpp.COL[1]</t>
  </si>
  <si>
    <t>sim_m.HADDR[10]</t>
  </si>
  <si>
    <t>csi.DATA[20]</t>
  </si>
  <si>
    <t>gpio2.IO[4]</t>
  </si>
  <si>
    <t>kpp.ROW[2]</t>
  </si>
  <si>
    <t>sim_m.HADDR[11]</t>
  </si>
  <si>
    <t>csi.DATA[21]</t>
  </si>
  <si>
    <t>gpio2.IO[5]</t>
  </si>
  <si>
    <t>kpp.COL[2]</t>
  </si>
  <si>
    <t>sim_m.HADDR[12]</t>
  </si>
  <si>
    <t>csi.DATA[22]</t>
  </si>
  <si>
    <t>gpio2.IO[6]</t>
  </si>
  <si>
    <t>kpp.ROW[3]</t>
  </si>
  <si>
    <t>sim_m.HADDR[13]</t>
  </si>
  <si>
    <t>csi.DATA[23]</t>
  </si>
  <si>
    <t>gpio2.IO[7]</t>
  </si>
  <si>
    <t>kpp.COL[3]</t>
  </si>
  <si>
    <t>sim_m.HADDR[14]</t>
  </si>
  <si>
    <t>gpio2.IO[8]</t>
  </si>
  <si>
    <t>kpp.ROW[4]</t>
  </si>
  <si>
    <t>sim_m.HADDR[15]</t>
  </si>
  <si>
    <t>gpio2.IO[9]</t>
  </si>
  <si>
    <t>kpp.COL[4]</t>
  </si>
  <si>
    <t>sim_m.HADDR[16]</t>
  </si>
  <si>
    <t>gpio2.IO[10]</t>
  </si>
  <si>
    <t>kpp.ROW[5]</t>
  </si>
  <si>
    <t>sim_m.HADDR[17]</t>
  </si>
  <si>
    <t>gpio2.IO[11]</t>
  </si>
  <si>
    <t>kpp.COL[5]</t>
  </si>
  <si>
    <t>sim_m.HADDR[18]</t>
  </si>
  <si>
    <t>gpio2.IO[12]</t>
  </si>
  <si>
    <t>kpp.ROW[6]</t>
  </si>
  <si>
    <t>sim_m.HADDR[19]</t>
  </si>
  <si>
    <t>gpio2.IO[13]</t>
  </si>
  <si>
    <t>kpp.COL[6]</t>
  </si>
  <si>
    <t>sim_m.HADDR[20]</t>
  </si>
  <si>
    <t>gpio2.IO[14]</t>
  </si>
  <si>
    <t>kpp.ROW[7]</t>
  </si>
  <si>
    <t>sim_m.HADDR[21]</t>
  </si>
  <si>
    <t>gpio2.IO[15]</t>
  </si>
  <si>
    <t>kpp.COL[7]</t>
  </si>
  <si>
    <t>sim_m.HADDR[22]</t>
  </si>
  <si>
    <t>lcdif.CLK</t>
  </si>
  <si>
    <t>gpio3.IO[0]</t>
  </si>
  <si>
    <t>sim_m.HADDR[23]</t>
  </si>
  <si>
    <t>lcdif.ENABLE</t>
  </si>
  <si>
    <t>gpio3.IO[1]</t>
  </si>
  <si>
    <t>sim_m.HADDR[24]</t>
  </si>
  <si>
    <t>lcdif.HSYNC</t>
  </si>
  <si>
    <t>gpio3.IO[2]</t>
  </si>
  <si>
    <t>sim_m.HADDR[25]</t>
  </si>
  <si>
    <t>lcdif.VSYNC</t>
  </si>
  <si>
    <t>wdog2.WDOG_B</t>
  </si>
  <si>
    <t>gpio3.IO[3]</t>
  </si>
  <si>
    <t>sim_m.HADDR[26]</t>
  </si>
  <si>
    <t>gpio3.IO[4]</t>
  </si>
  <si>
    <t>sim_m.HADDR[27]</t>
  </si>
  <si>
    <t>lcdif.DATA[0]</t>
  </si>
  <si>
    <t>gpio3.IO[5]</t>
  </si>
  <si>
    <t>src.BT_CFG[0]</t>
  </si>
  <si>
    <t>sim_m.HADDR[28]</t>
  </si>
  <si>
    <t>sai1.MCLK</t>
  </si>
  <si>
    <t>lcdif.DATA[1]</t>
  </si>
  <si>
    <t>gpio3.IO[6]</t>
  </si>
  <si>
    <t>src.BT_CFG[1]</t>
  </si>
  <si>
    <t>sim_m.HADDR[29]</t>
  </si>
  <si>
    <t>sai1.TX_SYNC</t>
  </si>
  <si>
    <t>lcdif.DATA[2]</t>
  </si>
  <si>
    <t>gpio3.IO[7]</t>
  </si>
  <si>
    <t>src.BT_CFG[2]</t>
  </si>
  <si>
    <t>sim_m.HADDR[30]</t>
  </si>
  <si>
    <t>sai1.TX_BCLK</t>
  </si>
  <si>
    <t>lcdif.DATA[3]</t>
  </si>
  <si>
    <t>gpio3.IO[8]</t>
  </si>
  <si>
    <t>src.BT_CFG[3]</t>
  </si>
  <si>
    <t>sim_m.HADDR[31]</t>
  </si>
  <si>
    <t>lcdif.DATA[4]</t>
  </si>
  <si>
    <t>gpio3.IO[9]</t>
  </si>
  <si>
    <t>src.BT_CFG[4]</t>
  </si>
  <si>
    <t>sim_m.HBURST[0]</t>
  </si>
  <si>
    <t>lcdif.DATA[5]</t>
  </si>
  <si>
    <t>gpio3.IO[10]</t>
  </si>
  <si>
    <t>src.BT_CFG[5]</t>
  </si>
  <si>
    <t>sim_m.HBURST[1]</t>
  </si>
  <si>
    <t>lcdif.DATA[6]</t>
  </si>
  <si>
    <t>gpio3.IO[11]</t>
  </si>
  <si>
    <t>src.BT_CFG[6]</t>
  </si>
  <si>
    <t>sim_m.HBURST[2]</t>
  </si>
  <si>
    <t>lcdif.DATA[7]</t>
  </si>
  <si>
    <t>gpio3.IO[12]</t>
  </si>
  <si>
    <t>src.BT_CFG[7]</t>
  </si>
  <si>
    <t>lcdif.DATA[8]</t>
  </si>
  <si>
    <t>gpio3.IO[13]</t>
  </si>
  <si>
    <t>src.BT_CFG[8]</t>
  </si>
  <si>
    <t>sim_m.HPROT[0]</t>
  </si>
  <si>
    <t>lcdif.DATA[9]</t>
  </si>
  <si>
    <t>gpio3.IO[14]</t>
  </si>
  <si>
    <t>src.BT_CFG[9]</t>
  </si>
  <si>
    <t>sim_m.HPROT[1]</t>
  </si>
  <si>
    <t>lcdif.DATA[10]</t>
  </si>
  <si>
    <t>gpio3.IO[15]</t>
  </si>
  <si>
    <t>src.BT_CFG[10]</t>
  </si>
  <si>
    <t>sim_m.HPROT[2]</t>
  </si>
  <si>
    <t>lcdif.DATA[11]</t>
  </si>
  <si>
    <t>gpio3.IO[16]</t>
  </si>
  <si>
    <t>src.BT_CFG[11]</t>
  </si>
  <si>
    <t>sim_m.HPROT[3]</t>
  </si>
  <si>
    <t>lcdif.DATA[12]</t>
  </si>
  <si>
    <t>gpio3.IO[17]</t>
  </si>
  <si>
    <t>sim_m.HREADYOUT</t>
  </si>
  <si>
    <t>lcdif.DATA[13]</t>
  </si>
  <si>
    <t>gpio3.IO[18]</t>
  </si>
  <si>
    <t>sim_m.HRESP</t>
  </si>
  <si>
    <t>lcdif.DATA[14]</t>
  </si>
  <si>
    <t>gpio3.IO[19]</t>
  </si>
  <si>
    <t>sim_m.HSIZE[0]</t>
  </si>
  <si>
    <t>usdhc2.DATA4</t>
  </si>
  <si>
    <t>lcdif.DATA[15]</t>
  </si>
  <si>
    <t>gpio3.IO[20]</t>
  </si>
  <si>
    <t>sim_m.HSIZE[1]</t>
  </si>
  <si>
    <t>usdhc2.DATA5</t>
  </si>
  <si>
    <t>lcdif.DATA[16]</t>
  </si>
  <si>
    <t>gpio3.IO[21]</t>
  </si>
  <si>
    <t>sim_m.HSIZE[2]</t>
  </si>
  <si>
    <t>usdhc2.DATA6</t>
  </si>
  <si>
    <t>lcdif.DATA[17]</t>
  </si>
  <si>
    <t>gpio3.IO[22]</t>
  </si>
  <si>
    <t>sim_m.HWRITE</t>
  </si>
  <si>
    <t>usdhc2.DATA7</t>
  </si>
  <si>
    <t>lcdif.DATA[18]</t>
  </si>
  <si>
    <t>gpio3.IO[23]</t>
  </si>
  <si>
    <t>tpsmp.CLK</t>
  </si>
  <si>
    <t>usdhc2.CMD</t>
  </si>
  <si>
    <t>lcdif.DATA[19]</t>
  </si>
  <si>
    <t>gpio3.IO[24]</t>
  </si>
  <si>
    <t>tpsmp.HDATA_DIR</t>
  </si>
  <si>
    <t>usdhc2.CLK</t>
  </si>
  <si>
    <t>lcdif.DATA[20]</t>
  </si>
  <si>
    <t>gpio3.IO[25]</t>
  </si>
  <si>
    <t>tpsmp.HTRANS[0]</t>
  </si>
  <si>
    <t>usdhc2.DATA0</t>
  </si>
  <si>
    <t>lcdif.DATA[21]</t>
  </si>
  <si>
    <t>gpio3.IO[26]</t>
  </si>
  <si>
    <t>tpsmp.HTRANS[1]</t>
  </si>
  <si>
    <t>usdhc2.DATA1</t>
  </si>
  <si>
    <t>lcdif.DATA[22]</t>
  </si>
  <si>
    <t>gpio3.IO[27]</t>
  </si>
  <si>
    <t>tpsmp.HDATA[0]</t>
  </si>
  <si>
    <t>usdhc2.DATA2</t>
  </si>
  <si>
    <t>lcdif.DATA[23]</t>
  </si>
  <si>
    <t>tpsmp.HDATA[1]</t>
  </si>
  <si>
    <t>usdhc2.DATA3</t>
  </si>
  <si>
    <t>gpio4.IO[0]</t>
  </si>
  <si>
    <t>anatop.TESTO[0]</t>
  </si>
  <si>
    <t>tpsmp.HDATA[2]</t>
  </si>
  <si>
    <t>gpio4.IO[1]</t>
  </si>
  <si>
    <t>anatop.TESTO[1]</t>
  </si>
  <si>
    <t>tpsmp.HDATA[3]</t>
  </si>
  <si>
    <t>gpio4.IO[2]</t>
  </si>
  <si>
    <t>anatop.TESTO[2]</t>
  </si>
  <si>
    <t>tpsmp.HDATA[4]</t>
  </si>
  <si>
    <t>gpio4.IO[3]</t>
  </si>
  <si>
    <t>anatop.TESTO[3]</t>
  </si>
  <si>
    <t>tpsmp.HDATA[5]</t>
  </si>
  <si>
    <t>gpio4.IO[4]</t>
  </si>
  <si>
    <t>anatop.TESTO[4]</t>
  </si>
  <si>
    <t>tpsmp.HDATA[6]</t>
  </si>
  <si>
    <t>gpio4.IO[5]</t>
  </si>
  <si>
    <t>anatop.TESTO[5]</t>
  </si>
  <si>
    <t>tpsmp.HDATA[7]</t>
  </si>
  <si>
    <t>gpio4.IO[6]</t>
  </si>
  <si>
    <t>anatop.TESTO[6]</t>
  </si>
  <si>
    <t>tpsmp.HDATA[8]</t>
  </si>
  <si>
    <t>gpio4.IO[7]</t>
  </si>
  <si>
    <t>anatop.TESTO[7]</t>
  </si>
  <si>
    <t>tpsmp.HDATA[9]</t>
  </si>
  <si>
    <t>sai2.RX_BCLK</t>
  </si>
  <si>
    <t>gpio4.IO[8]</t>
  </si>
  <si>
    <t>anatop.TESTO[8]</t>
  </si>
  <si>
    <t>tpsmp.HDATA[10]</t>
  </si>
  <si>
    <t>gpio4.IO[9]</t>
  </si>
  <si>
    <t>anatop.TESTO[9]</t>
  </si>
  <si>
    <t>tpsmp.HDATA[11]</t>
  </si>
  <si>
    <t>gpio4.IO[10]</t>
  </si>
  <si>
    <t>anatop.TESTO[10]</t>
  </si>
  <si>
    <t>tpsmp.HDATA[12]</t>
  </si>
  <si>
    <t>gpio4.IO[11]</t>
  </si>
  <si>
    <t>anatop.TESTO[11]</t>
  </si>
  <si>
    <t>tpsmp.HDATA[13]</t>
  </si>
  <si>
    <t>gpio4.IO[12]</t>
  </si>
  <si>
    <t>anatop.TESTO[12]</t>
  </si>
  <si>
    <t>tpsmp.HDATA[14]</t>
  </si>
  <si>
    <t>gpio4.IO[13]</t>
  </si>
  <si>
    <t>anatop.TESTO[13]</t>
  </si>
  <si>
    <t>tpsmp.HDATA[15]</t>
  </si>
  <si>
    <t>gpio4.IO[14]</t>
  </si>
  <si>
    <t>anatop.TESTO[14]</t>
  </si>
  <si>
    <t>tpsmp.HDATA[16]</t>
  </si>
  <si>
    <t>gpio4.IO[15]</t>
  </si>
  <si>
    <t>anatop.TESTO[15]</t>
  </si>
  <si>
    <t>tpsmp.HDATA[19]</t>
  </si>
  <si>
    <t>gpio4.IO[16]</t>
  </si>
  <si>
    <t>tpsmp.HDATA[17]</t>
  </si>
  <si>
    <t>usdhc1.CMD</t>
  </si>
  <si>
    <t>sai2.RX_SYNC</t>
  </si>
  <si>
    <t>gpio2.IO[16]</t>
  </si>
  <si>
    <t>tpsmp.HDATA[18]</t>
  </si>
  <si>
    <t>usdhc1.CLK</t>
  </si>
  <si>
    <t>gpio2.IO[17]</t>
  </si>
  <si>
    <t>observe_mux.OUT[0]</t>
  </si>
  <si>
    <t>usdhc1.DATA0</t>
  </si>
  <si>
    <t>gpio2.IO[18]</t>
  </si>
  <si>
    <t>observe_mux.OUT[1]</t>
  </si>
  <si>
    <t>usdhc1.DATA1</t>
  </si>
  <si>
    <t>gpio2.IO[19]</t>
  </si>
  <si>
    <t>observe_mux.OUT[2]</t>
  </si>
  <si>
    <t>usdhc1.DATA2</t>
  </si>
  <si>
    <t>gpio2.IO[20]</t>
  </si>
  <si>
    <t>observe_mux.OUT[3]</t>
  </si>
  <si>
    <t>usdhc1.DATA3</t>
  </si>
  <si>
    <t>gpio2.IO[21]</t>
  </si>
  <si>
    <t>observe_mux.OUT[4]</t>
  </si>
  <si>
    <t>gpio4.IO[17]</t>
  </si>
  <si>
    <t>tpsmp.HDATA[20]</t>
  </si>
  <si>
    <t>gpio4.IO[18]</t>
  </si>
  <si>
    <t>tpsmp.HDATA[21]</t>
  </si>
  <si>
    <t>gpio4.IO[19]</t>
  </si>
  <si>
    <t>tpsmp.HDATA[22]</t>
  </si>
  <si>
    <t>gpio4.IO[20]</t>
  </si>
  <si>
    <t>tpsmp.HDATA[23]</t>
  </si>
  <si>
    <t>gpio4.IO[21]</t>
  </si>
  <si>
    <t>tpsmp.HDATA[24]</t>
  </si>
  <si>
    <t>gpio4.IO[22]</t>
  </si>
  <si>
    <t>tpsmp.HDATA[25]</t>
  </si>
  <si>
    <t>gpio4.IO[23]</t>
  </si>
  <si>
    <t>sai1.RX_SYNC</t>
  </si>
  <si>
    <t>tpsmp.HDATA[26]</t>
  </si>
  <si>
    <t>gpio4.IO[24]</t>
  </si>
  <si>
    <t>sai1.RX_BCLK</t>
  </si>
  <si>
    <t>tpsmp.HDATA[27]</t>
  </si>
  <si>
    <t>gpio4.IO[25]</t>
  </si>
  <si>
    <t>tpsmp.HDATA[28]</t>
  </si>
  <si>
    <t>gpio4.IO[26]</t>
  </si>
  <si>
    <t>tpsmp.HDATA[29]</t>
  </si>
  <si>
    <t>gpio4.IO[27]</t>
  </si>
  <si>
    <t>tpsmp.HDATA[30]</t>
  </si>
  <si>
    <t>gpio4.IO[28]</t>
  </si>
  <si>
    <t>tpsmp.HDATA[31]</t>
  </si>
  <si>
    <t/>
  </si>
  <si>
    <t>WDOG</t>
  </si>
  <si>
    <t>GPIO_AD_B0_00</t>
  </si>
  <si>
    <t>GPIO_AD_B0_09</t>
  </si>
  <si>
    <t>GPIO_AD_B0_08</t>
  </si>
  <si>
    <t>GPIO_AD_B0_07</t>
  </si>
  <si>
    <t>GPIO_AD_B0_06</t>
  </si>
  <si>
    <t>GPIO_AD_B0_05</t>
  </si>
  <si>
    <t>GPIO_AD_B0_04</t>
  </si>
  <si>
    <t>GPIO_AD_B0_03</t>
  </si>
  <si>
    <t>GPIO_AD_B0_02</t>
  </si>
  <si>
    <t>GPIO_AD_B0_01</t>
  </si>
  <si>
    <t>GPIO_AD_B0_10</t>
  </si>
  <si>
    <t>GPIO_AD_B0_11</t>
  </si>
  <si>
    <t>GPIO_AD_B0_12</t>
  </si>
  <si>
    <t>GPIO_AD_B0_13</t>
  </si>
  <si>
    <t>GPIO_AD_B0_14</t>
  </si>
  <si>
    <t>GPIO_AD_B1_14</t>
  </si>
  <si>
    <t>GPIO_AD_B1_13</t>
  </si>
  <si>
    <t>GPIO_AD_B1_12</t>
  </si>
  <si>
    <t>GPIO_AD_B1_11</t>
  </si>
  <si>
    <t>GPIO_AD_B1_10</t>
  </si>
  <si>
    <t>GPIO_AD_B1_09</t>
  </si>
  <si>
    <t>GPIO_AD_B1_08</t>
  </si>
  <si>
    <t>GPIO_AD_B1_07</t>
  </si>
  <si>
    <t>GPIO_AD_B1_06</t>
  </si>
  <si>
    <t>GPIO_AD_B1_05</t>
  </si>
  <si>
    <t>GPIO_AD_B1_04</t>
  </si>
  <si>
    <t>GPIO_AD_B1_03</t>
  </si>
  <si>
    <t>GPIO_AD_B1_02</t>
  </si>
  <si>
    <t>GPIO_AD_B1_01</t>
  </si>
  <si>
    <t>GPIO_AD_B1_00</t>
  </si>
  <si>
    <t>GPIO_SD_B0_05</t>
  </si>
  <si>
    <t>GPIO_SD_B0_04</t>
  </si>
  <si>
    <t>GPIO_SD_B0_03</t>
  </si>
  <si>
    <t>GPIO_SD_B0_02</t>
  </si>
  <si>
    <t>GPIO_SD_B0_01</t>
  </si>
  <si>
    <t>GPIO_SD_B0_00</t>
  </si>
  <si>
    <t>GPIO_SD_B1_11</t>
  </si>
  <si>
    <t>GPIO_SD_B1_10</t>
  </si>
  <si>
    <t>GPIO_SD_B1_09</t>
  </si>
  <si>
    <t>GPIO_SD_B1_08</t>
  </si>
  <si>
    <t>GPIO_SD_B1_07</t>
  </si>
  <si>
    <t>GPIO_SD_B1_06</t>
  </si>
  <si>
    <t>GPIO_SD_B1_05</t>
  </si>
  <si>
    <t>GPIO_SD_B1_04</t>
  </si>
  <si>
    <t>GPIO_SD_B1_03</t>
  </si>
  <si>
    <t>GPIO_SD_B1_02</t>
  </si>
  <si>
    <t>GPIO_SD_B1_01</t>
  </si>
  <si>
    <t>GPIO_SD_B1_00</t>
  </si>
  <si>
    <t xml:space="preserve"> </t>
  </si>
  <si>
    <t>GPIO_AD_B0_15</t>
  </si>
  <si>
    <t>sai3.RX_SYNC</t>
  </si>
  <si>
    <t>sai3.RX_BCLK</t>
  </si>
  <si>
    <t>sai3.TX_SYNC</t>
  </si>
  <si>
    <t>sai3.TX_BCLK</t>
  </si>
  <si>
    <t>sai3.RX_DATA</t>
  </si>
  <si>
    <t>sai3.TX_DATA</t>
  </si>
  <si>
    <t>sai3.MCLK</t>
  </si>
  <si>
    <t>pwm1.fault0</t>
  </si>
  <si>
    <t>pwm1.fault1</t>
  </si>
  <si>
    <t>pwm2.fault0</t>
  </si>
  <si>
    <t>pwm2.fault1</t>
  </si>
  <si>
    <t>pwm3.fault0</t>
  </si>
  <si>
    <t>pwm3.fault1</t>
  </si>
  <si>
    <t>pwm4.fault0</t>
  </si>
  <si>
    <t>pwm4.fault1</t>
  </si>
  <si>
    <t>SEMC_CAS</t>
  </si>
  <si>
    <t>SEMC_RAS</t>
  </si>
  <si>
    <t>SEMC_CLK</t>
  </si>
  <si>
    <t>SEMC_CKE</t>
  </si>
  <si>
    <t>SEMC_WE</t>
  </si>
  <si>
    <t>SEMC_CS0</t>
  </si>
  <si>
    <t>USB</t>
  </si>
  <si>
    <t>enc1.PHASEA</t>
  </si>
  <si>
    <t>enc1.PHASEB</t>
  </si>
  <si>
    <t>enc1.HOME</t>
  </si>
  <si>
    <t>enc1.INDEX</t>
  </si>
  <si>
    <t>enc2.PHASEA</t>
  </si>
  <si>
    <t>enc2.PHASEB</t>
  </si>
  <si>
    <t>enc2.HOME</t>
  </si>
  <si>
    <t>enc2.INDEX</t>
  </si>
  <si>
    <t>enc3.PHASEA</t>
  </si>
  <si>
    <t>enc3.PHASEB</t>
  </si>
  <si>
    <t>enc3.HOME</t>
  </si>
  <si>
    <t>enc3.INDEX</t>
  </si>
  <si>
    <t>enc4.PHASEA</t>
  </si>
  <si>
    <t>enc4.PHASEB</t>
  </si>
  <si>
    <t>enc4.HOME</t>
  </si>
  <si>
    <t>enc4.INDEX</t>
  </si>
  <si>
    <t>gpio2.IO[22]</t>
  </si>
  <si>
    <t>gpio2.IO[23]</t>
  </si>
  <si>
    <t>gpio2.IO[24]</t>
  </si>
  <si>
    <t>gpio2.IO[25]</t>
  </si>
  <si>
    <t>gpio2.IO[26]</t>
  </si>
  <si>
    <t>gpio2.IO[27]</t>
  </si>
  <si>
    <t>gpio2.IO[28]</t>
  </si>
  <si>
    <t>gpio2.IO[29]</t>
  </si>
  <si>
    <t>gpio2.IO[30]</t>
  </si>
  <si>
    <t>gpio4.IO[29]</t>
  </si>
  <si>
    <t>gpio4.IO[30]</t>
  </si>
  <si>
    <t>ADC1.1</t>
  </si>
  <si>
    <t>ADC1.2</t>
  </si>
  <si>
    <t>ADC1.3</t>
  </si>
  <si>
    <t>ADC1.4</t>
  </si>
  <si>
    <t>ADC12.8</t>
  </si>
  <si>
    <t>ADC12.9</t>
  </si>
  <si>
    <t>ADC12.10</t>
  </si>
  <si>
    <t>ADC12.11</t>
  </si>
  <si>
    <t>ADC12.12</t>
  </si>
  <si>
    <t>ADC12.13</t>
  </si>
  <si>
    <t>ADC12.14</t>
  </si>
  <si>
    <t>ADC12.15</t>
  </si>
  <si>
    <t>ADC2.1</t>
  </si>
  <si>
    <t>ADC2.2</t>
  </si>
  <si>
    <t>ADC2.3</t>
  </si>
  <si>
    <t>ADC2.4</t>
  </si>
  <si>
    <t>SDCARD</t>
  </si>
  <si>
    <t>PWM</t>
  </si>
  <si>
    <t>ANALOG_IO</t>
  </si>
  <si>
    <t>BGA196</t>
  </si>
  <si>
    <t>NOR</t>
  </si>
  <si>
    <t>NAND</t>
  </si>
  <si>
    <t>PSRAM</t>
  </si>
  <si>
    <t>CNT</t>
  </si>
  <si>
    <t>D0/A0</t>
  </si>
  <si>
    <t>SEMC IO</t>
  </si>
  <si>
    <t>D1/A1</t>
  </si>
  <si>
    <t>D2/A2</t>
  </si>
  <si>
    <t>D3/A3</t>
  </si>
  <si>
    <t>D4/A4</t>
  </si>
  <si>
    <t>D5/A5</t>
  </si>
  <si>
    <t>D6/A6</t>
  </si>
  <si>
    <t>D7/A7</t>
  </si>
  <si>
    <t>LB#</t>
  </si>
  <si>
    <t>D8/A8</t>
  </si>
  <si>
    <t>D9/A9</t>
  </si>
  <si>
    <t>D10/A10</t>
  </si>
  <si>
    <t>D11/A11</t>
  </si>
  <si>
    <t>D12/A12</t>
  </si>
  <si>
    <t>D13/A13</t>
  </si>
  <si>
    <t>D14/A14</t>
  </si>
  <si>
    <t>D15/A15</t>
  </si>
  <si>
    <t>UB#</t>
  </si>
  <si>
    <t>A16</t>
  </si>
  <si>
    <t>A17</t>
  </si>
  <si>
    <t>A21</t>
  </si>
  <si>
    <t>A22</t>
  </si>
  <si>
    <t>CS7</t>
  </si>
  <si>
    <t>CLE</t>
  </si>
  <si>
    <t>WRx</t>
  </si>
  <si>
    <t>RDx</t>
  </si>
  <si>
    <t>CS0</t>
  </si>
  <si>
    <t>ALE</t>
  </si>
  <si>
    <t>DCx</t>
  </si>
  <si>
    <t>RESERVED</t>
  </si>
  <si>
    <t>SEMC_CLK4</t>
  </si>
  <si>
    <t>CLK4</t>
  </si>
  <si>
    <t>SEMC_CLK5</t>
  </si>
  <si>
    <t>CLK5</t>
  </si>
  <si>
    <t>SEMC_CLK6</t>
  </si>
  <si>
    <t>CLK6</t>
  </si>
  <si>
    <t>SEMC_CLK7</t>
  </si>
  <si>
    <t>CLK7</t>
  </si>
  <si>
    <t>SEMC_RST4</t>
  </si>
  <si>
    <t>RST4</t>
  </si>
  <si>
    <t>SEMC_RST7</t>
  </si>
  <si>
    <t>RESx7</t>
  </si>
  <si>
    <t>SEMC_WP4</t>
  </si>
  <si>
    <t>WP4</t>
  </si>
  <si>
    <t>SEMC_WP6</t>
  </si>
  <si>
    <t>WP6</t>
  </si>
  <si>
    <t>ADM</t>
  </si>
  <si>
    <t>I/O name</t>
  </si>
  <si>
    <t>Lihang Zhang</t>
  </si>
  <si>
    <t xml:space="preserve">“NXP Semiconductor Confidential and Proprietary Information” </t>
  </si>
  <si>
    <t>Selector</t>
  </si>
  <si>
    <t>HW MUX</t>
  </si>
  <si>
    <t>SW MUX</t>
  </si>
  <si>
    <t>xbara.[2]</t>
  </si>
  <si>
    <t>xbara.[3]</t>
  </si>
  <si>
    <t>xbara.[4]</t>
  </si>
  <si>
    <t>xbara.[5]</t>
  </si>
  <si>
    <t>xbara.[6]</t>
  </si>
  <si>
    <t>xbara.[7]</t>
  </si>
  <si>
    <t>xbara.[8]</t>
  </si>
  <si>
    <t>xbara.[9]</t>
  </si>
  <si>
    <t>xbara.[10]</t>
  </si>
  <si>
    <t>xbara.[11]</t>
  </si>
  <si>
    <t>xbara.[12]</t>
  </si>
  <si>
    <t>xbara.[13]</t>
  </si>
  <si>
    <t>xbara.[14]</t>
  </si>
  <si>
    <t>xbara.[15]</t>
  </si>
  <si>
    <t>xbara.[16]</t>
  </si>
  <si>
    <t>xbara.[17]</t>
  </si>
  <si>
    <t>xbara.[18]</t>
  </si>
  <si>
    <t>xbara.[19]</t>
  </si>
  <si>
    <t>xbara.[20]</t>
  </si>
  <si>
    <t>xbara.[21]</t>
  </si>
  <si>
    <t>xbara.[22]</t>
  </si>
  <si>
    <t>xbara.[23]</t>
  </si>
  <si>
    <t>xbara.[24]</t>
  </si>
  <si>
    <t>xbara.[25]</t>
  </si>
  <si>
    <t>XBARA Input</t>
  </si>
  <si>
    <t>Default Map</t>
  </si>
  <si>
    <t>acmpx.0</t>
  </si>
  <si>
    <t>acmpx.1</t>
  </si>
  <si>
    <t>acmp1.4</t>
  </si>
  <si>
    <t>acmp1.5</t>
  </si>
  <si>
    <t>acmp1.6</t>
  </si>
  <si>
    <t>acmp2.4</t>
  </si>
  <si>
    <t>acmp2.5</t>
  </si>
  <si>
    <t>acmp2.6</t>
  </si>
  <si>
    <t>acmp3.6</t>
  </si>
  <si>
    <t>acmp3.4</t>
  </si>
  <si>
    <t>acmp3.5</t>
  </si>
  <si>
    <t>acmp4.4</t>
  </si>
  <si>
    <t>acmp4.5</t>
  </si>
  <si>
    <t>acmp4.6</t>
  </si>
  <si>
    <t>ANALOG IO</t>
  </si>
  <si>
    <t>CS1/2/3</t>
  </si>
  <si>
    <t>JTAG</t>
  </si>
  <si>
    <t>Pin Name</t>
  </si>
  <si>
    <t>LEFT (T-&gt;B)</t>
  </si>
  <si>
    <t>BOTTOM (L-&gt;R)</t>
  </si>
  <si>
    <t>RIGHT (B-&gt;T)</t>
  </si>
  <si>
    <t>TOP (R-&gt;L)</t>
  </si>
  <si>
    <t>VSS</t>
  </si>
  <si>
    <t>NVCC_SD0</t>
  </si>
  <si>
    <t>ADC_VREFL</t>
  </si>
  <si>
    <t>VSSA_ADC_3P3</t>
  </si>
  <si>
    <t>ADC_VREFH</t>
  </si>
  <si>
    <t>VDDA_ADC_3P3</t>
  </si>
  <si>
    <t>GPIO_AD_B1_15</t>
  </si>
  <si>
    <t>VDD_SOC_IN</t>
  </si>
  <si>
    <t>VDD_SNVS_IN</t>
  </si>
  <si>
    <t>NVCC_SD1</t>
  </si>
  <si>
    <t>NVCC_GPIO</t>
  </si>
  <si>
    <t>CCM_CLK2</t>
  </si>
  <si>
    <t>VDD_USB_CAP</t>
  </si>
  <si>
    <t>USB_OTG2_VBUS</t>
  </si>
  <si>
    <t>USB_OTG1_VBUS</t>
  </si>
  <si>
    <t>USB_OTG2_DN</t>
  </si>
  <si>
    <t>USB_OTG2_DP</t>
  </si>
  <si>
    <t>NGND_1P1</t>
  </si>
  <si>
    <t>NGND_USB_OTG2</t>
  </si>
  <si>
    <t>RTC_XTALI</t>
  </si>
  <si>
    <t>NGND_USB_OTG1</t>
  </si>
  <si>
    <t>DCDC_IN_Q</t>
  </si>
  <si>
    <t>RTC_XTALO</t>
  </si>
  <si>
    <t>USB_OTG1_DN</t>
  </si>
  <si>
    <t>DCDC_GND_Q</t>
  </si>
  <si>
    <t>NGND_2P5</t>
  </si>
  <si>
    <t>DCDC_IN</t>
  </si>
  <si>
    <t>USB_OTG1_DP</t>
  </si>
  <si>
    <t>DCDC_LP</t>
  </si>
  <si>
    <t>VDD_HIGH_CAP</t>
  </si>
  <si>
    <t>NGND_KEL0</t>
  </si>
  <si>
    <t>DCDC_GND</t>
  </si>
  <si>
    <t>XTALI</t>
  </si>
  <si>
    <t>NVCC_PLL</t>
  </si>
  <si>
    <t>XTALO</t>
  </si>
  <si>
    <t>VDD_SNVS_CAP</t>
  </si>
  <si>
    <t>VDD_HIGH_IN</t>
  </si>
  <si>
    <t>GPANAIO</t>
  </si>
  <si>
    <t>USB_OTG1_CHD_B</t>
  </si>
  <si>
    <t>CCM_CLK1_N</t>
  </si>
  <si>
    <t>CCM_CLK1_P</t>
  </si>
  <si>
    <t>SPDIF</t>
  </si>
  <si>
    <t>gpio1.IO[30]</t>
  </si>
  <si>
    <t>gpio1.IO[31]</t>
  </si>
  <si>
    <t>A</t>
  </si>
  <si>
    <t>EVK</t>
  </si>
  <si>
    <t>HMI/ADP</t>
  </si>
  <si>
    <t>enet.MDC</t>
  </si>
  <si>
    <t>enet.MDIO</t>
  </si>
  <si>
    <t>enet.1588_EVENT0_OUT</t>
  </si>
  <si>
    <t>enet.1588_EVENT0_IN</t>
  </si>
  <si>
    <t>enet.RDATA[3]</t>
  </si>
  <si>
    <t>enet.RDATA[2]</t>
  </si>
  <si>
    <t>enet.TDATA[0]</t>
  </si>
  <si>
    <t>enet.RDATA[1]</t>
  </si>
  <si>
    <t>enet.RDATA[0]</t>
  </si>
  <si>
    <t>enet.RX_ER</t>
  </si>
  <si>
    <t>enet.RX_EN</t>
  </si>
  <si>
    <t>enet.RX_CLK</t>
  </si>
  <si>
    <t>enet.TX_ER</t>
  </si>
  <si>
    <t>enet.TDATA[3]</t>
  </si>
  <si>
    <t>enet.TDATA[2]</t>
  </si>
  <si>
    <t>enet.CRS</t>
  </si>
  <si>
    <t>enet.COL</t>
  </si>
  <si>
    <t>enet.TX_CLK</t>
  </si>
  <si>
    <t>enet.TX_EN</t>
  </si>
  <si>
    <t>enet.TDATA[1]</t>
  </si>
  <si>
    <t>enet.1588_EVENT1_IN</t>
  </si>
  <si>
    <t>enet.1588_EVENT1_OUT</t>
  </si>
  <si>
    <t>lpuart3.TX</t>
  </si>
  <si>
    <t>lpuart3.RX</t>
  </si>
  <si>
    <t>lpuart3.CTS_B</t>
  </si>
  <si>
    <t>lpuart3.RTS_B</t>
  </si>
  <si>
    <t>lpuart7.TX</t>
  </si>
  <si>
    <t>lpuart7.RX</t>
  </si>
  <si>
    <t>lpuart8.TX</t>
  </si>
  <si>
    <t>lpuart8.RX</t>
  </si>
  <si>
    <t>lpuart4.TX</t>
  </si>
  <si>
    <t>lpuart4.RX</t>
  </si>
  <si>
    <t>lpuart4.CTS_B</t>
  </si>
  <si>
    <t>lpuart4.RTS_B</t>
  </si>
  <si>
    <t>lpuart5.TX</t>
  </si>
  <si>
    <t>lpuart5.RX</t>
  </si>
  <si>
    <t>lpuart6.TX</t>
  </si>
  <si>
    <t>lpuart6.RX</t>
  </si>
  <si>
    <t>lpuart5.RTS_B</t>
  </si>
  <si>
    <t>lpuart5.CTS_B</t>
  </si>
  <si>
    <t>lpuart6.RTS_B</t>
  </si>
  <si>
    <t>lpuart6.CTS_B</t>
  </si>
  <si>
    <t>lpuart1.TX</t>
  </si>
  <si>
    <t>lpuart1.RX</t>
  </si>
  <si>
    <t>lpuart1.CTS_B</t>
  </si>
  <si>
    <t>lpuart1.RTS_B</t>
  </si>
  <si>
    <t>lpuart2.TX</t>
  </si>
  <si>
    <t>lpuart2.RX</t>
  </si>
  <si>
    <t>lpuart2.CTS_B</t>
  </si>
  <si>
    <t>lpuart2.RTS_B</t>
  </si>
  <si>
    <t>lpuart7.RTS_B</t>
  </si>
  <si>
    <t>lpuart7.CTS_B</t>
  </si>
  <si>
    <t>left</t>
  </si>
  <si>
    <t>top</t>
  </si>
  <si>
    <t>right</t>
  </si>
  <si>
    <t>bottom</t>
  </si>
  <si>
    <t>DQS</t>
  </si>
  <si>
    <t>PMIC_ON_REQ</t>
  </si>
  <si>
    <t>AUDIO</t>
  </si>
  <si>
    <t>SEMC_DA[0]</t>
  </si>
  <si>
    <t>SEMC_DA[1]</t>
  </si>
  <si>
    <t>SEMC_DA[2]</t>
  </si>
  <si>
    <t>SEMC_DA[3]</t>
  </si>
  <si>
    <t>SEMC_DA[4]</t>
  </si>
  <si>
    <t>SEMC_DA[5]</t>
  </si>
  <si>
    <t>SEMC_DA[6]</t>
  </si>
  <si>
    <t>SEMC_DA[7]</t>
  </si>
  <si>
    <t>SEMC_DA[8]</t>
  </si>
  <si>
    <t>SEMC_DA[9]</t>
  </si>
  <si>
    <t>SEMC_DA[10]</t>
  </si>
  <si>
    <t>SEMC_DA[11]</t>
  </si>
  <si>
    <t>SEMC_DA[12]</t>
  </si>
  <si>
    <t>SEMC_DA[13]</t>
  </si>
  <si>
    <t>SEMC_DA[14]</t>
  </si>
  <si>
    <t>SEMC_DA[15]</t>
  </si>
  <si>
    <t>SEMC_DM[0]</t>
  </si>
  <si>
    <t>SEMC_DM[1]</t>
  </si>
  <si>
    <t>SEMC_ADDR[0]</t>
  </si>
  <si>
    <t>SEMC_ADDR[1]</t>
  </si>
  <si>
    <t>SEMC_ADDR[2]</t>
  </si>
  <si>
    <t>SEMC_ADDR[3]</t>
  </si>
  <si>
    <t>SEMC_ADDR[4]</t>
  </si>
  <si>
    <t>SEMC_ADDR[5]</t>
  </si>
  <si>
    <t>SEMC_ADDR[6]</t>
  </si>
  <si>
    <t>SEMC_ADDR[7]</t>
  </si>
  <si>
    <t>SEMC_ADDR[8]</t>
  </si>
  <si>
    <t>SEMC_ADDR[9]</t>
  </si>
  <si>
    <t>SEMC_ADDR[10]</t>
  </si>
  <si>
    <t>SEMC_ADDR[11]</t>
  </si>
  <si>
    <t>SEMC_ADDR[12]</t>
  </si>
  <si>
    <t>SEMC_BA[0]</t>
  </si>
  <si>
    <t>SEMC_BA[1]</t>
  </si>
  <si>
    <t>SEMC_CSx[0]</t>
  </si>
  <si>
    <t>SEMC_CSx[1]</t>
  </si>
  <si>
    <t>SEMC_CSx[2]</t>
  </si>
  <si>
    <t>SEMC_CSx[3]</t>
  </si>
  <si>
    <t>SEMC_DQS</t>
  </si>
  <si>
    <t>SEMC_RDY</t>
  </si>
  <si>
    <t>tcu.TEST_MODE</t>
  </si>
  <si>
    <t>src.POR_B</t>
  </si>
  <si>
    <t>src.RESET_B</t>
  </si>
  <si>
    <t>ccm.PMIC_VSTBY_REQ</t>
  </si>
  <si>
    <t>semc.DATA[0]</t>
  </si>
  <si>
    <t>flexpwm4.PWMA[0]</t>
  </si>
  <si>
    <t>xbar1.XBAR_IN[2]</t>
  </si>
  <si>
    <t>flexio1.FLEXIO[0]</t>
  </si>
  <si>
    <t>semc.DATA[1]</t>
  </si>
  <si>
    <t>flexpwm4.PWMB[0]</t>
  </si>
  <si>
    <t>xbar1.XBAR_IN[3]</t>
  </si>
  <si>
    <t>flexio1.FLEXIO[1]</t>
  </si>
  <si>
    <t>semc.DATA[2]</t>
  </si>
  <si>
    <t>flexpwm4.PWMA[1]</t>
  </si>
  <si>
    <t>flexio1.FLEXIO[2]</t>
  </si>
  <si>
    <t>semc.DATA[3]</t>
  </si>
  <si>
    <t>flexpwm4.PWMB[1]</t>
  </si>
  <si>
    <t>flexio1.FLEXIO[3]</t>
  </si>
  <si>
    <t>semc.DATA[4]</t>
  </si>
  <si>
    <t>flexpwm4.PWMA[2]</t>
  </si>
  <si>
    <t>flexio1.FLEXIO[4]</t>
  </si>
  <si>
    <t>semc.DATA[5]</t>
  </si>
  <si>
    <t>flexpwm4.PWMB[2]</t>
  </si>
  <si>
    <t>flexio1.FLEXIO[5]</t>
  </si>
  <si>
    <t>enet.REF_CLK1</t>
  </si>
  <si>
    <t>semc.DATA[6]</t>
  </si>
  <si>
    <t>flexpwm2.PWMA[0]</t>
  </si>
  <si>
    <t>flexio1.FLEXIO[6]</t>
  </si>
  <si>
    <t>semc.DATA[7]</t>
  </si>
  <si>
    <t>flexpwm2.PWMB[0]</t>
  </si>
  <si>
    <t>flexio1.FLEXIO[7]</t>
  </si>
  <si>
    <t>semc.DM[0]</t>
  </si>
  <si>
    <t>flexpwm2.PWMA[1]</t>
  </si>
  <si>
    <t>flexio1.FLEXIO[8]</t>
  </si>
  <si>
    <t>semc.ADDR[0]</t>
  </si>
  <si>
    <t>flexpwm2.PWMB[1]</t>
  </si>
  <si>
    <t>flexio1.FLEXIO[9]</t>
  </si>
  <si>
    <t>semc.ADDR[1]</t>
  </si>
  <si>
    <t>flexpwm2.PWMA[2]</t>
  </si>
  <si>
    <t>flexio1.FLEXIO[10]</t>
  </si>
  <si>
    <t>semc.ADDR[2]</t>
  </si>
  <si>
    <t>flexpwm2.PWMB[2]</t>
  </si>
  <si>
    <t>flexio1.FLEXIO[11]</t>
  </si>
  <si>
    <t>semc.ADDR[3]</t>
  </si>
  <si>
    <t>xbar1.XBAR_IN[24]</t>
  </si>
  <si>
    <t>flexio1.FLEXIO[12]</t>
  </si>
  <si>
    <t>flexpwm1.PWMA[3]</t>
  </si>
  <si>
    <t>semc.ADDR[4]</t>
  </si>
  <si>
    <t>xbar1.XBAR_IN[25]</t>
  </si>
  <si>
    <t>flexio1.FLEXIO[13]</t>
  </si>
  <si>
    <t>flexpwm1.PWMB[3]</t>
  </si>
  <si>
    <t>semc.ADDR[5]</t>
  </si>
  <si>
    <t>flexio1.FLEXIO[14]</t>
  </si>
  <si>
    <t>semc.ADDR[6]</t>
  </si>
  <si>
    <t>xbar1.XBAR_IN[20]</t>
  </si>
  <si>
    <t>qtimer3.TIMER0</t>
  </si>
  <si>
    <t>semc.ADDR[7]</t>
  </si>
  <si>
    <t>xbar1.XBAR_IN[21]</t>
  </si>
  <si>
    <t>qtimer3.TIMER1</t>
  </si>
  <si>
    <t>semc.ADDR[8]</t>
  </si>
  <si>
    <t>flexpwm4.PWMA[3]</t>
  </si>
  <si>
    <t>qtimer3.TIMER2</t>
  </si>
  <si>
    <t>semc.ADDR[9]</t>
  </si>
  <si>
    <t>flexpwm4.PWMB[3]</t>
  </si>
  <si>
    <t>qtimer3.TIMER3</t>
  </si>
  <si>
    <t>semc.ADDR[11]</t>
  </si>
  <si>
    <t>flexpwm2.PWMA[3]</t>
  </si>
  <si>
    <t>qtimer2.TIMER0</t>
  </si>
  <si>
    <t>semc.ADDR[12]</t>
  </si>
  <si>
    <t>flexpwm2.PWMB[3]</t>
  </si>
  <si>
    <t>qtimer2.TIMER1</t>
  </si>
  <si>
    <t>semc.BA0</t>
  </si>
  <si>
    <t>flexpwm3.PWMA[3]</t>
  </si>
  <si>
    <t>qtimer2.TIMER2</t>
  </si>
  <si>
    <t>semc.BA1</t>
  </si>
  <si>
    <t>flexpwm3.PWMB[3]</t>
  </si>
  <si>
    <t>qtimer2.TIMER3</t>
  </si>
  <si>
    <t>semc.ADDR[10]</t>
  </si>
  <si>
    <t>flexpwm1.PWMA[0]</t>
  </si>
  <si>
    <t>flexio1.FLEXIO[15]</t>
  </si>
  <si>
    <t>semc.CAS</t>
  </si>
  <si>
    <t>flexpwm1.PWMB[0]</t>
  </si>
  <si>
    <t>semc.RAS</t>
  </si>
  <si>
    <t>flexpwm1.PWMA[1]</t>
  </si>
  <si>
    <t>semc.CLK</t>
  </si>
  <si>
    <t>flexpwm1.PWMB[1]</t>
  </si>
  <si>
    <t>semc.CKE</t>
  </si>
  <si>
    <t>flexpwm1.PWMA[2]</t>
  </si>
  <si>
    <t>semc.WE</t>
  </si>
  <si>
    <t>flexpwm1.PWMB[2]</t>
  </si>
  <si>
    <t>semc.CS0</t>
  </si>
  <si>
    <t>flexpwm3.PWMA[0]</t>
  </si>
  <si>
    <t>semc.DATA[8]</t>
  </si>
  <si>
    <t>flexpwm3.PWMB[0]</t>
  </si>
  <si>
    <t>semc.DATA[9]</t>
  </si>
  <si>
    <t>flexpwm3.PWMA[1]</t>
  </si>
  <si>
    <t>semc.DATA[10]</t>
  </si>
  <si>
    <t>flexpwm3.PWMB[1]</t>
  </si>
  <si>
    <t>semc.DATA[11]</t>
  </si>
  <si>
    <t>flexpwm3.PWMA[2]</t>
  </si>
  <si>
    <t>semc.DATA[12]</t>
  </si>
  <si>
    <t>flexpwm3.PWMB[2]</t>
  </si>
  <si>
    <t>semc.DATA[13]</t>
  </si>
  <si>
    <t>lpspi1.SCK</t>
  </si>
  <si>
    <t>semc.DATA[14]</t>
  </si>
  <si>
    <t>xbar1.XBAR_IN[22]</t>
  </si>
  <si>
    <t>lpspi1.PCS0</t>
  </si>
  <si>
    <t>semc.DATA[15]</t>
  </si>
  <si>
    <t>xbar1.XBAR_IN[23]</t>
  </si>
  <si>
    <t>lpspi1.SDO</t>
  </si>
  <si>
    <t>semc.DM[1]</t>
  </si>
  <si>
    <t>lpspi1.SDI</t>
  </si>
  <si>
    <t>lpspi4.SCK</t>
  </si>
  <si>
    <t>flexpwm1.PWMX[0]</t>
  </si>
  <si>
    <t>lpspi4.PCS0</t>
  </si>
  <si>
    <t>flexpwm1.PWMX[1]</t>
  </si>
  <si>
    <t>flexpwm1.PWMX[2]</t>
  </si>
  <si>
    <t>lpspi4.SDI</t>
  </si>
  <si>
    <t>flexpwm1.PWMX[3]</t>
  </si>
  <si>
    <t>qtimer4.TIMER0</t>
  </si>
  <si>
    <t>qtimer4.TIMER1</t>
  </si>
  <si>
    <t>flexio2.FLEXIO[0]</t>
  </si>
  <si>
    <t>flexio2.FLEXIO[1]</t>
  </si>
  <si>
    <t>lpspi3.PCS2</t>
  </si>
  <si>
    <t>qtimer4.TIMER2</t>
  </si>
  <si>
    <t>flexio2.FLEXIO[2]</t>
  </si>
  <si>
    <t>lpspi3.PCS1</t>
  </si>
  <si>
    <t>flexio2.FLEXIO[3]</t>
  </si>
  <si>
    <t>lpspi3.PCS0</t>
  </si>
  <si>
    <t>lpspi3.SCK</t>
  </si>
  <si>
    <t>lpspi3.SDO</t>
  </si>
  <si>
    <t>lpspi3.SDI</t>
  </si>
  <si>
    <t>flexio2.FLEXIO[4]</t>
  </si>
  <si>
    <t>qtimer4.TIMER3</t>
  </si>
  <si>
    <t>flexio2.FLEXIO[5]</t>
  </si>
  <si>
    <t>flexio2.FLEXIO[6]</t>
  </si>
  <si>
    <t>flexio2.FLEXIO[7]</t>
  </si>
  <si>
    <t>semc.CSX[0]</t>
  </si>
  <si>
    <t>qtimer1.TIMER0</t>
  </si>
  <si>
    <t>semc.CSX[1]</t>
  </si>
  <si>
    <t>qtimer1.TIMER1</t>
  </si>
  <si>
    <t>semc.CSX[2]</t>
  </si>
  <si>
    <t>qtimer1.TIMER2</t>
  </si>
  <si>
    <t>semc.CSX[3]</t>
  </si>
  <si>
    <t>qtimer1.TIMER3</t>
  </si>
  <si>
    <t>pit.TRIGGER[0]</t>
  </si>
  <si>
    <t>flexio2.FLEXIO[8]</t>
  </si>
  <si>
    <t>flexio2.FLEXIO[9]</t>
  </si>
  <si>
    <t>flexio2.FLEXIO[10]</t>
  </si>
  <si>
    <t>sai1.TX_DATA[3]</t>
  </si>
  <si>
    <t>flexio2.FLEXIO[11]</t>
  </si>
  <si>
    <t>sai1.TX_DATA[2]</t>
  </si>
  <si>
    <t>sai1.TX_DATA[1]</t>
  </si>
  <si>
    <t>flexio2.FLEXIO[12]</t>
  </si>
  <si>
    <t>flexio2.FLEXIO[13]</t>
  </si>
  <si>
    <t>flexio2.FLEXIO[14]</t>
  </si>
  <si>
    <t>flexio2.FLEXIO[15]</t>
  </si>
  <si>
    <t>sai1.RX_DATA[0]</t>
  </si>
  <si>
    <t>flexio2.FLEXIO[16]</t>
  </si>
  <si>
    <t>sai1.TX_DATA[0]</t>
  </si>
  <si>
    <t>flexio2.FLEXIO[17]</t>
  </si>
  <si>
    <t>flexio2.FLEXIO[18]</t>
  </si>
  <si>
    <t>flexio2.FLEXIO[19]</t>
  </si>
  <si>
    <t>flexio2.FLEXIO[20]</t>
  </si>
  <si>
    <t>flexio2.FLEXIO[21]</t>
  </si>
  <si>
    <t>flexio2.FLEXIO[22]</t>
  </si>
  <si>
    <t>flexio2.FLEXIO[23]</t>
  </si>
  <si>
    <t>flexio2.FLEXIO[24]</t>
  </si>
  <si>
    <t>flexio2.FLEXIO[25]</t>
  </si>
  <si>
    <t>flexio2.FLEXIO[26]</t>
  </si>
  <si>
    <t>lpspi1.PCS1</t>
  </si>
  <si>
    <t>flexio2.FLEXIO[27]</t>
  </si>
  <si>
    <t>lpspi2.PCS1</t>
  </si>
  <si>
    <t>cm7_mx6rt.TRACE_CLK</t>
  </si>
  <si>
    <t>cm7_mx6rt.TRACE_SWO</t>
  </si>
  <si>
    <t>cm7_mx6rt.TXEV</t>
  </si>
  <si>
    <t>cm7_mx6rt.TRACE[0]</t>
  </si>
  <si>
    <t>cm7_mx6rt.TRACE[1]</t>
  </si>
  <si>
    <t>cm7_mx6rt.TRACE[2]</t>
  </si>
  <si>
    <t>cm7_mx6rt.TRACE[3]</t>
  </si>
  <si>
    <t>lpspi4.PCS3</t>
  </si>
  <si>
    <t>lpspi4.PCS2</t>
  </si>
  <si>
    <t>lpspi4.PCS1</t>
  </si>
  <si>
    <t>lpspi2.SCK</t>
  </si>
  <si>
    <t>lpspi2.PCS0</t>
  </si>
  <si>
    <t>lpspi2.SDO</t>
  </si>
  <si>
    <t>lpspi2.SDI</t>
  </si>
  <si>
    <t>flexio2.FLEXIO[28]</t>
  </si>
  <si>
    <t>flexio2.FLEXIO[29]</t>
  </si>
  <si>
    <t>flexio2.FLEXIO[30]</t>
  </si>
  <si>
    <t>flexio2.FLEXIO[31]</t>
  </si>
  <si>
    <t>GPIO_EMC_00</t>
  </si>
  <si>
    <t>GPIO_EMC_01</t>
  </si>
  <si>
    <t>GPIO_EMC_02</t>
  </si>
  <si>
    <t>GPIO_EMC_03</t>
  </si>
  <si>
    <t>GPIO_EMC_04</t>
  </si>
  <si>
    <t>GPIO_EMC_05</t>
  </si>
  <si>
    <t>GPIO_EMC_06</t>
  </si>
  <si>
    <t>GPIO_EMC_07</t>
  </si>
  <si>
    <t>GPIO_EMC_08</t>
  </si>
  <si>
    <t>GPIO_EMC_09</t>
  </si>
  <si>
    <t>GPIO_EMC_10</t>
  </si>
  <si>
    <t>GPIO_EMC_11</t>
  </si>
  <si>
    <t>GPIO_EMC_12</t>
  </si>
  <si>
    <t>GPIO_EMC_13</t>
  </si>
  <si>
    <t>GPIO_EMC_14</t>
  </si>
  <si>
    <t>GPIO_EMC_15</t>
  </si>
  <si>
    <t>GPIO_EMC_16</t>
  </si>
  <si>
    <t>GPIO_EMC_17</t>
  </si>
  <si>
    <t>GPIO_EMC_18</t>
  </si>
  <si>
    <t>GPIO_EMC_19</t>
  </si>
  <si>
    <t>GPIO_EMC_20</t>
  </si>
  <si>
    <t>GPIO_EMC_21</t>
  </si>
  <si>
    <t>GPIO_EMC_22</t>
  </si>
  <si>
    <t>GPIO_EMC_23</t>
  </si>
  <si>
    <t>GPIO_EMC_24</t>
  </si>
  <si>
    <t>GPIO_EMC_25</t>
  </si>
  <si>
    <t>GPIO_EMC_26</t>
  </si>
  <si>
    <t>GPIO_EMC_27</t>
  </si>
  <si>
    <t>GPIO_EMC_28</t>
  </si>
  <si>
    <t>GPIO_EMC_29</t>
  </si>
  <si>
    <t>GPIO_EMC_30</t>
  </si>
  <si>
    <t>GPIO_EMC_31</t>
  </si>
  <si>
    <t>GPIO_EMC_32</t>
  </si>
  <si>
    <t>GPIO_EMC_33</t>
  </si>
  <si>
    <t>GPIO_EMC_34</t>
  </si>
  <si>
    <t>GPIO_EMC_35</t>
  </si>
  <si>
    <t>GPIO_EMC_36</t>
  </si>
  <si>
    <t>GPIO_EMC_37</t>
  </si>
  <si>
    <t>GPIO_EMC_38</t>
  </si>
  <si>
    <t>GPIO_EMC_39</t>
  </si>
  <si>
    <t>GPIO_EMC_40</t>
  </si>
  <si>
    <t>GPIO_EMC_41</t>
  </si>
  <si>
    <t>semc.DQS</t>
  </si>
  <si>
    <t>semc.RDY</t>
  </si>
  <si>
    <t>GPIO_B0_00</t>
  </si>
  <si>
    <t>GPIO_B0_01</t>
  </si>
  <si>
    <t>GPIO_B0_02</t>
  </si>
  <si>
    <t>GPIO_B0_03</t>
  </si>
  <si>
    <t>GPIO_B0_04</t>
  </si>
  <si>
    <t>GPIO_B0_05</t>
  </si>
  <si>
    <t>GPIO_B0_06</t>
  </si>
  <si>
    <t>GPIO_B0_07</t>
  </si>
  <si>
    <t>GPIO_B0_08</t>
  </si>
  <si>
    <t>GPIO_B0_09</t>
  </si>
  <si>
    <t>GPIO_B0_10</t>
  </si>
  <si>
    <t>GPIO_B0_11</t>
  </si>
  <si>
    <t>GPIO_B0_12</t>
  </si>
  <si>
    <t>GPIO_B0_13</t>
  </si>
  <si>
    <t>GPIO_B0_14</t>
  </si>
  <si>
    <t>GPIO_B0_15</t>
  </si>
  <si>
    <t>gpio2.IO[31]</t>
  </si>
  <si>
    <t>gpio4.IO[31]</t>
  </si>
  <si>
    <t>lpuart8.RTS_B</t>
  </si>
  <si>
    <t>lpuart8.CTS_B</t>
  </si>
  <si>
    <t>lpspi4.SDO</t>
  </si>
  <si>
    <t>cm7_mx6rt.RXEV</t>
  </si>
  <si>
    <t>spdif.SR_CLK</t>
  </si>
  <si>
    <t>spdif.LOCK</t>
  </si>
  <si>
    <t>spdif.EXT_CLK</t>
  </si>
  <si>
    <t>SDRAM
16-bit</t>
  </si>
  <si>
    <t>USB
1x Host + 
1x Device</t>
  </si>
  <si>
    <t>GPIO x2</t>
  </si>
  <si>
    <t>UART1</t>
  </si>
  <si>
    <t>TSC
5-wire touch screen</t>
  </si>
  <si>
    <t>LCD
16-bit</t>
  </si>
  <si>
    <t>ENET
RMII</t>
  </si>
  <si>
    <t>QSPI
8-bit</t>
  </si>
  <si>
    <t>SWD</t>
  </si>
  <si>
    <t>PWM FAULT</t>
  </si>
  <si>
    <t>Motor x4 Stepper</t>
  </si>
  <si>
    <t>Motor x4 FOC</t>
  </si>
  <si>
    <t>Motor x2 Stepper + CSI</t>
  </si>
  <si>
    <t>No LCD</t>
  </si>
  <si>
    <t>QSPI
4-bit</t>
  </si>
  <si>
    <t>SPI4</t>
  </si>
  <si>
    <t>SAI-2</t>
  </si>
  <si>
    <t>SAI-1</t>
  </si>
  <si>
    <t>SDIO
WIFI</t>
  </si>
  <si>
    <t>SCANNER</t>
  </si>
  <si>
    <t>UART-2</t>
  </si>
  <si>
    <t>I2C-1</t>
  </si>
  <si>
    <t>UART3</t>
  </si>
  <si>
    <t>SPI-2</t>
  </si>
  <si>
    <t>UART-8</t>
  </si>
  <si>
    <t>UART-6</t>
  </si>
  <si>
    <t>UART-1</t>
  </si>
  <si>
    <t>CSI
8-bit</t>
  </si>
  <si>
    <t>ENCx2</t>
  </si>
  <si>
    <t>QTIMER
x12</t>
  </si>
  <si>
    <t>QTIMER
x6</t>
  </si>
  <si>
    <t>UART-5</t>
  </si>
  <si>
    <t>No LCD and SDRAM</t>
  </si>
  <si>
    <t>UART-3</t>
  </si>
  <si>
    <t>UART-4</t>
  </si>
  <si>
    <t>UART-7</t>
  </si>
  <si>
    <t>I2C-2</t>
  </si>
  <si>
    <t>SPI-1</t>
  </si>
  <si>
    <t>I2C-3</t>
  </si>
  <si>
    <t>lpspi1.PCS2</t>
  </si>
  <si>
    <t>lpspi2.PCS2</t>
  </si>
  <si>
    <t>lpspi2.PCS3</t>
  </si>
  <si>
    <t>lpspi1.PCS3</t>
  </si>
  <si>
    <t>I2C-4</t>
  </si>
  <si>
    <t>lpspi3.PCS3</t>
  </si>
  <si>
    <t>WAKEUP</t>
  </si>
  <si>
    <t>GPIO_B1_00</t>
  </si>
  <si>
    <t>GPIO_B1_01</t>
  </si>
  <si>
    <t>GPIO_B1_02</t>
  </si>
  <si>
    <t>GPIO_B1_03</t>
  </si>
  <si>
    <t>GPIO_B1_04</t>
  </si>
  <si>
    <t>GPIO_B1_05</t>
  </si>
  <si>
    <t>GPIO_B1_06</t>
  </si>
  <si>
    <t>GPIO_B1_07</t>
  </si>
  <si>
    <t>GPIO_B1_08</t>
  </si>
  <si>
    <t>GPIO_B1_09</t>
  </si>
  <si>
    <t>GPIO_B1_10</t>
  </si>
  <si>
    <t>GPIO_B1_11</t>
  </si>
  <si>
    <t>GPIO_B1_12</t>
  </si>
  <si>
    <t>GPIO_B1_13</t>
  </si>
  <si>
    <t>GPIO_B1_14</t>
  </si>
  <si>
    <t>GPIO_B1_15</t>
  </si>
  <si>
    <t>NVCC_EMC</t>
  </si>
  <si>
    <t>PMIC_STBY_REQ</t>
  </si>
  <si>
    <t>DCDC_PSWITCH</t>
  </si>
  <si>
    <t xml:space="preserve">Adjusted due to QFP package removal
</t>
  </si>
  <si>
    <t>gpio5.IO[0]</t>
  </si>
  <si>
    <t>gpio5.IO[1]</t>
  </si>
  <si>
    <t>gpio5.IO[2]</t>
  </si>
  <si>
    <t>lpi2c4.SDA</t>
  </si>
  <si>
    <t>lpi2c4.SCL</t>
  </si>
  <si>
    <t>lpi2c3.SDA</t>
  </si>
  <si>
    <t>lpi2c3.SCL</t>
  </si>
  <si>
    <t>lpi2c1.SCL</t>
  </si>
  <si>
    <t>lpi2c1.SDA</t>
  </si>
  <si>
    <t>lpi2c2.SCL</t>
  </si>
  <si>
    <t>lpi2c2.SDA</t>
  </si>
  <si>
    <t>CSI
UART-3
SAI-1
MUXed</t>
  </si>
  <si>
    <t>DCDC_SENSE</t>
  </si>
  <si>
    <t>lpi2c1.SCLS</t>
  </si>
  <si>
    <t>lpi2c1.SDAS</t>
  </si>
  <si>
    <t>OE#</t>
  </si>
  <si>
    <t>WE#</t>
  </si>
  <si>
    <t>ADV#</t>
  </si>
  <si>
    <t>WAIT</t>
  </si>
  <si>
    <t>RE#</t>
  </si>
  <si>
    <t>CE6#</t>
  </si>
  <si>
    <t>R/B#</t>
  </si>
  <si>
    <t>enet.1588_EVENT2_OUT</t>
  </si>
  <si>
    <t>enet.1588_EVENT2_IN</t>
  </si>
  <si>
    <t>lpi2c1.HREQ</t>
  </si>
  <si>
    <t>1. Updated SD1 DATA7~4 PinMux option
2. Added 2nd SDA, SCL and HREQ option for LPI2C-1
3. Added option for "enet.1588_EVENT[3:2]"
4. Updated naming for SEMC internal IO Mux</t>
  </si>
  <si>
    <t>flexcan2.TX</t>
  </si>
  <si>
    <t>flexcan2.RX</t>
  </si>
  <si>
    <t>flexcan1.TX</t>
  </si>
  <si>
    <t>flexcan-1</t>
  </si>
  <si>
    <t>flexcan1.RX</t>
  </si>
  <si>
    <t>flexcan-2</t>
  </si>
  <si>
    <t>xbar1.XBAR_INOUT[4]</t>
  </si>
  <si>
    <t>xbar1.XBAR_INOUT[5]</t>
  </si>
  <si>
    <t>xbar1.XBAR_INOUT[6]</t>
  </si>
  <si>
    <t>xbar1.XBAR_INOUT[7]</t>
  </si>
  <si>
    <t>xbar1.XBAR_INOUT[8]</t>
  </si>
  <si>
    <t>xbar1.XBAR_INOUT[9]</t>
  </si>
  <si>
    <t>xbar1.XBAR_INOUT[10]</t>
  </si>
  <si>
    <t>xbar1.XBAR_INOUT[11]</t>
  </si>
  <si>
    <t>xbar1.XBAR_INOUT[12]</t>
  </si>
  <si>
    <t>xbar1.XBAR_INOUT[13]</t>
  </si>
  <si>
    <t>xbar1.XBAR_INOUT[14]</t>
  </si>
  <si>
    <t>xbar1.XBAR_INOUT[15]</t>
  </si>
  <si>
    <t>xbar1.XBAR_INOUT[16]</t>
  </si>
  <si>
    <t>xbar1.XBAR_INOUT[17]</t>
  </si>
  <si>
    <t>xbar1.XBAR_INOUT[18]</t>
  </si>
  <si>
    <t>xbar1.XBAR_INOUT[19]</t>
  </si>
  <si>
    <t>CE4#</t>
  </si>
  <si>
    <t>CE5#</t>
  </si>
  <si>
    <t>A24/CE4#</t>
  </si>
  <si>
    <t>A25/CE4#</t>
  </si>
  <si>
    <t>A26/CE4#</t>
  </si>
  <si>
    <t>A27/CE4#</t>
  </si>
  <si>
    <t>A24/CE5#</t>
  </si>
  <si>
    <t>A25/CE5#</t>
  </si>
  <si>
    <t>A26/CE5#</t>
  </si>
  <si>
    <t>A27/CE5#</t>
  </si>
  <si>
    <t>1. Removed GPIO option for PAD TEST_MODE, POR_B, ON_OFF
2. Updated SEMC_IO_MUX</t>
  </si>
  <si>
    <t>1. Fixed xbar1.XBAR_IN[2/3] and xbar1.XBAR_INOUTOUT[17] naming error
2. Adjust TSP Pins
3. Removed CLK2 of FlexSPI</t>
  </si>
  <si>
    <t>SPI-4</t>
  </si>
  <si>
    <t>SPI-3</t>
  </si>
  <si>
    <t>1. Added PinMux options for SEMC CSX[1/2/3]</t>
  </si>
  <si>
    <t>1. Added PinMux options for M7 non-maskable interrupt
2. Adjusted DFT related PinMux options</t>
  </si>
  <si>
    <t>SAI-3</t>
  </si>
  <si>
    <t>wdog1.WDOG_RST_B_DEB</t>
  </si>
  <si>
    <t>wdog2.WDOG_RST_B_DEB</t>
  </si>
  <si>
    <t>ADC12.5</t>
  </si>
  <si>
    <t>ADC12.6</t>
  </si>
  <si>
    <t>ADC12.7</t>
  </si>
  <si>
    <t>ADC12.0</t>
  </si>
  <si>
    <t>jtag_mux.TMS</t>
  </si>
  <si>
    <t>jtag_mux.TCK</t>
  </si>
  <si>
    <t>jtag_mux.MOD</t>
  </si>
  <si>
    <t>jtag_mux.TDI</t>
  </si>
  <si>
    <t>jtag_mux.TDO</t>
  </si>
  <si>
    <t>jtag_mux.TRSTB</t>
  </si>
  <si>
    <t>flexspi_bus2bit.B_DATA[3]</t>
  </si>
  <si>
    <t>flexspi_bus2bit.B_DATA[2]</t>
  </si>
  <si>
    <t>flexspi_bus2bit.B_DATA[1]</t>
  </si>
  <si>
    <t>flexspi_bus2bit.B_DATA[0]</t>
  </si>
  <si>
    <t>flexspi_bus2bit.A_SS1_B</t>
  </si>
  <si>
    <t>flexspi_bus2bit.A_DQS</t>
  </si>
  <si>
    <t>flexspi_bus2bit.A_DATA[3]</t>
  </si>
  <si>
    <t>flexspi_bus2bit.A_DATA[2]</t>
  </si>
  <si>
    <t>flexspi_bus2bit.A_DATA[1]</t>
  </si>
  <si>
    <t>flexspi_bus2bit.A_DATA[0]</t>
  </si>
  <si>
    <t>flexspi_bus2bit.A_SCLK</t>
  </si>
  <si>
    <t>flexspi_bus2bit.A_SS0_B</t>
  </si>
  <si>
    <t>flexspi_bus2bit.B_SS1_B</t>
  </si>
  <si>
    <t>flexspi_bus2bit.B_SS0_B</t>
  </si>
  <si>
    <t>flexspi_bus2bit.B_DQS</t>
  </si>
  <si>
    <t>flexspi_bus2bit.B_SCLK</t>
  </si>
  <si>
    <t>enet.1588_EVENT3_OUT</t>
  </si>
  <si>
    <t>enet.1588_EVENT3_IN</t>
  </si>
  <si>
    <t>1. Adjusted PinMux option for src.TESTER_ACK 
2. Adjusted PinMux option of LPSPI for IO timing closure
3. Adjusted ADC and ACMP pin out for test</t>
  </si>
  <si>
    <t>wdog1.WDOG_ANY</t>
  </si>
  <si>
    <t>snvs_hp.VIO_5_CTL</t>
  </si>
  <si>
    <t>snvs_hp.VIO_5_B</t>
  </si>
  <si>
    <t>snvs_lp.PMIC_ON_REQ</t>
  </si>
  <si>
    <t>ocotp.FUSE_LATCHED</t>
  </si>
  <si>
    <t>anatop.32K_OUT</t>
  </si>
  <si>
    <t>acmp1.2</t>
  </si>
  <si>
    <t>acmp2.2</t>
  </si>
  <si>
    <t>acmp3.2</t>
  </si>
  <si>
    <t>acmp4.2</t>
  </si>
  <si>
    <t>acmp1.3</t>
  </si>
  <si>
    <t>acmp2.3</t>
  </si>
  <si>
    <t>acmp3.3</t>
  </si>
  <si>
    <t>acmp4.3</t>
  </si>
  <si>
    <t>acmp.OUT[0]</t>
  </si>
  <si>
    <t>acmp.OUT[1]</t>
  </si>
  <si>
    <t>acmp.OUT[2]</t>
  </si>
  <si>
    <t>acmp.OUT[3]</t>
  </si>
  <si>
    <t>gpt2.CLK</t>
  </si>
  <si>
    <t>gpt1.CLK</t>
  </si>
  <si>
    <t>1. Swapped SEMC DQS/RDY pin
2. Replaced lpspi2.PCS3 with flexspi_bus2bit.B_SS0_B on GPIO_SD_B1_05
3. Updated SEMC IO MUX table 
4. Adjusted MUX option of LPSPI2
5. Adjusted MUX option of GPT1/2</t>
  </si>
  <si>
    <t>1. Updated Default ALT selection</t>
  </si>
  <si>
    <t>flexspi_bus2bit</t>
  </si>
  <si>
    <t>flexspi</t>
  </si>
  <si>
    <t>ewm.EWM_OUT_B</t>
  </si>
  <si>
    <t>nmi_glue.NMI</t>
  </si>
  <si>
    <t>nmi_glue</t>
  </si>
  <si>
    <t>cm7</t>
  </si>
  <si>
    <t>1. Removed LCD reset pin
2. Created PinMuxPub sheet for documentation and function reference
3. Align signal naming in PinMuxInt sheet with internal HW design</t>
  </si>
  <si>
    <t>CAN2</t>
  </si>
  <si>
    <t>GPIO (INT_FLASH)</t>
  </si>
  <si>
    <t>GPIOx3</t>
  </si>
  <si>
    <t>jtag_mux</t>
  </si>
  <si>
    <t>jtag</t>
  </si>
  <si>
    <t>1. Removed src.INT_BOOT 
2. Updated EVK PinMux Plan
3. Removed sim_m.HMASTLOCK
4. Updated PinList</t>
  </si>
  <si>
    <t>UART2</t>
  </si>
  <si>
    <t>flexspi.B_DATA[3]</t>
  </si>
  <si>
    <t>flexspi.B_DATA[2]</t>
  </si>
  <si>
    <t>flexspi.B_DATA[1]</t>
  </si>
  <si>
    <t>flexspi.B_DATA[0]</t>
  </si>
  <si>
    <t>flexspi.B_SCLK</t>
  </si>
  <si>
    <t>flexspi.A_DQS</t>
  </si>
  <si>
    <t>flexspi.A_SS0_B</t>
  </si>
  <si>
    <t>flexspi.A_SCLK</t>
  </si>
  <si>
    <t>flexspi.A_DATA[0]</t>
  </si>
  <si>
    <t>flexspi.A_DATA[1]</t>
  </si>
  <si>
    <t>flexspi.A_DATA[2]</t>
  </si>
  <si>
    <t>flexspi.A_DATA[3]</t>
  </si>
  <si>
    <t>IO Func</t>
  </si>
  <si>
    <t>BT Device</t>
  </si>
  <si>
    <t>ALT</t>
  </si>
  <si>
    <t>PAD</t>
  </si>
  <si>
    <t>Validation</t>
  </si>
  <si>
    <t>Pad</t>
  </si>
  <si>
    <t>Power Suppy</t>
  </si>
  <si>
    <t>Pad Type</t>
  </si>
  <si>
    <t>Default Setting</t>
  </si>
  <si>
    <t>Configurable</t>
  </si>
  <si>
    <t>Digital GPIO</t>
  </si>
  <si>
    <t>Keeper</t>
  </si>
  <si>
    <t>Y</t>
  </si>
  <si>
    <t>100K PD</t>
  </si>
  <si>
    <t>100K PU</t>
  </si>
  <si>
    <t>47K PU</t>
  </si>
  <si>
    <t>Default Setting On Reset</t>
  </si>
  <si>
    <t>SD1</t>
  </si>
  <si>
    <t>SD2</t>
  </si>
  <si>
    <t>FlexSPI</t>
  </si>
  <si>
    <t>1. Added Boot Option Sheet
2. Added PAD Setting Sheet
3. Added Priority Mux Sheet</t>
  </si>
  <si>
    <t>flexspi.A_SS1_B</t>
  </si>
  <si>
    <t>flexspi.B_DQS</t>
  </si>
  <si>
    <t>flexspi.B_SS0_B</t>
  </si>
  <si>
    <t>flexspi.B_SS1_B</t>
  </si>
  <si>
    <t>CRE</t>
  </si>
  <si>
    <t>100K PU (PKE disabled)</t>
  </si>
  <si>
    <t>Die</t>
  </si>
  <si>
    <t>Bond Post</t>
  </si>
  <si>
    <t>Die Pad</t>
  </si>
  <si>
    <t>Package</t>
  </si>
  <si>
    <t>(Wire Bond Only)</t>
  </si>
  <si>
    <t>X Coord</t>
  </si>
  <si>
    <t>Y Coord</t>
  </si>
  <si>
    <t>Function Name</t>
  </si>
  <si>
    <t>Net Name</t>
  </si>
  <si>
    <t>Terminal</t>
  </si>
  <si>
    <t>C4</t>
  </si>
  <si>
    <t>E5</t>
  </si>
  <si>
    <t>C3</t>
  </si>
  <si>
    <t>E4</t>
  </si>
  <si>
    <t>E3</t>
  </si>
  <si>
    <t>F4</t>
  </si>
  <si>
    <t>F3</t>
  </si>
  <si>
    <t>vdd</t>
  </si>
  <si>
    <t>G4</t>
  </si>
  <si>
    <t>G5</t>
  </si>
  <si>
    <t>G3</t>
  </si>
  <si>
    <t>H4</t>
  </si>
  <si>
    <t>H3</t>
  </si>
  <si>
    <t>H5</t>
  </si>
  <si>
    <t>F2</t>
  </si>
  <si>
    <t>J4</t>
  </si>
  <si>
    <t>J6</t>
  </si>
  <si>
    <t>H2</t>
  </si>
  <si>
    <t>J3</t>
  </si>
  <si>
    <t>J5</t>
  </si>
  <si>
    <t>K4</t>
  </si>
  <si>
    <t>M4</t>
  </si>
  <si>
    <t>M3</t>
  </si>
  <si>
    <t>L4</t>
  </si>
  <si>
    <t>K5</t>
  </si>
  <si>
    <t>L3</t>
  </si>
  <si>
    <t>N4</t>
  </si>
  <si>
    <t>M5</t>
  </si>
  <si>
    <t>L5</t>
  </si>
  <si>
    <t>K6</t>
  </si>
  <si>
    <t>M9</t>
  </si>
  <si>
    <t>K7</t>
  </si>
  <si>
    <t>L6</t>
  </si>
  <si>
    <t>K8</t>
  </si>
  <si>
    <t>vss</t>
  </si>
  <si>
    <t>N7</t>
  </si>
  <si>
    <t>P7</t>
  </si>
  <si>
    <t>M8</t>
  </si>
  <si>
    <t>L8</t>
  </si>
  <si>
    <t>K9</t>
  </si>
  <si>
    <t>P11</t>
  </si>
  <si>
    <t>N11</t>
  </si>
  <si>
    <t>M10</t>
  </si>
  <si>
    <t>N10</t>
  </si>
  <si>
    <t>N12</t>
  </si>
  <si>
    <t>P13</t>
  </si>
  <si>
    <t>P8</t>
  </si>
  <si>
    <t>N14</t>
  </si>
  <si>
    <t>L10</t>
  </si>
  <si>
    <t>K10</t>
  </si>
  <si>
    <t>L11</t>
  </si>
  <si>
    <t>L12</t>
  </si>
  <si>
    <t>K11</t>
  </si>
  <si>
    <t>K12</t>
  </si>
  <si>
    <t>J12</t>
  </si>
  <si>
    <t>J11</t>
  </si>
  <si>
    <t>H12</t>
  </si>
  <si>
    <t>H11</t>
  </si>
  <si>
    <t>G12</t>
  </si>
  <si>
    <t>G11</t>
  </si>
  <si>
    <t>H10</t>
  </si>
  <si>
    <t>E10</t>
  </si>
  <si>
    <t>G10</t>
  </si>
  <si>
    <t>G13</t>
  </si>
  <si>
    <t>F11</t>
  </si>
  <si>
    <t>E11</t>
  </si>
  <si>
    <t>C10</t>
  </si>
  <si>
    <t>C9</t>
  </si>
  <si>
    <t>E8</t>
  </si>
  <si>
    <t>C8</t>
  </si>
  <si>
    <t>E7</t>
  </si>
  <si>
    <t>B9</t>
  </si>
  <si>
    <t>C6</t>
  </si>
  <si>
    <t>C7</t>
  </si>
  <si>
    <t>C5</t>
  </si>
  <si>
    <t>B4</t>
  </si>
  <si>
    <t>B3</t>
  </si>
  <si>
    <t>B1</t>
  </si>
  <si>
    <t>B2</t>
  </si>
  <si>
    <t>C1</t>
  </si>
  <si>
    <t>C2</t>
  </si>
  <si>
    <t>E1</t>
  </si>
  <si>
    <t>F1</t>
  </si>
  <si>
    <t>G1</t>
  </si>
  <si>
    <t>G2</t>
  </si>
  <si>
    <t>H1</t>
  </si>
  <si>
    <t>J2</t>
  </si>
  <si>
    <t>J1</t>
  </si>
  <si>
    <t>K1</t>
  </si>
  <si>
    <t>K3</t>
  </si>
  <si>
    <t>P2</t>
  </si>
  <si>
    <t>N3</t>
  </si>
  <si>
    <t>P3</t>
  </si>
  <si>
    <t>P4</t>
  </si>
  <si>
    <t>P5</t>
  </si>
  <si>
    <t>M6</t>
  </si>
  <si>
    <t>L7</t>
  </si>
  <si>
    <t>M7</t>
  </si>
  <si>
    <t>NC_U1_165</t>
  </si>
  <si>
    <t>P6</t>
  </si>
  <si>
    <t>N6</t>
  </si>
  <si>
    <t>N9</t>
  </si>
  <si>
    <t>P9</t>
  </si>
  <si>
    <t>P10</t>
  </si>
  <si>
    <t>P12</t>
  </si>
  <si>
    <t>N13</t>
  </si>
  <si>
    <t>M11</t>
  </si>
  <si>
    <t>M12</t>
  </si>
  <si>
    <t>M13</t>
  </si>
  <si>
    <t>M14</t>
  </si>
  <si>
    <t>L13</t>
  </si>
  <si>
    <t>L14</t>
  </si>
  <si>
    <t>K14</t>
  </si>
  <si>
    <t>J13</t>
  </si>
  <si>
    <t>J14</t>
  </si>
  <si>
    <t>H13</t>
  </si>
  <si>
    <t>H14</t>
  </si>
  <si>
    <t>G14</t>
  </si>
  <si>
    <t>C12</t>
  </si>
  <si>
    <t>F13</t>
  </si>
  <si>
    <t>C13</t>
  </si>
  <si>
    <t>C11</t>
  </si>
  <si>
    <t>E12</t>
  </si>
  <si>
    <t>F12</t>
  </si>
  <si>
    <t>F14</t>
  </si>
  <si>
    <t>B13</t>
  </si>
  <si>
    <t>E14</t>
  </si>
  <si>
    <t>C14</t>
  </si>
  <si>
    <t>B14</t>
  </si>
  <si>
    <t>A13</t>
  </si>
  <si>
    <t>B12</t>
  </si>
  <si>
    <t>B11</t>
  </si>
  <si>
    <t>B8</t>
  </si>
  <si>
    <t>B7</t>
  </si>
  <si>
    <t>B6</t>
  </si>
  <si>
    <t>BALLS</t>
  </si>
  <si>
    <t>N1</t>
  </si>
  <si>
    <t>N2</t>
  </si>
  <si>
    <t>L1</t>
  </si>
  <si>
    <t>L2</t>
  </si>
  <si>
    <t>M1</t>
  </si>
  <si>
    <t>M2</t>
  </si>
  <si>
    <t>E6</t>
  </si>
  <si>
    <t>F5</t>
  </si>
  <si>
    <t>E9</t>
  </si>
  <si>
    <t>F10</t>
  </si>
  <si>
    <t>J10</t>
  </si>
  <si>
    <t>F6</t>
  </si>
  <si>
    <t>F7</t>
  </si>
  <si>
    <t>F8</t>
  </si>
  <si>
    <t>F9</t>
  </si>
  <si>
    <t>G6</t>
  </si>
  <si>
    <t>G9</t>
  </si>
  <si>
    <t>H6</t>
  </si>
  <si>
    <t>H9</t>
  </si>
  <si>
    <t>J9</t>
  </si>
  <si>
    <t>A14</t>
  </si>
  <si>
    <t>B10</t>
  </si>
  <si>
    <t>B5</t>
  </si>
  <si>
    <t>E13</t>
  </si>
  <si>
    <t>E2</t>
  </si>
  <si>
    <t>G7</t>
  </si>
  <si>
    <t>G8</t>
  </si>
  <si>
    <t>H7</t>
  </si>
  <si>
    <t>H8</t>
  </si>
  <si>
    <t>J7</t>
  </si>
  <si>
    <t>J8</t>
  </si>
  <si>
    <t>K13</t>
  </si>
  <si>
    <t>K2</t>
  </si>
  <si>
    <t>L9</t>
  </si>
  <si>
    <t>N5</t>
  </si>
  <si>
    <t>N8</t>
  </si>
  <si>
    <t>P1</t>
  </si>
  <si>
    <t>P14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</si>
  <si>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</si>
  <si>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</si>
  <si>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</si>
  <si>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</si>
  <si>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</si>
  <si>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</si>
  <si>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</si>
  <si>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</si>
  <si>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</si>
  <si>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</si>
  <si>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</si>
  <si>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</si>
  <si>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P</t>
  </si>
  <si>
    <t>index</t>
  </si>
  <si>
    <t>ROW</t>
  </si>
  <si>
    <t>COL</t>
  </si>
  <si>
    <t>Coords</t>
  </si>
  <si>
    <t>RT512 (196mapbga)</t>
  </si>
  <si>
    <t>Has Pad Ctrl Reg</t>
  </si>
  <si>
    <t>Has Mux Ctrl Reg</t>
  </si>
  <si>
    <t>Select Input Reg</t>
  </si>
  <si>
    <t>Pin</t>
  </si>
  <si>
    <t>Value</t>
  </si>
  <si>
    <t>module</t>
  </si>
  <si>
    <t>0b0</t>
  </si>
  <si>
    <t>IOMUXC</t>
  </si>
  <si>
    <t>0b1</t>
  </si>
  <si>
    <t>0b000</t>
  </si>
  <si>
    <t>0b001</t>
  </si>
  <si>
    <t>0b010</t>
  </si>
  <si>
    <t>0b011</t>
  </si>
  <si>
    <t>0b100</t>
  </si>
  <si>
    <t>0b00</t>
  </si>
  <si>
    <t>0b01</t>
  </si>
  <si>
    <t>0b10</t>
  </si>
  <si>
    <t>0b11</t>
  </si>
  <si>
    <t>1. Updated Ballmap
2. Added Pinout sheet
3. Added Select Input sheet</t>
  </si>
  <si>
    <t>1. Added PinMux seletion for SD0/1 control signals</t>
  </si>
  <si>
    <t>flexspi_bus2bit.A_SS0_B</t>
    <phoneticPr fontId="46" type="noConversion"/>
  </si>
  <si>
    <t>flexspi_bus2bit.A_DATA[1]</t>
    <phoneticPr fontId="46" type="noConversion"/>
  </si>
  <si>
    <t>XBAR1_XBAR_IN4</t>
  </si>
  <si>
    <t>XBAR1_XBAR_IN5</t>
  </si>
  <si>
    <t>XBAR1_XBAR_IN6</t>
  </si>
  <si>
    <t>XBAR1_XBAR_IN7</t>
  </si>
  <si>
    <t>XBAR1_XBAR_IN8</t>
  </si>
  <si>
    <t>XBAR1_XBAR_IN9</t>
  </si>
  <si>
    <t>ANATOP_USB_OTG_ID</t>
  </si>
  <si>
    <t>ANATOP_USB_UH1_ID</t>
  </si>
  <si>
    <t>ENET_RMII</t>
  </si>
  <si>
    <t>ENET_MAC0_MDIO</t>
  </si>
  <si>
    <t>ENET_MAC0_RXDATA0</t>
  </si>
  <si>
    <t>ENET_MAC0_RXDATA1</t>
  </si>
  <si>
    <t>ENET_MAC0_RXEN</t>
  </si>
  <si>
    <t>ENET_MAC0_RXERR</t>
  </si>
  <si>
    <t>ENET_MAC0_TIMER0</t>
  </si>
  <si>
    <t>ENET_MAC0_TXCLK</t>
  </si>
  <si>
    <t>FLEXCAN1_CANRX</t>
  </si>
  <si>
    <t>FLEXCAN2_CANRX</t>
  </si>
  <si>
    <t>FLEXPWM1_PWMA3</t>
  </si>
  <si>
    <t>FLEXPWM1_PWMA0</t>
  </si>
  <si>
    <t>FLEXPWM1_PWMA1</t>
  </si>
  <si>
    <t>FLEXPWM1_PWMA2</t>
  </si>
  <si>
    <t>FLEXPWM1_PWMB3</t>
  </si>
  <si>
    <t>FLEXPWM1_PWMB0</t>
  </si>
  <si>
    <t>FLEXPWM1_PWMB1</t>
  </si>
  <si>
    <t>FLEXPWM1_PWMB2</t>
  </si>
  <si>
    <t>FLEXPWM2_PWMA3</t>
  </si>
  <si>
    <t>FLEXPWM2_PWMA0</t>
  </si>
  <si>
    <t>FLEXPWM2_PWMA1</t>
  </si>
  <si>
    <t>FLEXPWM2_PWMA2</t>
  </si>
  <si>
    <t>FLEXPWM2_PWMB3</t>
  </si>
  <si>
    <t>FLEXPWM2_PWMB0</t>
  </si>
  <si>
    <t>FLEXPWM2_PWMB1</t>
  </si>
  <si>
    <t>FLEXPWM2_PWMB2</t>
  </si>
  <si>
    <t>FLEXPWM4_PWMA0</t>
  </si>
  <si>
    <t>FLEXPWM4_PWMA1</t>
  </si>
  <si>
    <t>FLEXPWM4_PWMA2</t>
  </si>
  <si>
    <t>FLEXPWM4_PWMA3</t>
  </si>
  <si>
    <t>FLEXSPI_BUS2BIT_DQS_FA</t>
  </si>
  <si>
    <t>LPUART2_LPUART_RXD</t>
  </si>
  <si>
    <t>LPUART2_LPUART_TXD</t>
  </si>
  <si>
    <t>LPUART3_LPUART_CTS_B</t>
  </si>
  <si>
    <t>LPUART3_LPUART_RXD</t>
  </si>
  <si>
    <t>LPUART3_LPUART_TXD</t>
  </si>
  <si>
    <t>LPUART4_LPUART_RXD</t>
  </si>
  <si>
    <t>LPUART4_LPUART_TXD</t>
  </si>
  <si>
    <t>LPUART5_LPUART_RXD</t>
  </si>
  <si>
    <t>LPUART5_LPUART_TXD</t>
  </si>
  <si>
    <t>LPUART6_LPUART_RXD</t>
  </si>
  <si>
    <t>LPUART6_LPUART_TXD</t>
  </si>
  <si>
    <t>LPUART7_LPUART_RXD</t>
  </si>
  <si>
    <t>LPUART7_LPUART_TXD</t>
  </si>
  <si>
    <t>LPUART8_LPUART_RXD</t>
  </si>
  <si>
    <t>LPUART8_LPUART_TXD</t>
  </si>
  <si>
    <t>NMI_GLUE_NMI</t>
  </si>
  <si>
    <t>QTIMER2_TMR0_INPUT</t>
  </si>
  <si>
    <t>QTIMER2_TMR1_INPUT</t>
  </si>
  <si>
    <t>QTIMER2_TMR2_INPUT</t>
  </si>
  <si>
    <t>QTIMER2_TMR3_INPUT</t>
  </si>
  <si>
    <t>QTIMER3_TMR0_INPUT</t>
  </si>
  <si>
    <t>QTIMER3_TMR1_INPUT</t>
  </si>
  <si>
    <t>QTIMER3_TMR2_INPUT</t>
  </si>
  <si>
    <t>QTIMER3_TMR3_INPUT</t>
  </si>
  <si>
    <t>SAI1_MCLK</t>
  </si>
  <si>
    <t>SAI1_RX_BCLK</t>
  </si>
  <si>
    <t>SAI1_RX_DATA0</t>
  </si>
  <si>
    <t>SAI1_RX_DATA1</t>
  </si>
  <si>
    <t>SAI1_RX_DATA2</t>
  </si>
  <si>
    <t>SAI1_RX_DATA3</t>
  </si>
  <si>
    <t>SAI1_RX_SYNC</t>
  </si>
  <si>
    <t>SAI1_TX_BCLK</t>
  </si>
  <si>
    <t>SAI1_TX_SYNC</t>
  </si>
  <si>
    <t>SAI2_MCLK</t>
  </si>
  <si>
    <t>SAI2_RX_BCLK</t>
  </si>
  <si>
    <t>SAI2_RX_DATA0</t>
  </si>
  <si>
    <t>SAI2_RX_SYNC</t>
  </si>
  <si>
    <t>SAI2_TX_BCLK</t>
  </si>
  <si>
    <t>SAI2_TX_SYNC</t>
  </si>
  <si>
    <t>SPDIF_SPDIF_IN1</t>
  </si>
  <si>
    <t>USB_OTG2_OC</t>
  </si>
  <si>
    <t>USB_OTG_OC</t>
  </si>
  <si>
    <t>USDHC1_IPP_CARD_DET</t>
  </si>
  <si>
    <t>USDHC1_IPP_WP_ON</t>
  </si>
  <si>
    <t>USDHC2_IPP_CARD_CLK_IN</t>
  </si>
  <si>
    <t>USDHC2_IPP_CARD_DET</t>
  </si>
  <si>
    <t>USDHC2_IPP_CMD_IN</t>
  </si>
  <si>
    <t>USDHC2_IPP_DAT0_IN</t>
  </si>
  <si>
    <t>USDHC2_IPP_DAT1_IN</t>
  </si>
  <si>
    <t>USDHC2_IPP_DAT2_IN</t>
  </si>
  <si>
    <t>USDHC2_IPP_DAT3_IN</t>
  </si>
  <si>
    <t>USDHC2_IPP_DAT4_IN</t>
  </si>
  <si>
    <t>USDHC2_IPP_DAT5_IN</t>
  </si>
  <si>
    <t>USDHC2_IPP_DAT6_IN</t>
  </si>
  <si>
    <t>USDHC2_IPP_DAT7_IN</t>
  </si>
  <si>
    <t>USDHC2_IPP_WP_ON</t>
  </si>
  <si>
    <t>XBAR1_XBAR_IN2</t>
  </si>
  <si>
    <t>XBAR1_XBAR_IN3</t>
  </si>
  <si>
    <t>XBAR1_XBAR_IN17</t>
  </si>
  <si>
    <t>XBAR1_XBAR_IN18</t>
  </si>
  <si>
    <t>XBAR1_XBAR_IN20</t>
  </si>
  <si>
    <t>XBAR1_XBAR_IN22</t>
  </si>
  <si>
    <t>XBAR1_XBAR_IN23</t>
  </si>
  <si>
    <t>XBAR1_XBAR_IN24</t>
  </si>
  <si>
    <t>XBAR1_XBAR_IN14</t>
  </si>
  <si>
    <t>XBAR1_XBAR_IN15</t>
  </si>
  <si>
    <t>XBAR1_XBAR_IN16</t>
  </si>
  <si>
    <t>XBAR1_XBAR_IN25</t>
  </si>
  <si>
    <t>XBAR1_XBAR_IN19</t>
  </si>
  <si>
    <t>XBAR1_XBAR_IN21</t>
  </si>
  <si>
    <t>CCM_PMIC_READY</t>
  </si>
  <si>
    <t>CSI_D2</t>
  </si>
  <si>
    <t>CSI_D3</t>
  </si>
  <si>
    <t>CSI_D4</t>
  </si>
  <si>
    <t>CSI_D5</t>
  </si>
  <si>
    <t>CSI_D6</t>
  </si>
  <si>
    <t>CSI_D7</t>
  </si>
  <si>
    <t>CSI_D8</t>
  </si>
  <si>
    <t>CSI_D9</t>
  </si>
  <si>
    <t>CSI_HSYNC</t>
  </si>
  <si>
    <t>CSI_PIXCLK</t>
  </si>
  <si>
    <t>CSI_VSYNC</t>
  </si>
  <si>
    <t>Alt</t>
  </si>
  <si>
    <t>GP~IO_EMC_04</t>
  </si>
  <si>
    <t>AD_B0_01</t>
  </si>
  <si>
    <t>AD_B1_02</t>
  </si>
  <si>
    <t>AD_B0_00</t>
  </si>
  <si>
    <t>AD_B1_00</t>
  </si>
  <si>
    <t>SD_B1_03</t>
  </si>
  <si>
    <t>AD_B0_12</t>
  </si>
  <si>
    <t>AD_B1_01</t>
  </si>
  <si>
    <t>AD_B1_08</t>
  </si>
  <si>
    <t>EMC_32</t>
  </si>
  <si>
    <t>AD_B1_15</t>
  </si>
  <si>
    <t>AD_B0_11</t>
  </si>
  <si>
    <t>AD_B1_14</t>
  </si>
  <si>
    <t>AD_B0_10</t>
  </si>
  <si>
    <t>AD_B1_13</t>
  </si>
  <si>
    <t>AD_B0_09</t>
  </si>
  <si>
    <t>AD_B1_12</t>
  </si>
  <si>
    <t>AD_B0_08</t>
  </si>
  <si>
    <t>AD_B1_11</t>
  </si>
  <si>
    <t>AD_B0_07</t>
  </si>
  <si>
    <t>AD_B1_10</t>
  </si>
  <si>
    <t>AD_B0_06</t>
  </si>
  <si>
    <t>AD_B1_09</t>
  </si>
  <si>
    <t>AD_B0_05</t>
  </si>
  <si>
    <t>AD_B0_04</t>
  </si>
  <si>
    <t>AD_B0_15</t>
  </si>
  <si>
    <t>AD_B1_07</t>
  </si>
  <si>
    <t>B1_14</t>
  </si>
  <si>
    <t>AD_B1_04</t>
  </si>
  <si>
    <t>B1_12</t>
  </si>
  <si>
    <t>AD_B0_14</t>
  </si>
  <si>
    <t>AD_B1_06</t>
  </si>
  <si>
    <t>B1_13</t>
  </si>
  <si>
    <t>EMC_25</t>
  </si>
  <si>
    <t>B1_10</t>
  </si>
  <si>
    <t>AD_B1_05</t>
  </si>
  <si>
    <t>EMC_41</t>
  </si>
  <si>
    <t>B1_15</t>
  </si>
  <si>
    <t>EMC_20</t>
  </si>
  <si>
    <t>B1_04</t>
  </si>
  <si>
    <t>EMC_19</t>
  </si>
  <si>
    <t>B1_05</t>
  </si>
  <si>
    <t>EMC_23</t>
  </si>
  <si>
    <t>B1_06</t>
  </si>
  <si>
    <t>EMC_26</t>
  </si>
  <si>
    <t>B1_11</t>
  </si>
  <si>
    <t>EMC_18</t>
  </si>
  <si>
    <t>B0_03</t>
  </si>
  <si>
    <t>EMC_10</t>
  </si>
  <si>
    <t>AD_B0_03</t>
  </si>
  <si>
    <t>B1_09</t>
  </si>
  <si>
    <t>SD_B1_00</t>
  </si>
  <si>
    <t>EMC_12</t>
  </si>
  <si>
    <t>EMC_38</t>
  </si>
  <si>
    <t>B1_00</t>
  </si>
  <si>
    <t>SD_B0_00</t>
  </si>
  <si>
    <t>SD_B0_02</t>
  </si>
  <si>
    <t>EMC_27</t>
  </si>
  <si>
    <t>SD_B0_04</t>
  </si>
  <si>
    <t>SD_B1_01</t>
  </si>
  <si>
    <t>EMC_13</t>
  </si>
  <si>
    <t>EMC_39</t>
  </si>
  <si>
    <t>B1_01</t>
  </si>
  <si>
    <t>EMC_24</t>
  </si>
  <si>
    <t>SD_B0_01</t>
  </si>
  <si>
    <t>SD_B0_03</t>
  </si>
  <si>
    <t>EMC_28</t>
  </si>
  <si>
    <t>SD_B0_05</t>
  </si>
  <si>
    <t>SD_B1_02</t>
  </si>
  <si>
    <t>B1_02</t>
  </si>
  <si>
    <t>EMC_06</t>
  </si>
  <si>
    <t>B0_06</t>
  </si>
  <si>
    <t>EMC_08</t>
  </si>
  <si>
    <t>B0_08</t>
  </si>
  <si>
    <t>B0_10</t>
  </si>
  <si>
    <t>B1_03</t>
  </si>
  <si>
    <t>EMC_07</t>
  </si>
  <si>
    <t>B0_07</t>
  </si>
  <si>
    <t>EMC_09</t>
  </si>
  <si>
    <t>B0_09</t>
  </si>
  <si>
    <t>EMC_11</t>
  </si>
  <si>
    <t>B0_11</t>
  </si>
  <si>
    <t>EMC_00</t>
  </si>
  <si>
    <t>EMC_02</t>
  </si>
  <si>
    <t>EMC_04</t>
  </si>
  <si>
    <t>EMC_17</t>
  </si>
  <si>
    <t>SD_B1_05</t>
  </si>
  <si>
    <t>SD_B1_08</t>
  </si>
  <si>
    <t>SD_B1_09</t>
  </si>
  <si>
    <t>SD_B1_10</t>
  </si>
  <si>
    <t>SD_B1_11</t>
  </si>
  <si>
    <t>SD_B1_07</t>
  </si>
  <si>
    <t>SD_B1_04</t>
  </si>
  <si>
    <t>B0_04</t>
  </si>
  <si>
    <t>B0_05</t>
  </si>
  <si>
    <t>EMC_22</t>
  </si>
  <si>
    <t>EMC_21</t>
  </si>
  <si>
    <t>AD_B0_13</t>
  </si>
  <si>
    <t>EMC_30</t>
  </si>
  <si>
    <t>EMC_29</t>
  </si>
  <si>
    <t>SD_B1_06</t>
  </si>
  <si>
    <t>EMC_01</t>
  </si>
  <si>
    <t>EMC_03</t>
  </si>
  <si>
    <t>AD_B0_02</t>
  </si>
  <si>
    <t>B0_00</t>
  </si>
  <si>
    <t>B1_07</t>
  </si>
  <si>
    <t>B0_01</t>
  </si>
  <si>
    <t>B0_02</t>
  </si>
  <si>
    <t>AD_B1_03</t>
  </si>
  <si>
    <t>EMC_15</t>
  </si>
  <si>
    <t>EMC_14</t>
  </si>
  <si>
    <t>EMC_31</t>
  </si>
  <si>
    <t>EMC_16</t>
  </si>
  <si>
    <t>B0_13</t>
  </si>
  <si>
    <t>B0_15</t>
  </si>
  <si>
    <t>B0_12</t>
  </si>
  <si>
    <t>B0_14</t>
  </si>
  <si>
    <t>EMC_05</t>
  </si>
  <si>
    <t>EMC_40</t>
  </si>
  <si>
    <t>EMC_35</t>
  </si>
  <si>
    <t>EMC_36</t>
  </si>
  <si>
    <t>EMC_37</t>
  </si>
  <si>
    <t>FLEXSPI_A_DATA0</t>
  </si>
  <si>
    <t>FLEXSPI_A_DATA1</t>
  </si>
  <si>
    <t>FLEXSPI_A_DATA2</t>
  </si>
  <si>
    <t>FLEXSPI_A_DATA3</t>
  </si>
  <si>
    <t>FLEXSPI_B_DATA0</t>
  </si>
  <si>
    <t>FLEXSPI_B_DATA1</t>
  </si>
  <si>
    <t>FLEXSPI_B_DATA2</t>
  </si>
  <si>
    <t>FLEXSPI_B_DATA3</t>
  </si>
  <si>
    <t>FLEXSPI_A_SCLK</t>
  </si>
  <si>
    <t>LPI2C1_SCL</t>
  </si>
  <si>
    <t>LPI2C1_SDA</t>
  </si>
  <si>
    <t>LPI2C2_SCL</t>
  </si>
  <si>
    <t>LPI2C2_SDA</t>
  </si>
  <si>
    <t>LPI2C3_SCL</t>
  </si>
  <si>
    <t>LPI2C3_SDA</t>
  </si>
  <si>
    <t>LPI2C4_SCL</t>
  </si>
  <si>
    <t>LPI2C4_SDA</t>
  </si>
  <si>
    <t>LPSPI1_PCS0</t>
  </si>
  <si>
    <t>LPSPI1_SCK</t>
  </si>
  <si>
    <t>LPSPI1_SDI</t>
  </si>
  <si>
    <t>LPSPI1_SDO</t>
  </si>
  <si>
    <t>LPSPI2_PCS0</t>
  </si>
  <si>
    <t>LPSPI2_SCK</t>
  </si>
  <si>
    <t>LPSPI2_SDI</t>
  </si>
  <si>
    <t>LPSPI2_SDO</t>
  </si>
  <si>
    <t>LPSPI3_PCS0</t>
  </si>
  <si>
    <t>LPSPI3_SCK</t>
  </si>
  <si>
    <t>LPSPI3_SDI</t>
  </si>
  <si>
    <t>LPSPI3_SDO</t>
  </si>
  <si>
    <t>LPSPI4_PCS0</t>
  </si>
  <si>
    <t>LPSPI4_SCK</t>
  </si>
  <si>
    <t>LPSPI4_SDI</t>
  </si>
  <si>
    <t>LPSPI4_SDO</t>
  </si>
  <si>
    <t>D2/INT0</t>
    <phoneticPr fontId="46" type="noConversion"/>
  </si>
  <si>
    <t>D4/T0/XCK</t>
    <phoneticPr fontId="46" type="noConversion"/>
  </si>
  <si>
    <t>D5/TI/PWM</t>
    <phoneticPr fontId="46" type="noConversion"/>
  </si>
  <si>
    <t>D3/INT1/PWM/OC2B</t>
    <phoneticPr fontId="46" type="noConversion"/>
  </si>
  <si>
    <t>D15/SCL1</t>
    <phoneticPr fontId="46" type="noConversion"/>
  </si>
  <si>
    <t>D14/SDA1</t>
    <phoneticPr fontId="46" type="noConversion"/>
  </si>
  <si>
    <t>D11/OC2A/PWM/MOSI1</t>
    <phoneticPr fontId="46" type="noConversion"/>
  </si>
  <si>
    <t>D12/MISO1</t>
    <phoneticPr fontId="46" type="noConversion"/>
  </si>
  <si>
    <t>A2/AIN9</t>
    <phoneticPr fontId="46" type="noConversion"/>
  </si>
  <si>
    <t>A3/AIN10</t>
    <phoneticPr fontId="46" type="noConversion"/>
  </si>
  <si>
    <t>A4/SDA1/AIN6</t>
    <phoneticPr fontId="46" type="noConversion"/>
  </si>
  <si>
    <t>A5/SCL1/AIN5</t>
    <phoneticPr fontId="46" type="noConversion"/>
  </si>
  <si>
    <t>A0/AIN15/TXD8</t>
    <phoneticPr fontId="46" type="noConversion"/>
  </si>
  <si>
    <t>A1/AIN0/RXD8</t>
    <phoneticPr fontId="46" type="noConversion"/>
  </si>
  <si>
    <t>D1/TXD3/SCL3</t>
    <phoneticPr fontId="46" type="noConversion"/>
  </si>
  <si>
    <t>D0/RXD3/SDA3</t>
    <phoneticPr fontId="46" type="noConversion"/>
  </si>
  <si>
    <t>D6/AIN0/PWM/OC0A/TXD2</t>
    <phoneticPr fontId="46" type="noConversion"/>
  </si>
  <si>
    <t>D7/AIN1/PWM/RXD2</t>
    <phoneticPr fontId="46" type="noConversion"/>
  </si>
  <si>
    <t>D13/SCLK1/SCL3</t>
    <phoneticPr fontId="46" type="noConversion"/>
  </si>
  <si>
    <t>D10/CS1/SDA3</t>
    <phoneticPr fontId="46" type="noConversion"/>
  </si>
  <si>
    <t>D9/PWM/OC1A/TXD6</t>
    <phoneticPr fontId="46" type="noConversion"/>
  </si>
  <si>
    <t>D8/CLKO/ICP1/RXD6</t>
    <phoneticPr fontId="46" type="noConversion"/>
  </si>
  <si>
    <t>pin_AD_B1_11</t>
  </si>
  <si>
    <t>pin_AD_B1_04</t>
  </si>
  <si>
    <t>pin_AD_B1_05</t>
  </si>
  <si>
    <t>pin_AD_B1_01</t>
  </si>
  <si>
    <t>pin_AD_B1_00</t>
  </si>
  <si>
    <t>pin_AD_B1_06</t>
  </si>
  <si>
    <t>pin_AD_B1_07</t>
  </si>
  <si>
    <t>pin_AD_B0_01</t>
  </si>
  <si>
    <t>pin_AD_B0_00</t>
  </si>
  <si>
    <t>pin_AD_B0_11</t>
  </si>
  <si>
    <t>pin_AD_B1_08</t>
  </si>
  <si>
    <t>pin_AD_B0_09</t>
  </si>
  <si>
    <t>pin_AD_B0_10</t>
  </si>
  <si>
    <t>pin_AD_B1_03</t>
  </si>
  <si>
    <t>pin_SD_B0_01</t>
  </si>
  <si>
    <t>pin_SD_B0_02</t>
  </si>
  <si>
    <t>pin_SD_B0_03</t>
  </si>
  <si>
    <t>pin_SD_B0_00</t>
  </si>
  <si>
    <t>pin_AD_B1_02</t>
    <phoneticPr fontId="46" type="noConversion"/>
  </si>
  <si>
    <t>D8/CLKO/ICP1/RXD6</t>
    <phoneticPr fontId="46" type="noConversion"/>
  </si>
  <si>
    <t>pin_AD_B0_02</t>
    <phoneticPr fontId="46" type="noConversion"/>
  </si>
  <si>
    <t>lpuart2.TX</t>
    <phoneticPr fontId="46" type="noConversion"/>
  </si>
  <si>
    <t>pin_AD_B0_03</t>
    <phoneticPr fontId="46" type="noConversion"/>
  </si>
  <si>
    <t>pin_AD_B1_10</t>
    <phoneticPr fontId="4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</si>
</sst>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"/>
    <numFmt numFmtId="177" formatCode="[$¥-411]#,##0.00;[Red]\-[$¥-411]#,##0.00"/>
    <numFmt numFmtId="178" formatCode="0.0000"/>
  </numFmts>
  <fonts count="65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sz val="11"/>
      <color indexed="9"/>
      <name val="Calibri"/>
      <family val="2"/>
    </font>
    <font>
      <sz val="11"/>
      <name val="宋体"/>
      <family val="2"/>
      <scheme val="minor"/>
    </font>
    <font>
      <sz val="11"/>
      <color theme="0"/>
      <name val="宋体"/>
      <family val="2"/>
      <scheme val="minor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indexed="8"/>
      <name val="宋体"/>
      <family val="2"/>
      <scheme val="minor"/>
    </font>
    <font>
      <b/>
      <sz val="11"/>
      <name val="宋体"/>
      <family val="2"/>
      <scheme val="minor"/>
    </font>
    <font>
      <sz val="11"/>
      <color indexed="8"/>
      <name val="宋体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11"/>
      <name val="宋体"/>
      <family val="2"/>
      <scheme val="minor"/>
    </font>
    <font>
      <b/>
      <sz val="10"/>
      <name val="宋体"/>
      <family val="2"/>
      <scheme val="minor"/>
    </font>
    <font>
      <sz val="11"/>
      <name val="宋体"/>
      <family val="1"/>
      <scheme val="major"/>
    </font>
    <font>
      <sz val="10"/>
      <color indexed="10"/>
      <name val="宋体"/>
      <family val="2"/>
      <scheme val="minor"/>
    </font>
    <font>
      <sz val="11"/>
      <color theme="1"/>
      <name val="宋体"/>
      <family val="1"/>
      <scheme val="major"/>
    </font>
    <font>
      <b/>
      <i/>
      <sz val="10"/>
      <name val="宋体"/>
      <family val="2"/>
      <scheme val="minor"/>
    </font>
    <font>
      <sz val="12"/>
      <color indexed="8"/>
      <name val="宋体"/>
      <family val="2"/>
      <scheme val="minor"/>
    </font>
    <font>
      <sz val="10"/>
      <name val="宋体"/>
      <family val="2"/>
      <scheme val="minor"/>
    </font>
    <font>
      <b/>
      <i/>
      <sz val="10"/>
      <color theme="0"/>
      <name val="宋体"/>
      <family val="2"/>
      <scheme val="minor"/>
    </font>
    <font>
      <sz val="9"/>
      <name val="Arial"/>
      <family val="2"/>
    </font>
    <font>
      <sz val="10"/>
      <name val="Arial"/>
      <family val="2"/>
      <charset val="177"/>
    </font>
    <font>
      <sz val="10"/>
      <color rgb="FFFF0000"/>
      <name val="宋体"/>
      <family val="2"/>
      <scheme val="minor"/>
    </font>
    <font>
      <sz val="11"/>
      <color theme="1"/>
      <name val="Calibri"/>
      <family val="2"/>
    </font>
    <font>
      <sz val="12"/>
      <color indexed="8"/>
      <name val="Arial Black"/>
      <family val="2"/>
    </font>
    <font>
      <b/>
      <sz val="10"/>
      <name val="Arial"/>
      <family val="2"/>
    </font>
    <font>
      <b/>
      <sz val="8"/>
      <color indexed="9"/>
      <name val="Arial"/>
      <family val="2"/>
    </font>
    <font>
      <b/>
      <sz val="10"/>
      <color indexed="9"/>
      <name val="Arial"/>
      <family val="2"/>
    </font>
    <font>
      <b/>
      <sz val="8"/>
      <color indexed="13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10"/>
      <name val="Tahoma"/>
      <family val="2"/>
    </font>
    <font>
      <sz val="12"/>
      <name val="Arial"/>
      <family val="2"/>
    </font>
    <font>
      <sz val="7"/>
      <color indexed="11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10"/>
      <name val="Arial"/>
      <family val="2"/>
    </font>
    <font>
      <sz val="7"/>
      <color rgb="FFFF0000"/>
      <name val="Arial"/>
      <family val="2"/>
    </font>
    <font>
      <b/>
      <sz val="7"/>
      <color indexed="10"/>
      <name val="Arial"/>
      <family val="2"/>
    </font>
    <font>
      <sz val="7"/>
      <color indexed="8"/>
      <name val="Arial"/>
      <family val="2"/>
    </font>
    <font>
      <sz val="7"/>
      <color theme="1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Tahoma"/>
      <family val="2"/>
    </font>
    <font>
      <b/>
      <sz val="11"/>
      <color indexed="8"/>
      <name val="Tahoma"/>
      <family val="2"/>
    </font>
    <font>
      <b/>
      <sz val="11"/>
      <name val="Tahoma"/>
      <family val="2"/>
    </font>
    <font>
      <sz val="11"/>
      <color indexed="8"/>
      <name val="Tahoma"/>
      <family val="2"/>
    </font>
    <font>
      <sz val="10"/>
      <color rgb="FFFFFFFF"/>
      <name val="Tahoma"/>
      <family val="2"/>
    </font>
    <font>
      <sz val="10"/>
      <name val="Tahoma"/>
      <family val="2"/>
    </font>
    <font>
      <sz val="11"/>
      <name val="Tahoma"/>
      <family val="2"/>
    </font>
    <font>
      <sz val="11"/>
      <color rgb="FFFFFFFF"/>
      <name val="Tahoma"/>
      <family val="2"/>
    </font>
    <font>
      <sz val="9"/>
      <name val="Tahoma"/>
      <family val="2"/>
    </font>
    <font>
      <sz val="10"/>
      <color theme="1"/>
      <name val="Tahoma"/>
      <family val="2"/>
    </font>
    <font>
      <sz val="11"/>
      <color theme="0"/>
      <name val="Tahoma"/>
      <family val="2"/>
    </font>
    <font>
      <sz val="10"/>
      <color indexed="8"/>
      <name val="Tahoma"/>
      <family val="2"/>
    </font>
    <font>
      <b/>
      <sz val="12"/>
      <color indexed="8"/>
      <name val="Tahoma"/>
      <family val="2"/>
    </font>
    <font>
      <sz val="10"/>
      <name val="SimSun"/>
      <family val="3"/>
      <charset val="134"/>
    </font>
    <font>
      <sz val="11"/>
      <color theme="1"/>
      <name val="SimSun"/>
      <charset val="134"/>
    </font>
    <font>
      <sz val="10"/>
      <name val="SimSun"/>
      <charset val="134"/>
    </font>
    <font>
      <sz val="10"/>
      <color theme="1"/>
      <name val="宋体"/>
      <family val="2"/>
      <charset val="134"/>
      <scheme val="minor"/>
    </font>
    <font>
      <b/>
      <sz val="11"/>
      <color theme="1"/>
      <name val="Tahoma"/>
      <family val="2"/>
    </font>
  </fonts>
  <fills count="5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7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15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8">
    <xf numFmtId="0" fontId="0" fillId="0" borderId="0"/>
    <xf numFmtId="0" fontId="2" fillId="0" borderId="0"/>
    <xf numFmtId="0" fontId="1" fillId="0" borderId="0"/>
    <xf numFmtId="0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1" fillId="0" borderId="0"/>
    <xf numFmtId="177" fontId="4" fillId="8" borderId="0" applyNumberFormat="0" applyBorder="0" applyAlignment="0" applyProtection="0"/>
    <xf numFmtId="0" fontId="1" fillId="0" borderId="0"/>
    <xf numFmtId="0" fontId="2" fillId="0" borderId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1" fillId="0" borderId="0"/>
    <xf numFmtId="177" fontId="2" fillId="0" borderId="0"/>
    <xf numFmtId="177" fontId="2" fillId="0" borderId="0"/>
    <xf numFmtId="177" fontId="26" fillId="0" borderId="0"/>
  </cellStyleXfs>
  <cellXfs count="460">
    <xf numFmtId="0" fontId="0" fillId="0" borderId="0" xfId="0"/>
    <xf numFmtId="0" fontId="2" fillId="5" borderId="0" xfId="3" applyFill="1"/>
    <xf numFmtId="0" fontId="2" fillId="0" borderId="0" xfId="3"/>
    <xf numFmtId="176" fontId="2" fillId="5" borderId="1" xfId="3" applyNumberFormat="1" applyFill="1" applyBorder="1" applyAlignment="1">
      <alignment horizontal="center" vertical="center"/>
    </xf>
    <xf numFmtId="0" fontId="2" fillId="5" borderId="1" xfId="3" applyFont="1" applyFill="1" applyBorder="1" applyAlignment="1">
      <alignment vertical="center" wrapText="1"/>
    </xf>
    <xf numFmtId="15" fontId="2" fillId="5" borderId="1" xfId="3" applyNumberFormat="1" applyFill="1" applyBorder="1" applyAlignment="1">
      <alignment horizontal="center" vertical="center"/>
    </xf>
    <xf numFmtId="0" fontId="2" fillId="5" borderId="1" xfId="3" applyFill="1" applyBorder="1" applyAlignment="1">
      <alignment vertical="center" wrapText="1"/>
    </xf>
    <xf numFmtId="2" fontId="3" fillId="6" borderId="1" xfId="3" applyNumberFormat="1" applyFont="1" applyFill="1" applyBorder="1" applyAlignment="1">
      <alignment horizontal="center" vertical="center" wrapText="1"/>
    </xf>
    <xf numFmtId="0" fontId="3" fillId="6" borderId="1" xfId="3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vertical="center"/>
    </xf>
    <xf numFmtId="0" fontId="7" fillId="0" borderId="0" xfId="1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14" xfId="0" applyBorder="1" applyAlignment="1">
      <alignment horizontal="center"/>
    </xf>
    <xf numFmtId="0" fontId="0" fillId="0" borderId="0" xfId="0" applyFill="1"/>
    <xf numFmtId="0" fontId="0" fillId="3" borderId="2" xfId="0" applyFill="1" applyBorder="1"/>
    <xf numFmtId="0" fontId="0" fillId="28" borderId="1" xfId="0" applyFill="1" applyBorder="1"/>
    <xf numFmtId="0" fontId="0" fillId="20" borderId="0" xfId="0" applyFill="1" applyBorder="1"/>
    <xf numFmtId="0" fontId="0" fillId="34" borderId="1" xfId="0" applyFill="1" applyBorder="1"/>
    <xf numFmtId="0" fontId="0" fillId="15" borderId="1" xfId="0" applyFill="1" applyBorder="1"/>
    <xf numFmtId="0" fontId="0" fillId="26" borderId="1" xfId="0" applyFill="1" applyBorder="1"/>
    <xf numFmtId="0" fontId="0" fillId="20" borderId="23" xfId="0" applyFill="1" applyBorder="1"/>
    <xf numFmtId="0" fontId="0" fillId="20" borderId="24" xfId="0" applyFill="1" applyBorder="1"/>
    <xf numFmtId="0" fontId="0" fillId="34" borderId="12" xfId="0" applyFill="1" applyBorder="1"/>
    <xf numFmtId="0" fontId="0" fillId="20" borderId="7" xfId="0" applyFill="1" applyBorder="1"/>
    <xf numFmtId="0" fontId="0" fillId="20" borderId="27" xfId="0" applyFill="1" applyBorder="1"/>
    <xf numFmtId="0" fontId="0" fillId="20" borderId="8" xfId="0" applyFill="1" applyBorder="1"/>
    <xf numFmtId="0" fontId="0" fillId="20" borderId="28" xfId="0" applyFill="1" applyBorder="1"/>
    <xf numFmtId="0" fontId="0" fillId="28" borderId="15" xfId="0" applyFill="1" applyBorder="1"/>
    <xf numFmtId="0" fontId="0" fillId="20" borderId="31" xfId="0" applyFill="1" applyBorder="1"/>
    <xf numFmtId="0" fontId="0" fillId="20" borderId="32" xfId="0" applyFill="1" applyBorder="1"/>
    <xf numFmtId="0" fontId="0" fillId="20" borderId="33" xfId="0" applyFill="1" applyBorder="1"/>
    <xf numFmtId="0" fontId="0" fillId="27" borderId="15" xfId="0" applyFill="1" applyBorder="1"/>
    <xf numFmtId="0" fontId="0" fillId="20" borderId="34" xfId="0" applyFill="1" applyBorder="1"/>
    <xf numFmtId="0" fontId="0" fillId="26" borderId="17" xfId="0" applyFill="1" applyBorder="1"/>
    <xf numFmtId="0" fontId="0" fillId="28" borderId="5" xfId="0" applyFill="1" applyBorder="1"/>
    <xf numFmtId="0" fontId="0" fillId="28" borderId="20" xfId="0" applyFill="1" applyBorder="1"/>
    <xf numFmtId="0" fontId="0" fillId="28" borderId="19" xfId="0" applyFill="1" applyBorder="1"/>
    <xf numFmtId="0" fontId="0" fillId="28" borderId="14" xfId="0" applyFill="1" applyBorder="1"/>
    <xf numFmtId="0" fontId="0" fillId="17" borderId="14" xfId="0" applyFill="1" applyBorder="1"/>
    <xf numFmtId="0" fontId="0" fillId="20" borderId="40" xfId="0" applyFill="1" applyBorder="1"/>
    <xf numFmtId="0" fontId="0" fillId="20" borderId="41" xfId="0" applyFill="1" applyBorder="1"/>
    <xf numFmtId="0" fontId="0" fillId="20" borderId="42" xfId="0" applyFill="1" applyBorder="1"/>
    <xf numFmtId="0" fontId="0" fillId="20" borderId="12" xfId="0" applyFill="1" applyBorder="1" applyAlignment="1">
      <alignment horizontal="center"/>
    </xf>
    <xf numFmtId="0" fontId="0" fillId="20" borderId="25" xfId="0" applyFill="1" applyBorder="1"/>
    <xf numFmtId="0" fontId="0" fillId="20" borderId="12" xfId="0" applyFill="1" applyBorder="1"/>
    <xf numFmtId="0" fontId="0" fillId="20" borderId="13" xfId="0" applyFill="1" applyBorder="1"/>
    <xf numFmtId="0" fontId="0" fillId="20" borderId="1" xfId="0" applyFill="1" applyBorder="1" applyAlignment="1">
      <alignment horizontal="center"/>
    </xf>
    <xf numFmtId="0" fontId="0" fillId="20" borderId="2" xfId="0" applyFill="1" applyBorder="1"/>
    <xf numFmtId="0" fontId="0" fillId="20" borderId="1" xfId="0" applyFill="1" applyBorder="1"/>
    <xf numFmtId="0" fontId="0" fillId="20" borderId="15" xfId="0" applyFill="1" applyBorder="1"/>
    <xf numFmtId="0" fontId="0" fillId="20" borderId="17" xfId="0" applyFill="1" applyBorder="1" applyAlignment="1">
      <alignment horizontal="center"/>
    </xf>
    <xf numFmtId="0" fontId="0" fillId="20" borderId="26" xfId="0" applyFill="1" applyBorder="1"/>
    <xf numFmtId="0" fontId="0" fillId="20" borderId="17" xfId="0" applyFill="1" applyBorder="1"/>
    <xf numFmtId="0" fontId="0" fillId="20" borderId="18" xfId="0" applyFill="1" applyBorder="1"/>
    <xf numFmtId="0" fontId="0" fillId="3" borderId="12" xfId="0" applyFill="1" applyBorder="1"/>
    <xf numFmtId="0" fontId="0" fillId="3" borderId="1" xfId="0" applyFill="1" applyBorder="1"/>
    <xf numFmtId="0" fontId="0" fillId="3" borderId="17" xfId="0" applyFill="1" applyBorder="1"/>
    <xf numFmtId="0" fontId="0" fillId="20" borderId="35" xfId="0" applyFill="1" applyBorder="1"/>
    <xf numFmtId="0" fontId="0" fillId="20" borderId="6" xfId="0" applyFill="1" applyBorder="1"/>
    <xf numFmtId="0" fontId="0" fillId="20" borderId="43" xfId="0" applyFill="1" applyBorder="1"/>
    <xf numFmtId="0" fontId="0" fillId="20" borderId="44" xfId="0" applyFill="1" applyBorder="1"/>
    <xf numFmtId="0" fontId="0" fillId="0" borderId="17" xfId="0" applyFont="1" applyBorder="1" applyAlignment="1">
      <alignment horizontal="center"/>
    </xf>
    <xf numFmtId="0" fontId="10" fillId="35" borderId="17" xfId="0" applyFont="1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5" borderId="17" xfId="0" applyFill="1" applyBorder="1" applyAlignment="1">
      <alignment horizontal="center"/>
    </xf>
    <xf numFmtId="0" fontId="0" fillId="35" borderId="10" xfId="0" applyFill="1" applyBorder="1" applyAlignment="1">
      <alignment horizontal="center" vertical="center"/>
    </xf>
    <xf numFmtId="0" fontId="0" fillId="35" borderId="4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0" borderId="13" xfId="0" applyFill="1" applyBorder="1" applyAlignment="1">
      <alignment horizontal="center"/>
    </xf>
    <xf numFmtId="0" fontId="0" fillId="20" borderId="15" xfId="0" applyFill="1" applyBorder="1" applyAlignment="1">
      <alignment horizontal="center"/>
    </xf>
    <xf numFmtId="0" fontId="0" fillId="20" borderId="18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/>
    <xf numFmtId="0" fontId="0" fillId="0" borderId="5" xfId="0" applyFont="1" applyBorder="1" applyAlignment="1">
      <alignment horizontal="center"/>
    </xf>
    <xf numFmtId="0" fontId="0" fillId="0" borderId="20" xfId="0" applyFont="1" applyBorder="1" applyAlignment="1">
      <alignment horizontal="right"/>
    </xf>
    <xf numFmtId="0" fontId="0" fillId="0" borderId="1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5" xfId="0" applyFont="1" applyBorder="1" applyAlignment="1">
      <alignment horizontal="right"/>
    </xf>
    <xf numFmtId="0" fontId="0" fillId="0" borderId="18" xfId="0" applyFont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2" fillId="18" borderId="13" xfId="0" applyFont="1" applyFill="1" applyBorder="1" applyAlignment="1">
      <alignment horizontal="center" vertical="center"/>
    </xf>
    <xf numFmtId="0" fontId="5" fillId="23" borderId="1" xfId="11" applyFont="1" applyFill="1" applyBorder="1" applyAlignment="1">
      <alignment horizontal="left" vertical="center"/>
    </xf>
    <xf numFmtId="0" fontId="0" fillId="35" borderId="14" xfId="0" applyFill="1" applyBorder="1"/>
    <xf numFmtId="0" fontId="0" fillId="35" borderId="15" xfId="0" applyFill="1" applyBorder="1"/>
    <xf numFmtId="0" fontId="0" fillId="35" borderId="16" xfId="0" applyFill="1" applyBorder="1"/>
    <xf numFmtId="0" fontId="0" fillId="35" borderId="18" xfId="0" applyFill="1" applyBorder="1"/>
    <xf numFmtId="0" fontId="10" fillId="35" borderId="11" xfId="0" applyFont="1" applyFill="1" applyBorder="1" applyAlignment="1">
      <alignment horizontal="center"/>
    </xf>
    <xf numFmtId="0" fontId="10" fillId="35" borderId="13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right"/>
    </xf>
    <xf numFmtId="0" fontId="10" fillId="35" borderId="25" xfId="0" applyFont="1" applyFill="1" applyBorder="1" applyAlignment="1">
      <alignment horizontal="center"/>
    </xf>
    <xf numFmtId="0" fontId="12" fillId="9" borderId="48" xfId="0" applyFont="1" applyFill="1" applyBorder="1" applyAlignment="1">
      <alignment horizontal="center" vertical="center"/>
    </xf>
    <xf numFmtId="0" fontId="0" fillId="35" borderId="5" xfId="0" applyFill="1" applyBorder="1" applyAlignment="1">
      <alignment horizontal="center"/>
    </xf>
    <xf numFmtId="0" fontId="0" fillId="3" borderId="8" xfId="0" applyFill="1" applyBorder="1"/>
    <xf numFmtId="0" fontId="0" fillId="35" borderId="33" xfId="0" applyFill="1" applyBorder="1" applyAlignment="1">
      <alignment horizontal="center" vertical="center"/>
    </xf>
    <xf numFmtId="0" fontId="0" fillId="20" borderId="53" xfId="0" applyFill="1" applyBorder="1"/>
    <xf numFmtId="0" fontId="0" fillId="20" borderId="54" xfId="0" applyFill="1" applyBorder="1"/>
    <xf numFmtId="0" fontId="2" fillId="17" borderId="1" xfId="11" applyFont="1" applyFill="1" applyBorder="1" applyAlignment="1">
      <alignment horizontal="left" vertical="center"/>
    </xf>
    <xf numFmtId="0" fontId="0" fillId="0" borderId="49" xfId="0" applyBorder="1" applyAlignment="1"/>
    <xf numFmtId="0" fontId="13" fillId="0" borderId="14" xfId="0" applyFont="1" applyFill="1" applyBorder="1" applyAlignment="1">
      <alignment vertical="center"/>
    </xf>
    <xf numFmtId="0" fontId="0" fillId="17" borderId="14" xfId="0" applyFont="1" applyFill="1" applyBorder="1" applyAlignment="1"/>
    <xf numFmtId="0" fontId="2" fillId="17" borderId="1" xfId="6" applyNumberFormat="1" applyFont="1" applyFill="1" applyBorder="1" applyAlignment="1">
      <alignment horizontal="left" vertical="center"/>
    </xf>
    <xf numFmtId="0" fontId="2" fillId="13" borderId="1" xfId="6" applyNumberFormat="1" applyFont="1" applyFill="1" applyBorder="1" applyAlignment="1">
      <alignment horizontal="left" vertical="center"/>
    </xf>
    <xf numFmtId="0" fontId="25" fillId="17" borderId="1" xfId="6" applyNumberFormat="1" applyFont="1" applyFill="1" applyBorder="1" applyAlignment="1">
      <alignment horizontal="left" vertical="center"/>
    </xf>
    <xf numFmtId="0" fontId="5" fillId="29" borderId="14" xfId="4" applyNumberFormat="1" applyFont="1" applyFill="1" applyBorder="1" applyAlignment="1">
      <alignment horizontal="left" vertical="center"/>
    </xf>
    <xf numFmtId="0" fontId="5" fillId="29" borderId="1" xfId="4" applyNumberFormat="1" applyFont="1" applyFill="1" applyBorder="1" applyAlignment="1">
      <alignment horizontal="left" vertical="center"/>
    </xf>
    <xf numFmtId="0" fontId="5" fillId="30" borderId="14" xfId="4" applyNumberFormat="1" applyFont="1" applyFill="1" applyBorder="1" applyAlignment="1">
      <alignment horizontal="left" vertical="center"/>
    </xf>
    <xf numFmtId="0" fontId="5" fillId="13" borderId="14" xfId="4" applyNumberFormat="1" applyFont="1" applyFill="1" applyBorder="1" applyAlignment="1">
      <alignment horizontal="left"/>
    </xf>
    <xf numFmtId="0" fontId="5" fillId="32" borderId="14" xfId="4" applyNumberFormat="1" applyFont="1" applyFill="1" applyBorder="1" applyAlignment="1">
      <alignment horizontal="left"/>
    </xf>
    <xf numFmtId="0" fontId="5" fillId="32" borderId="1" xfId="4" applyNumberFormat="1" applyFont="1" applyFill="1" applyBorder="1" applyAlignment="1">
      <alignment horizontal="left"/>
    </xf>
    <xf numFmtId="0" fontId="0" fillId="0" borderId="50" xfId="0" applyBorder="1" applyAlignment="1"/>
    <xf numFmtId="0" fontId="5" fillId="32" borderId="16" xfId="4" applyNumberFormat="1" applyFont="1" applyFill="1" applyBorder="1" applyAlignment="1">
      <alignment horizontal="left"/>
    </xf>
    <xf numFmtId="0" fontId="5" fillId="32" borderId="17" xfId="4" applyNumberFormat="1" applyFont="1" applyFill="1" applyBorder="1" applyAlignment="1">
      <alignment horizontal="left"/>
    </xf>
    <xf numFmtId="0" fontId="0" fillId="0" borderId="14" xfId="0" applyBorder="1" applyAlignment="1">
      <alignment horizontal="center" vertical="center"/>
    </xf>
    <xf numFmtId="0" fontId="9" fillId="0" borderId="21" xfId="0" applyFont="1" applyBorder="1" applyAlignment="1">
      <alignment horizontal="center"/>
    </xf>
    <xf numFmtId="0" fontId="9" fillId="0" borderId="9" xfId="0" applyFont="1" applyBorder="1" applyAlignment="1"/>
    <xf numFmtId="0" fontId="9" fillId="0" borderId="22" xfId="0" applyFont="1" applyBorder="1" applyAlignment="1"/>
    <xf numFmtId="0" fontId="9" fillId="0" borderId="9" xfId="0" applyFont="1" applyBorder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" fillId="3" borderId="1" xfId="11" applyFont="1" applyFill="1" applyBorder="1" applyAlignment="1">
      <alignment horizontal="left" vertical="center"/>
    </xf>
    <xf numFmtId="0" fontId="14" fillId="0" borderId="1" xfId="14" applyFont="1" applyFill="1" applyBorder="1"/>
    <xf numFmtId="15" fontId="15" fillId="0" borderId="1" xfId="14" applyNumberFormat="1" applyFont="1" applyBorder="1"/>
    <xf numFmtId="0" fontId="15" fillId="0" borderId="1" xfId="14" applyFont="1" applyBorder="1"/>
    <xf numFmtId="0" fontId="14" fillId="0" borderId="1" xfId="14" applyFont="1" applyBorder="1"/>
    <xf numFmtId="0" fontId="14" fillId="36" borderId="1" xfId="14" applyFont="1" applyFill="1" applyBorder="1" applyAlignment="1">
      <alignment horizontal="center" vertical="center"/>
    </xf>
    <xf numFmtId="0" fontId="14" fillId="0" borderId="1" xfId="14" applyFont="1" applyFill="1" applyBorder="1" applyAlignment="1">
      <alignment horizontal="center" vertical="center"/>
    </xf>
    <xf numFmtId="0" fontId="14" fillId="0" borderId="1" xfId="14" applyFont="1" applyBorder="1" applyAlignment="1">
      <alignment horizontal="center" vertical="center"/>
    </xf>
    <xf numFmtId="0" fontId="14" fillId="0" borderId="1" xfId="14" applyFont="1" applyBorder="1" applyAlignment="1">
      <alignment vertical="center"/>
    </xf>
    <xf numFmtId="177" fontId="20" fillId="17" borderId="1" xfId="0" applyNumberFormat="1" applyFont="1" applyFill="1" applyBorder="1"/>
    <xf numFmtId="0" fontId="14" fillId="0" borderId="1" xfId="14" applyFont="1" applyFill="1" applyBorder="1" applyAlignment="1">
      <alignment vertical="center"/>
    </xf>
    <xf numFmtId="177" fontId="20" fillId="40" borderId="1" xfId="0" applyNumberFormat="1" applyFont="1" applyFill="1" applyBorder="1"/>
    <xf numFmtId="177" fontId="14" fillId="0" borderId="1" xfId="0" applyNumberFormat="1" applyFont="1" applyBorder="1" applyAlignment="1">
      <alignment vertical="center"/>
    </xf>
    <xf numFmtId="0" fontId="14" fillId="0" borderId="5" xfId="14" applyFont="1" applyFill="1" applyBorder="1"/>
    <xf numFmtId="0" fontId="0" fillId="35" borderId="55" xfId="0" applyFill="1" applyBorder="1" applyAlignment="1">
      <alignment horizontal="center" vertical="center"/>
    </xf>
    <xf numFmtId="0" fontId="0" fillId="20" borderId="4" xfId="0" applyFill="1" applyBorder="1"/>
    <xf numFmtId="0" fontId="0" fillId="26" borderId="4" xfId="0" applyFill="1" applyBorder="1"/>
    <xf numFmtId="0" fontId="1" fillId="0" borderId="14" xfId="11" applyFont="1" applyFill="1" applyBorder="1" applyAlignment="1">
      <alignment horizontal="left" vertical="center"/>
    </xf>
    <xf numFmtId="0" fontId="0" fillId="13" borderId="1" xfId="0" applyFont="1" applyFill="1" applyBorder="1" applyAlignment="1">
      <alignment horizontal="left" vertical="center"/>
    </xf>
    <xf numFmtId="0" fontId="0" fillId="27" borderId="1" xfId="0" applyFont="1" applyFill="1" applyBorder="1" applyAlignment="1">
      <alignment horizontal="left" vertical="center"/>
    </xf>
    <xf numFmtId="0" fontId="0" fillId="13" borderId="2" xfId="0" applyFont="1" applyFill="1" applyBorder="1" applyAlignment="1">
      <alignment horizontal="left" vertical="center"/>
    </xf>
    <xf numFmtId="0" fontId="0" fillId="27" borderId="1" xfId="0" applyFont="1" applyFill="1" applyBorder="1" applyAlignment="1">
      <alignment horizontal="right" vertical="center"/>
    </xf>
    <xf numFmtId="0" fontId="0" fillId="27" borderId="17" xfId="0" applyFont="1" applyFill="1" applyBorder="1" applyAlignment="1">
      <alignment horizontal="right" vertical="center"/>
    </xf>
    <xf numFmtId="0" fontId="0" fillId="27" borderId="1" xfId="0" applyFill="1" applyBorder="1" applyAlignment="1">
      <alignment horizontal="right" vertical="center"/>
    </xf>
    <xf numFmtId="0" fontId="14" fillId="17" borderId="1" xfId="11" applyFont="1" applyFill="1" applyBorder="1" applyAlignment="1">
      <alignment horizontal="left" vertical="center"/>
    </xf>
    <xf numFmtId="2" fontId="2" fillId="5" borderId="1" xfId="3" applyNumberFormat="1" applyFill="1" applyBorder="1" applyAlignment="1">
      <alignment horizontal="center" vertical="center"/>
    </xf>
    <xf numFmtId="0" fontId="12" fillId="18" borderId="12" xfId="0" applyFont="1" applyFill="1" applyBorder="1" applyAlignment="1">
      <alignment horizontal="center" vertical="center"/>
    </xf>
    <xf numFmtId="0" fontId="0" fillId="27" borderId="1" xfId="0" applyFill="1" applyBorder="1" applyAlignment="1">
      <alignment horizontal="left" vertical="center"/>
    </xf>
    <xf numFmtId="0" fontId="13" fillId="0" borderId="1" xfId="0" applyFont="1" applyFill="1" applyBorder="1" applyAlignment="1">
      <alignment vertical="center"/>
    </xf>
    <xf numFmtId="0" fontId="13" fillId="0" borderId="15" xfId="0" applyFont="1" applyFill="1" applyBorder="1" applyAlignment="1">
      <alignment vertical="center"/>
    </xf>
    <xf numFmtId="0" fontId="13" fillId="0" borderId="16" xfId="0" applyFont="1" applyFill="1" applyBorder="1" applyAlignment="1">
      <alignment vertical="center"/>
    </xf>
    <xf numFmtId="0" fontId="13" fillId="0" borderId="17" xfId="0" applyFont="1" applyFill="1" applyBorder="1" applyAlignment="1">
      <alignment vertical="center"/>
    </xf>
    <xf numFmtId="0" fontId="13" fillId="0" borderId="18" xfId="0" applyFont="1" applyFill="1" applyBorder="1" applyAlignment="1">
      <alignment vertical="center"/>
    </xf>
    <xf numFmtId="0" fontId="12" fillId="18" borderId="12" xfId="0" applyFont="1" applyFill="1" applyBorder="1" applyAlignment="1">
      <alignment horizontal="center" vertical="center"/>
    </xf>
    <xf numFmtId="177" fontId="19" fillId="38" borderId="1" xfId="6" applyNumberFormat="1" applyFont="1" applyFill="1" applyBorder="1" applyAlignment="1">
      <alignment vertical="center" wrapText="1"/>
    </xf>
    <xf numFmtId="177" fontId="16" fillId="37" borderId="1" xfId="6" applyNumberFormat="1" applyFont="1" applyFill="1" applyBorder="1" applyAlignment="1">
      <alignment vertical="center" wrapText="1"/>
    </xf>
    <xf numFmtId="177" fontId="22" fillId="0" borderId="1" xfId="6" applyNumberFormat="1" applyFont="1" applyFill="1" applyBorder="1" applyAlignment="1">
      <alignment horizontal="left" vertical="center" wrapText="1"/>
    </xf>
    <xf numFmtId="177" fontId="16" fillId="37" borderId="1" xfId="0" applyNumberFormat="1" applyFont="1" applyFill="1" applyBorder="1" applyAlignment="1">
      <alignment vertical="center" wrapText="1"/>
    </xf>
    <xf numFmtId="177" fontId="21" fillId="4" borderId="1" xfId="0" applyNumberFormat="1" applyFont="1" applyFill="1" applyBorder="1"/>
    <xf numFmtId="177" fontId="18" fillId="13" borderId="1" xfId="6" applyNumberFormat="1" applyFont="1" applyFill="1" applyBorder="1" applyAlignment="1">
      <alignment horizontal="left" wrapText="1"/>
    </xf>
    <xf numFmtId="177" fontId="23" fillId="17" borderId="1" xfId="0" applyNumberFormat="1" applyFont="1" applyFill="1" applyBorder="1" applyAlignment="1">
      <alignment horizontal="left" vertical="center" wrapText="1"/>
    </xf>
    <xf numFmtId="177" fontId="16" fillId="38" borderId="1" xfId="0" applyNumberFormat="1" applyFont="1" applyFill="1" applyBorder="1" applyAlignment="1">
      <alignment vertical="center" wrapText="1"/>
    </xf>
    <xf numFmtId="177" fontId="23" fillId="39" borderId="1" xfId="0" applyNumberFormat="1" applyFont="1" applyFill="1" applyBorder="1"/>
    <xf numFmtId="177" fontId="27" fillId="37" borderId="1" xfId="5" applyNumberFormat="1" applyFont="1" applyFill="1" applyBorder="1"/>
    <xf numFmtId="177" fontId="19" fillId="37" borderId="1" xfId="0" applyNumberFormat="1" applyFont="1" applyFill="1" applyBorder="1" applyAlignment="1">
      <alignment vertical="center" wrapText="1"/>
    </xf>
    <xf numFmtId="177" fontId="23" fillId="2" borderId="1" xfId="16" applyNumberFormat="1" applyFont="1" applyFill="1" applyBorder="1" applyAlignment="1">
      <alignment horizontal="left" vertical="center"/>
    </xf>
    <xf numFmtId="177" fontId="24" fillId="41" borderId="1" xfId="0" applyNumberFormat="1" applyFont="1" applyFill="1" applyBorder="1"/>
    <xf numFmtId="177" fontId="19" fillId="38" borderId="1" xfId="0" applyNumberFormat="1" applyFont="1" applyFill="1" applyBorder="1" applyAlignment="1">
      <alignment vertical="center" wrapText="1"/>
    </xf>
    <xf numFmtId="177" fontId="21" fillId="41" borderId="1" xfId="0" applyNumberFormat="1" applyFont="1" applyFill="1" applyBorder="1"/>
    <xf numFmtId="177" fontId="17" fillId="7" borderId="1" xfId="0" applyNumberFormat="1" applyFont="1" applyFill="1" applyBorder="1" applyAlignment="1">
      <alignment vertical="center" wrapText="1"/>
    </xf>
    <xf numFmtId="177" fontId="18" fillId="26" borderId="1" xfId="6" applyNumberFormat="1" applyFont="1" applyFill="1" applyBorder="1" applyAlignment="1">
      <alignment horizontal="left" vertical="center" wrapText="1"/>
    </xf>
    <xf numFmtId="177" fontId="18" fillId="14" borderId="1" xfId="6" applyNumberFormat="1" applyFont="1" applyFill="1" applyBorder="1" applyAlignment="1">
      <alignment horizontal="left" vertical="center" wrapText="1"/>
    </xf>
    <xf numFmtId="0" fontId="0" fillId="0" borderId="1" xfId="0" applyBorder="1"/>
    <xf numFmtId="0" fontId="5" fillId="13" borderId="1" xfId="4" applyNumberFormat="1" applyFont="1" applyFill="1" applyBorder="1" applyAlignment="1">
      <alignment horizontal="left"/>
    </xf>
    <xf numFmtId="0" fontId="0" fillId="17" borderId="1" xfId="0" applyFont="1" applyFill="1" applyBorder="1" applyAlignment="1"/>
    <xf numFmtId="0" fontId="5" fillId="30" borderId="1" xfId="4" applyNumberFormat="1" applyFont="1" applyFill="1" applyBorder="1" applyAlignment="1">
      <alignment horizontal="left" vertical="center"/>
    </xf>
    <xf numFmtId="0" fontId="10" fillId="32" borderId="11" xfId="0" applyFont="1" applyFill="1" applyBorder="1" applyAlignment="1">
      <alignment horizontal="center"/>
    </xf>
    <xf numFmtId="0" fontId="10" fillId="32" borderId="12" xfId="0" applyFont="1" applyFill="1" applyBorder="1" applyAlignment="1">
      <alignment horizontal="center"/>
    </xf>
    <xf numFmtId="0" fontId="10" fillId="32" borderId="13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0" xfId="0" applyNumberFormat="1"/>
    <xf numFmtId="0" fontId="0" fillId="17" borderId="14" xfId="0" applyNumberFormat="1" applyFill="1" applyBorder="1" applyAlignment="1"/>
    <xf numFmtId="0" fontId="5" fillId="29" borderId="14" xfId="6" applyNumberFormat="1" applyFont="1" applyFill="1" applyBorder="1" applyAlignment="1">
      <alignment horizontal="left" vertical="center"/>
    </xf>
    <xf numFmtId="0" fontId="5" fillId="30" borderId="14" xfId="6" applyNumberFormat="1" applyFont="1" applyFill="1" applyBorder="1" applyAlignment="1">
      <alignment horizontal="left" vertical="center"/>
    </xf>
    <xf numFmtId="0" fontId="5" fillId="13" borderId="14" xfId="6" applyNumberFormat="1" applyFont="1" applyFill="1" applyBorder="1" applyAlignment="1">
      <alignment horizontal="left"/>
    </xf>
    <xf numFmtId="0" fontId="5" fillId="32" borderId="14" xfId="6" applyNumberFormat="1" applyFont="1" applyFill="1" applyBorder="1" applyAlignment="1">
      <alignment horizontal="left"/>
    </xf>
    <xf numFmtId="0" fontId="5" fillId="32" borderId="16" xfId="6" applyNumberFormat="1" applyFont="1" applyFill="1" applyBorder="1" applyAlignment="1">
      <alignment horizontal="left"/>
    </xf>
    <xf numFmtId="0" fontId="0" fillId="0" borderId="1" xfId="11" applyFont="1" applyFill="1" applyBorder="1" applyAlignment="1">
      <alignment horizontal="left" vertical="center"/>
    </xf>
    <xf numFmtId="0" fontId="29" fillId="0" borderId="11" xfId="0" applyNumberFormat="1" applyFont="1" applyFill="1" applyBorder="1" applyAlignment="1">
      <alignment horizontal="center" vertical="center" wrapText="1"/>
    </xf>
    <xf numFmtId="0" fontId="30" fillId="0" borderId="12" xfId="0" applyFont="1" applyBorder="1" applyAlignment="1">
      <alignment horizontal="center" wrapText="1"/>
    </xf>
    <xf numFmtId="0" fontId="30" fillId="0" borderId="13" xfId="0" applyFont="1" applyBorder="1" applyAlignment="1">
      <alignment horizontal="center" wrapText="1"/>
    </xf>
    <xf numFmtId="0" fontId="7" fillId="0" borderId="14" xfId="6" applyNumberFormat="1" applyFont="1" applyFill="1" applyBorder="1" applyAlignment="1">
      <alignment vertical="center" wrapText="1"/>
    </xf>
    <xf numFmtId="0" fontId="2" fillId="0" borderId="14" xfId="11" applyNumberFormat="1" applyFont="1" applyFill="1" applyBorder="1" applyAlignment="1">
      <alignment horizontal="left" vertical="center"/>
    </xf>
    <xf numFmtId="0" fontId="0" fillId="0" borderId="17" xfId="11" applyFont="1" applyFill="1" applyBorder="1" applyAlignment="1">
      <alignment horizontal="left" vertical="center"/>
    </xf>
    <xf numFmtId="0" fontId="28" fillId="0" borderId="1" xfId="0" applyFont="1" applyBorder="1" applyAlignment="1">
      <alignment horizontal="center" vertical="top" wrapText="1"/>
    </xf>
    <xf numFmtId="0" fontId="28" fillId="0" borderId="1" xfId="0" applyFont="1" applyFill="1" applyBorder="1" applyAlignment="1">
      <alignment horizontal="center" vertical="top" wrapText="1"/>
    </xf>
    <xf numFmtId="0" fontId="28" fillId="0" borderId="17" xfId="0" applyFont="1" applyBorder="1" applyAlignment="1">
      <alignment horizontal="center" vertical="top" wrapText="1"/>
    </xf>
    <xf numFmtId="0" fontId="1" fillId="43" borderId="1" xfId="11" applyFont="1" applyFill="1" applyBorder="1" applyAlignment="1">
      <alignment horizontal="left" vertical="center"/>
    </xf>
    <xf numFmtId="0" fontId="5" fillId="43" borderId="1" xfId="11" applyFont="1" applyFill="1" applyBorder="1" applyAlignment="1">
      <alignment horizontal="left" vertical="center"/>
    </xf>
    <xf numFmtId="0" fontId="0" fillId="43" borderId="1" xfId="0" applyFont="1" applyFill="1" applyBorder="1" applyAlignment="1"/>
    <xf numFmtId="0" fontId="2" fillId="43" borderId="1" xfId="6" applyNumberFormat="1" applyFont="1" applyFill="1" applyBorder="1" applyAlignment="1">
      <alignment horizontal="left" vertical="center"/>
    </xf>
    <xf numFmtId="0" fontId="0" fillId="43" borderId="1" xfId="0" applyFont="1" applyFill="1" applyBorder="1" applyAlignment="1">
      <alignment horizontal="left" vertical="center"/>
    </xf>
    <xf numFmtId="0" fontId="0" fillId="43" borderId="1" xfId="0" applyFont="1" applyFill="1" applyBorder="1" applyAlignment="1">
      <alignment vertical="center"/>
    </xf>
    <xf numFmtId="0" fontId="0" fillId="43" borderId="1" xfId="0" applyFill="1" applyBorder="1" applyAlignment="1">
      <alignment vertical="center"/>
    </xf>
    <xf numFmtId="0" fontId="2" fillId="43" borderId="1" xfId="11" applyFont="1" applyFill="1" applyBorder="1" applyAlignment="1">
      <alignment horizontal="left" vertical="center"/>
    </xf>
    <xf numFmtId="0" fontId="1" fillId="43" borderId="1" xfId="3" applyFont="1" applyFill="1" applyBorder="1" applyAlignment="1">
      <alignment horizontal="left" vertical="center"/>
    </xf>
    <xf numFmtId="0" fontId="5" fillId="43" borderId="1" xfId="12" applyFont="1" applyFill="1" applyBorder="1" applyAlignment="1">
      <alignment horizontal="left" vertical="center"/>
    </xf>
    <xf numFmtId="0" fontId="0" fillId="43" borderId="1" xfId="3" applyFont="1" applyFill="1" applyBorder="1" applyAlignment="1">
      <alignment horizontal="left" vertical="center"/>
    </xf>
    <xf numFmtId="0" fontId="2" fillId="43" borderId="1" xfId="6" applyNumberFormat="1" applyFont="1" applyFill="1" applyBorder="1" applyAlignment="1"/>
    <xf numFmtId="0" fontId="2" fillId="43" borderId="15" xfId="6" applyNumberFormat="1" applyFont="1" applyFill="1" applyBorder="1" applyAlignment="1"/>
    <xf numFmtId="0" fontId="0" fillId="43" borderId="15" xfId="0" applyFill="1" applyBorder="1" applyAlignment="1">
      <alignment horizontal="left" vertical="center"/>
    </xf>
    <xf numFmtId="0" fontId="0" fillId="43" borderId="15" xfId="0" applyFont="1" applyFill="1" applyBorder="1" applyAlignment="1">
      <alignment horizontal="left" vertical="center"/>
    </xf>
    <xf numFmtId="0" fontId="5" fillId="43" borderId="15" xfId="11" applyFont="1" applyFill="1" applyBorder="1" applyAlignment="1">
      <alignment horizontal="left" vertical="center"/>
    </xf>
    <xf numFmtId="0" fontId="2" fillId="43" borderId="15" xfId="11" applyFont="1" applyFill="1" applyBorder="1" applyAlignment="1">
      <alignment horizontal="left" vertical="center"/>
    </xf>
    <xf numFmtId="0" fontId="0" fillId="43" borderId="15" xfId="0" applyFont="1" applyFill="1" applyBorder="1" applyAlignment="1"/>
    <xf numFmtId="0" fontId="1" fillId="43" borderId="15" xfId="11" applyFont="1" applyFill="1" applyBorder="1" applyAlignment="1">
      <alignment horizontal="left" vertical="center"/>
    </xf>
    <xf numFmtId="0" fontId="1" fillId="43" borderId="17" xfId="11" applyFont="1" applyFill="1" applyBorder="1" applyAlignment="1">
      <alignment horizontal="left" vertical="center"/>
    </xf>
    <xf numFmtId="0" fontId="1" fillId="43" borderId="18" xfId="11" applyFont="1" applyFill="1" applyBorder="1" applyAlignment="1">
      <alignment horizontal="left" vertical="center"/>
    </xf>
    <xf numFmtId="1" fontId="31" fillId="44" borderId="0" xfId="0" applyNumberFormat="1" applyFont="1" applyFill="1" applyAlignment="1" applyProtection="1">
      <alignment horizontal="center"/>
    </xf>
    <xf numFmtId="178" fontId="31" fillId="44" borderId="0" xfId="0" applyNumberFormat="1" applyFont="1" applyFill="1" applyAlignment="1" applyProtection="1">
      <alignment horizontal="center"/>
    </xf>
    <xf numFmtId="49" fontId="31" fillId="44" borderId="0" xfId="0" applyNumberFormat="1" applyFont="1" applyFill="1" applyAlignment="1" applyProtection="1">
      <alignment horizontal="center"/>
    </xf>
    <xf numFmtId="0" fontId="31" fillId="44" borderId="0" xfId="0" applyFont="1" applyFill="1" applyAlignment="1" applyProtection="1">
      <alignment horizontal="center"/>
    </xf>
    <xf numFmtId="0" fontId="32" fillId="44" borderId="0" xfId="0" applyFont="1" applyFill="1" applyAlignment="1" applyProtection="1">
      <alignment horizontal="left"/>
    </xf>
    <xf numFmtId="0" fontId="2" fillId="14" borderId="0" xfId="0" applyFont="1" applyFill="1" applyProtection="1"/>
    <xf numFmtId="1" fontId="33" fillId="44" borderId="0" xfId="0" applyNumberFormat="1" applyFont="1" applyFill="1" applyAlignment="1" applyProtection="1">
      <alignment horizontal="center"/>
    </xf>
    <xf numFmtId="1" fontId="34" fillId="45" borderId="0" xfId="0" applyNumberFormat="1" applyFont="1" applyFill="1" applyAlignment="1" applyProtection="1">
      <alignment horizontal="center"/>
    </xf>
    <xf numFmtId="178" fontId="34" fillId="45" borderId="0" xfId="0" applyNumberFormat="1" applyFont="1" applyFill="1" applyAlignment="1" applyProtection="1">
      <alignment horizontal="center"/>
    </xf>
    <xf numFmtId="49" fontId="34" fillId="45" borderId="0" xfId="0" applyNumberFormat="1" applyFont="1" applyFill="1" applyAlignment="1" applyProtection="1">
      <alignment horizontal="left"/>
    </xf>
    <xf numFmtId="0" fontId="34" fillId="45" borderId="0" xfId="0" applyFont="1" applyFill="1" applyAlignment="1" applyProtection="1">
      <alignment horizontal="left"/>
    </xf>
    <xf numFmtId="0" fontId="34" fillId="45" borderId="0" xfId="0" applyFont="1" applyFill="1" applyAlignment="1" applyProtection="1">
      <alignment horizontal="center"/>
    </xf>
    <xf numFmtId="0" fontId="2" fillId="45" borderId="0" xfId="0" applyFont="1" applyFill="1" applyAlignment="1" applyProtection="1">
      <alignment horizontal="left"/>
    </xf>
    <xf numFmtId="0" fontId="0" fillId="0" borderId="0" xfId="0" applyProtection="1">
      <protection locked="0"/>
    </xf>
    <xf numFmtId="1" fontId="34" fillId="0" borderId="0" xfId="0" applyNumberFormat="1" applyFont="1" applyFill="1" applyAlignment="1" applyProtection="1">
      <alignment horizontal="center" vertical="top"/>
      <protection locked="0"/>
    </xf>
    <xf numFmtId="178" fontId="34" fillId="0" borderId="0" xfId="0" applyNumberFormat="1" applyFont="1" applyFill="1" applyAlignment="1" applyProtection="1">
      <alignment horizontal="center" vertical="top"/>
      <protection locked="0"/>
    </xf>
    <xf numFmtId="49" fontId="34" fillId="0" borderId="0" xfId="0" applyNumberFormat="1" applyFont="1" applyFill="1" applyAlignment="1" applyProtection="1">
      <alignment horizontal="left" vertical="top"/>
      <protection locked="0"/>
    </xf>
    <xf numFmtId="176" fontId="34" fillId="0" borderId="0" xfId="0" applyNumberFormat="1" applyFont="1" applyFill="1" applyAlignment="1" applyProtection="1">
      <alignment horizontal="left" vertical="top"/>
      <protection locked="0"/>
    </xf>
    <xf numFmtId="0" fontId="34" fillId="0" borderId="0" xfId="0" applyFont="1" applyFill="1" applyAlignment="1" applyProtection="1">
      <alignment horizontal="center" vertical="top"/>
      <protection locked="0"/>
    </xf>
    <xf numFmtId="0" fontId="34" fillId="0" borderId="0" xfId="0" applyFont="1" applyFill="1" applyAlignment="1" applyProtection="1">
      <alignment horizontal="left" vertical="top"/>
      <protection locked="0"/>
    </xf>
    <xf numFmtId="0" fontId="2" fillId="0" borderId="0" xfId="0" applyFont="1" applyFill="1" applyAlignment="1" applyProtection="1">
      <alignment horizontal="left" vertical="top"/>
      <protection locked="0"/>
    </xf>
    <xf numFmtId="1" fontId="34" fillId="0" borderId="0" xfId="0" applyNumberFormat="1" applyFont="1" applyFill="1" applyAlignment="1" applyProtection="1">
      <alignment horizontal="center"/>
      <protection locked="0"/>
    </xf>
    <xf numFmtId="178" fontId="34" fillId="0" borderId="0" xfId="0" applyNumberFormat="1" applyFont="1" applyFill="1" applyAlignment="1" applyProtection="1">
      <alignment horizontal="center"/>
      <protection locked="0"/>
    </xf>
    <xf numFmtId="49" fontId="34" fillId="0" borderId="0" xfId="0" applyNumberFormat="1" applyFont="1" applyFill="1" applyAlignment="1" applyProtection="1">
      <alignment horizontal="left"/>
      <protection locked="0"/>
    </xf>
    <xf numFmtId="0" fontId="34" fillId="0" borderId="0" xfId="0" applyFont="1" applyFill="1" applyAlignment="1" applyProtection="1">
      <alignment horizontal="left"/>
      <protection locked="0"/>
    </xf>
    <xf numFmtId="0" fontId="34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left"/>
      <protection locked="0"/>
    </xf>
    <xf numFmtId="0" fontId="14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37" borderId="1" xfId="10" applyFont="1" applyFill="1" applyBorder="1" applyAlignment="1">
      <alignment horizontal="center" vertical="center" wrapText="1"/>
    </xf>
    <xf numFmtId="0" fontId="39" fillId="9" borderId="1" xfId="10" applyFont="1" applyFill="1" applyBorder="1" applyAlignment="1">
      <alignment horizontal="center" vertical="center" wrapText="1"/>
    </xf>
    <xf numFmtId="0" fontId="40" fillId="46" borderId="1" xfId="10" applyFont="1" applyFill="1" applyBorder="1" applyAlignment="1">
      <alignment horizontal="center" vertical="center" wrapText="1"/>
    </xf>
    <xf numFmtId="0" fontId="40" fillId="9" borderId="1" xfId="10" applyFont="1" applyFill="1" applyBorder="1" applyAlignment="1">
      <alignment horizontal="center" vertical="center" wrapText="1"/>
    </xf>
    <xf numFmtId="0" fontId="41" fillId="38" borderId="1" xfId="10" applyFont="1" applyFill="1" applyBorder="1" applyAlignment="1">
      <alignment horizontal="center" vertical="center" wrapText="1"/>
    </xf>
    <xf numFmtId="0" fontId="40" fillId="47" borderId="1" xfId="10" applyFont="1" applyFill="1" applyBorder="1" applyAlignment="1">
      <alignment horizontal="center" vertical="center" wrapText="1"/>
    </xf>
    <xf numFmtId="0" fontId="40" fillId="48" borderId="1" xfId="10" applyFont="1" applyFill="1" applyBorder="1" applyAlignment="1">
      <alignment horizontal="center" vertical="center" wrapText="1"/>
    </xf>
    <xf numFmtId="0" fontId="37" fillId="49" borderId="0" xfId="0" applyFont="1" applyFill="1" applyAlignment="1">
      <alignment horizontal="center" vertical="center"/>
    </xf>
    <xf numFmtId="0" fontId="42" fillId="47" borderId="1" xfId="10" applyFont="1" applyFill="1" applyBorder="1" applyAlignment="1">
      <alignment horizontal="center" vertical="center" wrapText="1"/>
    </xf>
    <xf numFmtId="0" fontId="40" fillId="49" borderId="1" xfId="10" applyFont="1" applyFill="1" applyBorder="1" applyAlignment="1">
      <alignment horizontal="center" vertical="center" wrapText="1"/>
    </xf>
    <xf numFmtId="0" fontId="39" fillId="50" borderId="1" xfId="10" applyFont="1" applyFill="1" applyBorder="1" applyAlignment="1">
      <alignment horizontal="center" vertical="center" wrapText="1"/>
    </xf>
    <xf numFmtId="0" fontId="43" fillId="38" borderId="1" xfId="10" applyFont="1" applyFill="1" applyBorder="1" applyAlignment="1">
      <alignment horizontal="center" vertical="center" wrapText="1"/>
    </xf>
    <xf numFmtId="0" fontId="40" fillId="50" borderId="1" xfId="10" applyFont="1" applyFill="1" applyBorder="1" applyAlignment="1">
      <alignment horizontal="center" vertical="center" wrapText="1"/>
    </xf>
    <xf numFmtId="0" fontId="40" fillId="46" borderId="5" xfId="10" applyFont="1" applyFill="1" applyBorder="1" applyAlignment="1">
      <alignment horizontal="center" vertical="center" wrapText="1"/>
    </xf>
    <xf numFmtId="0" fontId="41" fillId="37" borderId="56" xfId="10" applyFont="1" applyFill="1" applyBorder="1" applyAlignment="1">
      <alignment horizontal="center" vertical="center" wrapText="1"/>
    </xf>
    <xf numFmtId="0" fontId="40" fillId="3" borderId="1" xfId="10" applyFont="1" applyFill="1" applyBorder="1" applyAlignment="1">
      <alignment horizontal="center" vertical="center" wrapText="1"/>
    </xf>
    <xf numFmtId="0" fontId="39" fillId="3" borderId="1" xfId="10" applyFont="1" applyFill="1" applyBorder="1" applyAlignment="1">
      <alignment horizontal="center" vertical="center" wrapText="1"/>
    </xf>
    <xf numFmtId="0" fontId="40" fillId="28" borderId="5" xfId="11" applyFont="1" applyFill="1" applyBorder="1" applyAlignment="1">
      <alignment horizontal="center" vertical="center" wrapText="1"/>
    </xf>
    <xf numFmtId="0" fontId="38" fillId="37" borderId="56" xfId="10" applyFont="1" applyFill="1" applyBorder="1" applyAlignment="1">
      <alignment horizontal="center" vertical="center" wrapText="1"/>
    </xf>
    <xf numFmtId="0" fontId="40" fillId="28" borderId="27" xfId="11" applyFont="1" applyFill="1" applyBorder="1" applyAlignment="1">
      <alignment horizontal="center" vertical="center" wrapText="1"/>
    </xf>
    <xf numFmtId="0" fontId="40" fillId="28" borderId="8" xfId="11" applyFont="1" applyFill="1" applyBorder="1" applyAlignment="1">
      <alignment horizontal="center" vertical="center" wrapText="1"/>
    </xf>
    <xf numFmtId="0" fontId="44" fillId="0" borderId="4" xfId="6" applyNumberFormat="1" applyFont="1" applyFill="1" applyBorder="1" applyAlignment="1">
      <alignment horizontal="center" vertical="center" wrapText="1"/>
    </xf>
    <xf numFmtId="0" fontId="40" fillId="2" borderId="2" xfId="11" applyFont="1" applyFill="1" applyBorder="1" applyAlignment="1">
      <alignment horizontal="center" vertical="center" wrapText="1"/>
    </xf>
    <xf numFmtId="0" fontId="44" fillId="0" borderId="1" xfId="6" applyNumberFormat="1" applyFont="1" applyFill="1" applyBorder="1" applyAlignment="1">
      <alignment horizontal="center" vertical="center" wrapText="1"/>
    </xf>
    <xf numFmtId="0" fontId="41" fillId="37" borderId="4" xfId="10" applyFont="1" applyFill="1" applyBorder="1" applyAlignment="1">
      <alignment horizontal="center" vertical="center" wrapText="1"/>
    </xf>
    <xf numFmtId="0" fontId="41" fillId="37" borderId="5" xfId="10" applyFont="1" applyFill="1" applyBorder="1" applyAlignment="1">
      <alignment horizontal="center" vertical="center" wrapText="1"/>
    </xf>
    <xf numFmtId="0" fontId="41" fillId="38" borderId="5" xfId="10" applyFont="1" applyFill="1" applyBorder="1" applyAlignment="1">
      <alignment horizontal="center" vertical="center" wrapText="1"/>
    </xf>
    <xf numFmtId="0" fontId="40" fillId="51" borderId="2" xfId="10" applyFont="1" applyFill="1" applyBorder="1" applyAlignment="1">
      <alignment horizontal="center" vertical="center" wrapText="1"/>
    </xf>
    <xf numFmtId="0" fontId="38" fillId="37" borderId="4" xfId="10" applyFont="1" applyFill="1" applyBorder="1" applyAlignment="1">
      <alignment horizontal="center" vertical="center" wrapText="1"/>
    </xf>
    <xf numFmtId="0" fontId="0" fillId="0" borderId="15" xfId="0" applyBorder="1"/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17" xfId="0" applyBorder="1" applyAlignment="1">
      <alignment horizontal="center"/>
    </xf>
    <xf numFmtId="0" fontId="10" fillId="17" borderId="11" xfId="0" applyFont="1" applyFill="1" applyBorder="1" applyAlignment="1">
      <alignment horizontal="center"/>
    </xf>
    <xf numFmtId="0" fontId="10" fillId="17" borderId="16" xfId="0" applyFont="1" applyFill="1" applyBorder="1" applyAlignment="1">
      <alignment horizontal="center"/>
    </xf>
    <xf numFmtId="0" fontId="10" fillId="0" borderId="0" xfId="0" applyFont="1"/>
    <xf numFmtId="0" fontId="10" fillId="0" borderId="14" xfId="0" applyFont="1" applyBorder="1"/>
    <xf numFmtId="0" fontId="10" fillId="0" borderId="16" xfId="0" applyFont="1" applyBorder="1"/>
    <xf numFmtId="0" fontId="10" fillId="17" borderId="13" xfId="0" applyFont="1" applyFill="1" applyBorder="1" applyAlignment="1">
      <alignment horizontal="center"/>
    </xf>
    <xf numFmtId="0" fontId="10" fillId="17" borderId="18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0" fontId="30" fillId="40" borderId="12" xfId="0" applyFont="1" applyFill="1" applyBorder="1" applyAlignment="1">
      <alignment horizontal="center"/>
    </xf>
    <xf numFmtId="0" fontId="30" fillId="40" borderId="13" xfId="0" applyFont="1" applyFill="1" applyBorder="1" applyAlignment="1">
      <alignment horizontal="center"/>
    </xf>
    <xf numFmtId="0" fontId="30" fillId="40" borderId="11" xfId="0" applyFont="1" applyFill="1" applyBorder="1" applyAlignment="1">
      <alignment horizontal="center"/>
    </xf>
    <xf numFmtId="0" fontId="45" fillId="47" borderId="1" xfId="10" applyFont="1" applyFill="1" applyBorder="1" applyAlignment="1">
      <alignment horizontal="center" vertical="center" wrapText="1"/>
    </xf>
    <xf numFmtId="0" fontId="42" fillId="47" borderId="56" xfId="10" applyFont="1" applyFill="1" applyBorder="1" applyAlignment="1">
      <alignment horizontal="center" vertical="center" wrapText="1"/>
    </xf>
    <xf numFmtId="0" fontId="42" fillId="47" borderId="4" xfId="10" applyFont="1" applyFill="1" applyBorder="1" applyAlignment="1">
      <alignment horizontal="center" vertical="center" wrapText="1"/>
    </xf>
    <xf numFmtId="0" fontId="44" fillId="0" borderId="28" xfId="6" applyNumberFormat="1" applyFont="1" applyFill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top" wrapText="1"/>
    </xf>
    <xf numFmtId="0" fontId="0" fillId="17" borderId="1" xfId="0" applyFill="1" applyBorder="1" applyAlignment="1"/>
    <xf numFmtId="0" fontId="47" fillId="0" borderId="0" xfId="0" applyFont="1"/>
    <xf numFmtId="0" fontId="48" fillId="0" borderId="0" xfId="0" applyFont="1" applyFill="1" applyBorder="1" applyAlignment="1">
      <alignment vertical="center"/>
    </xf>
    <xf numFmtId="0" fontId="47" fillId="0" borderId="0" xfId="0" applyFont="1" applyAlignment="1"/>
    <xf numFmtId="0" fontId="51" fillId="11" borderId="1" xfId="11" applyFont="1" applyFill="1" applyBorder="1" applyAlignment="1">
      <alignment horizontal="left" vertical="center"/>
    </xf>
    <xf numFmtId="0" fontId="52" fillId="16" borderId="1" xfId="6" applyNumberFormat="1" applyFont="1" applyFill="1" applyBorder="1" applyAlignment="1">
      <alignment horizontal="left" vertical="center"/>
    </xf>
    <xf numFmtId="0" fontId="47" fillId="26" borderId="1" xfId="0" applyFont="1" applyFill="1" applyBorder="1" applyAlignment="1">
      <alignment horizontal="left" vertical="center"/>
    </xf>
    <xf numFmtId="0" fontId="47" fillId="0" borderId="14" xfId="11" applyFont="1" applyFill="1" applyBorder="1" applyAlignment="1">
      <alignment horizontal="left" vertical="center"/>
    </xf>
    <xf numFmtId="0" fontId="47" fillId="35" borderId="1" xfId="11" applyFont="1" applyFill="1" applyBorder="1" applyAlignment="1">
      <alignment horizontal="left" vertical="center"/>
    </xf>
    <xf numFmtId="0" fontId="52" fillId="17" borderId="1" xfId="11" applyFont="1" applyFill="1" applyBorder="1" applyAlignment="1">
      <alignment horizontal="left" vertical="center"/>
    </xf>
    <xf numFmtId="0" fontId="47" fillId="4" borderId="1" xfId="11" applyFont="1" applyFill="1" applyBorder="1" applyAlignment="1">
      <alignment horizontal="left" vertical="center"/>
    </xf>
    <xf numFmtId="0" fontId="53" fillId="23" borderId="1" xfId="11" applyFont="1" applyFill="1" applyBorder="1" applyAlignment="1">
      <alignment horizontal="left" vertical="center"/>
    </xf>
    <xf numFmtId="0" fontId="53" fillId="31" borderId="1" xfId="11" applyFont="1" applyFill="1" applyBorder="1" applyAlignment="1">
      <alignment horizontal="left" vertical="center"/>
    </xf>
    <xf numFmtId="0" fontId="54" fillId="2" borderId="1" xfId="11" applyFont="1" applyFill="1" applyBorder="1" applyAlignment="1">
      <alignment horizontal="left" vertical="center"/>
    </xf>
    <xf numFmtId="0" fontId="47" fillId="14" borderId="1" xfId="0" applyFont="1" applyFill="1" applyBorder="1" applyAlignment="1">
      <alignment horizontal="left" vertical="center"/>
    </xf>
    <xf numFmtId="0" fontId="47" fillId="16" borderId="15" xfId="0" applyFont="1" applyFill="1" applyBorder="1" applyAlignment="1">
      <alignment horizontal="left" vertical="center"/>
    </xf>
    <xf numFmtId="0" fontId="53" fillId="19" borderId="1" xfId="11" applyFont="1" applyFill="1" applyBorder="1" applyAlignment="1">
      <alignment horizontal="left" vertical="center"/>
    </xf>
    <xf numFmtId="0" fontId="53" fillId="12" borderId="1" xfId="11" applyFont="1" applyFill="1" applyBorder="1" applyAlignment="1">
      <alignment horizontal="left" vertical="center"/>
    </xf>
    <xf numFmtId="0" fontId="47" fillId="22" borderId="1" xfId="11" applyFont="1" applyFill="1" applyBorder="1" applyAlignment="1">
      <alignment horizontal="left" vertical="center"/>
    </xf>
    <xf numFmtId="0" fontId="47" fillId="13" borderId="1" xfId="0" applyFont="1" applyFill="1" applyBorder="1" applyAlignment="1">
      <alignment horizontal="left" vertical="center"/>
    </xf>
    <xf numFmtId="0" fontId="52" fillId="17" borderId="1" xfId="6" applyNumberFormat="1" applyFont="1" applyFill="1" applyBorder="1" applyAlignment="1">
      <alignment horizontal="left" vertical="center"/>
    </xf>
    <xf numFmtId="0" fontId="47" fillId="3" borderId="1" xfId="11" applyFont="1" applyFill="1" applyBorder="1" applyAlignment="1">
      <alignment horizontal="left" vertical="center"/>
    </xf>
    <xf numFmtId="0" fontId="47" fillId="23" borderId="1" xfId="11" applyFont="1" applyFill="1" applyBorder="1" applyAlignment="1">
      <alignment horizontal="left" vertical="center"/>
    </xf>
    <xf numFmtId="0" fontId="47" fillId="24" borderId="1" xfId="11" applyFont="1" applyFill="1" applyBorder="1" applyAlignment="1">
      <alignment horizontal="left" vertical="center"/>
    </xf>
    <xf numFmtId="0" fontId="51" fillId="2" borderId="1" xfId="11" applyFont="1" applyFill="1" applyBorder="1" applyAlignment="1">
      <alignment horizontal="left" vertical="center"/>
    </xf>
    <xf numFmtId="0" fontId="47" fillId="10" borderId="1" xfId="3" applyFont="1" applyFill="1" applyBorder="1" applyAlignment="1">
      <alignment horizontal="left" vertical="center"/>
    </xf>
    <xf numFmtId="0" fontId="52" fillId="0" borderId="1" xfId="11" applyFont="1" applyFill="1" applyBorder="1" applyAlignment="1">
      <alignment horizontal="left" vertical="center"/>
    </xf>
    <xf numFmtId="0" fontId="55" fillId="17" borderId="1" xfId="6" applyNumberFormat="1" applyFont="1" applyFill="1" applyBorder="1" applyAlignment="1">
      <alignment horizontal="left" vertical="center"/>
    </xf>
    <xf numFmtId="0" fontId="53" fillId="25" borderId="1" xfId="12" applyFont="1" applyFill="1" applyBorder="1" applyAlignment="1">
      <alignment horizontal="left" vertical="center"/>
    </xf>
    <xf numFmtId="0" fontId="54" fillId="11" borderId="1" xfId="11" applyFont="1" applyFill="1" applyBorder="1" applyAlignment="1">
      <alignment horizontal="left" vertical="center"/>
    </xf>
    <xf numFmtId="0" fontId="53" fillId="24" borderId="1" xfId="11" applyFont="1" applyFill="1" applyBorder="1" applyAlignment="1">
      <alignment horizontal="left" vertical="center"/>
    </xf>
    <xf numFmtId="0" fontId="52" fillId="19" borderId="1" xfId="11" applyFont="1" applyFill="1" applyBorder="1" applyAlignment="1">
      <alignment horizontal="left" vertical="center"/>
    </xf>
    <xf numFmtId="0" fontId="56" fillId="17" borderId="1" xfId="11" applyFont="1" applyFill="1" applyBorder="1" applyAlignment="1">
      <alignment horizontal="left" vertical="center"/>
    </xf>
    <xf numFmtId="0" fontId="53" fillId="22" borderId="1" xfId="11" applyFont="1" applyFill="1" applyBorder="1" applyAlignment="1">
      <alignment horizontal="left" vertical="center"/>
    </xf>
    <xf numFmtId="0" fontId="53" fillId="29" borderId="14" xfId="4" applyNumberFormat="1" applyFont="1" applyFill="1" applyBorder="1" applyAlignment="1">
      <alignment horizontal="left" vertical="center"/>
    </xf>
    <xf numFmtId="0" fontId="53" fillId="29" borderId="1" xfId="4" applyNumberFormat="1" applyFont="1" applyFill="1" applyBorder="1" applyAlignment="1">
      <alignment horizontal="left" vertical="center"/>
    </xf>
    <xf numFmtId="0" fontId="53" fillId="35" borderId="1" xfId="4" applyNumberFormat="1" applyFont="1" applyFill="1" applyBorder="1" applyAlignment="1">
      <alignment horizontal="left" vertical="center"/>
    </xf>
    <xf numFmtId="0" fontId="57" fillId="11" borderId="1" xfId="11" applyFont="1" applyFill="1" applyBorder="1" applyAlignment="1">
      <alignment horizontal="left" vertical="center"/>
    </xf>
    <xf numFmtId="0" fontId="52" fillId="22" borderId="2" xfId="11" applyFont="1" applyFill="1" applyBorder="1" applyAlignment="1">
      <alignment horizontal="left" vertical="center"/>
    </xf>
    <xf numFmtId="0" fontId="47" fillId="22" borderId="2" xfId="11" applyFont="1" applyFill="1" applyBorder="1" applyAlignment="1">
      <alignment horizontal="left" vertical="center"/>
    </xf>
    <xf numFmtId="0" fontId="47" fillId="42" borderId="1" xfId="0" applyFont="1" applyFill="1" applyBorder="1" applyAlignment="1">
      <alignment horizontal="left" vertical="center"/>
    </xf>
    <xf numFmtId="0" fontId="53" fillId="32" borderId="1" xfId="4" applyNumberFormat="1" applyFont="1" applyFill="1" applyBorder="1" applyAlignment="1">
      <alignment horizontal="left"/>
    </xf>
    <xf numFmtId="0" fontId="47" fillId="27" borderId="1" xfId="0" applyFont="1" applyFill="1" applyBorder="1" applyAlignment="1">
      <alignment horizontal="left" vertical="center"/>
    </xf>
    <xf numFmtId="0" fontId="47" fillId="42" borderId="56" xfId="0" applyFont="1" applyFill="1" applyBorder="1" applyAlignment="1">
      <alignment horizontal="left" vertical="center"/>
    </xf>
    <xf numFmtId="0" fontId="53" fillId="30" borderId="14" xfId="4" applyNumberFormat="1" applyFont="1" applyFill="1" applyBorder="1" applyAlignment="1">
      <alignment horizontal="left" vertical="center"/>
    </xf>
    <xf numFmtId="0" fontId="53" fillId="18" borderId="1" xfId="0" applyFont="1" applyFill="1" applyBorder="1" applyAlignment="1">
      <alignment horizontal="left" vertical="center"/>
    </xf>
    <xf numFmtId="0" fontId="53" fillId="11" borderId="1" xfId="11" applyFont="1" applyFill="1" applyBorder="1" applyAlignment="1">
      <alignment horizontal="left" vertical="center"/>
    </xf>
    <xf numFmtId="0" fontId="47" fillId="13" borderId="2" xfId="0" applyFont="1" applyFill="1" applyBorder="1" applyAlignment="1">
      <alignment horizontal="left" vertical="center"/>
    </xf>
    <xf numFmtId="0" fontId="47" fillId="10" borderId="5" xfId="3" applyFont="1" applyFill="1" applyBorder="1" applyAlignment="1">
      <alignment horizontal="left" vertical="center"/>
    </xf>
    <xf numFmtId="0" fontId="53" fillId="13" borderId="14" xfId="4" applyNumberFormat="1" applyFont="1" applyFill="1" applyBorder="1" applyAlignment="1">
      <alignment horizontal="left"/>
    </xf>
    <xf numFmtId="0" fontId="53" fillId="35" borderId="1" xfId="4" applyNumberFormat="1" applyFont="1" applyFill="1" applyBorder="1" applyAlignment="1">
      <alignment horizontal="left"/>
    </xf>
    <xf numFmtId="0" fontId="52" fillId="13" borderId="1" xfId="6" applyNumberFormat="1" applyFont="1" applyFill="1" applyBorder="1" applyAlignment="1">
      <alignment horizontal="left" vertical="center"/>
    </xf>
    <xf numFmtId="0" fontId="52" fillId="16" borderId="1" xfId="15" applyNumberFormat="1" applyFont="1" applyFill="1" applyBorder="1" applyAlignment="1">
      <alignment horizontal="left" vertical="center"/>
    </xf>
    <xf numFmtId="0" fontId="53" fillId="32" borderId="14" xfId="4" applyNumberFormat="1" applyFont="1" applyFill="1" applyBorder="1" applyAlignment="1">
      <alignment horizontal="left"/>
    </xf>
    <xf numFmtId="0" fontId="47" fillId="35" borderId="1" xfId="0" applyFont="1" applyFill="1" applyBorder="1" applyAlignment="1">
      <alignment horizontal="left" vertical="center"/>
    </xf>
    <xf numFmtId="0" fontId="53" fillId="32" borderId="16" xfId="4" applyNumberFormat="1" applyFont="1" applyFill="1" applyBorder="1" applyAlignment="1">
      <alignment horizontal="left"/>
    </xf>
    <xf numFmtId="0" fontId="47" fillId="35" borderId="17" xfId="0" applyFont="1" applyFill="1" applyBorder="1" applyAlignment="1">
      <alignment horizontal="left" vertical="center"/>
    </xf>
    <xf numFmtId="0" fontId="53" fillId="32" borderId="17" xfId="4" applyNumberFormat="1" applyFont="1" applyFill="1" applyBorder="1" applyAlignment="1">
      <alignment horizontal="left"/>
    </xf>
    <xf numFmtId="0" fontId="47" fillId="3" borderId="17" xfId="11" applyFont="1" applyFill="1" applyBorder="1" applyAlignment="1">
      <alignment horizontal="left" vertical="center"/>
    </xf>
    <xf numFmtId="0" fontId="47" fillId="22" borderId="17" xfId="11" applyFont="1" applyFill="1" applyBorder="1" applyAlignment="1">
      <alignment horizontal="left" vertical="center"/>
    </xf>
    <xf numFmtId="0" fontId="47" fillId="23" borderId="17" xfId="11" applyFont="1" applyFill="1" applyBorder="1" applyAlignment="1">
      <alignment horizontal="left" vertical="center"/>
    </xf>
    <xf numFmtId="0" fontId="52" fillId="16" borderId="17" xfId="15" applyNumberFormat="1" applyFont="1" applyFill="1" applyBorder="1" applyAlignment="1">
      <alignment horizontal="left" vertical="center"/>
    </xf>
    <xf numFmtId="0" fontId="57" fillId="11" borderId="17" xfId="11" applyFont="1" applyFill="1" applyBorder="1" applyAlignment="1">
      <alignment horizontal="left" vertical="center"/>
    </xf>
    <xf numFmtId="0" fontId="52" fillId="19" borderId="17" xfId="11" applyFont="1" applyFill="1" applyBorder="1" applyAlignment="1">
      <alignment horizontal="left" vertical="center"/>
    </xf>
    <xf numFmtId="0" fontId="47" fillId="16" borderId="18" xfId="0" applyFont="1" applyFill="1" applyBorder="1" applyAlignment="1">
      <alignment horizontal="left" vertical="center"/>
    </xf>
    <xf numFmtId="0" fontId="47" fillId="0" borderId="0" xfId="0" applyFont="1" applyBorder="1" applyAlignment="1">
      <alignment vertical="center"/>
    </xf>
    <xf numFmtId="0" fontId="58" fillId="0" borderId="0" xfId="11" applyFont="1" applyFill="1" applyBorder="1" applyAlignment="1">
      <alignment horizontal="left" vertical="center"/>
    </xf>
    <xf numFmtId="0" fontId="59" fillId="0" borderId="0" xfId="0" applyFont="1" applyFill="1" applyBorder="1" applyAlignment="1">
      <alignment vertical="center"/>
    </xf>
    <xf numFmtId="0" fontId="60" fillId="9" borderId="1" xfId="0" applyFont="1" applyFill="1" applyBorder="1" applyAlignment="1" applyProtection="1">
      <alignment horizontal="center"/>
    </xf>
    <xf numFmtId="0" fontId="61" fillId="0" borderId="0" xfId="0" applyFont="1" applyAlignment="1">
      <alignment horizontal="center"/>
    </xf>
    <xf numFmtId="0" fontId="62" fillId="0" borderId="1" xfId="0" applyFont="1" applyFill="1" applyBorder="1" applyAlignment="1" applyProtection="1">
      <alignment horizontal="center"/>
    </xf>
    <xf numFmtId="0" fontId="63" fillId="0" borderId="0" xfId="0" applyFont="1" applyAlignment="1">
      <alignment horizontal="center" vertical="center"/>
    </xf>
    <xf numFmtId="0" fontId="49" fillId="9" borderId="48" xfId="0" applyFont="1" applyFill="1" applyBorder="1" applyAlignment="1">
      <alignment horizontal="left" vertical="center"/>
    </xf>
    <xf numFmtId="0" fontId="48" fillId="9" borderId="11" xfId="0" applyFont="1" applyFill="1" applyBorder="1" applyAlignment="1">
      <alignment horizontal="left" vertical="center"/>
    </xf>
    <xf numFmtId="0" fontId="49" fillId="18" borderId="12" xfId="0" applyFont="1" applyFill="1" applyBorder="1" applyAlignment="1">
      <alignment horizontal="left" vertical="center"/>
    </xf>
    <xf numFmtId="0" fontId="49" fillId="18" borderId="13" xfId="0" applyFont="1" applyFill="1" applyBorder="1" applyAlignment="1">
      <alignment horizontal="left" vertical="center"/>
    </xf>
    <xf numFmtId="0" fontId="47" fillId="0" borderId="49" xfId="0" applyFont="1" applyBorder="1" applyAlignment="1">
      <alignment horizontal="left"/>
    </xf>
    <xf numFmtId="0" fontId="50" fillId="0" borderId="14" xfId="0" applyFont="1" applyFill="1" applyBorder="1" applyAlignment="1">
      <alignment horizontal="left" vertical="center"/>
    </xf>
    <xf numFmtId="0" fontId="50" fillId="35" borderId="1" xfId="0" applyFont="1" applyFill="1" applyBorder="1" applyAlignment="1">
      <alignment horizontal="left" vertical="center"/>
    </xf>
    <xf numFmtId="0" fontId="52" fillId="0" borderId="1" xfId="6" applyNumberFormat="1" applyFont="1" applyBorder="1" applyAlignment="1">
      <alignment horizontal="left"/>
    </xf>
    <xf numFmtId="0" fontId="47" fillId="0" borderId="15" xfId="0" applyFont="1" applyBorder="1" applyAlignment="1">
      <alignment horizontal="left"/>
    </xf>
    <xf numFmtId="0" fontId="47" fillId="17" borderId="14" xfId="0" applyFont="1" applyFill="1" applyBorder="1" applyAlignment="1">
      <alignment horizontal="left"/>
    </xf>
    <xf numFmtId="0" fontId="47" fillId="35" borderId="1" xfId="0" applyFont="1" applyFill="1" applyBorder="1" applyAlignment="1">
      <alignment horizontal="left"/>
    </xf>
    <xf numFmtId="0" fontId="47" fillId="33" borderId="1" xfId="0" applyFont="1" applyFill="1" applyBorder="1" applyAlignment="1">
      <alignment horizontal="left"/>
    </xf>
    <xf numFmtId="0" fontId="47" fillId="9" borderId="1" xfId="0" applyFont="1" applyFill="1" applyBorder="1" applyAlignment="1">
      <alignment horizontal="left" vertical="center"/>
    </xf>
    <xf numFmtId="0" fontId="54" fillId="7" borderId="1" xfId="0" applyFont="1" applyFill="1" applyBorder="1" applyAlignment="1">
      <alignment horizontal="left" vertical="center"/>
    </xf>
    <xf numFmtId="0" fontId="52" fillId="9" borderId="1" xfId="6" applyNumberFormat="1" applyFont="1" applyFill="1" applyBorder="1" applyAlignment="1">
      <alignment horizontal="left" vertical="center"/>
    </xf>
    <xf numFmtId="0" fontId="57" fillId="7" borderId="1" xfId="0" applyFont="1" applyFill="1" applyBorder="1" applyAlignment="1">
      <alignment horizontal="left" vertical="center"/>
    </xf>
    <xf numFmtId="0" fontId="47" fillId="27" borderId="56" xfId="0" applyFont="1" applyFill="1" applyBorder="1" applyAlignment="1">
      <alignment horizontal="left" vertical="center"/>
    </xf>
    <xf numFmtId="0" fontId="47" fillId="9" borderId="2" xfId="0" applyFont="1" applyFill="1" applyBorder="1" applyAlignment="1">
      <alignment horizontal="left" vertical="center"/>
    </xf>
    <xf numFmtId="0" fontId="47" fillId="0" borderId="50" xfId="0" applyFont="1" applyBorder="1" applyAlignment="1">
      <alignment horizontal="left"/>
    </xf>
    <xf numFmtId="0" fontId="47" fillId="27" borderId="17" xfId="0" applyFont="1" applyFill="1" applyBorder="1" applyAlignment="1">
      <alignment horizontal="left" vertical="center"/>
    </xf>
    <xf numFmtId="0" fontId="49" fillId="18" borderId="12" xfId="0" applyFont="1" applyFill="1" applyBorder="1" applyAlignment="1">
      <alignment horizontal="left" vertical="center"/>
    </xf>
    <xf numFmtId="0" fontId="49" fillId="23" borderId="1" xfId="11" applyFont="1" applyFill="1" applyBorder="1" applyAlignment="1">
      <alignment horizontal="left" vertical="center"/>
    </xf>
    <xf numFmtId="0" fontId="64" fillId="3" borderId="1" xfId="11" applyFont="1" applyFill="1" applyBorder="1" applyAlignment="1">
      <alignment horizontal="left" vertical="center"/>
    </xf>
    <xf numFmtId="0" fontId="49" fillId="24" borderId="1" xfId="11" applyFont="1" applyFill="1" applyBorder="1" applyAlignment="1">
      <alignment horizontal="left" vertical="center"/>
    </xf>
    <xf numFmtId="0" fontId="64" fillId="22" borderId="1" xfId="11" applyFont="1" applyFill="1" applyBorder="1" applyAlignment="1">
      <alignment horizontal="left" vertical="center"/>
    </xf>
    <xf numFmtId="0" fontId="49" fillId="12" borderId="1" xfId="11" applyFont="1" applyFill="1" applyBorder="1" applyAlignment="1">
      <alignment horizontal="left" vertical="center"/>
    </xf>
    <xf numFmtId="0" fontId="49" fillId="18" borderId="12" xfId="0" applyFont="1" applyFill="1" applyBorder="1" applyAlignment="1">
      <alignment horizontal="left" vertical="center"/>
    </xf>
    <xf numFmtId="0" fontId="3" fillId="6" borderId="1" xfId="3" applyNumberFormat="1" applyFont="1" applyFill="1" applyBorder="1" applyAlignment="1">
      <alignment horizontal="center" vertical="center" wrapText="1"/>
    </xf>
    <xf numFmtId="0" fontId="2" fillId="5" borderId="1" xfId="3" applyNumberFormat="1" applyFill="1" applyBorder="1" applyAlignment="1">
      <alignment vertical="top" wrapText="1"/>
    </xf>
    <xf numFmtId="0" fontId="2" fillId="5" borderId="1" xfId="3" applyNumberFormat="1" applyFill="1" applyBorder="1" applyAlignment="1">
      <alignment vertical="top"/>
    </xf>
    <xf numFmtId="0" fontId="2" fillId="5" borderId="2" xfId="3" applyNumberFormat="1" applyFill="1" applyBorder="1" applyAlignment="1">
      <alignment vertical="top" wrapText="1"/>
    </xf>
    <xf numFmtId="0" fontId="2" fillId="5" borderId="3" xfId="3" applyNumberFormat="1" applyFill="1" applyBorder="1" applyAlignment="1">
      <alignment vertical="top" wrapText="1"/>
    </xf>
    <xf numFmtId="0" fontId="2" fillId="5" borderId="4" xfId="3" applyNumberFormat="1" applyFill="1" applyBorder="1" applyAlignment="1">
      <alignment vertical="top" wrapText="1"/>
    </xf>
    <xf numFmtId="0" fontId="2" fillId="5" borderId="2" xfId="3" applyNumberFormat="1" applyFill="1" applyBorder="1" applyAlignment="1">
      <alignment horizontal="left" vertical="top" wrapText="1"/>
    </xf>
    <xf numFmtId="0" fontId="2" fillId="5" borderId="3" xfId="3" applyNumberFormat="1" applyFill="1" applyBorder="1" applyAlignment="1">
      <alignment horizontal="left" vertical="top" wrapText="1"/>
    </xf>
    <xf numFmtId="0" fontId="2" fillId="5" borderId="4" xfId="3" applyNumberFormat="1" applyFill="1" applyBorder="1" applyAlignment="1">
      <alignment horizontal="left" vertical="top" wrapText="1"/>
    </xf>
    <xf numFmtId="0" fontId="2" fillId="5" borderId="0" xfId="3" applyFont="1" applyFill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52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12" fillId="18" borderId="12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1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0" fillId="0" borderId="51" xfId="0" applyFont="1" applyBorder="1" applyAlignment="1">
      <alignment horizontal="center" vertical="center"/>
    </xf>
    <xf numFmtId="2" fontId="0" fillId="0" borderId="51" xfId="0" applyNumberFormat="1" applyBorder="1" applyAlignment="1">
      <alignment horizontal="center" vertical="center"/>
    </xf>
    <xf numFmtId="2" fontId="0" fillId="0" borderId="52" xfId="0" applyNumberFormat="1" applyFont="1" applyBorder="1" applyAlignment="1">
      <alignment horizontal="center" vertical="center"/>
    </xf>
    <xf numFmtId="2" fontId="0" fillId="0" borderId="52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0" fillId="35" borderId="46" xfId="0" applyFont="1" applyFill="1" applyBorder="1" applyAlignment="1">
      <alignment horizontal="center" vertical="center"/>
    </xf>
    <xf numFmtId="0" fontId="10" fillId="35" borderId="47" xfId="0" applyFont="1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 textRotation="90"/>
    </xf>
    <xf numFmtId="0" fontId="0" fillId="35" borderId="14" xfId="0" applyFill="1" applyBorder="1" applyAlignment="1">
      <alignment horizontal="center" vertical="center" textRotation="90"/>
    </xf>
    <xf numFmtId="0" fontId="0" fillId="35" borderId="16" xfId="0" applyFill="1" applyBorder="1" applyAlignment="1">
      <alignment horizontal="center" vertical="center" textRotation="90"/>
    </xf>
    <xf numFmtId="0" fontId="10" fillId="35" borderId="29" xfId="0" applyFont="1" applyFill="1" applyBorder="1" applyAlignment="1">
      <alignment horizontal="center" vertical="center"/>
    </xf>
    <xf numFmtId="0" fontId="10" fillId="35" borderId="36" xfId="0" applyFont="1" applyFill="1" applyBorder="1" applyAlignment="1">
      <alignment horizontal="center" vertical="center"/>
    </xf>
    <xf numFmtId="0" fontId="10" fillId="35" borderId="39" xfId="0" applyFont="1" applyFill="1" applyBorder="1" applyAlignment="1">
      <alignment horizontal="center" vertical="center"/>
    </xf>
    <xf numFmtId="0" fontId="10" fillId="35" borderId="20" xfId="0" applyFont="1" applyFill="1" applyBorder="1" applyAlignment="1">
      <alignment horizontal="center" vertical="center"/>
    </xf>
    <xf numFmtId="0" fontId="10" fillId="35" borderId="30" xfId="0" applyFont="1" applyFill="1" applyBorder="1" applyAlignment="1">
      <alignment horizontal="center" vertical="center"/>
    </xf>
    <xf numFmtId="0" fontId="10" fillId="35" borderId="5" xfId="0" applyFont="1" applyFill="1" applyBorder="1" applyAlignment="1">
      <alignment horizontal="center" vertical="center"/>
    </xf>
    <xf numFmtId="0" fontId="10" fillId="35" borderId="29" xfId="0" applyFont="1" applyFill="1" applyBorder="1" applyAlignment="1">
      <alignment horizontal="center"/>
    </xf>
    <xf numFmtId="0" fontId="10" fillId="35" borderId="19" xfId="0" applyFont="1" applyFill="1" applyBorder="1" applyAlignment="1">
      <alignment horizontal="center"/>
    </xf>
    <xf numFmtId="0" fontId="0" fillId="20" borderId="11" xfId="0" applyFill="1" applyBorder="1" applyAlignment="1">
      <alignment horizontal="center" vertical="center" textRotation="90"/>
    </xf>
    <xf numFmtId="0" fontId="0" fillId="20" borderId="14" xfId="0" applyFill="1" applyBorder="1" applyAlignment="1">
      <alignment horizontal="center" vertical="center" textRotation="90"/>
    </xf>
    <xf numFmtId="0" fontId="0" fillId="20" borderId="16" xfId="0" applyFill="1" applyBorder="1" applyAlignment="1">
      <alignment horizontal="center" vertical="center" textRotation="90"/>
    </xf>
    <xf numFmtId="0" fontId="10" fillId="35" borderId="37" xfId="0" applyFont="1" applyFill="1" applyBorder="1" applyAlignment="1">
      <alignment horizontal="center" vertical="center"/>
    </xf>
    <xf numFmtId="0" fontId="10" fillId="35" borderId="38" xfId="0" applyFont="1" applyFill="1" applyBorder="1" applyAlignment="1">
      <alignment horizontal="center" vertical="center"/>
    </xf>
    <xf numFmtId="0" fontId="0" fillId="35" borderId="51" xfId="0" applyFill="1" applyBorder="1" applyAlignment="1">
      <alignment horizontal="center" vertical="center" textRotation="90"/>
    </xf>
    <xf numFmtId="0" fontId="0" fillId="35" borderId="52" xfId="0" applyFill="1" applyBorder="1" applyAlignment="1">
      <alignment horizontal="center" vertical="center" textRotation="90"/>
    </xf>
    <xf numFmtId="0" fontId="0" fillId="0" borderId="52" xfId="0" applyBorder="1" applyAlignment="1">
      <alignment horizontal="center" vertical="center" textRotation="90"/>
    </xf>
    <xf numFmtId="0" fontId="0" fillId="0" borderId="36" xfId="0" applyBorder="1" applyAlignment="1">
      <alignment horizontal="center" vertical="center" textRotation="90"/>
    </xf>
  </cellXfs>
  <cellStyles count="18">
    <cellStyle name="Accent3 2" xfId="9"/>
    <cellStyle name="Accent6 2" xfId="12"/>
    <cellStyle name="Accent6 2 2" xfId="13"/>
    <cellStyle name="Normal 10" xfId="2"/>
    <cellStyle name="Normal 10 2" xfId="8"/>
    <cellStyle name="Normal 13" xfId="5"/>
    <cellStyle name="Normal 19" xfId="10"/>
    <cellStyle name="Normal 2" xfId="4"/>
    <cellStyle name="Normal 2 2" xfId="3"/>
    <cellStyle name="Normal 2 2 2" xfId="6"/>
    <cellStyle name="Normal 2 2 2 2" xfId="15"/>
    <cellStyle name="Normal 20" xfId="14"/>
    <cellStyle name="Normal 3" xfId="17"/>
    <cellStyle name="Normal 4" xfId="1"/>
    <cellStyle name="Normal 4 2" xfId="7"/>
    <cellStyle name="Normal_IOMUX_080928 2 2" xfId="11"/>
    <cellStyle name="Normal_IOMUX_080928 3" xfId="16"/>
    <cellStyle name="常规" xfId="0" builtinId="0"/>
  </cellStyles>
  <dxfs count="1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339966"/>
        </patternFill>
      </fill>
    </dxf>
  </dxfs>
  <tableStyles count="0" defaultTableStyle="TableStyleMedium9" defaultPivotStyle="PivotStyleLight16"/>
  <colors>
    <mruColors>
      <color rgb="FF0CD266"/>
      <color rgb="FFFFFFFF"/>
      <color rgb="FF339966"/>
      <color rgb="FF009900"/>
      <color rgb="FF969696"/>
      <color rgb="FFC0C0C0"/>
      <color rgb="FFF8F8F8"/>
      <color rgb="FFCC99FF"/>
      <color rgb="FFFFCC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49586/iMX6Sx/RT/System%20&amp;%20Architecture/Integration/Rabbit_N0-0.1/imx6rt_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00630/Desktop/SoC/Pele/PINMUX/rigel_io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00630/Desktop/SoC/Pele/PINMUX/pele_io_apr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00630/Desktop/SoC/Pele/PINMUX/pele_io_from_megrez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00630/Desktop/SoC/Pele/PINMUX/Pele_PINMUX_v1.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"/>
      <sheetName val="analysis"/>
      <sheetName val="die"/>
      <sheetName val="ioring"/>
      <sheetName val="iomux"/>
      <sheetName val="WEIM"/>
      <sheetName val="module"/>
      <sheetName val="instance"/>
      <sheetName val="pad_settings"/>
      <sheetName val="pads"/>
      <sheetName val="param"/>
      <sheetName val="gpr"/>
      <sheetName val="gpr_snvs"/>
      <sheetName val="iomux_cell"/>
      <sheetName val="testbench"/>
      <sheetName val="hwctl"/>
      <sheetName val="observe"/>
      <sheetName val="scenario"/>
      <sheetName val="L-B-R-T pin order"/>
      <sheetName val="BGA10x10"/>
      <sheetName val="BSDL"/>
      <sheetName val="IBIS"/>
      <sheetName val="esd_var"/>
      <sheetName val="esd"/>
      <sheetName val="power"/>
      <sheetName val="pad_ports"/>
      <sheetName val="emi setting"/>
      <sheetName val="vers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A2" t="str">
            <v>NONE</v>
          </cell>
        </row>
        <row r="3">
          <cell r="A3" t="str">
            <v>PADN</v>
          </cell>
        </row>
        <row r="4">
          <cell r="A4" t="str">
            <v>GPIO_RST</v>
          </cell>
        </row>
        <row r="5">
          <cell r="A5" t="str">
            <v>GPIOT_RST</v>
          </cell>
        </row>
        <row r="6">
          <cell r="A6" t="str">
            <v>GPIO</v>
          </cell>
        </row>
        <row r="7">
          <cell r="A7" t="str">
            <v>GPIOT</v>
          </cell>
        </row>
        <row r="8">
          <cell r="A8" t="str">
            <v>GPIO2</v>
          </cell>
        </row>
        <row r="9">
          <cell r="A9" t="str">
            <v>OVDDHI</v>
          </cell>
        </row>
        <row r="10">
          <cell r="A10" t="str">
            <v>OVDDLO</v>
          </cell>
        </row>
        <row r="11">
          <cell r="A11" t="str">
            <v>OVSS2</v>
          </cell>
        </row>
        <row r="12">
          <cell r="A12" t="str">
            <v>GPIO2T</v>
          </cell>
        </row>
        <row r="13">
          <cell r="A13" t="str">
            <v>DDR_CKE</v>
          </cell>
        </row>
        <row r="14">
          <cell r="A14" t="str">
            <v>DDR</v>
          </cell>
        </row>
        <row r="15">
          <cell r="A15" t="str">
            <v>DDRCLK</v>
          </cell>
        </row>
        <row r="16">
          <cell r="A16" t="str">
            <v>ZQPAD</v>
          </cell>
        </row>
        <row r="17">
          <cell r="A17" t="str">
            <v>LVDS_OLD</v>
          </cell>
        </row>
        <row r="18">
          <cell r="A18" t="str">
            <v>ANALOG</v>
          </cell>
        </row>
        <row r="19">
          <cell r="A19" t="str">
            <v>ANALOGT</v>
          </cell>
        </row>
        <row r="20">
          <cell r="A20" t="str">
            <v>an_std_esd_tc_rr</v>
          </cell>
        </row>
        <row r="21">
          <cell r="A21" t="str">
            <v>an_std_rr</v>
          </cell>
        </row>
        <row r="22">
          <cell r="A22" t="str">
            <v>VREF</v>
          </cell>
        </row>
        <row r="23">
          <cell r="A23" t="str">
            <v>PAD_HEAD</v>
          </cell>
        </row>
        <row r="24">
          <cell r="A24" t="str">
            <v>PCIE</v>
          </cell>
        </row>
        <row r="25">
          <cell r="A25" t="str">
            <v>anatop</v>
          </cell>
        </row>
        <row r="26">
          <cell r="A26" t="str">
            <v>bump_top_1_ref_and_alt_200b</v>
          </cell>
        </row>
        <row r="27">
          <cell r="A27" t="str">
            <v>post_cln40lp</v>
          </cell>
        </row>
        <row r="28">
          <cell r="A28" t="str">
            <v>sata2_1_top</v>
          </cell>
        </row>
        <row r="29">
          <cell r="A29" t="str">
            <v>snvs_lp_wrapper</v>
          </cell>
        </row>
        <row r="30">
          <cell r="A30" t="str">
            <v>HDMI_TX</v>
          </cell>
        </row>
        <row r="31">
          <cell r="A31" t="str">
            <v>LVDS</v>
          </cell>
        </row>
        <row r="32">
          <cell r="A32" t="str">
            <v>mipi_core</v>
          </cell>
        </row>
        <row r="33">
          <cell r="A33" t="str">
            <v>fa_test_struct_cmos040</v>
          </cell>
        </row>
        <row r="34">
          <cell r="A34" t="str">
            <v>ssp_pads_wb_7m5x1z_25v_resref_x1</v>
          </cell>
        </row>
        <row r="35">
          <cell r="A35" t="str">
            <v>ssp_pads_x1</v>
          </cell>
        </row>
        <row r="36">
          <cell r="A36" t="str">
            <v>ssp_x1</v>
          </cell>
        </row>
        <row r="37">
          <cell r="A37" t="str">
            <v>vpu</v>
          </cell>
        </row>
        <row r="38">
          <cell r="A38" t="str">
            <v>mlb_phy</v>
          </cell>
        </row>
        <row r="39">
          <cell r="A39" t="str">
            <v>gpu3d</v>
          </cell>
        </row>
        <row r="40">
          <cell r="A40" t="str">
            <v>fastmix</v>
          </cell>
        </row>
        <row r="41">
          <cell r="A41" t="str">
            <v>simba</v>
          </cell>
        </row>
        <row r="42">
          <cell r="A42" t="str">
            <v>CORNER</v>
          </cell>
        </row>
        <row r="43">
          <cell r="A43" t="str">
            <v>CORNER_DDR</v>
          </cell>
        </row>
        <row r="52">
          <cell r="A52" t="str">
            <v>LVIO</v>
          </cell>
        </row>
        <row r="53">
          <cell r="A53" t="str">
            <v>HVIO</v>
          </cell>
        </row>
        <row r="54">
          <cell r="A54" t="str">
            <v>UHIO</v>
          </cell>
        </row>
        <row r="55">
          <cell r="A55" t="str">
            <v>I2C</v>
          </cell>
        </row>
        <row r="57">
          <cell r="A57" t="str">
            <v>VDD</v>
          </cell>
        </row>
        <row r="58">
          <cell r="A58" t="str">
            <v>VDD_NOAP_DDR_ATX</v>
          </cell>
        </row>
        <row r="59">
          <cell r="A59" t="str">
            <v>VDD_CODEX</v>
          </cell>
        </row>
        <row r="60">
          <cell r="A60" t="str">
            <v>VSS</v>
          </cell>
        </row>
        <row r="61">
          <cell r="A61" t="str">
            <v>VSS_CODEX</v>
          </cell>
        </row>
        <row r="62">
          <cell r="A62" t="str">
            <v>VSS_CODEX_NOBSR</v>
          </cell>
        </row>
        <row r="63">
          <cell r="A63" t="str">
            <v>VDDCORE</v>
          </cell>
        </row>
        <row r="64">
          <cell r="A64" t="str">
            <v>VDDCORE_NOAP</v>
          </cell>
        </row>
        <row r="65">
          <cell r="A65" t="str">
            <v>VDDCORE_NOAP_DDR_ATX</v>
          </cell>
        </row>
        <row r="66">
          <cell r="A66" t="str">
            <v>VSSCORE</v>
          </cell>
        </row>
        <row r="67">
          <cell r="A67" t="str">
            <v>VDDCORE2</v>
          </cell>
        </row>
        <row r="68">
          <cell r="A68" t="str">
            <v>VDDCORE2_CODEX</v>
          </cell>
        </row>
        <row r="69">
          <cell r="A69" t="str">
            <v>VSSCORE2</v>
          </cell>
        </row>
        <row r="71">
          <cell r="A71" t="str">
            <v>OVDD2P5</v>
          </cell>
        </row>
        <row r="72">
          <cell r="A72" t="str">
            <v>OVDD_DDR</v>
          </cell>
        </row>
        <row r="73">
          <cell r="A73" t="str">
            <v>OVSS_DDR</v>
          </cell>
        </row>
        <row r="74">
          <cell r="A74" t="str">
            <v>OVSS_DDR_R</v>
          </cell>
        </row>
        <row r="75">
          <cell r="A75" t="str">
            <v>OVSS_DDR_R_NOAP</v>
          </cell>
        </row>
        <row r="76">
          <cell r="A76" t="str">
            <v>OVDD</v>
          </cell>
        </row>
        <row r="77">
          <cell r="A77" t="str">
            <v>OVSS</v>
          </cell>
        </row>
        <row r="78">
          <cell r="A78" t="str">
            <v>OVSS_R</v>
          </cell>
        </row>
        <row r="79">
          <cell r="A79" t="str">
            <v>OVSS_R_NOAP</v>
          </cell>
        </row>
        <row r="80">
          <cell r="A80" t="str">
            <v>OVDDUSB</v>
          </cell>
        </row>
        <row r="81">
          <cell r="A81" t="str">
            <v>OVSSUSB</v>
          </cell>
        </row>
        <row r="82">
          <cell r="A82" t="str">
            <v>OVDDUSBTC</v>
          </cell>
        </row>
        <row r="83">
          <cell r="A83" t="str">
            <v>OVSSUSBTC</v>
          </cell>
        </row>
        <row r="85">
          <cell r="A85" t="str">
            <v>DDR3</v>
          </cell>
        </row>
        <row r="86">
          <cell r="A86" t="str">
            <v>DDR3CLK</v>
          </cell>
        </row>
        <row r="87">
          <cell r="A87" t="str">
            <v>CALIBRATION</v>
          </cell>
        </row>
        <row r="88">
          <cell r="A88" t="str">
            <v>DDR2</v>
          </cell>
        </row>
        <row r="89">
          <cell r="A89" t="str">
            <v>DDR2CLK</v>
          </cell>
        </row>
        <row r="90">
          <cell r="A90" t="str">
            <v>LPDDR2</v>
          </cell>
        </row>
        <row r="91">
          <cell r="A91" t="str">
            <v>LPDDR2CLK</v>
          </cell>
        </row>
        <row r="92">
          <cell r="A92" t="str">
            <v>LPDDR2CALIB</v>
          </cell>
        </row>
        <row r="95">
          <cell r="A95" t="str">
            <v>ANALOG25</v>
          </cell>
        </row>
        <row r="96">
          <cell r="A96" t="str">
            <v>ANALOG50</v>
          </cell>
        </row>
        <row r="97">
          <cell r="A97" t="str">
            <v>ANALOGNOESD</v>
          </cell>
        </row>
        <row r="98">
          <cell r="A98" t="str">
            <v>ANALOGESD</v>
          </cell>
        </row>
        <row r="99">
          <cell r="A99" t="str">
            <v>ANALOGESD_CODEX</v>
          </cell>
        </row>
        <row r="100">
          <cell r="A100" t="str">
            <v>SATA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version"/>
      <sheetName val="statistics"/>
      <sheetName val="ring"/>
      <sheetName val="arik.mux"/>
      <sheetName val="arik.soc_level"/>
      <sheetName val="mux"/>
      <sheetName val="iospec"/>
      <sheetName val="pin"/>
      <sheetName val="module"/>
      <sheetName val="scenario"/>
      <sheetName val="instance"/>
      <sheetName val="pad_settings"/>
      <sheetName val="data"/>
      <sheetName val="param"/>
      <sheetName val="gpr"/>
      <sheetName val="iomux_cell"/>
      <sheetName val="testbench"/>
      <sheetName val="hwctl"/>
      <sheetName val="observe"/>
      <sheetName val="iotypes"/>
      <sheetName val="coord"/>
      <sheetName val="416MAPBGA"/>
      <sheetName val="IBIS"/>
      <sheetName val="416MAPBGA.RLC"/>
      <sheetName val="esd_var"/>
      <sheetName val="esd"/>
      <sheetName val="usecase"/>
      <sheetName val="usecheck"/>
      <sheetName val="DataSheet"/>
      <sheetName val="report"/>
      <sheetName val="power"/>
      <sheetName val="pad_ports"/>
      <sheetName val="WEIM"/>
      <sheetName val="emi setting"/>
      <sheetName val="note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I1" t="str">
            <v>ALT0 Mode</v>
          </cell>
        </row>
      </sheetData>
      <sheetData sheetId="7">
        <row r="3">
          <cell r="AD3" t="str">
            <v>#ANATOP_USBPHY2_TSTI_TX_DN</v>
          </cell>
        </row>
      </sheetData>
      <sheetData sheetId="8">
        <row r="1">
          <cell r="I1" t="str">
            <v>ALT0 Mode</v>
          </cell>
          <cell r="K1" t="str">
            <v>ALT1 Mode</v>
          </cell>
          <cell r="M1" t="str">
            <v>ALT2 Mode</v>
          </cell>
          <cell r="O1" t="str">
            <v>ALT3 Mode</v>
          </cell>
          <cell r="Q1" t="str">
            <v>ALT4 Mode</v>
          </cell>
          <cell r="S1" t="str">
            <v>ALT5 Mode</v>
          </cell>
          <cell r="U1" t="str">
            <v>ALT6 Mode</v>
          </cell>
          <cell r="X1" t="str">
            <v>ALT7 Mode</v>
          </cell>
        </row>
        <row r="2">
          <cell r="I2" t="str">
            <v>Instance</v>
          </cell>
          <cell r="J2" t="str">
            <v>Port</v>
          </cell>
          <cell r="K2" t="str">
            <v>Instance</v>
          </cell>
          <cell r="L2" t="str">
            <v>Port</v>
          </cell>
          <cell r="M2" t="str">
            <v>Instance</v>
          </cell>
          <cell r="N2" t="str">
            <v>Port</v>
          </cell>
          <cell r="O2" t="str">
            <v>Instance</v>
          </cell>
          <cell r="P2" t="str">
            <v>Port</v>
          </cell>
          <cell r="Q2" t="str">
            <v>Instance</v>
          </cell>
          <cell r="R2" t="str">
            <v>Port</v>
          </cell>
          <cell r="S2" t="str">
            <v>Instance</v>
          </cell>
          <cell r="T2" t="str">
            <v>Port</v>
          </cell>
          <cell r="U2" t="str">
            <v>Instance</v>
          </cell>
          <cell r="V2" t="str">
            <v>Port</v>
          </cell>
          <cell r="W2" t="str">
            <v>Special EN</v>
          </cell>
          <cell r="X2" t="str">
            <v>Instance</v>
          </cell>
          <cell r="Y2" t="str">
            <v>Port</v>
          </cell>
          <cell r="Z2" t="str">
            <v>Special EN</v>
          </cell>
        </row>
        <row r="3">
          <cell r="C3" t="str">
            <v>pads0</v>
          </cell>
          <cell r="E3" t="str">
            <v>HARDMACRO</v>
          </cell>
          <cell r="J3" t="str">
            <v>gd</v>
          </cell>
          <cell r="AF3" t="str">
            <v/>
          </cell>
          <cell r="AG3" t="str">
            <v/>
          </cell>
          <cell r="AH3" t="str">
            <v/>
          </cell>
          <cell r="AI3" t="str">
            <v/>
          </cell>
          <cell r="AJ3" t="e">
            <v>#N/A</v>
          </cell>
          <cell r="AL3" t="str">
            <v>NA</v>
          </cell>
          <cell r="AN3" t="str">
            <v>NA</v>
          </cell>
          <cell r="AP3" t="str">
            <v>NA</v>
          </cell>
          <cell r="AR3" t="str">
            <v>NA</v>
          </cell>
          <cell r="AT3" t="str">
            <v>NA</v>
          </cell>
          <cell r="AV3" t="str">
            <v>NA</v>
          </cell>
          <cell r="AX3" t="str">
            <v>NA</v>
          </cell>
          <cell r="AZ3" t="str">
            <v>NA</v>
          </cell>
          <cell r="BB3" t="str">
            <v>NA</v>
          </cell>
          <cell r="BD3" t="str">
            <v>NA</v>
          </cell>
          <cell r="BF3" t="str">
            <v>NA</v>
          </cell>
          <cell r="BH3" t="str">
            <v>NA</v>
          </cell>
          <cell r="BW3">
            <v>-1499</v>
          </cell>
          <cell r="BX3">
            <v>2792.7249999999999</v>
          </cell>
          <cell r="CI3" t="str">
            <v>PCIE_GND</v>
          </cell>
        </row>
        <row r="4">
          <cell r="C4" t="str">
            <v>pcie_rxp</v>
          </cell>
          <cell r="E4" t="str">
            <v/>
          </cell>
          <cell r="J4" t="str">
            <v>rx0_p</v>
          </cell>
          <cell r="AF4" t="str">
            <v/>
          </cell>
          <cell r="AG4" t="str">
            <v/>
          </cell>
          <cell r="AH4" t="str">
            <v/>
          </cell>
          <cell r="AI4" t="str">
            <v/>
          </cell>
          <cell r="AJ4" t="e">
            <v>#N/A</v>
          </cell>
          <cell r="AL4" t="str">
            <v>NA</v>
          </cell>
          <cell r="AN4" t="str">
            <v>NA</v>
          </cell>
          <cell r="AP4" t="str">
            <v>NA</v>
          </cell>
          <cell r="AR4" t="str">
            <v>NA</v>
          </cell>
          <cell r="AT4" t="str">
            <v>NA</v>
          </cell>
          <cell r="AV4" t="str">
            <v>NA</v>
          </cell>
          <cell r="AX4" t="str">
            <v>NA</v>
          </cell>
          <cell r="AZ4" t="str">
            <v>NA</v>
          </cell>
          <cell r="BB4" t="str">
            <v>NA</v>
          </cell>
          <cell r="BD4" t="str">
            <v>NA</v>
          </cell>
          <cell r="BF4" t="str">
            <v>NA</v>
          </cell>
          <cell r="BH4" t="str">
            <v>NA</v>
          </cell>
          <cell r="BW4">
            <v>-1405</v>
          </cell>
          <cell r="BX4">
            <v>2792.7249999999999</v>
          </cell>
          <cell r="CI4" t="str">
            <v>PCIE_RXP</v>
          </cell>
        </row>
        <row r="5">
          <cell r="C5" t="str">
            <v>pcie_vp</v>
          </cell>
          <cell r="E5" t="str">
            <v/>
          </cell>
          <cell r="J5" t="str">
            <v>vp</v>
          </cell>
          <cell r="AF5" t="str">
            <v/>
          </cell>
          <cell r="AG5" t="str">
            <v/>
          </cell>
          <cell r="AH5" t="str">
            <v/>
          </cell>
          <cell r="AI5" t="str">
            <v/>
          </cell>
          <cell r="AJ5" t="e">
            <v>#N/A</v>
          </cell>
          <cell r="AL5" t="str">
            <v>NA</v>
          </cell>
          <cell r="AN5" t="str">
            <v>NA</v>
          </cell>
          <cell r="AP5" t="str">
            <v>NA</v>
          </cell>
          <cell r="AR5" t="str">
            <v>NA</v>
          </cell>
          <cell r="AT5" t="str">
            <v>NA</v>
          </cell>
          <cell r="AV5" t="str">
            <v>NA</v>
          </cell>
          <cell r="AX5" t="str">
            <v>NA</v>
          </cell>
          <cell r="AZ5" t="str">
            <v>NA</v>
          </cell>
          <cell r="BB5" t="str">
            <v>NA</v>
          </cell>
          <cell r="BD5" t="str">
            <v>NA</v>
          </cell>
          <cell r="BF5" t="str">
            <v>NA</v>
          </cell>
          <cell r="BH5" t="str">
            <v>NA</v>
          </cell>
          <cell r="BW5">
            <v>-1452</v>
          </cell>
          <cell r="BX5">
            <v>2792.7249999999999</v>
          </cell>
          <cell r="CI5" t="str">
            <v>PCIE_VP</v>
          </cell>
        </row>
        <row r="6">
          <cell r="C6" t="str">
            <v>pcie_rxm</v>
          </cell>
          <cell r="E6" t="str">
            <v/>
          </cell>
          <cell r="J6" t="str">
            <v>rx0_m</v>
          </cell>
          <cell r="AF6" t="str">
            <v/>
          </cell>
          <cell r="AG6" t="str">
            <v/>
          </cell>
          <cell r="AH6" t="str">
            <v/>
          </cell>
          <cell r="AI6" t="str">
            <v/>
          </cell>
          <cell r="AJ6" t="e">
            <v>#N/A</v>
          </cell>
          <cell r="AL6" t="str">
            <v>NA</v>
          </cell>
          <cell r="AN6" t="str">
            <v>NA</v>
          </cell>
          <cell r="AP6" t="str">
            <v>NA</v>
          </cell>
          <cell r="AR6" t="str">
            <v>NA</v>
          </cell>
          <cell r="AT6" t="str">
            <v>NA</v>
          </cell>
          <cell r="AV6" t="str">
            <v>NA</v>
          </cell>
          <cell r="AX6" t="str">
            <v>NA</v>
          </cell>
          <cell r="AZ6" t="str">
            <v>NA</v>
          </cell>
          <cell r="BB6" t="str">
            <v>NA</v>
          </cell>
          <cell r="BD6" t="str">
            <v>NA</v>
          </cell>
          <cell r="BF6" t="str">
            <v>NA</v>
          </cell>
          <cell r="BH6" t="str">
            <v>NA</v>
          </cell>
          <cell r="BW6">
            <v>-1311</v>
          </cell>
          <cell r="BX6">
            <v>2792.7249999999999</v>
          </cell>
          <cell r="CI6" t="str">
            <v>PCIE_RXM</v>
          </cell>
        </row>
        <row r="7">
          <cell r="C7" t="str">
            <v>pcie_gnd__1</v>
          </cell>
          <cell r="E7" t="str">
            <v/>
          </cell>
          <cell r="J7" t="str">
            <v>gd</v>
          </cell>
          <cell r="AF7" t="str">
            <v/>
          </cell>
          <cell r="AG7" t="str">
            <v/>
          </cell>
          <cell r="AH7" t="str">
            <v/>
          </cell>
          <cell r="AI7" t="str">
            <v/>
          </cell>
          <cell r="AJ7" t="e">
            <v>#N/A</v>
          </cell>
          <cell r="AL7" t="str">
            <v>NA</v>
          </cell>
          <cell r="AN7" t="str">
            <v>NA</v>
          </cell>
          <cell r="AP7" t="str">
            <v>NA</v>
          </cell>
          <cell r="AR7" t="str">
            <v>NA</v>
          </cell>
          <cell r="AT7" t="str">
            <v>NA</v>
          </cell>
          <cell r="AV7" t="str">
            <v>NA</v>
          </cell>
          <cell r="AX7" t="str">
            <v>NA</v>
          </cell>
          <cell r="AZ7" t="str">
            <v>NA</v>
          </cell>
          <cell r="BB7" t="str">
            <v>NA</v>
          </cell>
          <cell r="BD7" t="str">
            <v>NA</v>
          </cell>
          <cell r="BF7" t="str">
            <v>NA</v>
          </cell>
          <cell r="BH7" t="str">
            <v>NA</v>
          </cell>
          <cell r="BW7">
            <v>-1823</v>
          </cell>
          <cell r="BX7">
            <v>2792.7249999999999</v>
          </cell>
          <cell r="CI7" t="str">
            <v>PCIE_GND</v>
          </cell>
        </row>
        <row r="8">
          <cell r="C8" t="str">
            <v>pcie_txp</v>
          </cell>
          <cell r="E8" t="str">
            <v/>
          </cell>
          <cell r="J8" t="str">
            <v>tx0_p</v>
          </cell>
          <cell r="AF8" t="str">
            <v/>
          </cell>
          <cell r="AG8" t="str">
            <v/>
          </cell>
          <cell r="AH8" t="str">
            <v/>
          </cell>
          <cell r="AI8" t="str">
            <v/>
          </cell>
          <cell r="AJ8" t="e">
            <v>#N/A</v>
          </cell>
          <cell r="AL8" t="str">
            <v>NA</v>
          </cell>
          <cell r="AN8" t="str">
            <v>NA</v>
          </cell>
          <cell r="AP8" t="str">
            <v>NA</v>
          </cell>
          <cell r="AR8" t="str">
            <v>NA</v>
          </cell>
          <cell r="AT8" t="str">
            <v>NA</v>
          </cell>
          <cell r="AV8" t="str">
            <v>NA</v>
          </cell>
          <cell r="AX8" t="str">
            <v>NA</v>
          </cell>
          <cell r="AZ8" t="str">
            <v>NA</v>
          </cell>
          <cell r="BB8" t="str">
            <v>NA</v>
          </cell>
          <cell r="BD8" t="str">
            <v>NA</v>
          </cell>
          <cell r="BF8" t="str">
            <v>NA</v>
          </cell>
          <cell r="BH8" t="str">
            <v>NA</v>
          </cell>
          <cell r="BW8">
            <v>-1358</v>
          </cell>
          <cell r="BX8">
            <v>2792.7249999999999</v>
          </cell>
          <cell r="CI8" t="str">
            <v>PCIE_TXP</v>
          </cell>
        </row>
        <row r="9">
          <cell r="C9" t="str">
            <v>pcie_vptx</v>
          </cell>
          <cell r="E9" t="str">
            <v/>
          </cell>
          <cell r="J9" t="str">
            <v>vptx0</v>
          </cell>
          <cell r="AF9" t="str">
            <v/>
          </cell>
          <cell r="AG9" t="str">
            <v/>
          </cell>
          <cell r="AH9" t="str">
            <v/>
          </cell>
          <cell r="AI9" t="str">
            <v/>
          </cell>
          <cell r="AJ9" t="e">
            <v>#N/A</v>
          </cell>
          <cell r="AL9" t="str">
            <v>NA</v>
          </cell>
          <cell r="AN9" t="str">
            <v>NA</v>
          </cell>
          <cell r="AP9" t="str">
            <v>NA</v>
          </cell>
          <cell r="AR9" t="str">
            <v>NA</v>
          </cell>
          <cell r="AT9" t="str">
            <v>NA</v>
          </cell>
          <cell r="AV9" t="str">
            <v>NA</v>
          </cell>
          <cell r="AX9" t="str">
            <v>NA</v>
          </cell>
          <cell r="AZ9" t="str">
            <v>NA</v>
          </cell>
          <cell r="BB9" t="str">
            <v>NA</v>
          </cell>
          <cell r="BD9" t="str">
            <v>NA</v>
          </cell>
          <cell r="BF9" t="str">
            <v>NA</v>
          </cell>
          <cell r="BH9" t="str">
            <v>NA</v>
          </cell>
          <cell r="BW9">
            <v>-1769</v>
          </cell>
          <cell r="BX9">
            <v>2792.7249999999999</v>
          </cell>
          <cell r="CI9" t="str">
            <v>PCIE_VPTX</v>
          </cell>
        </row>
        <row r="10">
          <cell r="C10" t="str">
            <v>pcie_txm</v>
          </cell>
          <cell r="E10" t="str">
            <v/>
          </cell>
          <cell r="J10" t="str">
            <v>tx0_m</v>
          </cell>
          <cell r="AF10" t="str">
            <v/>
          </cell>
          <cell r="AG10" t="str">
            <v/>
          </cell>
          <cell r="AH10" t="str">
            <v/>
          </cell>
          <cell r="AI10" t="str">
            <v/>
          </cell>
          <cell r="AJ10" t="e">
            <v>#N/A</v>
          </cell>
          <cell r="AL10" t="str">
            <v>NA</v>
          </cell>
          <cell r="AN10" t="str">
            <v>NA</v>
          </cell>
          <cell r="AP10" t="str">
            <v>NA</v>
          </cell>
          <cell r="AR10" t="str">
            <v>NA</v>
          </cell>
          <cell r="AT10" t="str">
            <v>NA</v>
          </cell>
          <cell r="AV10" t="str">
            <v>NA</v>
          </cell>
          <cell r="AX10" t="str">
            <v>NA</v>
          </cell>
          <cell r="AZ10" t="str">
            <v>NA</v>
          </cell>
          <cell r="BB10" t="str">
            <v>NA</v>
          </cell>
          <cell r="BD10" t="str">
            <v>NA</v>
          </cell>
          <cell r="BF10" t="str">
            <v>NA</v>
          </cell>
          <cell r="BH10" t="str">
            <v>NA</v>
          </cell>
          <cell r="BW10">
            <v>-1554</v>
          </cell>
          <cell r="BX10">
            <v>2792.7249999999999</v>
          </cell>
          <cell r="CI10" t="str">
            <v>PCIE_TXM</v>
          </cell>
        </row>
        <row r="11">
          <cell r="C11" t="str">
            <v>pcie_gnd__2</v>
          </cell>
          <cell r="E11" t="str">
            <v/>
          </cell>
          <cell r="J11" t="str">
            <v>gd</v>
          </cell>
          <cell r="AF11" t="str">
            <v/>
          </cell>
          <cell r="AG11" t="str">
            <v/>
          </cell>
          <cell r="AH11" t="str">
            <v/>
          </cell>
          <cell r="AI11" t="str">
            <v/>
          </cell>
          <cell r="AJ11" t="e">
            <v>#N/A</v>
          </cell>
          <cell r="AL11" t="str">
            <v>NA</v>
          </cell>
          <cell r="AN11" t="str">
            <v>NA</v>
          </cell>
          <cell r="AP11" t="str">
            <v>NA</v>
          </cell>
          <cell r="AR11" t="str">
            <v>NA</v>
          </cell>
          <cell r="AT11" t="str">
            <v>NA</v>
          </cell>
          <cell r="AV11" t="str">
            <v>NA</v>
          </cell>
          <cell r="AX11" t="str">
            <v>NA</v>
          </cell>
          <cell r="AZ11" t="str">
            <v>NA</v>
          </cell>
          <cell r="BB11" t="str">
            <v>NA</v>
          </cell>
          <cell r="BD11" t="str">
            <v>NA</v>
          </cell>
          <cell r="BF11" t="str">
            <v>NA</v>
          </cell>
          <cell r="BH11" t="str">
            <v>NA</v>
          </cell>
          <cell r="BW11">
            <v>-1499</v>
          </cell>
          <cell r="BX11">
            <v>2792.7249999999999</v>
          </cell>
          <cell r="CI11" t="str">
            <v>PCIE_GND</v>
          </cell>
        </row>
        <row r="12">
          <cell r="C12" t="str">
            <v>pcie_vph__0</v>
          </cell>
          <cell r="E12" t="str">
            <v/>
          </cell>
          <cell r="J12" t="str">
            <v>vph</v>
          </cell>
          <cell r="AF12" t="str">
            <v/>
          </cell>
          <cell r="AG12" t="str">
            <v/>
          </cell>
          <cell r="AH12" t="str">
            <v/>
          </cell>
          <cell r="AI12" t="str">
            <v/>
          </cell>
          <cell r="AJ12" t="e">
            <v>#N/A</v>
          </cell>
          <cell r="AL12" t="str">
            <v>NA</v>
          </cell>
          <cell r="AN12" t="str">
            <v>NA</v>
          </cell>
          <cell r="AP12" t="str">
            <v>NA</v>
          </cell>
          <cell r="AR12" t="str">
            <v>NA</v>
          </cell>
          <cell r="AT12" t="str">
            <v>NA</v>
          </cell>
          <cell r="AV12" t="str">
            <v>NA</v>
          </cell>
          <cell r="AX12" t="str">
            <v>NA</v>
          </cell>
          <cell r="AZ12" t="str">
            <v>NA</v>
          </cell>
          <cell r="BB12" t="str">
            <v>NA</v>
          </cell>
          <cell r="BD12" t="str">
            <v>NA</v>
          </cell>
          <cell r="BF12" t="str">
            <v>NA</v>
          </cell>
          <cell r="BH12" t="str">
            <v>NA</v>
          </cell>
          <cell r="BW12">
            <v>-1716</v>
          </cell>
          <cell r="BX12">
            <v>2792.7249999999999</v>
          </cell>
          <cell r="CI12" t="str">
            <v>PCIE_VPH</v>
          </cell>
        </row>
        <row r="13">
          <cell r="C13" t="str">
            <v>pcie_vph__1</v>
          </cell>
          <cell r="E13" t="str">
            <v/>
          </cell>
          <cell r="J13" t="str">
            <v>vph</v>
          </cell>
          <cell r="AF13" t="str">
            <v/>
          </cell>
          <cell r="AG13" t="str">
            <v/>
          </cell>
          <cell r="AH13" t="str">
            <v/>
          </cell>
          <cell r="AI13" t="str">
            <v/>
          </cell>
          <cell r="AJ13" t="e">
            <v>#N/A</v>
          </cell>
          <cell r="AL13" t="str">
            <v>NA</v>
          </cell>
          <cell r="AN13" t="str">
            <v>NA</v>
          </cell>
          <cell r="AP13" t="str">
            <v>NA</v>
          </cell>
          <cell r="AR13" t="str">
            <v>NA</v>
          </cell>
          <cell r="AT13" t="str">
            <v>NA</v>
          </cell>
          <cell r="AV13" t="str">
            <v>NA</v>
          </cell>
          <cell r="AX13" t="str">
            <v>NA</v>
          </cell>
          <cell r="AZ13" t="str">
            <v>NA</v>
          </cell>
          <cell r="BB13" t="str">
            <v>NA</v>
          </cell>
          <cell r="BD13" t="str">
            <v>NA</v>
          </cell>
          <cell r="BF13" t="str">
            <v>NA</v>
          </cell>
          <cell r="BH13" t="str">
            <v>NA</v>
          </cell>
          <cell r="BW13">
            <v>-1716</v>
          </cell>
          <cell r="BX13">
            <v>2792.7249999999999</v>
          </cell>
          <cell r="CI13" t="str">
            <v>PCIE_VPH</v>
          </cell>
        </row>
        <row r="14">
          <cell r="C14" t="str">
            <v>pcie_rext</v>
          </cell>
          <cell r="E14" t="str">
            <v/>
          </cell>
          <cell r="J14" t="str">
            <v>resref</v>
          </cell>
          <cell r="AF14" t="str">
            <v/>
          </cell>
          <cell r="AG14" t="str">
            <v/>
          </cell>
          <cell r="AH14" t="str">
            <v/>
          </cell>
          <cell r="AI14" t="str">
            <v/>
          </cell>
          <cell r="AJ14" t="e">
            <v>#N/A</v>
          </cell>
          <cell r="AL14" t="str">
            <v>NA</v>
          </cell>
          <cell r="AN14" t="str">
            <v>NA</v>
          </cell>
          <cell r="AP14" t="str">
            <v>NA</v>
          </cell>
          <cell r="AR14" t="str">
            <v>NA</v>
          </cell>
          <cell r="AT14" t="str">
            <v>NA</v>
          </cell>
          <cell r="AV14" t="str">
            <v>NA</v>
          </cell>
          <cell r="AX14" t="str">
            <v>NA</v>
          </cell>
          <cell r="AZ14" t="str">
            <v>NA</v>
          </cell>
          <cell r="BB14" t="str">
            <v>NA</v>
          </cell>
          <cell r="BD14" t="str">
            <v>NA</v>
          </cell>
          <cell r="BF14" t="str">
            <v>NA</v>
          </cell>
          <cell r="BH14" t="str">
            <v>NA</v>
          </cell>
          <cell r="BW14">
            <v>-1876</v>
          </cell>
          <cell r="BX14">
            <v>2792.7249999999999</v>
          </cell>
          <cell r="CI14" t="str">
            <v>PCIE_REXT</v>
          </cell>
        </row>
        <row r="15">
          <cell r="C15" t="str">
            <v>pcie_gnd__3</v>
          </cell>
          <cell r="E15" t="str">
            <v/>
          </cell>
          <cell r="J15" t="str">
            <v>gd</v>
          </cell>
          <cell r="AF15" t="str">
            <v/>
          </cell>
          <cell r="AG15" t="str">
            <v/>
          </cell>
          <cell r="AH15" t="str">
            <v/>
          </cell>
          <cell r="AI15" t="str">
            <v/>
          </cell>
          <cell r="AJ15" t="e">
            <v>#N/A</v>
          </cell>
          <cell r="AL15" t="str">
            <v>NA</v>
          </cell>
          <cell r="AN15" t="str">
            <v>NA</v>
          </cell>
          <cell r="AP15" t="str">
            <v>NA</v>
          </cell>
          <cell r="AR15" t="str">
            <v>NA</v>
          </cell>
          <cell r="AT15" t="str">
            <v>NA</v>
          </cell>
          <cell r="AV15" t="str">
            <v>NA</v>
          </cell>
          <cell r="AX15" t="str">
            <v>NA</v>
          </cell>
          <cell r="AZ15" t="str">
            <v>NA</v>
          </cell>
          <cell r="BB15" t="str">
            <v>NA</v>
          </cell>
          <cell r="BD15" t="str">
            <v>NA</v>
          </cell>
          <cell r="BF15" t="str">
            <v>NA</v>
          </cell>
          <cell r="BH15" t="str">
            <v>NA</v>
          </cell>
          <cell r="BW15">
            <v>-1499</v>
          </cell>
          <cell r="BX15">
            <v>2792.7249999999999</v>
          </cell>
          <cell r="CI15" t="str">
            <v>PCIE_GND</v>
          </cell>
        </row>
        <row r="16">
          <cell r="C16" t="str">
            <v>pcut__0</v>
          </cell>
          <cell r="E16" t="str">
            <v/>
          </cell>
          <cell r="AF16" t="str">
            <v/>
          </cell>
          <cell r="AG16" t="str">
            <v/>
          </cell>
          <cell r="AH16" t="str">
            <v/>
          </cell>
          <cell r="AI16" t="str">
            <v/>
          </cell>
          <cell r="AJ16" t="str">
            <v>NA</v>
          </cell>
          <cell r="AL16" t="str">
            <v>NA</v>
          </cell>
          <cell r="AN16" t="str">
            <v>NA</v>
          </cell>
          <cell r="AP16" t="str">
            <v>NA</v>
          </cell>
          <cell r="AR16" t="str">
            <v>NA</v>
          </cell>
          <cell r="AT16" t="str">
            <v>NA</v>
          </cell>
          <cell r="AV16" t="str">
            <v>NA</v>
          </cell>
          <cell r="AX16" t="str">
            <v>NA</v>
          </cell>
          <cell r="AZ16" t="str">
            <v>NA</v>
          </cell>
          <cell r="BB16" t="str">
            <v>NA</v>
          </cell>
          <cell r="BD16" t="str">
            <v>NA</v>
          </cell>
          <cell r="BF16" t="str">
            <v>NA</v>
          </cell>
          <cell r="BH16" t="str">
            <v>NA</v>
          </cell>
          <cell r="BW16">
            <v>-1995</v>
          </cell>
          <cell r="BX16">
            <v>-2792.7249999999999</v>
          </cell>
          <cell r="CI16">
            <v>0</v>
          </cell>
        </row>
        <row r="17">
          <cell r="C17" t="str">
            <v>jtag_tms</v>
          </cell>
          <cell r="E17" t="str">
            <v>GPIO</v>
          </cell>
          <cell r="I17" t="str">
            <v>sjc</v>
          </cell>
          <cell r="J17" t="str">
            <v>TMS</v>
          </cell>
          <cell r="AF17" t="str">
            <v/>
          </cell>
          <cell r="AG17" t="str">
            <v/>
          </cell>
          <cell r="AH17" t="str">
            <v/>
          </cell>
          <cell r="AI17" t="str">
            <v/>
          </cell>
          <cell r="AJ17" t="str">
            <v>No</v>
          </cell>
          <cell r="AL17" t="str">
            <v>SLOW</v>
          </cell>
          <cell r="AN17" t="str">
            <v>R0DIV4</v>
          </cell>
          <cell r="AP17" t="str">
            <v>Disabled</v>
          </cell>
          <cell r="AR17" t="str">
            <v>CFG(Disabled)</v>
          </cell>
          <cell r="AT17" t="str">
            <v>CFG(47KOhm PU)</v>
          </cell>
          <cell r="AV17" t="str">
            <v>Pull</v>
          </cell>
          <cell r="AX17" t="str">
            <v>CFG(Enabled)</v>
          </cell>
          <cell r="AZ17" t="str">
            <v>NA</v>
          </cell>
          <cell r="BB17" t="str">
            <v>50MHz</v>
          </cell>
          <cell r="BD17" t="str">
            <v>NA</v>
          </cell>
          <cell r="BF17" t="str">
            <v>NA</v>
          </cell>
          <cell r="BH17" t="str">
            <v>NA</v>
          </cell>
          <cell r="BW17">
            <v>522</v>
          </cell>
          <cell r="BX17">
            <v>2792.7249999999999</v>
          </cell>
          <cell r="CI17" t="str">
            <v>JTAG_TMS</v>
          </cell>
        </row>
        <row r="18">
          <cell r="C18" t="str">
            <v>jtag_tdo</v>
          </cell>
          <cell r="E18" t="str">
            <v>GPIO</v>
          </cell>
          <cell r="I18" t="str">
            <v>sjc</v>
          </cell>
          <cell r="J18" t="str">
            <v>TDO</v>
          </cell>
          <cell r="AF18" t="str">
            <v/>
          </cell>
          <cell r="AG18" t="str">
            <v/>
          </cell>
          <cell r="AH18" t="str">
            <v/>
          </cell>
          <cell r="AI18" t="str">
            <v/>
          </cell>
          <cell r="AJ18" t="str">
            <v>No</v>
          </cell>
          <cell r="AL18" t="str">
            <v>NA</v>
          </cell>
          <cell r="AN18" t="str">
            <v>NA</v>
          </cell>
          <cell r="AP18" t="str">
            <v>NA</v>
          </cell>
          <cell r="AR18" t="str">
            <v>NA</v>
          </cell>
          <cell r="AT18" t="str">
            <v>NA</v>
          </cell>
          <cell r="AV18" t="str">
            <v>NA</v>
          </cell>
          <cell r="AX18" t="str">
            <v>NA</v>
          </cell>
          <cell r="AZ18" t="str">
            <v>NA</v>
          </cell>
          <cell r="BB18" t="str">
            <v>NA</v>
          </cell>
          <cell r="BD18" t="str">
            <v>NA</v>
          </cell>
          <cell r="BF18" t="str">
            <v>NA</v>
          </cell>
          <cell r="BH18" t="str">
            <v>NA</v>
          </cell>
          <cell r="BW18">
            <v>240</v>
          </cell>
          <cell r="BX18">
            <v>2792.7249999999999</v>
          </cell>
          <cell r="CI18" t="str">
            <v>JTAG_TDO</v>
          </cell>
        </row>
        <row r="19">
          <cell r="C19" t="str">
            <v>jtag_tdi</v>
          </cell>
          <cell r="E19" t="str">
            <v>GPIO</v>
          </cell>
          <cell r="I19" t="str">
            <v>sjc</v>
          </cell>
          <cell r="J19" t="str">
            <v>TDI</v>
          </cell>
          <cell r="AF19" t="str">
            <v/>
          </cell>
          <cell r="AG19" t="str">
            <v/>
          </cell>
          <cell r="AH19" t="str">
            <v/>
          </cell>
          <cell r="AI19" t="str">
            <v/>
          </cell>
          <cell r="AJ19" t="str">
            <v>No</v>
          </cell>
          <cell r="AL19" t="str">
            <v>SLOW</v>
          </cell>
          <cell r="AN19" t="str">
            <v>R0DIV4</v>
          </cell>
          <cell r="AP19" t="str">
            <v>Disabled</v>
          </cell>
          <cell r="AR19" t="str">
            <v>CFG(Disabled)</v>
          </cell>
          <cell r="AT19" t="str">
            <v>CFG(47KOhm PU)</v>
          </cell>
          <cell r="AV19" t="str">
            <v>Pull</v>
          </cell>
          <cell r="AX19" t="str">
            <v>CFG(Enabled)</v>
          </cell>
          <cell r="AZ19" t="str">
            <v>NA</v>
          </cell>
          <cell r="BB19" t="str">
            <v>50MHz</v>
          </cell>
          <cell r="BD19" t="str">
            <v>NA</v>
          </cell>
          <cell r="BF19" t="str">
            <v>NA</v>
          </cell>
          <cell r="BH19" t="str">
            <v>NA</v>
          </cell>
          <cell r="BW19">
            <v>334</v>
          </cell>
          <cell r="BX19">
            <v>2792.7249999999999</v>
          </cell>
          <cell r="CI19" t="str">
            <v>JTAG_TDI</v>
          </cell>
        </row>
        <row r="20">
          <cell r="C20" t="str">
            <v>nvcc_jtag</v>
          </cell>
          <cell r="E20" t="str">
            <v>NOISY_POWER</v>
          </cell>
          <cell r="AF20" t="str">
            <v/>
          </cell>
          <cell r="AG20" t="str">
            <v/>
          </cell>
          <cell r="AH20" t="str">
            <v/>
          </cell>
          <cell r="AI20" t="str">
            <v/>
          </cell>
          <cell r="AJ20" t="str">
            <v>NA</v>
          </cell>
          <cell r="AL20" t="str">
            <v>NA</v>
          </cell>
          <cell r="AN20" t="str">
            <v>NA</v>
          </cell>
          <cell r="AP20" t="str">
            <v>NA</v>
          </cell>
          <cell r="AR20" t="str">
            <v>NA</v>
          </cell>
          <cell r="AT20" t="str">
            <v>NA</v>
          </cell>
          <cell r="AV20" t="str">
            <v>NA</v>
          </cell>
          <cell r="AX20" t="str">
            <v>NA</v>
          </cell>
          <cell r="AZ20" t="str">
            <v>NA</v>
          </cell>
          <cell r="BB20" t="str">
            <v>NA</v>
          </cell>
          <cell r="BD20" t="str">
            <v>NA</v>
          </cell>
          <cell r="BF20" t="str">
            <v>NA</v>
          </cell>
          <cell r="BH20" t="str">
            <v>NA</v>
          </cell>
          <cell r="BW20">
            <v>475</v>
          </cell>
          <cell r="BX20">
            <v>2792.7249999999999</v>
          </cell>
          <cell r="CI20" t="str">
            <v>NVCC_JTAG</v>
          </cell>
        </row>
        <row r="21">
          <cell r="C21" t="str">
            <v>jtag_mod</v>
          </cell>
          <cell r="E21" t="str">
            <v>GPIO</v>
          </cell>
          <cell r="I21" t="str">
            <v>sjc</v>
          </cell>
          <cell r="J21" t="str">
            <v>MOD</v>
          </cell>
          <cell r="AF21" t="str">
            <v/>
          </cell>
          <cell r="AG21" t="str">
            <v/>
          </cell>
          <cell r="AH21" t="str">
            <v/>
          </cell>
          <cell r="AI21" t="str">
            <v/>
          </cell>
          <cell r="AJ21" t="str">
            <v>No</v>
          </cell>
          <cell r="AL21" t="str">
            <v>SLOW</v>
          </cell>
          <cell r="AN21" t="str">
            <v>R0DIV4</v>
          </cell>
          <cell r="AP21" t="str">
            <v>Disabled</v>
          </cell>
          <cell r="AR21" t="str">
            <v>CFG(Disabled)</v>
          </cell>
          <cell r="AT21" t="str">
            <v>CFG(100KOhm PU)</v>
          </cell>
          <cell r="AV21" t="str">
            <v>Pull</v>
          </cell>
          <cell r="AX21" t="str">
            <v>CFG(Enabled)</v>
          </cell>
          <cell r="AZ21" t="str">
            <v>NA</v>
          </cell>
          <cell r="BB21" t="str">
            <v>50MHz</v>
          </cell>
          <cell r="BD21" t="str">
            <v>NA</v>
          </cell>
          <cell r="BF21" t="str">
            <v>NA</v>
          </cell>
          <cell r="BH21" t="str">
            <v>NA</v>
          </cell>
          <cell r="BW21">
            <v>428</v>
          </cell>
          <cell r="BX21">
            <v>2792.7249999999999</v>
          </cell>
          <cell r="CI21" t="str">
            <v>JTAG_MOD</v>
          </cell>
        </row>
        <row r="22">
          <cell r="C22" t="str">
            <v>jtag_tck</v>
          </cell>
          <cell r="E22" t="str">
            <v>GPIO</v>
          </cell>
          <cell r="I22" t="str">
            <v>sjc</v>
          </cell>
          <cell r="J22" t="str">
            <v>TCK</v>
          </cell>
          <cell r="AF22" t="str">
            <v/>
          </cell>
          <cell r="AG22" t="str">
            <v/>
          </cell>
          <cell r="AH22" t="str">
            <v/>
          </cell>
          <cell r="AI22" t="str">
            <v/>
          </cell>
          <cell r="AJ22" t="str">
            <v>No</v>
          </cell>
          <cell r="AL22" t="str">
            <v>NA</v>
          </cell>
          <cell r="AN22" t="str">
            <v>NA</v>
          </cell>
          <cell r="AP22" t="str">
            <v>NA</v>
          </cell>
          <cell r="AR22" t="str">
            <v>NA</v>
          </cell>
          <cell r="AT22" t="str">
            <v>NA</v>
          </cell>
          <cell r="AV22" t="str">
            <v>NA</v>
          </cell>
          <cell r="AX22" t="str">
            <v>NA</v>
          </cell>
          <cell r="AZ22" t="str">
            <v>NA</v>
          </cell>
          <cell r="BB22" t="str">
            <v>NA</v>
          </cell>
          <cell r="BD22" t="str">
            <v>NA</v>
          </cell>
          <cell r="BF22" t="str">
            <v>NA</v>
          </cell>
          <cell r="BH22" t="str">
            <v>NA</v>
          </cell>
          <cell r="BW22">
            <v>287</v>
          </cell>
          <cell r="BX22">
            <v>2792.7249999999999</v>
          </cell>
          <cell r="CI22" t="str">
            <v>JTAG_TCK</v>
          </cell>
        </row>
        <row r="23">
          <cell r="C23" t="str">
            <v>jtag_trstb</v>
          </cell>
          <cell r="E23" t="str">
            <v>GPIO</v>
          </cell>
          <cell r="I23" t="str">
            <v>sjc</v>
          </cell>
          <cell r="J23" t="str">
            <v>TRSTB</v>
          </cell>
          <cell r="AF23" t="str">
            <v/>
          </cell>
          <cell r="AG23" t="str">
            <v/>
          </cell>
          <cell r="AH23" t="str">
            <v/>
          </cell>
          <cell r="AI23" t="str">
            <v/>
          </cell>
          <cell r="AJ23" t="str">
            <v>No</v>
          </cell>
          <cell r="AL23" t="str">
            <v>SLOW</v>
          </cell>
          <cell r="AN23" t="str">
            <v>R0DIV4</v>
          </cell>
          <cell r="AP23" t="str">
            <v>Disabled</v>
          </cell>
          <cell r="AR23" t="str">
            <v>CFG(Disabled)</v>
          </cell>
          <cell r="AT23" t="str">
            <v>CFG(47KOhm PU)</v>
          </cell>
          <cell r="AV23" t="str">
            <v>Pull</v>
          </cell>
          <cell r="AX23" t="str">
            <v>CFG(Enabled)</v>
          </cell>
          <cell r="AZ23" t="str">
            <v>NA</v>
          </cell>
          <cell r="BB23" t="str">
            <v>50MHz</v>
          </cell>
          <cell r="BD23" t="str">
            <v>NA</v>
          </cell>
          <cell r="BF23" t="str">
            <v>NA</v>
          </cell>
          <cell r="BH23" t="str">
            <v>NA</v>
          </cell>
          <cell r="BW23">
            <v>381</v>
          </cell>
          <cell r="BX23">
            <v>2792.7249999999999</v>
          </cell>
          <cell r="CI23" t="str">
            <v>JTAG_TRSTB</v>
          </cell>
        </row>
        <row r="24">
          <cell r="C24" t="str">
            <v>pcut__1</v>
          </cell>
          <cell r="E24" t="str">
            <v/>
          </cell>
          <cell r="AF24" t="str">
            <v/>
          </cell>
          <cell r="AG24" t="str">
            <v/>
          </cell>
          <cell r="AH24" t="str">
            <v/>
          </cell>
          <cell r="AI24" t="str">
            <v/>
          </cell>
          <cell r="AJ24" t="str">
            <v>NA</v>
          </cell>
          <cell r="AL24" t="str">
            <v>NA</v>
          </cell>
          <cell r="AN24" t="str">
            <v>NA</v>
          </cell>
          <cell r="AP24" t="str">
            <v>NA</v>
          </cell>
          <cell r="AR24" t="str">
            <v>NA</v>
          </cell>
          <cell r="AT24" t="str">
            <v>NA</v>
          </cell>
          <cell r="AV24" t="str">
            <v>NA</v>
          </cell>
          <cell r="AX24" t="str">
            <v>NA</v>
          </cell>
          <cell r="AZ24" t="str">
            <v>NA</v>
          </cell>
          <cell r="BB24" t="str">
            <v>NA</v>
          </cell>
          <cell r="BD24" t="str">
            <v>NA</v>
          </cell>
          <cell r="BF24" t="str">
            <v>NA</v>
          </cell>
          <cell r="BH24" t="str">
            <v>NA</v>
          </cell>
        </row>
        <row r="25">
          <cell r="C25" t="str">
            <v>nvcc_mipi_csi__0</v>
          </cell>
          <cell r="E25" t="str">
            <v>NOISY_POWER</v>
          </cell>
          <cell r="I25" t="str">
            <v>mipi_core</v>
          </cell>
          <cell r="J25" t="str">
            <v>avdd_csi2</v>
          </cell>
          <cell r="AF25" t="str">
            <v/>
          </cell>
          <cell r="AG25" t="str">
            <v/>
          </cell>
          <cell r="AH25" t="str">
            <v/>
          </cell>
          <cell r="AI25" t="str">
            <v/>
          </cell>
          <cell r="AJ25" t="e">
            <v>#N/A</v>
          </cell>
          <cell r="AL25" t="str">
            <v>NA</v>
          </cell>
          <cell r="AN25" t="str">
            <v>NA</v>
          </cell>
          <cell r="AP25" t="str">
            <v>NA</v>
          </cell>
          <cell r="AR25" t="str">
            <v>NA</v>
          </cell>
          <cell r="AT25" t="str">
            <v>NA</v>
          </cell>
          <cell r="AV25" t="str">
            <v>NA</v>
          </cell>
          <cell r="AX25" t="str">
            <v>NA</v>
          </cell>
          <cell r="AZ25" t="str">
            <v>NA</v>
          </cell>
          <cell r="BB25" t="str">
            <v>NA</v>
          </cell>
          <cell r="BD25" t="str">
            <v>NA</v>
          </cell>
          <cell r="BF25" t="str">
            <v>NA</v>
          </cell>
          <cell r="BH25" t="str">
            <v>NA</v>
          </cell>
          <cell r="BW25">
            <v>-2032</v>
          </cell>
          <cell r="BX25">
            <v>2792.7249999999999</v>
          </cell>
          <cell r="CI25" t="str">
            <v>NVCC_MIPI_CSI</v>
          </cell>
        </row>
        <row r="26">
          <cell r="C26" t="str">
            <v>csi_rext</v>
          </cell>
          <cell r="E26" t="str">
            <v>ANALOG</v>
          </cell>
          <cell r="I26" t="str">
            <v>mipi_core</v>
          </cell>
          <cell r="J26" t="str">
            <v>csi2_rext</v>
          </cell>
          <cell r="AF26" t="str">
            <v/>
          </cell>
          <cell r="AG26" t="str">
            <v/>
          </cell>
          <cell r="AH26" t="str">
            <v/>
          </cell>
          <cell r="AI26" t="str">
            <v/>
          </cell>
          <cell r="AJ26" t="e">
            <v>#N/A</v>
          </cell>
          <cell r="AL26" t="str">
            <v>NA</v>
          </cell>
          <cell r="AN26" t="str">
            <v>NA</v>
          </cell>
          <cell r="AP26" t="str">
            <v>NA</v>
          </cell>
          <cell r="AR26" t="str">
            <v>NA</v>
          </cell>
          <cell r="AT26" t="str">
            <v>NA</v>
          </cell>
          <cell r="AV26" t="str">
            <v>NA</v>
          </cell>
          <cell r="AX26" t="str">
            <v>NA</v>
          </cell>
          <cell r="AZ26" t="str">
            <v>NA</v>
          </cell>
          <cell r="BB26" t="str">
            <v>NA</v>
          </cell>
          <cell r="BD26" t="str">
            <v>NA</v>
          </cell>
          <cell r="BF26" t="str">
            <v>NA</v>
          </cell>
          <cell r="BH26" t="str">
            <v>NA</v>
          </cell>
          <cell r="CI26" t="str">
            <v>CSI_REXT</v>
          </cell>
        </row>
        <row r="27">
          <cell r="C27" t="str">
            <v>csi_d0m</v>
          </cell>
          <cell r="E27" t="str">
            <v>ANALOG</v>
          </cell>
          <cell r="I27" t="str">
            <v>mipi_core</v>
          </cell>
          <cell r="J27" t="str">
            <v>csi2_datan0</v>
          </cell>
          <cell r="AF27" t="str">
            <v/>
          </cell>
          <cell r="AG27" t="str">
            <v/>
          </cell>
          <cell r="AH27" t="str">
            <v/>
          </cell>
          <cell r="AI27" t="str">
            <v/>
          </cell>
          <cell r="AJ27" t="e">
            <v>#N/A</v>
          </cell>
          <cell r="AL27" t="str">
            <v>NA</v>
          </cell>
          <cell r="AN27" t="str">
            <v>NA</v>
          </cell>
          <cell r="AP27" t="str">
            <v>NA</v>
          </cell>
          <cell r="AR27" t="str">
            <v>NA</v>
          </cell>
          <cell r="AT27" t="str">
            <v>NA</v>
          </cell>
          <cell r="AV27" t="str">
            <v>NA</v>
          </cell>
          <cell r="AX27" t="str">
            <v>NA</v>
          </cell>
          <cell r="AZ27" t="str">
            <v>NA</v>
          </cell>
          <cell r="BB27" t="str">
            <v>NA</v>
          </cell>
          <cell r="BD27" t="str">
            <v>NA</v>
          </cell>
          <cell r="BF27" t="str">
            <v>NA</v>
          </cell>
          <cell r="BH27" t="str">
            <v>NA</v>
          </cell>
          <cell r="CI27" t="str">
            <v>CSI_D0M</v>
          </cell>
        </row>
        <row r="28">
          <cell r="C28" t="str">
            <v>ngnd_mipi_csi__0</v>
          </cell>
          <cell r="E28" t="str">
            <v>NOISY_GROUND</v>
          </cell>
          <cell r="I28" t="str">
            <v>mipi_core</v>
          </cell>
          <cell r="J28" t="str">
            <v>vss</v>
          </cell>
          <cell r="AF28" t="str">
            <v/>
          </cell>
          <cell r="AG28" t="str">
            <v/>
          </cell>
          <cell r="AH28" t="str">
            <v/>
          </cell>
          <cell r="AI28" t="str">
            <v/>
          </cell>
          <cell r="AJ28" t="e">
            <v>#N/A</v>
          </cell>
          <cell r="AL28" t="str">
            <v>NA</v>
          </cell>
          <cell r="AN28" t="str">
            <v>NA</v>
          </cell>
          <cell r="AP28" t="str">
            <v>NA</v>
          </cell>
          <cell r="AR28" t="str">
            <v>NA</v>
          </cell>
          <cell r="AT28" t="str">
            <v>NA</v>
          </cell>
          <cell r="AV28" t="str">
            <v>NA</v>
          </cell>
          <cell r="AX28" t="str">
            <v>NA</v>
          </cell>
          <cell r="AZ28" t="str">
            <v>NA</v>
          </cell>
          <cell r="BB28" t="str">
            <v>NA</v>
          </cell>
          <cell r="BD28" t="str">
            <v>NA</v>
          </cell>
          <cell r="BF28" t="str">
            <v>NA</v>
          </cell>
          <cell r="BH28" t="str">
            <v>NA</v>
          </cell>
          <cell r="CI28" t="str">
            <v>VSS</v>
          </cell>
        </row>
        <row r="29">
          <cell r="C29" t="str">
            <v>csi_d0p</v>
          </cell>
          <cell r="E29" t="str">
            <v>ANALOG</v>
          </cell>
          <cell r="I29" t="str">
            <v>mipi_core</v>
          </cell>
          <cell r="J29" t="str">
            <v>csi2_datap0</v>
          </cell>
          <cell r="AF29" t="str">
            <v/>
          </cell>
          <cell r="AG29" t="str">
            <v/>
          </cell>
          <cell r="AH29" t="str">
            <v/>
          </cell>
          <cell r="AI29" t="str">
            <v/>
          </cell>
          <cell r="AJ29" t="e">
            <v>#N/A</v>
          </cell>
          <cell r="AL29" t="str">
            <v>NA</v>
          </cell>
          <cell r="AN29" t="str">
            <v>NA</v>
          </cell>
          <cell r="AP29" t="str">
            <v>NA</v>
          </cell>
          <cell r="AR29" t="str">
            <v>NA</v>
          </cell>
          <cell r="AT29" t="str">
            <v>NA</v>
          </cell>
          <cell r="AV29" t="str">
            <v>NA</v>
          </cell>
          <cell r="AX29" t="str">
            <v>NA</v>
          </cell>
          <cell r="AZ29" t="str">
            <v>NA</v>
          </cell>
          <cell r="BB29" t="str">
            <v>NA</v>
          </cell>
          <cell r="BD29" t="str">
            <v>NA</v>
          </cell>
          <cell r="BF29" t="str">
            <v>NA</v>
          </cell>
          <cell r="BH29" t="str">
            <v>NA</v>
          </cell>
          <cell r="CI29" t="str">
            <v>CSI_D0P</v>
          </cell>
        </row>
        <row r="30">
          <cell r="C30" t="str">
            <v>ngnd_mipi_csi__1</v>
          </cell>
          <cell r="E30" t="str">
            <v>NOISY_GROUND</v>
          </cell>
          <cell r="I30" t="str">
            <v>mipi_core</v>
          </cell>
          <cell r="J30" t="str">
            <v>vss</v>
          </cell>
          <cell r="AF30" t="str">
            <v/>
          </cell>
          <cell r="AG30" t="str">
            <v/>
          </cell>
          <cell r="AH30" t="str">
            <v/>
          </cell>
          <cell r="AI30" t="str">
            <v/>
          </cell>
          <cell r="AJ30" t="e">
            <v>#N/A</v>
          </cell>
          <cell r="AL30" t="str">
            <v>NA</v>
          </cell>
          <cell r="AN30" t="str">
            <v>NA</v>
          </cell>
          <cell r="AP30" t="str">
            <v>NA</v>
          </cell>
          <cell r="AR30" t="str">
            <v>NA</v>
          </cell>
          <cell r="AT30" t="str">
            <v>NA</v>
          </cell>
          <cell r="AV30" t="str">
            <v>NA</v>
          </cell>
          <cell r="AX30" t="str">
            <v>NA</v>
          </cell>
          <cell r="AZ30" t="str">
            <v>NA</v>
          </cell>
          <cell r="BB30" t="str">
            <v>NA</v>
          </cell>
          <cell r="BD30" t="str">
            <v>NA</v>
          </cell>
          <cell r="BF30" t="str">
            <v>NA</v>
          </cell>
          <cell r="BH30" t="str">
            <v>NA</v>
          </cell>
          <cell r="CI30" t="str">
            <v>VSS</v>
          </cell>
        </row>
        <row r="31">
          <cell r="C31" t="str">
            <v>nvcc_mipi_csi__1</v>
          </cell>
          <cell r="E31" t="str">
            <v>NOISY_POWER</v>
          </cell>
          <cell r="I31" t="str">
            <v>mipi_core</v>
          </cell>
          <cell r="J31" t="str">
            <v>avdd_csi2</v>
          </cell>
          <cell r="AF31" t="str">
            <v/>
          </cell>
          <cell r="AG31" t="str">
            <v/>
          </cell>
          <cell r="AH31" t="str">
            <v/>
          </cell>
          <cell r="AI31" t="str">
            <v/>
          </cell>
          <cell r="AJ31" t="e">
            <v>#N/A</v>
          </cell>
          <cell r="AL31" t="str">
            <v>NA</v>
          </cell>
          <cell r="AN31" t="str">
            <v>NA</v>
          </cell>
          <cell r="AP31" t="str">
            <v>NA</v>
          </cell>
          <cell r="AR31" t="str">
            <v>NA</v>
          </cell>
          <cell r="AT31" t="str">
            <v>NA</v>
          </cell>
          <cell r="AV31" t="str">
            <v>NA</v>
          </cell>
          <cell r="AX31" t="str">
            <v>NA</v>
          </cell>
          <cell r="AZ31" t="str">
            <v>NA</v>
          </cell>
          <cell r="BB31" t="str">
            <v>NA</v>
          </cell>
          <cell r="BD31" t="str">
            <v>NA</v>
          </cell>
          <cell r="BF31" t="str">
            <v>NA</v>
          </cell>
          <cell r="BH31" t="str">
            <v>NA</v>
          </cell>
          <cell r="CI31" t="str">
            <v>NVCC_MIPI_CSI</v>
          </cell>
        </row>
        <row r="32">
          <cell r="C32" t="str">
            <v>csi_clk0p</v>
          </cell>
          <cell r="E32" t="str">
            <v>ANALOG</v>
          </cell>
          <cell r="I32" t="str">
            <v>mipi_core</v>
          </cell>
          <cell r="J32" t="str">
            <v>csi2_clkp</v>
          </cell>
          <cell r="AF32" t="str">
            <v/>
          </cell>
          <cell r="AG32" t="str">
            <v/>
          </cell>
          <cell r="AH32" t="str">
            <v/>
          </cell>
          <cell r="AI32" t="str">
            <v/>
          </cell>
          <cell r="AJ32" t="e">
            <v>#N/A</v>
          </cell>
          <cell r="AL32" t="str">
            <v>NA</v>
          </cell>
          <cell r="AN32" t="str">
            <v>NA</v>
          </cell>
          <cell r="AP32" t="str">
            <v>NA</v>
          </cell>
          <cell r="AR32" t="str">
            <v>NA</v>
          </cell>
          <cell r="AT32" t="str">
            <v>NA</v>
          </cell>
          <cell r="AV32" t="str">
            <v>NA</v>
          </cell>
          <cell r="AX32" t="str">
            <v>NA</v>
          </cell>
          <cell r="AZ32" t="str">
            <v>NA</v>
          </cell>
          <cell r="BB32" t="str">
            <v>NA</v>
          </cell>
          <cell r="BD32" t="str">
            <v>NA</v>
          </cell>
          <cell r="BF32" t="str">
            <v>NA</v>
          </cell>
          <cell r="BH32" t="str">
            <v>NA</v>
          </cell>
          <cell r="BW32">
            <v>-2452</v>
          </cell>
          <cell r="BX32">
            <v>2792.7249999999999</v>
          </cell>
          <cell r="CI32" t="str">
            <v>CSI_CLK0P</v>
          </cell>
        </row>
        <row r="33">
          <cell r="C33" t="str">
            <v>nvcc_mipi_csi__2</v>
          </cell>
          <cell r="E33" t="str">
            <v>NOISY_POWER</v>
          </cell>
          <cell r="I33" t="str">
            <v>mipi_core</v>
          </cell>
          <cell r="J33" t="str">
            <v>avdd_csi2</v>
          </cell>
          <cell r="AF33" t="str">
            <v/>
          </cell>
          <cell r="AG33" t="str">
            <v/>
          </cell>
          <cell r="AH33" t="str">
            <v/>
          </cell>
          <cell r="AI33" t="str">
            <v/>
          </cell>
          <cell r="AJ33" t="e">
            <v>#N/A</v>
          </cell>
          <cell r="AL33" t="str">
            <v>NA</v>
          </cell>
          <cell r="AN33" t="str">
            <v>NA</v>
          </cell>
          <cell r="AP33" t="str">
            <v>NA</v>
          </cell>
          <cell r="AR33" t="str">
            <v>NA</v>
          </cell>
          <cell r="AT33" t="str">
            <v>NA</v>
          </cell>
          <cell r="AV33" t="str">
            <v>NA</v>
          </cell>
          <cell r="AX33" t="str">
            <v>NA</v>
          </cell>
          <cell r="AZ33" t="str">
            <v>NA</v>
          </cell>
          <cell r="BB33" t="str">
            <v>NA</v>
          </cell>
          <cell r="BD33" t="str">
            <v>NA</v>
          </cell>
          <cell r="BF33" t="str">
            <v>NA</v>
          </cell>
          <cell r="BH33" t="str">
            <v>NA</v>
          </cell>
          <cell r="CI33" t="str">
            <v>NVCC_MIPI_CSI</v>
          </cell>
        </row>
        <row r="34">
          <cell r="C34" t="str">
            <v>csi_clk0m</v>
          </cell>
          <cell r="E34" t="str">
            <v>ANALOG</v>
          </cell>
          <cell r="I34" t="str">
            <v>mipi_core</v>
          </cell>
          <cell r="J34" t="str">
            <v>csi2_clkn</v>
          </cell>
          <cell r="AF34" t="str">
            <v/>
          </cell>
          <cell r="AG34" t="str">
            <v/>
          </cell>
          <cell r="AH34" t="str">
            <v/>
          </cell>
          <cell r="AI34" t="str">
            <v/>
          </cell>
          <cell r="AJ34" t="e">
            <v>#N/A</v>
          </cell>
          <cell r="AL34" t="str">
            <v>NA</v>
          </cell>
          <cell r="AN34" t="str">
            <v>NA</v>
          </cell>
          <cell r="AP34" t="str">
            <v>NA</v>
          </cell>
          <cell r="AR34" t="str">
            <v>NA</v>
          </cell>
          <cell r="AT34" t="str">
            <v>NA</v>
          </cell>
          <cell r="AV34" t="str">
            <v>NA</v>
          </cell>
          <cell r="AX34" t="str">
            <v>NA</v>
          </cell>
          <cell r="AZ34" t="str">
            <v>NA</v>
          </cell>
          <cell r="BB34" t="str">
            <v>NA</v>
          </cell>
          <cell r="BD34" t="str">
            <v>NA</v>
          </cell>
          <cell r="BF34" t="str">
            <v>NA</v>
          </cell>
          <cell r="BH34" t="str">
            <v>NA</v>
          </cell>
          <cell r="BW34">
            <v>-2507</v>
          </cell>
          <cell r="BX34">
            <v>2792.7249999999999</v>
          </cell>
          <cell r="CI34" t="str">
            <v>CSI_CLK0M</v>
          </cell>
        </row>
        <row r="35">
          <cell r="C35" t="str">
            <v>csi_d1m</v>
          </cell>
          <cell r="E35" t="str">
            <v>ANALOG</v>
          </cell>
          <cell r="I35" t="str">
            <v>mipi_core</v>
          </cell>
          <cell r="J35" t="str">
            <v>csi2_datan1</v>
          </cell>
          <cell r="AF35" t="str">
            <v/>
          </cell>
          <cell r="AG35" t="str">
            <v/>
          </cell>
          <cell r="AH35" t="str">
            <v/>
          </cell>
          <cell r="AI35" t="str">
            <v/>
          </cell>
          <cell r="AJ35" t="e">
            <v>#N/A</v>
          </cell>
          <cell r="AL35" t="str">
            <v>NA</v>
          </cell>
          <cell r="AN35" t="str">
            <v>NA</v>
          </cell>
          <cell r="AP35" t="str">
            <v>NA</v>
          </cell>
          <cell r="AR35" t="str">
            <v>NA</v>
          </cell>
          <cell r="AT35" t="str">
            <v>NA</v>
          </cell>
          <cell r="AV35" t="str">
            <v>NA</v>
          </cell>
          <cell r="AX35" t="str">
            <v>NA</v>
          </cell>
          <cell r="AZ35" t="str">
            <v>NA</v>
          </cell>
          <cell r="BB35" t="str">
            <v>NA</v>
          </cell>
          <cell r="BD35" t="str">
            <v>NA</v>
          </cell>
          <cell r="BF35" t="str">
            <v>NA</v>
          </cell>
          <cell r="BH35" t="str">
            <v>NA</v>
          </cell>
          <cell r="BW35">
            <v>-2397</v>
          </cell>
          <cell r="BX35">
            <v>2792.7249999999999</v>
          </cell>
          <cell r="CI35" t="str">
            <v>CSI_D1M</v>
          </cell>
        </row>
        <row r="36">
          <cell r="C36" t="str">
            <v>ngnd_mipi_csi__2</v>
          </cell>
          <cell r="E36" t="str">
            <v>NOISY_GROUND</v>
          </cell>
          <cell r="I36" t="str">
            <v>mipi_core</v>
          </cell>
          <cell r="J36" t="str">
            <v>vss</v>
          </cell>
          <cell r="AF36" t="str">
            <v/>
          </cell>
          <cell r="AG36" t="str">
            <v/>
          </cell>
          <cell r="AH36" t="str">
            <v/>
          </cell>
          <cell r="AI36" t="str">
            <v/>
          </cell>
          <cell r="AJ36" t="e">
            <v>#N/A</v>
          </cell>
          <cell r="AL36" t="str">
            <v>NA</v>
          </cell>
          <cell r="AN36" t="str">
            <v>NA</v>
          </cell>
          <cell r="AP36" t="str">
            <v>NA</v>
          </cell>
          <cell r="AR36" t="str">
            <v>NA</v>
          </cell>
          <cell r="AT36" t="str">
            <v>NA</v>
          </cell>
          <cell r="AV36" t="str">
            <v>NA</v>
          </cell>
          <cell r="AX36" t="str">
            <v>NA</v>
          </cell>
          <cell r="AZ36" t="str">
            <v>NA</v>
          </cell>
          <cell r="BB36" t="str">
            <v>NA</v>
          </cell>
          <cell r="BD36" t="str">
            <v>NA</v>
          </cell>
          <cell r="BF36" t="str">
            <v>NA</v>
          </cell>
          <cell r="BH36" t="str">
            <v>NA</v>
          </cell>
          <cell r="CI36" t="str">
            <v>VSS</v>
          </cell>
        </row>
        <row r="37">
          <cell r="C37" t="str">
            <v>csi_d1p</v>
          </cell>
          <cell r="E37" t="str">
            <v>ANALOG</v>
          </cell>
          <cell r="I37" t="str">
            <v>mipi_core</v>
          </cell>
          <cell r="J37" t="str">
            <v>csi2_datap1</v>
          </cell>
          <cell r="AF37" t="str">
            <v/>
          </cell>
          <cell r="AG37" t="str">
            <v/>
          </cell>
          <cell r="AH37" t="str">
            <v/>
          </cell>
          <cell r="AI37" t="str">
            <v/>
          </cell>
          <cell r="AJ37" t="e">
            <v>#N/A</v>
          </cell>
          <cell r="AL37" t="str">
            <v>NA</v>
          </cell>
          <cell r="AN37" t="str">
            <v>NA</v>
          </cell>
          <cell r="AP37" t="str">
            <v>NA</v>
          </cell>
          <cell r="AR37" t="str">
            <v>NA</v>
          </cell>
          <cell r="AT37" t="str">
            <v>NA</v>
          </cell>
          <cell r="AV37" t="str">
            <v>NA</v>
          </cell>
          <cell r="AX37" t="str">
            <v>NA</v>
          </cell>
          <cell r="AZ37" t="str">
            <v>NA</v>
          </cell>
          <cell r="BB37" t="str">
            <v>NA</v>
          </cell>
          <cell r="BD37" t="str">
            <v>NA</v>
          </cell>
          <cell r="BF37" t="str">
            <v>NA</v>
          </cell>
          <cell r="BH37" t="str">
            <v>NA</v>
          </cell>
          <cell r="BW37">
            <v>-2241</v>
          </cell>
          <cell r="BX37">
            <v>2792.7249999999999</v>
          </cell>
          <cell r="CI37" t="str">
            <v>CSI_D1P</v>
          </cell>
        </row>
        <row r="38">
          <cell r="C38" t="str">
            <v>ngnd_mipi_csi__3</v>
          </cell>
          <cell r="E38" t="str">
            <v>NOISY_GROUND</v>
          </cell>
          <cell r="I38" t="str">
            <v>mipi_core</v>
          </cell>
          <cell r="J38" t="str">
            <v>vss</v>
          </cell>
          <cell r="AF38" t="str">
            <v/>
          </cell>
          <cell r="AG38" t="str">
            <v/>
          </cell>
          <cell r="AH38" t="str">
            <v/>
          </cell>
          <cell r="AI38" t="str">
            <v/>
          </cell>
          <cell r="AJ38" t="e">
            <v>#N/A</v>
          </cell>
          <cell r="AL38" t="str">
            <v>NA</v>
          </cell>
          <cell r="AN38" t="str">
            <v>NA</v>
          </cell>
          <cell r="AP38" t="str">
            <v>NA</v>
          </cell>
          <cell r="AR38" t="str">
            <v>NA</v>
          </cell>
          <cell r="AT38" t="str">
            <v>NA</v>
          </cell>
          <cell r="AV38" t="str">
            <v>NA</v>
          </cell>
          <cell r="AX38" t="str">
            <v>NA</v>
          </cell>
          <cell r="AZ38" t="str">
            <v>NA</v>
          </cell>
          <cell r="BB38" t="str">
            <v>NA</v>
          </cell>
          <cell r="BD38" t="str">
            <v>NA</v>
          </cell>
          <cell r="BF38" t="str">
            <v>NA</v>
          </cell>
          <cell r="BH38" t="str">
            <v>NA</v>
          </cell>
          <cell r="CI38" t="str">
            <v>VSS</v>
          </cell>
        </row>
        <row r="39">
          <cell r="C39" t="str">
            <v>nvcc_mipi_csi__3</v>
          </cell>
          <cell r="E39" t="str">
            <v>NOISY_POWER</v>
          </cell>
          <cell r="I39" t="str">
            <v>mipi_core</v>
          </cell>
          <cell r="J39" t="str">
            <v>avdd_csi2</v>
          </cell>
          <cell r="AF39" t="str">
            <v/>
          </cell>
          <cell r="AG39" t="str">
            <v/>
          </cell>
          <cell r="AH39" t="str">
            <v/>
          </cell>
          <cell r="AI39" t="str">
            <v/>
          </cell>
          <cell r="AJ39" t="e">
            <v>#N/A</v>
          </cell>
          <cell r="AL39" t="str">
            <v>NA</v>
          </cell>
          <cell r="AN39" t="str">
            <v>NA</v>
          </cell>
          <cell r="AP39" t="str">
            <v>NA</v>
          </cell>
          <cell r="AR39" t="str">
            <v>NA</v>
          </cell>
          <cell r="AT39" t="str">
            <v>NA</v>
          </cell>
          <cell r="AV39" t="str">
            <v>NA</v>
          </cell>
          <cell r="AX39" t="str">
            <v>NA</v>
          </cell>
          <cell r="AZ39" t="str">
            <v>NA</v>
          </cell>
          <cell r="BB39" t="str">
            <v>NA</v>
          </cell>
          <cell r="BD39" t="str">
            <v>NA</v>
          </cell>
          <cell r="BF39" t="str">
            <v>NA</v>
          </cell>
          <cell r="BH39" t="str">
            <v>NA</v>
          </cell>
          <cell r="CI39" t="str">
            <v>NVCC_MIPI_CSI</v>
          </cell>
        </row>
        <row r="40">
          <cell r="C40" t="str">
            <v>pcut__2</v>
          </cell>
          <cell r="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>NA</v>
          </cell>
          <cell r="AL40" t="str">
            <v>NA</v>
          </cell>
          <cell r="AN40" t="str">
            <v>NA</v>
          </cell>
          <cell r="AP40" t="str">
            <v>NA</v>
          </cell>
          <cell r="AR40" t="str">
            <v>NA</v>
          </cell>
          <cell r="AT40" t="str">
            <v>NA</v>
          </cell>
          <cell r="AV40" t="str">
            <v>NA</v>
          </cell>
          <cell r="AX40" t="str">
            <v>NA</v>
          </cell>
          <cell r="AZ40" t="str">
            <v>NA</v>
          </cell>
          <cell r="BB40" t="str">
            <v>NA</v>
          </cell>
          <cell r="BD40" t="str">
            <v>NA</v>
          </cell>
          <cell r="BF40" t="str">
            <v>NA</v>
          </cell>
          <cell r="BH40" t="str">
            <v>NA</v>
          </cell>
          <cell r="BW40">
            <v>-1995</v>
          </cell>
          <cell r="BX40">
            <v>-2792.7249999999999</v>
          </cell>
          <cell r="CI40">
            <v>0</v>
          </cell>
        </row>
        <row r="41">
          <cell r="C41" t="str">
            <v>nvcc_mipi_dsi__0</v>
          </cell>
          <cell r="E41" t="str">
            <v>NOISY_POWER</v>
          </cell>
          <cell r="I41" t="str">
            <v>mipi_core</v>
          </cell>
          <cell r="J41" t="str">
            <v>avdd_dsi</v>
          </cell>
          <cell r="AF41" t="str">
            <v/>
          </cell>
          <cell r="AG41" t="str">
            <v/>
          </cell>
          <cell r="AH41" t="str">
            <v/>
          </cell>
          <cell r="AI41" t="str">
            <v/>
          </cell>
          <cell r="AJ41" t="e">
            <v>#N/A</v>
          </cell>
          <cell r="AL41" t="str">
            <v>NA</v>
          </cell>
          <cell r="AN41" t="str">
            <v>NA</v>
          </cell>
          <cell r="AP41" t="str">
            <v>NA</v>
          </cell>
          <cell r="AR41" t="str">
            <v>NA</v>
          </cell>
          <cell r="AT41" t="str">
            <v>NA</v>
          </cell>
          <cell r="AV41" t="str">
            <v>NA</v>
          </cell>
          <cell r="AX41" t="str">
            <v>NA</v>
          </cell>
          <cell r="AZ41" t="str">
            <v>NA</v>
          </cell>
          <cell r="BB41" t="str">
            <v>NA</v>
          </cell>
          <cell r="BD41" t="str">
            <v>NA</v>
          </cell>
          <cell r="BF41" t="str">
            <v>NA</v>
          </cell>
          <cell r="BH41" t="str">
            <v>NA</v>
          </cell>
          <cell r="BW41">
            <v>-2032</v>
          </cell>
          <cell r="BX41">
            <v>2792.7249999999999</v>
          </cell>
          <cell r="CI41" t="str">
            <v>NVCC_MIPI_DSI</v>
          </cell>
        </row>
        <row r="42">
          <cell r="C42" t="str">
            <v>dsi_rext</v>
          </cell>
          <cell r="E42" t="str">
            <v>ANALOG</v>
          </cell>
          <cell r="I42" t="str">
            <v>mipi_core</v>
          </cell>
          <cell r="J42" t="str">
            <v>dsi_rext</v>
          </cell>
          <cell r="AF42" t="str">
            <v/>
          </cell>
          <cell r="AG42" t="str">
            <v/>
          </cell>
          <cell r="AH42" t="str">
            <v/>
          </cell>
          <cell r="AI42" t="str">
            <v/>
          </cell>
          <cell r="AJ42" t="e">
            <v>#N/A</v>
          </cell>
          <cell r="AL42" t="str">
            <v>NA</v>
          </cell>
          <cell r="AN42" t="str">
            <v>NA</v>
          </cell>
          <cell r="AP42" t="str">
            <v>NA</v>
          </cell>
          <cell r="AR42" t="str">
            <v>NA</v>
          </cell>
          <cell r="AT42" t="str">
            <v>NA</v>
          </cell>
          <cell r="AV42" t="str">
            <v>NA</v>
          </cell>
          <cell r="AX42" t="str">
            <v>NA</v>
          </cell>
          <cell r="AZ42" t="str">
            <v>NA</v>
          </cell>
          <cell r="BB42" t="str">
            <v>NA</v>
          </cell>
          <cell r="BD42" t="str">
            <v>NA</v>
          </cell>
          <cell r="BF42" t="str">
            <v>NA</v>
          </cell>
          <cell r="BH42" t="str">
            <v>NA</v>
          </cell>
          <cell r="CI42" t="str">
            <v>DSI_REXT</v>
          </cell>
        </row>
        <row r="43">
          <cell r="C43" t="str">
            <v>dsi_d0m</v>
          </cell>
          <cell r="E43" t="str">
            <v>ANALOG</v>
          </cell>
          <cell r="I43" t="str">
            <v>mipi_core</v>
          </cell>
          <cell r="J43" t="str">
            <v>dsi_datan0</v>
          </cell>
          <cell r="AF43" t="str">
            <v/>
          </cell>
          <cell r="AG43" t="str">
            <v/>
          </cell>
          <cell r="AH43" t="str">
            <v/>
          </cell>
          <cell r="AI43" t="str">
            <v/>
          </cell>
          <cell r="AJ43" t="e">
            <v>#N/A</v>
          </cell>
          <cell r="AL43" t="str">
            <v>NA</v>
          </cell>
          <cell r="AN43" t="str">
            <v>NA</v>
          </cell>
          <cell r="AP43" t="str">
            <v>NA</v>
          </cell>
          <cell r="AR43" t="str">
            <v>NA</v>
          </cell>
          <cell r="AT43" t="str">
            <v>NA</v>
          </cell>
          <cell r="AV43" t="str">
            <v>NA</v>
          </cell>
          <cell r="AX43" t="str">
            <v>NA</v>
          </cell>
          <cell r="AZ43" t="str">
            <v>NA</v>
          </cell>
          <cell r="BB43" t="str">
            <v>NA</v>
          </cell>
          <cell r="BD43" t="str">
            <v>NA</v>
          </cell>
          <cell r="BF43" t="str">
            <v>NA</v>
          </cell>
          <cell r="BH43" t="str">
            <v>NA</v>
          </cell>
          <cell r="CI43" t="str">
            <v>DSI_D0M</v>
          </cell>
        </row>
        <row r="44">
          <cell r="C44" t="str">
            <v>ngnd_mipi_dsi__0</v>
          </cell>
          <cell r="E44" t="str">
            <v>NOISY_GROUND</v>
          </cell>
          <cell r="I44" t="str">
            <v>mipi_core</v>
          </cell>
          <cell r="J44" t="str">
            <v>vss</v>
          </cell>
          <cell r="AF44" t="str">
            <v/>
          </cell>
          <cell r="AG44" t="str">
            <v/>
          </cell>
          <cell r="AH44" t="str">
            <v/>
          </cell>
          <cell r="AI44" t="str">
            <v/>
          </cell>
          <cell r="AJ44" t="e">
            <v>#N/A</v>
          </cell>
          <cell r="AL44" t="str">
            <v>NA</v>
          </cell>
          <cell r="AN44" t="str">
            <v>NA</v>
          </cell>
          <cell r="AP44" t="str">
            <v>NA</v>
          </cell>
          <cell r="AR44" t="str">
            <v>NA</v>
          </cell>
          <cell r="AT44" t="str">
            <v>NA</v>
          </cell>
          <cell r="AV44" t="str">
            <v>NA</v>
          </cell>
          <cell r="AX44" t="str">
            <v>NA</v>
          </cell>
          <cell r="AZ44" t="str">
            <v>NA</v>
          </cell>
          <cell r="BB44" t="str">
            <v>NA</v>
          </cell>
          <cell r="BD44" t="str">
            <v>NA</v>
          </cell>
          <cell r="BF44" t="str">
            <v>NA</v>
          </cell>
          <cell r="BH44" t="str">
            <v>NA</v>
          </cell>
          <cell r="CI44" t="str">
            <v>VSS</v>
          </cell>
        </row>
        <row r="45">
          <cell r="C45" t="str">
            <v>dsi_d0p</v>
          </cell>
          <cell r="E45" t="str">
            <v>ANALOG</v>
          </cell>
          <cell r="I45" t="str">
            <v>mipi_core</v>
          </cell>
          <cell r="J45" t="str">
            <v>dsi_datap0</v>
          </cell>
          <cell r="AF45" t="str">
            <v/>
          </cell>
          <cell r="AG45" t="str">
            <v/>
          </cell>
          <cell r="AH45" t="str">
            <v/>
          </cell>
          <cell r="AI45" t="str">
            <v/>
          </cell>
          <cell r="AJ45" t="e">
            <v>#N/A</v>
          </cell>
          <cell r="AL45" t="str">
            <v>NA</v>
          </cell>
          <cell r="AN45" t="str">
            <v>NA</v>
          </cell>
          <cell r="AP45" t="str">
            <v>NA</v>
          </cell>
          <cell r="AR45" t="str">
            <v>NA</v>
          </cell>
          <cell r="AT45" t="str">
            <v>NA</v>
          </cell>
          <cell r="AV45" t="str">
            <v>NA</v>
          </cell>
          <cell r="AX45" t="str">
            <v>NA</v>
          </cell>
          <cell r="AZ45" t="str">
            <v>NA</v>
          </cell>
          <cell r="BB45" t="str">
            <v>NA</v>
          </cell>
          <cell r="BD45" t="str">
            <v>NA</v>
          </cell>
          <cell r="BF45" t="str">
            <v>NA</v>
          </cell>
          <cell r="BH45" t="str">
            <v>NA</v>
          </cell>
          <cell r="CI45" t="str">
            <v>DSI_D0P</v>
          </cell>
        </row>
        <row r="46">
          <cell r="C46" t="str">
            <v>ngnd_mipi_dsi__1</v>
          </cell>
          <cell r="E46" t="str">
            <v>NOISY_GROUND</v>
          </cell>
          <cell r="I46" t="str">
            <v>mipi_core</v>
          </cell>
          <cell r="J46" t="str">
            <v>vss</v>
          </cell>
          <cell r="AF46" t="str">
            <v/>
          </cell>
          <cell r="AG46" t="str">
            <v/>
          </cell>
          <cell r="AH46" t="str">
            <v/>
          </cell>
          <cell r="AI46" t="str">
            <v/>
          </cell>
          <cell r="AJ46" t="e">
            <v>#N/A</v>
          </cell>
          <cell r="AL46" t="str">
            <v>NA</v>
          </cell>
          <cell r="AN46" t="str">
            <v>NA</v>
          </cell>
          <cell r="AP46" t="str">
            <v>NA</v>
          </cell>
          <cell r="AR46" t="str">
            <v>NA</v>
          </cell>
          <cell r="AT46" t="str">
            <v>NA</v>
          </cell>
          <cell r="AV46" t="str">
            <v>NA</v>
          </cell>
          <cell r="AX46" t="str">
            <v>NA</v>
          </cell>
          <cell r="AZ46" t="str">
            <v>NA</v>
          </cell>
          <cell r="BB46" t="str">
            <v>NA</v>
          </cell>
          <cell r="BD46" t="str">
            <v>NA</v>
          </cell>
          <cell r="BF46" t="str">
            <v>NA</v>
          </cell>
          <cell r="BH46" t="str">
            <v>NA</v>
          </cell>
          <cell r="CI46" t="str">
            <v>VSS</v>
          </cell>
        </row>
        <row r="47">
          <cell r="C47" t="str">
            <v>nvcc_mipi_dsi__1</v>
          </cell>
          <cell r="E47" t="str">
            <v>NOISY_POWER</v>
          </cell>
          <cell r="I47" t="str">
            <v>mipi_core</v>
          </cell>
          <cell r="J47" t="str">
            <v>avdd_dsi</v>
          </cell>
          <cell r="AF47" t="str">
            <v/>
          </cell>
          <cell r="AG47" t="str">
            <v/>
          </cell>
          <cell r="AH47" t="str">
            <v/>
          </cell>
          <cell r="AI47" t="str">
            <v/>
          </cell>
          <cell r="AJ47" t="e">
            <v>#N/A</v>
          </cell>
          <cell r="AL47" t="str">
            <v>NA</v>
          </cell>
          <cell r="AN47" t="str">
            <v>NA</v>
          </cell>
          <cell r="AP47" t="str">
            <v>NA</v>
          </cell>
          <cell r="AR47" t="str">
            <v>NA</v>
          </cell>
          <cell r="AT47" t="str">
            <v>NA</v>
          </cell>
          <cell r="AV47" t="str">
            <v>NA</v>
          </cell>
          <cell r="AX47" t="str">
            <v>NA</v>
          </cell>
          <cell r="AZ47" t="str">
            <v>NA</v>
          </cell>
          <cell r="BB47" t="str">
            <v>NA</v>
          </cell>
          <cell r="BD47" t="str">
            <v>NA</v>
          </cell>
          <cell r="BF47" t="str">
            <v>NA</v>
          </cell>
          <cell r="BH47" t="str">
            <v>NA</v>
          </cell>
          <cell r="BW47">
            <v>-2032</v>
          </cell>
          <cell r="BX47">
            <v>2792.7249999999999</v>
          </cell>
          <cell r="CI47" t="str">
            <v>NVCC_MIPI_DSI</v>
          </cell>
        </row>
        <row r="48">
          <cell r="C48" t="str">
            <v>dsi_clk0p</v>
          </cell>
          <cell r="E48" t="str">
            <v>ANALOG</v>
          </cell>
          <cell r="I48" t="str">
            <v>mipi_core</v>
          </cell>
          <cell r="J48" t="str">
            <v>dsi_clkp</v>
          </cell>
          <cell r="AF48" t="str">
            <v/>
          </cell>
          <cell r="AG48" t="str">
            <v/>
          </cell>
          <cell r="AH48" t="str">
            <v/>
          </cell>
          <cell r="AI48" t="str">
            <v/>
          </cell>
          <cell r="AJ48" t="e">
            <v>#N/A</v>
          </cell>
          <cell r="AL48" t="str">
            <v>NA</v>
          </cell>
          <cell r="AN48" t="str">
            <v>NA</v>
          </cell>
          <cell r="AP48" t="str">
            <v>NA</v>
          </cell>
          <cell r="AR48" t="str">
            <v>NA</v>
          </cell>
          <cell r="AT48" t="str">
            <v>NA</v>
          </cell>
          <cell r="AV48" t="str">
            <v>NA</v>
          </cell>
          <cell r="AX48" t="str">
            <v>NA</v>
          </cell>
          <cell r="AZ48" t="str">
            <v>NA</v>
          </cell>
          <cell r="BB48" t="str">
            <v>NA</v>
          </cell>
          <cell r="BD48" t="str">
            <v>NA</v>
          </cell>
          <cell r="BF48" t="str">
            <v>NA</v>
          </cell>
          <cell r="BH48" t="str">
            <v>NA</v>
          </cell>
          <cell r="CI48" t="str">
            <v>DSI_CLK0P</v>
          </cell>
        </row>
        <row r="49">
          <cell r="C49" t="str">
            <v>nvcc_mipi_dsi__2</v>
          </cell>
          <cell r="E49" t="str">
            <v>NOISY_POWER</v>
          </cell>
          <cell r="I49" t="str">
            <v>mipi_core</v>
          </cell>
          <cell r="J49" t="str">
            <v>avdd_dsi</v>
          </cell>
          <cell r="AF49" t="str">
            <v/>
          </cell>
          <cell r="AG49" t="str">
            <v/>
          </cell>
          <cell r="AH49" t="str">
            <v/>
          </cell>
          <cell r="AI49" t="str">
            <v/>
          </cell>
          <cell r="AJ49" t="e">
            <v>#N/A</v>
          </cell>
          <cell r="AL49" t="str">
            <v>NA</v>
          </cell>
          <cell r="AN49" t="str">
            <v>NA</v>
          </cell>
          <cell r="AP49" t="str">
            <v>NA</v>
          </cell>
          <cell r="AR49" t="str">
            <v>NA</v>
          </cell>
          <cell r="AT49" t="str">
            <v>NA</v>
          </cell>
          <cell r="AV49" t="str">
            <v>NA</v>
          </cell>
          <cell r="AX49" t="str">
            <v>NA</v>
          </cell>
          <cell r="AZ49" t="str">
            <v>NA</v>
          </cell>
          <cell r="BB49" t="str">
            <v>NA</v>
          </cell>
          <cell r="BD49" t="str">
            <v>NA</v>
          </cell>
          <cell r="BF49" t="str">
            <v>NA</v>
          </cell>
          <cell r="BH49" t="str">
            <v>NA</v>
          </cell>
          <cell r="BW49">
            <v>-2032</v>
          </cell>
          <cell r="BX49">
            <v>2792.7249999999999</v>
          </cell>
          <cell r="CI49" t="str">
            <v>NVCC_MIPI_DSI</v>
          </cell>
        </row>
        <row r="50">
          <cell r="C50" t="str">
            <v>dsi_clk0m</v>
          </cell>
          <cell r="E50" t="str">
            <v>ANALOG</v>
          </cell>
          <cell r="I50" t="str">
            <v>mipi_core</v>
          </cell>
          <cell r="J50" t="str">
            <v>dsi_clkn</v>
          </cell>
          <cell r="AF50" t="str">
            <v/>
          </cell>
          <cell r="AG50" t="str">
            <v/>
          </cell>
          <cell r="AH50" t="str">
            <v/>
          </cell>
          <cell r="AI50" t="str">
            <v/>
          </cell>
          <cell r="AJ50" t="e">
            <v>#N/A</v>
          </cell>
          <cell r="AL50" t="str">
            <v>NA</v>
          </cell>
          <cell r="AN50" t="str">
            <v>NA</v>
          </cell>
          <cell r="AP50" t="str">
            <v>NA</v>
          </cell>
          <cell r="AR50" t="str">
            <v>NA</v>
          </cell>
          <cell r="AT50" t="str">
            <v>NA</v>
          </cell>
          <cell r="AV50" t="str">
            <v>NA</v>
          </cell>
          <cell r="AX50" t="str">
            <v>NA</v>
          </cell>
          <cell r="AZ50" t="str">
            <v>NA</v>
          </cell>
          <cell r="BB50" t="str">
            <v>NA</v>
          </cell>
          <cell r="BD50" t="str">
            <v>NA</v>
          </cell>
          <cell r="BF50" t="str">
            <v>NA</v>
          </cell>
          <cell r="BH50" t="str">
            <v>NA</v>
          </cell>
          <cell r="CI50" t="str">
            <v>DSI_CLK0M</v>
          </cell>
        </row>
        <row r="51">
          <cell r="C51" t="str">
            <v>dsi_d1m</v>
          </cell>
          <cell r="E51" t="str">
            <v>ANALOG</v>
          </cell>
          <cell r="I51" t="str">
            <v>mipi_core</v>
          </cell>
          <cell r="J51" t="str">
            <v>dsi_datan1</v>
          </cell>
          <cell r="AF51" t="str">
            <v/>
          </cell>
          <cell r="AG51" t="str">
            <v/>
          </cell>
          <cell r="AH51" t="str">
            <v/>
          </cell>
          <cell r="AI51" t="str">
            <v/>
          </cell>
          <cell r="AJ51" t="e">
            <v>#N/A</v>
          </cell>
          <cell r="AL51" t="str">
            <v>NA</v>
          </cell>
          <cell r="AN51" t="str">
            <v>NA</v>
          </cell>
          <cell r="AP51" t="str">
            <v>NA</v>
          </cell>
          <cell r="AR51" t="str">
            <v>NA</v>
          </cell>
          <cell r="AT51" t="str">
            <v>NA</v>
          </cell>
          <cell r="AV51" t="str">
            <v>NA</v>
          </cell>
          <cell r="AX51" t="str">
            <v>NA</v>
          </cell>
          <cell r="AZ51" t="str">
            <v>NA</v>
          </cell>
          <cell r="BB51" t="str">
            <v>NA</v>
          </cell>
          <cell r="BD51" t="str">
            <v>NA</v>
          </cell>
          <cell r="BF51" t="str">
            <v>NA</v>
          </cell>
          <cell r="BH51" t="str">
            <v>NA</v>
          </cell>
          <cell r="CI51" t="str">
            <v>DSI_D1M</v>
          </cell>
        </row>
        <row r="52">
          <cell r="C52" t="str">
            <v>ngnd_mipi_dsi__2</v>
          </cell>
          <cell r="E52" t="str">
            <v>NOISY_GROUND</v>
          </cell>
          <cell r="I52" t="str">
            <v>mipi_core</v>
          </cell>
          <cell r="J52" t="str">
            <v>vss</v>
          </cell>
          <cell r="AF52" t="str">
            <v/>
          </cell>
          <cell r="AG52" t="str">
            <v/>
          </cell>
          <cell r="AH52" t="str">
            <v/>
          </cell>
          <cell r="AI52" t="str">
            <v/>
          </cell>
          <cell r="AJ52" t="e">
            <v>#N/A</v>
          </cell>
          <cell r="AL52" t="str">
            <v>NA</v>
          </cell>
          <cell r="AN52" t="str">
            <v>NA</v>
          </cell>
          <cell r="AP52" t="str">
            <v>NA</v>
          </cell>
          <cell r="AR52" t="str">
            <v>NA</v>
          </cell>
          <cell r="AT52" t="str">
            <v>NA</v>
          </cell>
          <cell r="AV52" t="str">
            <v>NA</v>
          </cell>
          <cell r="AX52" t="str">
            <v>NA</v>
          </cell>
          <cell r="AZ52" t="str">
            <v>NA</v>
          </cell>
          <cell r="BB52" t="str">
            <v>NA</v>
          </cell>
          <cell r="BD52" t="str">
            <v>NA</v>
          </cell>
          <cell r="BF52" t="str">
            <v>NA</v>
          </cell>
          <cell r="BH52" t="str">
            <v>NA</v>
          </cell>
          <cell r="CI52" t="str">
            <v>VSS</v>
          </cell>
        </row>
        <row r="53">
          <cell r="C53" t="str">
            <v>dsi_d1p</v>
          </cell>
          <cell r="E53" t="str">
            <v>ANALOG</v>
          </cell>
          <cell r="I53" t="str">
            <v>mipi_core</v>
          </cell>
          <cell r="J53" t="str">
            <v>dsi_datap1</v>
          </cell>
          <cell r="AF53" t="str">
            <v/>
          </cell>
          <cell r="AG53" t="str">
            <v/>
          </cell>
          <cell r="AH53" t="str">
            <v/>
          </cell>
          <cell r="AI53" t="str">
            <v/>
          </cell>
          <cell r="AJ53" t="e">
            <v>#N/A</v>
          </cell>
          <cell r="AL53" t="str">
            <v>NA</v>
          </cell>
          <cell r="AN53" t="str">
            <v>NA</v>
          </cell>
          <cell r="AP53" t="str">
            <v>NA</v>
          </cell>
          <cell r="AR53" t="str">
            <v>NA</v>
          </cell>
          <cell r="AT53" t="str">
            <v>NA</v>
          </cell>
          <cell r="AV53" t="str">
            <v>NA</v>
          </cell>
          <cell r="AX53" t="str">
            <v>NA</v>
          </cell>
          <cell r="AZ53" t="str">
            <v>NA</v>
          </cell>
          <cell r="BB53" t="str">
            <v>NA</v>
          </cell>
          <cell r="BD53" t="str">
            <v>NA</v>
          </cell>
          <cell r="BF53" t="str">
            <v>NA</v>
          </cell>
          <cell r="BH53" t="str">
            <v>NA</v>
          </cell>
          <cell r="CI53" t="str">
            <v>DSI_D1P</v>
          </cell>
        </row>
        <row r="54">
          <cell r="C54" t="str">
            <v>ngnd_mipi_dsi__3</v>
          </cell>
          <cell r="E54" t="str">
            <v>NOISY_GROUND</v>
          </cell>
          <cell r="I54" t="str">
            <v>mipi_core</v>
          </cell>
          <cell r="J54" t="str">
            <v>vss</v>
          </cell>
          <cell r="AF54" t="str">
            <v/>
          </cell>
          <cell r="AG54" t="str">
            <v/>
          </cell>
          <cell r="AH54" t="str">
            <v/>
          </cell>
          <cell r="AI54" t="str">
            <v/>
          </cell>
          <cell r="AJ54" t="e">
            <v>#N/A</v>
          </cell>
          <cell r="AL54" t="str">
            <v>NA</v>
          </cell>
          <cell r="AN54" t="str">
            <v>NA</v>
          </cell>
          <cell r="AP54" t="str">
            <v>NA</v>
          </cell>
          <cell r="AR54" t="str">
            <v>NA</v>
          </cell>
          <cell r="AT54" t="str">
            <v>NA</v>
          </cell>
          <cell r="AV54" t="str">
            <v>NA</v>
          </cell>
          <cell r="AX54" t="str">
            <v>NA</v>
          </cell>
          <cell r="AZ54" t="str">
            <v>NA</v>
          </cell>
          <cell r="BB54" t="str">
            <v>NA</v>
          </cell>
          <cell r="BD54" t="str">
            <v>NA</v>
          </cell>
          <cell r="BF54" t="str">
            <v>NA</v>
          </cell>
          <cell r="BH54" t="str">
            <v>NA</v>
          </cell>
          <cell r="CI54" t="str">
            <v>VSS</v>
          </cell>
        </row>
        <row r="55">
          <cell r="C55" t="str">
            <v>nvcc_mipi_dsi__3</v>
          </cell>
          <cell r="E55" t="str">
            <v>NOISY_POWER</v>
          </cell>
          <cell r="I55" t="str">
            <v>mipi_core</v>
          </cell>
          <cell r="J55" t="str">
            <v>avdd_dsi</v>
          </cell>
          <cell r="AF55" t="str">
            <v/>
          </cell>
          <cell r="AG55" t="str">
            <v/>
          </cell>
          <cell r="AH55" t="str">
            <v/>
          </cell>
          <cell r="AI55" t="str">
            <v/>
          </cell>
          <cell r="AJ55" t="e">
            <v>#N/A</v>
          </cell>
          <cell r="AL55" t="str">
            <v>NA</v>
          </cell>
          <cell r="AN55" t="str">
            <v>NA</v>
          </cell>
          <cell r="AP55" t="str">
            <v>NA</v>
          </cell>
          <cell r="AR55" t="str">
            <v>NA</v>
          </cell>
          <cell r="AT55" t="str">
            <v>NA</v>
          </cell>
          <cell r="AV55" t="str">
            <v>NA</v>
          </cell>
          <cell r="AX55" t="str">
            <v>NA</v>
          </cell>
          <cell r="AZ55" t="str">
            <v>NA</v>
          </cell>
          <cell r="BB55" t="str">
            <v>NA</v>
          </cell>
          <cell r="BD55" t="str">
            <v>NA</v>
          </cell>
          <cell r="BF55" t="str">
            <v>NA</v>
          </cell>
          <cell r="BH55" t="str">
            <v>NA</v>
          </cell>
          <cell r="BW55">
            <v>-2032</v>
          </cell>
          <cell r="BX55">
            <v>2792.7249999999999</v>
          </cell>
          <cell r="CI55" t="str">
            <v>NVCC_MIPI_DSI</v>
          </cell>
        </row>
        <row r="56">
          <cell r="C56" t="str">
            <v>pcut__3</v>
          </cell>
          <cell r="E56" t="str">
            <v/>
          </cell>
          <cell r="AF56" t="str">
            <v/>
          </cell>
          <cell r="AG56" t="str">
            <v/>
          </cell>
          <cell r="AH56" t="str">
            <v/>
          </cell>
          <cell r="AI56" t="str">
            <v/>
          </cell>
          <cell r="AJ56" t="str">
            <v>NA</v>
          </cell>
          <cell r="AL56" t="str">
            <v>NA</v>
          </cell>
          <cell r="AN56" t="str">
            <v>NA</v>
          </cell>
          <cell r="AP56" t="str">
            <v>NA</v>
          </cell>
          <cell r="AR56" t="str">
            <v>NA</v>
          </cell>
          <cell r="AT56" t="str">
            <v>NA</v>
          </cell>
          <cell r="AV56" t="str">
            <v>NA</v>
          </cell>
          <cell r="AX56" t="str">
            <v>NA</v>
          </cell>
          <cell r="AZ56" t="str">
            <v>NA</v>
          </cell>
          <cell r="BB56" t="str">
            <v>NA</v>
          </cell>
          <cell r="BD56" t="str">
            <v>NA</v>
          </cell>
          <cell r="BF56" t="str">
            <v>NA</v>
          </cell>
          <cell r="BH56" t="str">
            <v>NA</v>
          </cell>
          <cell r="BW56">
            <v>-1995</v>
          </cell>
          <cell r="BX56">
            <v>-2792.7249999999999</v>
          </cell>
          <cell r="CI56">
            <v>0</v>
          </cell>
        </row>
        <row r="57">
          <cell r="C57" t="str">
            <v>hdmi_tx</v>
          </cell>
          <cell r="E57" t="str">
            <v>HARDMACRO</v>
          </cell>
          <cell r="J57" t="str">
            <v>HDMI_VPH</v>
          </cell>
          <cell r="AF57" t="str">
            <v/>
          </cell>
          <cell r="AG57" t="str">
            <v/>
          </cell>
          <cell r="AH57" t="str">
            <v/>
          </cell>
          <cell r="AI57" t="str">
            <v/>
          </cell>
          <cell r="AJ57" t="e">
            <v>#N/A</v>
          </cell>
          <cell r="AL57" t="str">
            <v>NA</v>
          </cell>
          <cell r="AN57" t="str">
            <v>NA</v>
          </cell>
          <cell r="AP57" t="str">
            <v>NA</v>
          </cell>
          <cell r="AR57" t="str">
            <v>NA</v>
          </cell>
          <cell r="AT57" t="str">
            <v>NA</v>
          </cell>
          <cell r="AV57" t="str">
            <v>NA</v>
          </cell>
          <cell r="AX57" t="str">
            <v>NA</v>
          </cell>
          <cell r="AZ57" t="str">
            <v>NA</v>
          </cell>
          <cell r="BB57" t="str">
            <v>NA</v>
          </cell>
          <cell r="BD57" t="str">
            <v>NA</v>
          </cell>
          <cell r="BF57" t="str">
            <v>NA</v>
          </cell>
          <cell r="BH57" t="str">
            <v>NA</v>
          </cell>
          <cell r="CI57" t="str">
            <v>HDMI_VPH</v>
          </cell>
        </row>
        <row r="58">
          <cell r="C58" t="str">
            <v>hdmi_vp__0</v>
          </cell>
          <cell r="E58" t="str">
            <v/>
          </cell>
          <cell r="J58" t="str">
            <v>HDMI_VP</v>
          </cell>
          <cell r="AF58" t="str">
            <v/>
          </cell>
          <cell r="AG58" t="str">
            <v/>
          </cell>
          <cell r="AH58" t="str">
            <v/>
          </cell>
          <cell r="AI58" t="str">
            <v/>
          </cell>
          <cell r="AJ58" t="e">
            <v>#N/A</v>
          </cell>
          <cell r="AL58" t="str">
            <v>NA</v>
          </cell>
          <cell r="AN58" t="str">
            <v>NA</v>
          </cell>
          <cell r="AP58" t="str">
            <v>NA</v>
          </cell>
          <cell r="AR58" t="str">
            <v>NA</v>
          </cell>
          <cell r="AT58" t="str">
            <v>NA</v>
          </cell>
          <cell r="AV58" t="str">
            <v>NA</v>
          </cell>
          <cell r="AX58" t="str">
            <v>NA</v>
          </cell>
          <cell r="AZ58" t="str">
            <v>NA</v>
          </cell>
          <cell r="BB58" t="str">
            <v>NA</v>
          </cell>
          <cell r="BD58" t="str">
            <v>NA</v>
          </cell>
          <cell r="BF58" t="str">
            <v>NA</v>
          </cell>
          <cell r="BH58" t="str">
            <v>NA</v>
          </cell>
          <cell r="CI58" t="str">
            <v>HDMI_VP</v>
          </cell>
        </row>
        <row r="59">
          <cell r="C59" t="str">
            <v>hdmi_gnd__0</v>
          </cell>
          <cell r="E59" t="str">
            <v/>
          </cell>
          <cell r="J59" t="str">
            <v>HDMI_AGND</v>
          </cell>
          <cell r="AF59" t="str">
            <v/>
          </cell>
          <cell r="AG59" t="str">
            <v/>
          </cell>
          <cell r="AH59" t="str">
            <v/>
          </cell>
          <cell r="AI59" t="str">
            <v/>
          </cell>
          <cell r="AJ59" t="e">
            <v>#N/A</v>
          </cell>
          <cell r="AL59" t="str">
            <v>NA</v>
          </cell>
          <cell r="AN59" t="str">
            <v>NA</v>
          </cell>
          <cell r="AP59" t="str">
            <v>NA</v>
          </cell>
          <cell r="AR59" t="str">
            <v>NA</v>
          </cell>
          <cell r="AT59" t="str">
            <v>NA</v>
          </cell>
          <cell r="AV59" t="str">
            <v>NA</v>
          </cell>
          <cell r="AX59" t="str">
            <v>NA</v>
          </cell>
          <cell r="AZ59" t="str">
            <v>NA</v>
          </cell>
          <cell r="BB59" t="str">
            <v>NA</v>
          </cell>
          <cell r="BD59" t="str">
            <v>NA</v>
          </cell>
          <cell r="BF59" t="str">
            <v>NA</v>
          </cell>
          <cell r="BH59" t="str">
            <v>NA</v>
          </cell>
          <cell r="CI59" t="str">
            <v>HDMI_GND</v>
          </cell>
        </row>
        <row r="60">
          <cell r="C60" t="str">
            <v>hdmi_vph__1</v>
          </cell>
          <cell r="E60" t="str">
            <v/>
          </cell>
          <cell r="J60" t="str">
            <v>HDMI_VPH</v>
          </cell>
          <cell r="AF60" t="str">
            <v/>
          </cell>
          <cell r="AG60" t="str">
            <v/>
          </cell>
          <cell r="AH60" t="str">
            <v/>
          </cell>
          <cell r="AI60" t="str">
            <v/>
          </cell>
          <cell r="AJ60" t="e">
            <v>#N/A</v>
          </cell>
          <cell r="AL60" t="str">
            <v>NA</v>
          </cell>
          <cell r="AN60" t="str">
            <v>NA</v>
          </cell>
          <cell r="AP60" t="str">
            <v>NA</v>
          </cell>
          <cell r="AR60" t="str">
            <v>NA</v>
          </cell>
          <cell r="AT60" t="str">
            <v>NA</v>
          </cell>
          <cell r="AV60" t="str">
            <v>NA</v>
          </cell>
          <cell r="AX60" t="str">
            <v>NA</v>
          </cell>
          <cell r="AZ60" t="str">
            <v>NA</v>
          </cell>
          <cell r="BB60" t="str">
            <v>NA</v>
          </cell>
          <cell r="BD60" t="str">
            <v>NA</v>
          </cell>
          <cell r="BF60" t="str">
            <v>NA</v>
          </cell>
          <cell r="BH60" t="str">
            <v>NA</v>
          </cell>
          <cell r="CI60" t="str">
            <v>HDMI_VPH</v>
          </cell>
        </row>
        <row r="61">
          <cell r="C61" t="str">
            <v>hdmi_vp__1</v>
          </cell>
          <cell r="E61" t="str">
            <v/>
          </cell>
          <cell r="J61" t="str">
            <v>HDMI_VP</v>
          </cell>
          <cell r="AF61" t="str">
            <v/>
          </cell>
          <cell r="AG61" t="str">
            <v/>
          </cell>
          <cell r="AH61" t="str">
            <v/>
          </cell>
          <cell r="AI61" t="str">
            <v/>
          </cell>
          <cell r="AJ61" t="e">
            <v>#N/A</v>
          </cell>
          <cell r="AL61" t="str">
            <v>NA</v>
          </cell>
          <cell r="AN61" t="str">
            <v>NA</v>
          </cell>
          <cell r="AP61" t="str">
            <v>NA</v>
          </cell>
          <cell r="AR61" t="str">
            <v>NA</v>
          </cell>
          <cell r="AT61" t="str">
            <v>NA</v>
          </cell>
          <cell r="AV61" t="str">
            <v>NA</v>
          </cell>
          <cell r="AX61" t="str">
            <v>NA</v>
          </cell>
          <cell r="AZ61" t="str">
            <v>NA</v>
          </cell>
          <cell r="BB61" t="str">
            <v>NA</v>
          </cell>
          <cell r="BD61" t="str">
            <v>NA</v>
          </cell>
          <cell r="BF61" t="str">
            <v>NA</v>
          </cell>
          <cell r="BH61" t="str">
            <v>NA</v>
          </cell>
          <cell r="CI61" t="str">
            <v>HDMI_VP</v>
          </cell>
        </row>
        <row r="62">
          <cell r="C62" t="str">
            <v>hdmi_gnd__1</v>
          </cell>
          <cell r="E62" t="str">
            <v/>
          </cell>
          <cell r="J62" t="str">
            <v>HDMI_AGND</v>
          </cell>
          <cell r="AF62" t="str">
            <v/>
          </cell>
          <cell r="AG62" t="str">
            <v/>
          </cell>
          <cell r="AH62" t="str">
            <v/>
          </cell>
          <cell r="AI62" t="str">
            <v/>
          </cell>
          <cell r="AJ62" t="e">
            <v>#N/A</v>
          </cell>
          <cell r="AL62" t="str">
            <v>NA</v>
          </cell>
          <cell r="AN62" t="str">
            <v>NA</v>
          </cell>
          <cell r="AP62" t="str">
            <v>NA</v>
          </cell>
          <cell r="AR62" t="str">
            <v>NA</v>
          </cell>
          <cell r="AT62" t="str">
            <v>NA</v>
          </cell>
          <cell r="AV62" t="str">
            <v>NA</v>
          </cell>
          <cell r="AX62" t="str">
            <v>NA</v>
          </cell>
          <cell r="AZ62" t="str">
            <v>NA</v>
          </cell>
          <cell r="BB62" t="str">
            <v>NA</v>
          </cell>
          <cell r="BD62" t="str">
            <v>NA</v>
          </cell>
          <cell r="BF62" t="str">
            <v>NA</v>
          </cell>
          <cell r="BH62" t="str">
            <v>NA</v>
          </cell>
          <cell r="CI62" t="str">
            <v>HDMI_GND</v>
          </cell>
        </row>
        <row r="63">
          <cell r="C63" t="str">
            <v>hdmi_vph__2</v>
          </cell>
          <cell r="E63" t="str">
            <v/>
          </cell>
          <cell r="J63" t="str">
            <v>HDMI_VPH</v>
          </cell>
          <cell r="AF63" t="str">
            <v/>
          </cell>
          <cell r="AG63" t="str">
            <v/>
          </cell>
          <cell r="AH63" t="str">
            <v/>
          </cell>
          <cell r="AI63" t="str">
            <v/>
          </cell>
          <cell r="AJ63" t="e">
            <v>#N/A</v>
          </cell>
          <cell r="AL63" t="str">
            <v>NA</v>
          </cell>
          <cell r="AN63" t="str">
            <v>NA</v>
          </cell>
          <cell r="AP63" t="str">
            <v>NA</v>
          </cell>
          <cell r="AR63" t="str">
            <v>NA</v>
          </cell>
          <cell r="AT63" t="str">
            <v>NA</v>
          </cell>
          <cell r="AV63" t="str">
            <v>NA</v>
          </cell>
          <cell r="AX63" t="str">
            <v>NA</v>
          </cell>
          <cell r="AZ63" t="str">
            <v>NA</v>
          </cell>
          <cell r="BB63" t="str">
            <v>NA</v>
          </cell>
          <cell r="BD63" t="str">
            <v>NA</v>
          </cell>
          <cell r="BF63" t="str">
            <v>NA</v>
          </cell>
          <cell r="BH63" t="str">
            <v>NA</v>
          </cell>
          <cell r="CI63" t="str">
            <v>HDMI_VPH</v>
          </cell>
        </row>
        <row r="64">
          <cell r="C64" t="str">
            <v>hdmi_vp__2</v>
          </cell>
          <cell r="E64" t="str">
            <v/>
          </cell>
          <cell r="J64" t="str">
            <v>HDMI_VP</v>
          </cell>
          <cell r="AF64" t="str">
            <v/>
          </cell>
          <cell r="AG64" t="str">
            <v/>
          </cell>
          <cell r="AH64" t="str">
            <v/>
          </cell>
          <cell r="AI64" t="str">
            <v/>
          </cell>
          <cell r="AJ64" t="e">
            <v>#N/A</v>
          </cell>
          <cell r="AL64" t="str">
            <v>NA</v>
          </cell>
          <cell r="AN64" t="str">
            <v>NA</v>
          </cell>
          <cell r="AP64" t="str">
            <v>NA</v>
          </cell>
          <cell r="AR64" t="str">
            <v>NA</v>
          </cell>
          <cell r="AT64" t="str">
            <v>NA</v>
          </cell>
          <cell r="AV64" t="str">
            <v>NA</v>
          </cell>
          <cell r="AX64" t="str">
            <v>NA</v>
          </cell>
          <cell r="AZ64" t="str">
            <v>NA</v>
          </cell>
          <cell r="BB64" t="str">
            <v>NA</v>
          </cell>
          <cell r="BD64" t="str">
            <v>NA</v>
          </cell>
          <cell r="BF64" t="str">
            <v>NA</v>
          </cell>
          <cell r="BH64" t="str">
            <v>NA</v>
          </cell>
          <cell r="CI64" t="str">
            <v>HDMI_VP</v>
          </cell>
        </row>
        <row r="65">
          <cell r="C65" t="str">
            <v>hdmi_clkp</v>
          </cell>
          <cell r="E65" t="str">
            <v/>
          </cell>
          <cell r="J65" t="str">
            <v>HDMI_TMDSCLKP</v>
          </cell>
          <cell r="AF65" t="str">
            <v/>
          </cell>
          <cell r="AG65" t="str">
            <v/>
          </cell>
          <cell r="AH65" t="str">
            <v/>
          </cell>
          <cell r="AI65" t="str">
            <v/>
          </cell>
          <cell r="AJ65" t="e">
            <v>#N/A</v>
          </cell>
          <cell r="AL65" t="str">
            <v>NA</v>
          </cell>
          <cell r="AN65" t="str">
            <v>NA</v>
          </cell>
          <cell r="AP65" t="str">
            <v>NA</v>
          </cell>
          <cell r="AR65" t="str">
            <v>NA</v>
          </cell>
          <cell r="AT65" t="str">
            <v>NA</v>
          </cell>
          <cell r="AV65" t="str">
            <v>NA</v>
          </cell>
          <cell r="AX65" t="str">
            <v>NA</v>
          </cell>
          <cell r="AZ65" t="str">
            <v>NA</v>
          </cell>
          <cell r="BB65" t="str">
            <v>NA</v>
          </cell>
          <cell r="BD65" t="str">
            <v>NA</v>
          </cell>
          <cell r="BF65" t="str">
            <v>NA</v>
          </cell>
          <cell r="BH65" t="str">
            <v>NA</v>
          </cell>
          <cell r="CI65" t="str">
            <v>HDMI_CLKP</v>
          </cell>
        </row>
        <row r="66">
          <cell r="C66" t="str">
            <v>hdmi_gnd__2</v>
          </cell>
          <cell r="E66" t="str">
            <v/>
          </cell>
          <cell r="J66" t="str">
            <v>HDMI_AGND</v>
          </cell>
          <cell r="AF66" t="str">
            <v/>
          </cell>
          <cell r="AG66" t="str">
            <v/>
          </cell>
          <cell r="AH66" t="str">
            <v/>
          </cell>
          <cell r="AI66" t="str">
            <v/>
          </cell>
          <cell r="AJ66" t="e">
            <v>#N/A</v>
          </cell>
          <cell r="AL66" t="str">
            <v>NA</v>
          </cell>
          <cell r="AN66" t="str">
            <v>NA</v>
          </cell>
          <cell r="AP66" t="str">
            <v>NA</v>
          </cell>
          <cell r="AR66" t="str">
            <v>NA</v>
          </cell>
          <cell r="AT66" t="str">
            <v>NA</v>
          </cell>
          <cell r="AV66" t="str">
            <v>NA</v>
          </cell>
          <cell r="AX66" t="str">
            <v>NA</v>
          </cell>
          <cell r="AZ66" t="str">
            <v>NA</v>
          </cell>
          <cell r="BB66" t="str">
            <v>NA</v>
          </cell>
          <cell r="BD66" t="str">
            <v>NA</v>
          </cell>
          <cell r="BF66" t="str">
            <v>NA</v>
          </cell>
          <cell r="BH66" t="str">
            <v>NA</v>
          </cell>
          <cell r="CI66" t="str">
            <v>HDMI_GND</v>
          </cell>
        </row>
        <row r="67">
          <cell r="C67" t="str">
            <v>hdmi_clkm</v>
          </cell>
          <cell r="E67" t="str">
            <v/>
          </cell>
          <cell r="J67" t="str">
            <v>HDMI_TMDSCLKN</v>
          </cell>
          <cell r="AF67" t="str">
            <v/>
          </cell>
          <cell r="AG67" t="str">
            <v/>
          </cell>
          <cell r="AH67" t="str">
            <v/>
          </cell>
          <cell r="AI67" t="str">
            <v/>
          </cell>
          <cell r="AJ67" t="e">
            <v>#N/A</v>
          </cell>
          <cell r="AL67" t="str">
            <v>NA</v>
          </cell>
          <cell r="AN67" t="str">
            <v>NA</v>
          </cell>
          <cell r="AP67" t="str">
            <v>NA</v>
          </cell>
          <cell r="AR67" t="str">
            <v>NA</v>
          </cell>
          <cell r="AT67" t="str">
            <v>NA</v>
          </cell>
          <cell r="AV67" t="str">
            <v>NA</v>
          </cell>
          <cell r="AX67" t="str">
            <v>NA</v>
          </cell>
          <cell r="AZ67" t="str">
            <v>NA</v>
          </cell>
          <cell r="BB67" t="str">
            <v>NA</v>
          </cell>
          <cell r="BD67" t="str">
            <v>NA</v>
          </cell>
          <cell r="BF67" t="str">
            <v>NA</v>
          </cell>
          <cell r="BH67" t="str">
            <v>NA</v>
          </cell>
          <cell r="CI67" t="str">
            <v>HDMI_CLKM</v>
          </cell>
        </row>
        <row r="68">
          <cell r="C68" t="str">
            <v>hdmi_gnd__3</v>
          </cell>
          <cell r="E68" t="str">
            <v/>
          </cell>
          <cell r="J68" t="str">
            <v>HDMI_AGND</v>
          </cell>
          <cell r="AF68" t="str">
            <v/>
          </cell>
          <cell r="AG68" t="str">
            <v/>
          </cell>
          <cell r="AH68" t="str">
            <v/>
          </cell>
          <cell r="AI68" t="str">
            <v/>
          </cell>
          <cell r="AJ68" t="e">
            <v>#N/A</v>
          </cell>
          <cell r="AL68" t="str">
            <v>NA</v>
          </cell>
          <cell r="AN68" t="str">
            <v>NA</v>
          </cell>
          <cell r="AP68" t="str">
            <v>NA</v>
          </cell>
          <cell r="AR68" t="str">
            <v>NA</v>
          </cell>
          <cell r="AT68" t="str">
            <v>NA</v>
          </cell>
          <cell r="AV68" t="str">
            <v>NA</v>
          </cell>
          <cell r="AX68" t="str">
            <v>NA</v>
          </cell>
          <cell r="AZ68" t="str">
            <v>NA</v>
          </cell>
          <cell r="BB68" t="str">
            <v>NA</v>
          </cell>
          <cell r="BD68" t="str">
            <v>NA</v>
          </cell>
          <cell r="BF68" t="str">
            <v>NA</v>
          </cell>
          <cell r="BH68" t="str">
            <v>NA</v>
          </cell>
          <cell r="CI68" t="str">
            <v>HDMI_GND</v>
          </cell>
        </row>
        <row r="69">
          <cell r="C69" t="str">
            <v>hdmi_d0p</v>
          </cell>
          <cell r="E69" t="str">
            <v/>
          </cell>
          <cell r="J69" t="str">
            <v>HDMI_TMDSDATAP[0]</v>
          </cell>
          <cell r="AF69" t="str">
            <v/>
          </cell>
          <cell r="AG69" t="str">
            <v/>
          </cell>
          <cell r="AH69" t="str">
            <v/>
          </cell>
          <cell r="AI69" t="str">
            <v/>
          </cell>
          <cell r="AJ69" t="e">
            <v>#N/A</v>
          </cell>
          <cell r="AL69" t="str">
            <v>NA</v>
          </cell>
          <cell r="AN69" t="str">
            <v>NA</v>
          </cell>
          <cell r="AP69" t="str">
            <v>NA</v>
          </cell>
          <cell r="AR69" t="str">
            <v>NA</v>
          </cell>
          <cell r="AT69" t="str">
            <v>NA</v>
          </cell>
          <cell r="AV69" t="str">
            <v>NA</v>
          </cell>
          <cell r="AX69" t="str">
            <v>NA</v>
          </cell>
          <cell r="AZ69" t="str">
            <v>NA</v>
          </cell>
          <cell r="BB69" t="str">
            <v>NA</v>
          </cell>
          <cell r="BD69" t="str">
            <v>NA</v>
          </cell>
          <cell r="BF69" t="str">
            <v>NA</v>
          </cell>
          <cell r="BH69" t="str">
            <v>NA</v>
          </cell>
          <cell r="CI69" t="str">
            <v>HDMI_D0P</v>
          </cell>
        </row>
        <row r="70">
          <cell r="C70" t="str">
            <v>hdmi_gnd__4</v>
          </cell>
          <cell r="E70" t="str">
            <v/>
          </cell>
          <cell r="J70" t="str">
            <v>HDMI_AGND</v>
          </cell>
          <cell r="AF70" t="str">
            <v/>
          </cell>
          <cell r="AG70" t="str">
            <v/>
          </cell>
          <cell r="AH70" t="str">
            <v/>
          </cell>
          <cell r="AI70" t="str">
            <v/>
          </cell>
          <cell r="AJ70" t="e">
            <v>#N/A</v>
          </cell>
          <cell r="AL70" t="str">
            <v>NA</v>
          </cell>
          <cell r="AN70" t="str">
            <v>NA</v>
          </cell>
          <cell r="AP70" t="str">
            <v>NA</v>
          </cell>
          <cell r="AR70" t="str">
            <v>NA</v>
          </cell>
          <cell r="AT70" t="str">
            <v>NA</v>
          </cell>
          <cell r="AV70" t="str">
            <v>NA</v>
          </cell>
          <cell r="AX70" t="str">
            <v>NA</v>
          </cell>
          <cell r="AZ70" t="str">
            <v>NA</v>
          </cell>
          <cell r="BB70" t="str">
            <v>NA</v>
          </cell>
          <cell r="BD70" t="str">
            <v>NA</v>
          </cell>
          <cell r="BF70" t="str">
            <v>NA</v>
          </cell>
          <cell r="BH70" t="str">
            <v>NA</v>
          </cell>
          <cell r="CI70" t="str">
            <v>HDMI_GND</v>
          </cell>
        </row>
        <row r="71">
          <cell r="C71" t="str">
            <v>hdmi_d0m</v>
          </cell>
          <cell r="E71" t="str">
            <v/>
          </cell>
          <cell r="J71" t="str">
            <v>HDMI_TMDSDATAN[0]</v>
          </cell>
          <cell r="AF71" t="str">
            <v/>
          </cell>
          <cell r="AG71" t="str">
            <v/>
          </cell>
          <cell r="AH71" t="str">
            <v/>
          </cell>
          <cell r="AI71" t="str">
            <v/>
          </cell>
          <cell r="AJ71" t="e">
            <v>#N/A</v>
          </cell>
          <cell r="AL71" t="str">
            <v>NA</v>
          </cell>
          <cell r="AN71" t="str">
            <v>NA</v>
          </cell>
          <cell r="AP71" t="str">
            <v>NA</v>
          </cell>
          <cell r="AR71" t="str">
            <v>NA</v>
          </cell>
          <cell r="AT71" t="str">
            <v>NA</v>
          </cell>
          <cell r="AV71" t="str">
            <v>NA</v>
          </cell>
          <cell r="AX71" t="str">
            <v>NA</v>
          </cell>
          <cell r="AZ71" t="str">
            <v>NA</v>
          </cell>
          <cell r="BB71" t="str">
            <v>NA</v>
          </cell>
          <cell r="BD71" t="str">
            <v>NA</v>
          </cell>
          <cell r="BF71" t="str">
            <v>NA</v>
          </cell>
          <cell r="BH71" t="str">
            <v>NA</v>
          </cell>
          <cell r="CI71" t="str">
            <v>HDMI_D0M</v>
          </cell>
        </row>
        <row r="72">
          <cell r="C72" t="str">
            <v>hdmi_d1p</v>
          </cell>
          <cell r="E72" t="str">
            <v/>
          </cell>
          <cell r="J72" t="str">
            <v>HDMI_TMDSDATAP[1]</v>
          </cell>
          <cell r="AF72" t="str">
            <v/>
          </cell>
          <cell r="AG72" t="str">
            <v/>
          </cell>
          <cell r="AH72" t="str">
            <v/>
          </cell>
          <cell r="AI72" t="str">
            <v/>
          </cell>
          <cell r="AJ72" t="e">
            <v>#N/A</v>
          </cell>
          <cell r="AL72" t="str">
            <v>NA</v>
          </cell>
          <cell r="AN72" t="str">
            <v>NA</v>
          </cell>
          <cell r="AP72" t="str">
            <v>NA</v>
          </cell>
          <cell r="AR72" t="str">
            <v>NA</v>
          </cell>
          <cell r="AT72" t="str">
            <v>NA</v>
          </cell>
          <cell r="AV72" t="str">
            <v>NA</v>
          </cell>
          <cell r="AX72" t="str">
            <v>NA</v>
          </cell>
          <cell r="AZ72" t="str">
            <v>NA</v>
          </cell>
          <cell r="BB72" t="str">
            <v>NA</v>
          </cell>
          <cell r="BD72" t="str">
            <v>NA</v>
          </cell>
          <cell r="BF72" t="str">
            <v>NA</v>
          </cell>
          <cell r="BH72" t="str">
            <v>NA</v>
          </cell>
          <cell r="CI72" t="str">
            <v>HDMI_D1P</v>
          </cell>
        </row>
        <row r="73">
          <cell r="C73" t="str">
            <v>hdmi_d2p</v>
          </cell>
          <cell r="E73" t="str">
            <v/>
          </cell>
          <cell r="J73" t="str">
            <v>HDMI_TMDSDATAP[2]</v>
          </cell>
          <cell r="AF73" t="str">
            <v/>
          </cell>
          <cell r="AG73" t="str">
            <v/>
          </cell>
          <cell r="AH73" t="str">
            <v/>
          </cell>
          <cell r="AI73" t="str">
            <v/>
          </cell>
          <cell r="AJ73" t="e">
            <v>#N/A</v>
          </cell>
          <cell r="AL73" t="str">
            <v>NA</v>
          </cell>
          <cell r="AN73" t="str">
            <v>NA</v>
          </cell>
          <cell r="AP73" t="str">
            <v>NA</v>
          </cell>
          <cell r="AR73" t="str">
            <v>NA</v>
          </cell>
          <cell r="AT73" t="str">
            <v>NA</v>
          </cell>
          <cell r="AV73" t="str">
            <v>NA</v>
          </cell>
          <cell r="AX73" t="str">
            <v>NA</v>
          </cell>
          <cell r="AZ73" t="str">
            <v>NA</v>
          </cell>
          <cell r="BB73" t="str">
            <v>NA</v>
          </cell>
          <cell r="BD73" t="str">
            <v>NA</v>
          </cell>
          <cell r="BF73" t="str">
            <v>NA</v>
          </cell>
          <cell r="BH73" t="str">
            <v>NA</v>
          </cell>
          <cell r="CI73" t="str">
            <v>HDMI_D2P</v>
          </cell>
        </row>
        <row r="74">
          <cell r="C74" t="str">
            <v>hdmi_d1m</v>
          </cell>
          <cell r="E74" t="str">
            <v/>
          </cell>
          <cell r="J74" t="str">
            <v>HDMI_TMDSDATAN[1]</v>
          </cell>
          <cell r="AF74" t="str">
            <v/>
          </cell>
          <cell r="AG74" t="str">
            <v/>
          </cell>
          <cell r="AH74" t="str">
            <v/>
          </cell>
          <cell r="AI74" t="str">
            <v/>
          </cell>
          <cell r="AJ74" t="e">
            <v>#N/A</v>
          </cell>
          <cell r="AL74" t="str">
            <v>NA</v>
          </cell>
          <cell r="AN74" t="str">
            <v>NA</v>
          </cell>
          <cell r="AP74" t="str">
            <v>NA</v>
          </cell>
          <cell r="AR74" t="str">
            <v>NA</v>
          </cell>
          <cell r="AT74" t="str">
            <v>NA</v>
          </cell>
          <cell r="AV74" t="str">
            <v>NA</v>
          </cell>
          <cell r="AX74" t="str">
            <v>NA</v>
          </cell>
          <cell r="AZ74" t="str">
            <v>NA</v>
          </cell>
          <cell r="BB74" t="str">
            <v>NA</v>
          </cell>
          <cell r="BD74" t="str">
            <v>NA</v>
          </cell>
          <cell r="BF74" t="str">
            <v>NA</v>
          </cell>
          <cell r="BH74" t="str">
            <v>NA</v>
          </cell>
          <cell r="CI74" t="str">
            <v>HDMI_D1M</v>
          </cell>
        </row>
        <row r="75">
          <cell r="C75" t="str">
            <v>hdmi_gnd__5</v>
          </cell>
          <cell r="E75" t="str">
            <v/>
          </cell>
          <cell r="J75" t="str">
            <v>HDMI_AGND</v>
          </cell>
          <cell r="AF75" t="str">
            <v/>
          </cell>
          <cell r="AG75" t="str">
            <v/>
          </cell>
          <cell r="AH75" t="str">
            <v/>
          </cell>
          <cell r="AI75" t="str">
            <v/>
          </cell>
          <cell r="AJ75" t="e">
            <v>#N/A</v>
          </cell>
          <cell r="AL75" t="str">
            <v>NA</v>
          </cell>
          <cell r="AN75" t="str">
            <v>NA</v>
          </cell>
          <cell r="AP75" t="str">
            <v>NA</v>
          </cell>
          <cell r="AR75" t="str">
            <v>NA</v>
          </cell>
          <cell r="AT75" t="str">
            <v>NA</v>
          </cell>
          <cell r="AV75" t="str">
            <v>NA</v>
          </cell>
          <cell r="AX75" t="str">
            <v>NA</v>
          </cell>
          <cell r="AZ75" t="str">
            <v>NA</v>
          </cell>
          <cell r="BB75" t="str">
            <v>NA</v>
          </cell>
          <cell r="BD75" t="str">
            <v>NA</v>
          </cell>
          <cell r="BF75" t="str">
            <v>NA</v>
          </cell>
          <cell r="BH75" t="str">
            <v>NA</v>
          </cell>
          <cell r="CI75" t="str">
            <v>HDMI_GND</v>
          </cell>
        </row>
        <row r="76">
          <cell r="C76" t="str">
            <v>hdmi_d2m</v>
          </cell>
          <cell r="E76" t="str">
            <v/>
          </cell>
          <cell r="J76" t="str">
            <v>HDMI_TMDSDATAN[2]</v>
          </cell>
          <cell r="AF76" t="str">
            <v/>
          </cell>
          <cell r="AG76" t="str">
            <v/>
          </cell>
          <cell r="AH76" t="str">
            <v/>
          </cell>
          <cell r="AI76" t="str">
            <v/>
          </cell>
          <cell r="AJ76" t="e">
            <v>#N/A</v>
          </cell>
          <cell r="AL76" t="str">
            <v>NA</v>
          </cell>
          <cell r="AN76" t="str">
            <v>NA</v>
          </cell>
          <cell r="AP76" t="str">
            <v>NA</v>
          </cell>
          <cell r="AR76" t="str">
            <v>NA</v>
          </cell>
          <cell r="AT76" t="str">
            <v>NA</v>
          </cell>
          <cell r="AV76" t="str">
            <v>NA</v>
          </cell>
          <cell r="AX76" t="str">
            <v>NA</v>
          </cell>
          <cell r="AZ76" t="str">
            <v>NA</v>
          </cell>
          <cell r="BB76" t="str">
            <v>NA</v>
          </cell>
          <cell r="BD76" t="str">
            <v>NA</v>
          </cell>
          <cell r="BF76" t="str">
            <v>NA</v>
          </cell>
          <cell r="BH76" t="str">
            <v>NA</v>
          </cell>
          <cell r="CI76" t="str">
            <v>HDMI_D2M</v>
          </cell>
        </row>
        <row r="77">
          <cell r="C77" t="str">
            <v>hdmi_vp__3</v>
          </cell>
          <cell r="E77" t="str">
            <v/>
          </cell>
          <cell r="J77" t="str">
            <v>HDMI_VP</v>
          </cell>
          <cell r="AF77" t="str">
            <v/>
          </cell>
          <cell r="AG77" t="str">
            <v/>
          </cell>
          <cell r="AH77" t="str">
            <v/>
          </cell>
          <cell r="AI77" t="str">
            <v/>
          </cell>
          <cell r="AJ77" t="e">
            <v>#N/A</v>
          </cell>
          <cell r="AL77" t="str">
            <v>NA</v>
          </cell>
          <cell r="AN77" t="str">
            <v>NA</v>
          </cell>
          <cell r="AP77" t="str">
            <v>NA</v>
          </cell>
          <cell r="AR77" t="str">
            <v>NA</v>
          </cell>
          <cell r="AT77" t="str">
            <v>NA</v>
          </cell>
          <cell r="AV77" t="str">
            <v>NA</v>
          </cell>
          <cell r="AX77" t="str">
            <v>NA</v>
          </cell>
          <cell r="AZ77" t="str">
            <v>NA</v>
          </cell>
          <cell r="BB77" t="str">
            <v>NA</v>
          </cell>
          <cell r="BD77" t="str">
            <v>NA</v>
          </cell>
          <cell r="BF77" t="str">
            <v>NA</v>
          </cell>
          <cell r="BH77" t="str">
            <v>NA</v>
          </cell>
          <cell r="CI77" t="str">
            <v>HDMI_VP</v>
          </cell>
        </row>
        <row r="78">
          <cell r="C78" t="str">
            <v>hdmi_gnd__6</v>
          </cell>
          <cell r="E78" t="str">
            <v/>
          </cell>
          <cell r="J78" t="str">
            <v>HDMI_AGND</v>
          </cell>
          <cell r="AF78" t="str">
            <v/>
          </cell>
          <cell r="AG78" t="str">
            <v/>
          </cell>
          <cell r="AH78" t="str">
            <v/>
          </cell>
          <cell r="AI78" t="str">
            <v/>
          </cell>
          <cell r="AJ78" t="e">
            <v>#N/A</v>
          </cell>
          <cell r="AL78" t="str">
            <v>NA</v>
          </cell>
          <cell r="AN78" t="str">
            <v>NA</v>
          </cell>
          <cell r="AP78" t="str">
            <v>NA</v>
          </cell>
          <cell r="AR78" t="str">
            <v>NA</v>
          </cell>
          <cell r="AT78" t="str">
            <v>NA</v>
          </cell>
          <cell r="AV78" t="str">
            <v>NA</v>
          </cell>
          <cell r="AX78" t="str">
            <v>NA</v>
          </cell>
          <cell r="AZ78" t="str">
            <v>NA</v>
          </cell>
          <cell r="BB78" t="str">
            <v>NA</v>
          </cell>
          <cell r="BD78" t="str">
            <v>NA</v>
          </cell>
          <cell r="BF78" t="str">
            <v>NA</v>
          </cell>
          <cell r="BH78" t="str">
            <v>NA</v>
          </cell>
          <cell r="CI78" t="str">
            <v>HDMI_GND</v>
          </cell>
        </row>
        <row r="79">
          <cell r="C79" t="str">
            <v>hdmi_vph__3</v>
          </cell>
          <cell r="E79" t="str">
            <v/>
          </cell>
          <cell r="J79" t="str">
            <v>HDMI_VPH</v>
          </cell>
          <cell r="AF79" t="str">
            <v/>
          </cell>
          <cell r="AG79" t="str">
            <v/>
          </cell>
          <cell r="AH79" t="str">
            <v/>
          </cell>
          <cell r="AI79" t="str">
            <v/>
          </cell>
          <cell r="AJ79" t="e">
            <v>#N/A</v>
          </cell>
          <cell r="AL79" t="str">
            <v>NA</v>
          </cell>
          <cell r="AN79" t="str">
            <v>NA</v>
          </cell>
          <cell r="AP79" t="str">
            <v>NA</v>
          </cell>
          <cell r="AR79" t="str">
            <v>NA</v>
          </cell>
          <cell r="AT79" t="str">
            <v>NA</v>
          </cell>
          <cell r="AV79" t="str">
            <v>NA</v>
          </cell>
          <cell r="AX79" t="str">
            <v>NA</v>
          </cell>
          <cell r="AZ79" t="str">
            <v>NA</v>
          </cell>
          <cell r="BB79" t="str">
            <v>NA</v>
          </cell>
          <cell r="BD79" t="str">
            <v>NA</v>
          </cell>
          <cell r="BF79" t="str">
            <v>NA</v>
          </cell>
          <cell r="BH79" t="str">
            <v>NA</v>
          </cell>
          <cell r="CI79" t="str">
            <v>HDMI_VPH</v>
          </cell>
        </row>
        <row r="80">
          <cell r="C80" t="str">
            <v>hdmi_ref</v>
          </cell>
          <cell r="E80" t="str">
            <v/>
          </cell>
          <cell r="J80" t="str">
            <v>HDMI_REXT</v>
          </cell>
          <cell r="AF80" t="str">
            <v/>
          </cell>
          <cell r="AG80" t="str">
            <v/>
          </cell>
          <cell r="AH80" t="str">
            <v/>
          </cell>
          <cell r="AI80" t="str">
            <v/>
          </cell>
          <cell r="AJ80" t="e">
            <v>#N/A</v>
          </cell>
          <cell r="AL80" t="str">
            <v>NA</v>
          </cell>
          <cell r="AN80" t="str">
            <v>NA</v>
          </cell>
          <cell r="AP80" t="str">
            <v>NA</v>
          </cell>
          <cell r="AR80" t="str">
            <v>NA</v>
          </cell>
          <cell r="AT80" t="str">
            <v>NA</v>
          </cell>
          <cell r="AV80" t="str">
            <v>NA</v>
          </cell>
          <cell r="AX80" t="str">
            <v>NA</v>
          </cell>
          <cell r="AZ80" t="str">
            <v>NA</v>
          </cell>
          <cell r="BB80" t="str">
            <v>NA</v>
          </cell>
          <cell r="BD80" t="str">
            <v>NA</v>
          </cell>
          <cell r="BF80" t="str">
            <v>NA</v>
          </cell>
          <cell r="BH80" t="str">
            <v>NA</v>
          </cell>
          <cell r="CI80" t="str">
            <v>HDMI_REF</v>
          </cell>
        </row>
        <row r="81">
          <cell r="C81" t="str">
            <v>hdmi_hpd</v>
          </cell>
          <cell r="E81" t="str">
            <v/>
          </cell>
          <cell r="J81" t="str">
            <v>HDMI_HPD</v>
          </cell>
          <cell r="AF81" t="str">
            <v/>
          </cell>
          <cell r="AG81" t="str">
            <v/>
          </cell>
          <cell r="AH81" t="str">
            <v/>
          </cell>
          <cell r="AI81" t="str">
            <v/>
          </cell>
          <cell r="AJ81" t="e">
            <v>#N/A</v>
          </cell>
          <cell r="AL81" t="str">
            <v>NA</v>
          </cell>
          <cell r="AN81" t="str">
            <v>NA</v>
          </cell>
          <cell r="AP81" t="str">
            <v>NA</v>
          </cell>
          <cell r="AR81" t="str">
            <v>NA</v>
          </cell>
          <cell r="AT81" t="str">
            <v>NA</v>
          </cell>
          <cell r="AV81" t="str">
            <v>NA</v>
          </cell>
          <cell r="AX81" t="str">
            <v>NA</v>
          </cell>
          <cell r="AZ81" t="str">
            <v>NA</v>
          </cell>
          <cell r="BB81" t="str">
            <v>NA</v>
          </cell>
          <cell r="BD81" t="str">
            <v>NA</v>
          </cell>
          <cell r="BF81" t="str">
            <v>NA</v>
          </cell>
          <cell r="BH81" t="str">
            <v>NA</v>
          </cell>
          <cell r="CI81" t="str">
            <v>HDMI_HPD</v>
          </cell>
        </row>
        <row r="82">
          <cell r="C82" t="str">
            <v>hdmi_ddccec</v>
          </cell>
          <cell r="E82" t="str">
            <v/>
          </cell>
          <cell r="J82" t="str">
            <v>HDMI_DDCCEC</v>
          </cell>
          <cell r="AF82" t="str">
            <v/>
          </cell>
          <cell r="AG82" t="str">
            <v/>
          </cell>
          <cell r="AH82" t="str">
            <v/>
          </cell>
          <cell r="AI82" t="str">
            <v/>
          </cell>
          <cell r="AJ82" t="e">
            <v>#N/A</v>
          </cell>
          <cell r="AL82" t="str">
            <v>NA</v>
          </cell>
          <cell r="AN82" t="str">
            <v>NA</v>
          </cell>
          <cell r="AP82" t="str">
            <v>NA</v>
          </cell>
          <cell r="AR82" t="str">
            <v>NA</v>
          </cell>
          <cell r="AT82" t="str">
            <v>NA</v>
          </cell>
          <cell r="AV82" t="str">
            <v>NA</v>
          </cell>
          <cell r="AX82" t="str">
            <v>NA</v>
          </cell>
          <cell r="AZ82" t="str">
            <v>NA</v>
          </cell>
          <cell r="BB82" t="str">
            <v>NA</v>
          </cell>
          <cell r="BD82" t="str">
            <v>NA</v>
          </cell>
          <cell r="BF82" t="str">
            <v>NA</v>
          </cell>
          <cell r="BH82" t="str">
            <v>NA</v>
          </cell>
          <cell r="CI82" t="str">
            <v>HDMI_DDCCEC</v>
          </cell>
        </row>
        <row r="83">
          <cell r="C83" t="str">
            <v>pcut__4</v>
          </cell>
          <cell r="E83" t="str">
            <v/>
          </cell>
          <cell r="AF83" t="str">
            <v/>
          </cell>
          <cell r="AG83" t="str">
            <v/>
          </cell>
          <cell r="AH83" t="str">
            <v/>
          </cell>
          <cell r="AI83" t="str">
            <v/>
          </cell>
          <cell r="AJ83" t="str">
            <v>NA</v>
          </cell>
          <cell r="AL83" t="str">
            <v>NA</v>
          </cell>
          <cell r="AN83" t="str">
            <v>NA</v>
          </cell>
          <cell r="AP83" t="str">
            <v>NA</v>
          </cell>
          <cell r="AR83" t="str">
            <v>NA</v>
          </cell>
          <cell r="AT83" t="str">
            <v>NA</v>
          </cell>
          <cell r="AV83" t="str">
            <v>NA</v>
          </cell>
          <cell r="AX83" t="str">
            <v>NA</v>
          </cell>
          <cell r="AZ83" t="str">
            <v>NA</v>
          </cell>
          <cell r="BB83" t="str">
            <v>NA</v>
          </cell>
          <cell r="BD83" t="str">
            <v>NA</v>
          </cell>
          <cell r="BF83" t="str">
            <v>NA</v>
          </cell>
          <cell r="BH83" t="str">
            <v>NA</v>
          </cell>
          <cell r="BW83">
            <v>-1995</v>
          </cell>
          <cell r="BX83">
            <v>-2792.7249999999999</v>
          </cell>
          <cell r="CI83">
            <v>0</v>
          </cell>
        </row>
        <row r="84">
          <cell r="C84" t="str">
            <v>csi0_dat19</v>
          </cell>
          <cell r="E84" t="str">
            <v>GPIO</v>
          </cell>
          <cell r="I84" t="str">
            <v>ipu1</v>
          </cell>
          <cell r="J84" t="str">
            <v>CSI0_D[19]</v>
          </cell>
          <cell r="K84" t="str">
            <v>weim</v>
          </cell>
          <cell r="L84" t="str">
            <v>WEIM_D[15]</v>
          </cell>
          <cell r="M84" t="str">
            <v>pcie_ctrl</v>
          </cell>
          <cell r="N84" t="str">
            <v>DIAG_STATUS_BUS_MUX[23]</v>
          </cell>
          <cell r="O84" t="str">
            <v>uart5</v>
          </cell>
          <cell r="P84" t="str">
            <v>CTS</v>
          </cell>
          <cell r="Q84" t="str">
            <v>sdma</v>
          </cell>
          <cell r="R84" t="str">
            <v>DEBUG_PC[13]</v>
          </cell>
          <cell r="S84" t="str">
            <v>gpio6</v>
          </cell>
          <cell r="T84" t="str">
            <v>GPIO[5]</v>
          </cell>
          <cell r="U84" t="str">
            <v>mmdc</v>
          </cell>
          <cell r="V84" t="str">
            <v>MMDC_DEBUG[42]</v>
          </cell>
          <cell r="X84" t="str">
            <v>anatop</v>
          </cell>
          <cell r="Y84" t="str">
            <v>ANATOP_TESTO[9]</v>
          </cell>
          <cell r="Z84" t="str">
            <v>sjc.sjc_gpucr1_reg[23]</v>
          </cell>
          <cell r="AF84" t="str">
            <v>ipt_csi0_dat19_dir</v>
          </cell>
          <cell r="AG84" t="str">
            <v>ipt_csi0_dat19_in</v>
          </cell>
          <cell r="AH84" t="str">
            <v>ipt_csi0_dat19_out</v>
          </cell>
          <cell r="AI84" t="str">
            <v>ipt_mode</v>
          </cell>
          <cell r="AJ84" t="str">
            <v>Yes</v>
          </cell>
          <cell r="AL84" t="str">
            <v>NA</v>
          </cell>
          <cell r="AN84" t="str">
            <v>NA</v>
          </cell>
          <cell r="AP84" t="str">
            <v>NA</v>
          </cell>
          <cell r="AR84" t="str">
            <v>NA</v>
          </cell>
          <cell r="AT84" t="str">
            <v>NA</v>
          </cell>
          <cell r="AV84" t="str">
            <v>NA</v>
          </cell>
          <cell r="AX84" t="str">
            <v>NA</v>
          </cell>
          <cell r="AZ84" t="str">
            <v>NA</v>
          </cell>
          <cell r="BB84" t="str">
            <v>NA</v>
          </cell>
          <cell r="BD84" t="str">
            <v>NA</v>
          </cell>
          <cell r="BF84" t="str">
            <v>NA</v>
          </cell>
          <cell r="BH84" t="str">
            <v>NA</v>
          </cell>
          <cell r="BW84">
            <v>616</v>
          </cell>
          <cell r="BX84">
            <v>2792.7249999999999</v>
          </cell>
          <cell r="CI84" t="str">
            <v>CSI0_DAT19</v>
          </cell>
        </row>
        <row r="85">
          <cell r="C85" t="str">
            <v>csi0_dat18</v>
          </cell>
          <cell r="E85" t="str">
            <v>GPIO</v>
          </cell>
          <cell r="I85" t="str">
            <v>ipu1</v>
          </cell>
          <cell r="J85" t="str">
            <v>CSI0_D[18]</v>
          </cell>
          <cell r="K85" t="str">
            <v>weim</v>
          </cell>
          <cell r="L85" t="str">
            <v>WEIM_D[14]</v>
          </cell>
          <cell r="M85" t="str">
            <v>pcie_ctrl</v>
          </cell>
          <cell r="N85" t="str">
            <v>DIAG_STATUS_BUS_MUX[22]</v>
          </cell>
          <cell r="O85" t="str">
            <v>uart5</v>
          </cell>
          <cell r="P85" t="str">
            <v>RTS</v>
          </cell>
          <cell r="Q85" t="str">
            <v>sdma</v>
          </cell>
          <cell r="R85" t="str">
            <v>DEBUG_PC[12]</v>
          </cell>
          <cell r="S85" t="str">
            <v>gpio6</v>
          </cell>
          <cell r="T85" t="str">
            <v>GPIO[4]</v>
          </cell>
          <cell r="U85" t="str">
            <v>mmdc</v>
          </cell>
          <cell r="V85" t="str">
            <v>MMDC_DEBUG[41]</v>
          </cell>
          <cell r="X85" t="str">
            <v>simba</v>
          </cell>
          <cell r="Y85" t="str">
            <v>TRACE[15]</v>
          </cell>
          <cell r="AF85" t="str">
            <v>ipt_csi0_dat18_dir</v>
          </cell>
          <cell r="AG85" t="str">
            <v>ipt_csi0_dat18_in</v>
          </cell>
          <cell r="AH85" t="str">
            <v>ipt_csi0_dat18_out</v>
          </cell>
          <cell r="AI85" t="str">
            <v>ipt_mode</v>
          </cell>
          <cell r="AJ85" t="str">
            <v>Yes</v>
          </cell>
          <cell r="AL85" t="str">
            <v>CFG(SLOW)</v>
          </cell>
          <cell r="AN85" t="str">
            <v>CFG(R0DIV6)</v>
          </cell>
          <cell r="AP85" t="str">
            <v>CFG(Disabled)</v>
          </cell>
          <cell r="AR85" t="str">
            <v>CFG(Enabled)</v>
          </cell>
          <cell r="AT85" t="str">
            <v>CFG(100KOhm PU)</v>
          </cell>
          <cell r="AV85" t="str">
            <v>CFG(Pull)</v>
          </cell>
          <cell r="AX85" t="str">
            <v>CFG(Enabled)</v>
          </cell>
          <cell r="AZ85" t="str">
            <v>NA</v>
          </cell>
          <cell r="BB85" t="str">
            <v>CFG(100MHz)</v>
          </cell>
          <cell r="BD85" t="str">
            <v>NA</v>
          </cell>
          <cell r="BF85" t="str">
            <v>NA</v>
          </cell>
          <cell r="BH85" t="str">
            <v>NA</v>
          </cell>
          <cell r="BW85">
            <v>663</v>
          </cell>
          <cell r="BX85">
            <v>2792.7249999999999</v>
          </cell>
          <cell r="CI85" t="str">
            <v>CSI0_DAT18</v>
          </cell>
        </row>
        <row r="86">
          <cell r="C86" t="str">
            <v>nvcc_csi__0</v>
          </cell>
          <cell r="E86" t="str">
            <v>NOISY_POWER</v>
          </cell>
          <cell r="AF86" t="str">
            <v/>
          </cell>
          <cell r="AG86" t="str">
            <v/>
          </cell>
          <cell r="AH86" t="str">
            <v/>
          </cell>
          <cell r="AI86" t="str">
            <v/>
          </cell>
          <cell r="AJ86" t="str">
            <v>NA</v>
          </cell>
          <cell r="AL86" t="str">
            <v>NA</v>
          </cell>
          <cell r="AN86" t="str">
            <v>NA</v>
          </cell>
          <cell r="AP86" t="str">
            <v>NA</v>
          </cell>
          <cell r="AR86" t="str">
            <v>NA</v>
          </cell>
          <cell r="AT86" t="str">
            <v>NA</v>
          </cell>
          <cell r="AV86" t="str">
            <v>NA</v>
          </cell>
          <cell r="AX86" t="str">
            <v>NA</v>
          </cell>
          <cell r="AZ86" t="str">
            <v>NA</v>
          </cell>
          <cell r="BB86" t="str">
            <v>NA</v>
          </cell>
          <cell r="BD86" t="str">
            <v>NA</v>
          </cell>
          <cell r="BF86" t="str">
            <v>NA</v>
          </cell>
          <cell r="BH86" t="str">
            <v>NA</v>
          </cell>
          <cell r="BW86">
            <v>1650</v>
          </cell>
          <cell r="BX86">
            <v>2792.7249999999999</v>
          </cell>
          <cell r="CI86" t="str">
            <v>NVCC_CSI</v>
          </cell>
        </row>
        <row r="87">
          <cell r="C87" t="str">
            <v>csi0_dat17</v>
          </cell>
          <cell r="E87" t="str">
            <v>GPIO</v>
          </cell>
          <cell r="I87" t="str">
            <v>ipu1</v>
          </cell>
          <cell r="J87" t="str">
            <v>CSI0_D[17]</v>
          </cell>
          <cell r="K87" t="str">
            <v>weim</v>
          </cell>
          <cell r="L87" t="str">
            <v>WEIM_D[13]</v>
          </cell>
          <cell r="M87" t="str">
            <v>pcie_ctrl</v>
          </cell>
          <cell r="N87" t="str">
            <v>DIAG_STATUS_BUS_MUX[21]</v>
          </cell>
          <cell r="O87" t="str">
            <v>uart4</v>
          </cell>
          <cell r="P87" t="str">
            <v>CTS</v>
          </cell>
          <cell r="Q87" t="str">
            <v>sdma</v>
          </cell>
          <cell r="R87" t="str">
            <v>DEBUG_PC[11]</v>
          </cell>
          <cell r="S87" t="str">
            <v>gpio6</v>
          </cell>
          <cell r="T87" t="str">
            <v>GPIO[3]</v>
          </cell>
          <cell r="U87" t="str">
            <v>mmdc</v>
          </cell>
          <cell r="V87" t="str">
            <v>MMDC_DEBUG[40]</v>
          </cell>
          <cell r="X87" t="str">
            <v>simba</v>
          </cell>
          <cell r="Y87" t="str">
            <v>TRACE[14]</v>
          </cell>
          <cell r="AF87" t="str">
            <v>ipt_csi0_dat17_dir</v>
          </cell>
          <cell r="AG87" t="str">
            <v>ipt_csi0_dat17_in</v>
          </cell>
          <cell r="AH87" t="str">
            <v>ipt_csi0_dat17_out</v>
          </cell>
          <cell r="AI87" t="str">
            <v>ipt_mode</v>
          </cell>
          <cell r="AJ87" t="str">
            <v>Yes</v>
          </cell>
          <cell r="AL87" t="str">
            <v>CFG(SLOW)</v>
          </cell>
          <cell r="AN87" t="str">
            <v>CFG(R0DIV6)</v>
          </cell>
          <cell r="AP87" t="str">
            <v>CFG(Disabled)</v>
          </cell>
          <cell r="AR87" t="str">
            <v>CFG(Enabled)</v>
          </cell>
          <cell r="AT87" t="str">
            <v>CFG(100KOhm PU)</v>
          </cell>
          <cell r="AV87" t="str">
            <v>CFG(Pull)</v>
          </cell>
          <cell r="AX87" t="str">
            <v>CFG(Enabled)</v>
          </cell>
          <cell r="AZ87" t="str">
            <v>NA</v>
          </cell>
          <cell r="BB87" t="str">
            <v>CFG(100MHz)</v>
          </cell>
          <cell r="BD87" t="str">
            <v>NA</v>
          </cell>
          <cell r="BF87" t="str">
            <v>NA</v>
          </cell>
          <cell r="BH87" t="str">
            <v>NA</v>
          </cell>
          <cell r="BW87">
            <v>710</v>
          </cell>
          <cell r="BX87">
            <v>2792.7249999999999</v>
          </cell>
          <cell r="CI87" t="str">
            <v>CSI0_DAT17</v>
          </cell>
        </row>
        <row r="88">
          <cell r="C88" t="str">
            <v>csi0_dat16</v>
          </cell>
          <cell r="E88" t="str">
            <v>GPIO</v>
          </cell>
          <cell r="I88" t="str">
            <v>ipu1</v>
          </cell>
          <cell r="J88" t="str">
            <v>CSI0_D[16]</v>
          </cell>
          <cell r="K88" t="str">
            <v>weim</v>
          </cell>
          <cell r="L88" t="str">
            <v>WEIM_D[12]</v>
          </cell>
          <cell r="M88" t="str">
            <v>pcie_ctrl</v>
          </cell>
          <cell r="N88" t="str">
            <v>DIAG_STATUS_BUS_MUX[20]</v>
          </cell>
          <cell r="O88" t="str">
            <v>uart4</v>
          </cell>
          <cell r="P88" t="str">
            <v>RTS</v>
          </cell>
          <cell r="Q88" t="str">
            <v>sdma</v>
          </cell>
          <cell r="R88" t="str">
            <v>DEBUG_PC[10]</v>
          </cell>
          <cell r="S88" t="str">
            <v>gpio6</v>
          </cell>
          <cell r="T88" t="str">
            <v>GPIO[2]</v>
          </cell>
          <cell r="U88" t="str">
            <v>mmdc</v>
          </cell>
          <cell r="V88" t="str">
            <v>MMDC_DEBUG[39]</v>
          </cell>
          <cell r="X88" t="str">
            <v>simba</v>
          </cell>
          <cell r="Y88" t="str">
            <v>TRACE[13]</v>
          </cell>
          <cell r="AF88" t="str">
            <v>ipt_csi0_dat16_dir</v>
          </cell>
          <cell r="AG88" t="str">
            <v>ipt_csi0_dat16_in</v>
          </cell>
          <cell r="AH88" t="str">
            <v>ipt_csi0_dat16_out</v>
          </cell>
          <cell r="AI88" t="str">
            <v>ipt_mode</v>
          </cell>
          <cell r="AJ88" t="str">
            <v>Yes</v>
          </cell>
          <cell r="AL88" t="str">
            <v>CFG(SLOW)</v>
          </cell>
          <cell r="AN88" t="str">
            <v>CFG(R0DIV6)</v>
          </cell>
          <cell r="AP88" t="str">
            <v>CFG(Disabled)</v>
          </cell>
          <cell r="AR88" t="str">
            <v>CFG(Enabled)</v>
          </cell>
          <cell r="AT88" t="str">
            <v>CFG(100KOhm PU)</v>
          </cell>
          <cell r="AV88" t="str">
            <v>CFG(Pull)</v>
          </cell>
          <cell r="AX88" t="str">
            <v>CFG(Enabled)</v>
          </cell>
          <cell r="AZ88" t="str">
            <v>NA</v>
          </cell>
          <cell r="BB88" t="str">
            <v>CFG(100MHz)</v>
          </cell>
          <cell r="BD88" t="str">
            <v>NA</v>
          </cell>
          <cell r="BF88" t="str">
            <v>NA</v>
          </cell>
          <cell r="BH88" t="str">
            <v>NA</v>
          </cell>
          <cell r="BW88">
            <v>757</v>
          </cell>
          <cell r="BX88">
            <v>2792.7249999999999</v>
          </cell>
          <cell r="CI88" t="str">
            <v>CSI0_DAT16</v>
          </cell>
        </row>
        <row r="89">
          <cell r="C89" t="str">
            <v>csi0_dat15</v>
          </cell>
          <cell r="E89" t="str">
            <v>GPIO</v>
          </cell>
          <cell r="I89" t="str">
            <v>ipu1</v>
          </cell>
          <cell r="J89" t="str">
            <v>CSI0_D[15]</v>
          </cell>
          <cell r="K89" t="str">
            <v>weim</v>
          </cell>
          <cell r="L89" t="str">
            <v>WEIM_D[11]</v>
          </cell>
          <cell r="M89" t="str">
            <v>pcie_ctrl</v>
          </cell>
          <cell r="N89" t="str">
            <v>DIAG_STATUS_BUS_MUX[19]</v>
          </cell>
          <cell r="O89" t="str">
            <v>uart5</v>
          </cell>
          <cell r="P89" t="str">
            <v>RXD_MUX</v>
          </cell>
          <cell r="Q89" t="str">
            <v>sdma</v>
          </cell>
          <cell r="R89" t="str">
            <v>DEBUG_PC[9]</v>
          </cell>
          <cell r="S89" t="str">
            <v>gpio6</v>
          </cell>
          <cell r="T89" t="str">
            <v>GPIO[1]</v>
          </cell>
          <cell r="U89" t="str">
            <v>mmdc</v>
          </cell>
          <cell r="V89" t="str">
            <v>MMDC_DEBUG[38]</v>
          </cell>
          <cell r="X89" t="str">
            <v>simba</v>
          </cell>
          <cell r="Y89" t="str">
            <v>TRACE[12]</v>
          </cell>
          <cell r="AF89" t="str">
            <v>ipt_csi0_dat15_dir</v>
          </cell>
          <cell r="AG89" t="str">
            <v>ipt_csi0_dat15_in</v>
          </cell>
          <cell r="AH89" t="str">
            <v>ipt_csi0_dat15_out</v>
          </cell>
          <cell r="AI89" t="str">
            <v>ipt_mode</v>
          </cell>
          <cell r="AJ89" t="str">
            <v>Yes</v>
          </cell>
          <cell r="AL89" t="str">
            <v>NA</v>
          </cell>
          <cell r="AN89" t="str">
            <v>NA</v>
          </cell>
          <cell r="AP89" t="str">
            <v>NA</v>
          </cell>
          <cell r="AR89" t="str">
            <v>NA</v>
          </cell>
          <cell r="AT89" t="str">
            <v>NA</v>
          </cell>
          <cell r="AV89" t="str">
            <v>NA</v>
          </cell>
          <cell r="AX89" t="str">
            <v>NA</v>
          </cell>
          <cell r="AZ89" t="str">
            <v>NA</v>
          </cell>
          <cell r="BB89" t="str">
            <v>NA</v>
          </cell>
          <cell r="BD89" t="str">
            <v>NA</v>
          </cell>
          <cell r="BF89" t="str">
            <v>NA</v>
          </cell>
          <cell r="BH89" t="str">
            <v>NA</v>
          </cell>
          <cell r="BW89">
            <v>851</v>
          </cell>
          <cell r="BX89">
            <v>2792.7249999999999</v>
          </cell>
          <cell r="CI89" t="str">
            <v>CSI0_DAT15</v>
          </cell>
        </row>
        <row r="90">
          <cell r="C90" t="str">
            <v>csi0_dat14</v>
          </cell>
          <cell r="E90" t="str">
            <v>GPIO</v>
          </cell>
          <cell r="I90" t="str">
            <v>ipu1</v>
          </cell>
          <cell r="J90" t="str">
            <v>CSI0_D[14]</v>
          </cell>
          <cell r="K90" t="str">
            <v>weim</v>
          </cell>
          <cell r="L90" t="str">
            <v>WEIM_D[10]</v>
          </cell>
          <cell r="M90" t="str">
            <v>pcie_ctrl</v>
          </cell>
          <cell r="N90" t="str">
            <v>DIAG_STATUS_BUS_MUX[18]</v>
          </cell>
          <cell r="O90" t="str">
            <v>uart5</v>
          </cell>
          <cell r="P90" t="str">
            <v>TXD_MUX</v>
          </cell>
          <cell r="Q90" t="str">
            <v>sdma</v>
          </cell>
          <cell r="R90" t="str">
            <v>DEBUG_PC[8]</v>
          </cell>
          <cell r="S90" t="str">
            <v>gpio6</v>
          </cell>
          <cell r="T90" t="str">
            <v>GPIO[0]</v>
          </cell>
          <cell r="U90" t="str">
            <v>mmdc</v>
          </cell>
          <cell r="V90" t="str">
            <v>MMDC_DEBUG[37]</v>
          </cell>
          <cell r="X90" t="str">
            <v>simba</v>
          </cell>
          <cell r="Y90" t="str">
            <v>TRACE[11]</v>
          </cell>
          <cell r="AF90" t="str">
            <v>ipt_csi0_dat14_dir</v>
          </cell>
          <cell r="AG90" t="str">
            <v>ipt_csi0_dat14_in</v>
          </cell>
          <cell r="AH90" t="str">
            <v>ipt_csi0_dat14_out</v>
          </cell>
          <cell r="AI90" t="str">
            <v>ipt_mode</v>
          </cell>
          <cell r="AJ90" t="str">
            <v>Yes</v>
          </cell>
          <cell r="AL90" t="str">
            <v>CFG(SLOW)</v>
          </cell>
          <cell r="AN90" t="str">
            <v>CFG(R0DIV6)</v>
          </cell>
          <cell r="AP90" t="str">
            <v>CFG(Disabled)</v>
          </cell>
          <cell r="AR90" t="str">
            <v>CFG(Enabled)</v>
          </cell>
          <cell r="AT90" t="str">
            <v>CFG(100KOhm PU)</v>
          </cell>
          <cell r="AV90" t="str">
            <v>CFG(Pull)</v>
          </cell>
          <cell r="AX90" t="str">
            <v>CFG(Enabled)</v>
          </cell>
          <cell r="AZ90" t="str">
            <v>NA</v>
          </cell>
          <cell r="BB90" t="str">
            <v>CFG(100MHz)</v>
          </cell>
          <cell r="BD90" t="str">
            <v>NA</v>
          </cell>
          <cell r="BF90" t="str">
            <v>NA</v>
          </cell>
          <cell r="BH90" t="str">
            <v>NA</v>
          </cell>
          <cell r="BW90">
            <v>898</v>
          </cell>
          <cell r="BX90">
            <v>2792.7249999999999</v>
          </cell>
          <cell r="CI90" t="str">
            <v>CSI0_DAT14</v>
          </cell>
        </row>
        <row r="91">
          <cell r="C91" t="str">
            <v>csi0_dat13</v>
          </cell>
          <cell r="E91" t="str">
            <v>GPIO</v>
          </cell>
          <cell r="I91" t="str">
            <v>ipu1</v>
          </cell>
          <cell r="J91" t="str">
            <v>CSI0_D[13]</v>
          </cell>
          <cell r="K91" t="str">
            <v>weim</v>
          </cell>
          <cell r="L91" t="str">
            <v>WEIM_D[9]</v>
          </cell>
          <cell r="M91" t="str">
            <v>pcie_ctrl</v>
          </cell>
          <cell r="N91" t="str">
            <v>DIAG_STATUS_BUS_MUX[17]</v>
          </cell>
          <cell r="O91" t="str">
            <v>uart4</v>
          </cell>
          <cell r="P91" t="str">
            <v>RXD_MUX</v>
          </cell>
          <cell r="Q91" t="str">
            <v>sdma</v>
          </cell>
          <cell r="R91" t="str">
            <v>DEBUG_PC[7]</v>
          </cell>
          <cell r="S91" t="str">
            <v>gpio5</v>
          </cell>
          <cell r="T91" t="str">
            <v>GPIO[31]</v>
          </cell>
          <cell r="U91" t="str">
            <v>mmdc</v>
          </cell>
          <cell r="V91" t="str">
            <v>MMDC_DEBUG[36]</v>
          </cell>
          <cell r="X91" t="str">
            <v>simba</v>
          </cell>
          <cell r="Y91" t="str">
            <v>TRACE[10]</v>
          </cell>
          <cell r="AF91" t="str">
            <v>ipt_csi0_dat13_dir</v>
          </cell>
          <cell r="AG91" t="str">
            <v>ipt_csi0_dat13_in</v>
          </cell>
          <cell r="AH91" t="str">
            <v>ipt_csi0_dat13_out</v>
          </cell>
          <cell r="AI91" t="str">
            <v>ipt_mode</v>
          </cell>
          <cell r="AJ91" t="str">
            <v>Yes</v>
          </cell>
          <cell r="AL91" t="str">
            <v>CFG(SLOW)</v>
          </cell>
          <cell r="AN91" t="str">
            <v>CFG(R0DIV6)</v>
          </cell>
          <cell r="AP91" t="str">
            <v>CFG(Disabled)</v>
          </cell>
          <cell r="AR91" t="str">
            <v>CFG(Enabled)</v>
          </cell>
          <cell r="AT91" t="str">
            <v>CFG(100KOhm PU)</v>
          </cell>
          <cell r="AV91" t="str">
            <v>CFG(Pull)</v>
          </cell>
          <cell r="AX91" t="str">
            <v>CFG(Enabled)</v>
          </cell>
          <cell r="AZ91" t="str">
            <v>NA</v>
          </cell>
          <cell r="BB91" t="str">
            <v>CFG(100MHz)</v>
          </cell>
          <cell r="BD91" t="str">
            <v>NA</v>
          </cell>
          <cell r="BF91" t="str">
            <v>NA</v>
          </cell>
          <cell r="BH91" t="str">
            <v>NA</v>
          </cell>
          <cell r="BW91">
            <v>945</v>
          </cell>
          <cell r="BX91">
            <v>2792.7249999999999</v>
          </cell>
          <cell r="CI91" t="str">
            <v>CSI0_DAT13</v>
          </cell>
        </row>
        <row r="92">
          <cell r="C92" t="str">
            <v>nvcc_csi__1</v>
          </cell>
          <cell r="E92" t="str">
            <v>NOISY_POWER</v>
          </cell>
          <cell r="AF92" t="str">
            <v/>
          </cell>
          <cell r="AG92" t="str">
            <v/>
          </cell>
          <cell r="AH92" t="str">
            <v/>
          </cell>
          <cell r="AI92" t="str">
            <v/>
          </cell>
          <cell r="AJ92" t="str">
            <v>NA</v>
          </cell>
          <cell r="AL92" t="str">
            <v>NA</v>
          </cell>
          <cell r="AN92" t="str">
            <v>NA</v>
          </cell>
          <cell r="AP92" t="str">
            <v>NA</v>
          </cell>
          <cell r="AR92" t="str">
            <v>NA</v>
          </cell>
          <cell r="AT92" t="str">
            <v>NA</v>
          </cell>
          <cell r="AV92" t="str">
            <v>NA</v>
          </cell>
          <cell r="AX92" t="str">
            <v>NA</v>
          </cell>
          <cell r="AZ92" t="str">
            <v>NA</v>
          </cell>
          <cell r="BB92" t="str">
            <v>NA</v>
          </cell>
          <cell r="BD92" t="str">
            <v>NA</v>
          </cell>
          <cell r="BF92" t="str">
            <v>NA</v>
          </cell>
          <cell r="BH92" t="str">
            <v>NA</v>
          </cell>
          <cell r="BW92">
            <v>1368</v>
          </cell>
          <cell r="BX92">
            <v>2792.7249999999999</v>
          </cell>
          <cell r="CI92" t="str">
            <v>NVCC_CSI</v>
          </cell>
        </row>
        <row r="93">
          <cell r="C93" t="str">
            <v>csi0_dat12</v>
          </cell>
          <cell r="E93" t="str">
            <v>GPIO</v>
          </cell>
          <cell r="I93" t="str">
            <v>ipu1</v>
          </cell>
          <cell r="J93" t="str">
            <v>CSI0_D[12]</v>
          </cell>
          <cell r="K93" t="str">
            <v>weim</v>
          </cell>
          <cell r="L93" t="str">
            <v>WEIM_D[8]</v>
          </cell>
          <cell r="M93" t="str">
            <v>pcie_ctrl</v>
          </cell>
          <cell r="N93" t="str">
            <v>DIAG_STATUS_BUS_MUX[16]</v>
          </cell>
          <cell r="O93" t="str">
            <v>uart4</v>
          </cell>
          <cell r="P93" t="str">
            <v>TXD_MUX</v>
          </cell>
          <cell r="Q93" t="str">
            <v>sdma</v>
          </cell>
          <cell r="R93" t="str">
            <v>DEBUG_PC[6]</v>
          </cell>
          <cell r="S93" t="str">
            <v>gpio5</v>
          </cell>
          <cell r="T93" t="str">
            <v>GPIO[30]</v>
          </cell>
          <cell r="U93" t="str">
            <v>mmdc</v>
          </cell>
          <cell r="V93" t="str">
            <v>MMDC_DEBUG[35]</v>
          </cell>
          <cell r="X93" t="str">
            <v>simba</v>
          </cell>
          <cell r="Y93" t="str">
            <v>TRACE[9]</v>
          </cell>
          <cell r="AF93" t="str">
            <v>ipt_csi0_dat12_dir</v>
          </cell>
          <cell r="AG93" t="str">
            <v>ipt_csi0_dat12_in</v>
          </cell>
          <cell r="AH93" t="str">
            <v>ipt_csi0_dat12_out</v>
          </cell>
          <cell r="AI93" t="str">
            <v>ipt_mode</v>
          </cell>
          <cell r="AJ93" t="str">
            <v>Yes</v>
          </cell>
          <cell r="AL93" t="str">
            <v>CFG(SLOW)</v>
          </cell>
          <cell r="AN93" t="str">
            <v>CFG(R0DIV6)</v>
          </cell>
          <cell r="AP93" t="str">
            <v>CFG(Disabled)</v>
          </cell>
          <cell r="AR93" t="str">
            <v>CFG(Enabled)</v>
          </cell>
          <cell r="AT93" t="str">
            <v>CFG(100KOhm PU)</v>
          </cell>
          <cell r="AV93" t="str">
            <v>CFG(Pull)</v>
          </cell>
          <cell r="AX93" t="str">
            <v>CFG(Enabled)</v>
          </cell>
          <cell r="AZ93" t="str">
            <v>NA</v>
          </cell>
          <cell r="BB93" t="str">
            <v>CFG(100MHz)</v>
          </cell>
          <cell r="BD93" t="str">
            <v>NA</v>
          </cell>
          <cell r="BF93" t="str">
            <v>NA</v>
          </cell>
          <cell r="BH93" t="str">
            <v>NA</v>
          </cell>
          <cell r="BW93">
            <v>992</v>
          </cell>
          <cell r="BX93">
            <v>2792.7249999999999</v>
          </cell>
          <cell r="CI93" t="str">
            <v>CSI0_DAT12</v>
          </cell>
        </row>
        <row r="94">
          <cell r="C94" t="str">
            <v>csi0_dat11</v>
          </cell>
          <cell r="E94" t="str">
            <v>GPIO</v>
          </cell>
          <cell r="I94" t="str">
            <v>ipu1</v>
          </cell>
          <cell r="J94" t="str">
            <v>CSI0_D[11]</v>
          </cell>
          <cell r="K94" t="str">
            <v>audmux</v>
          </cell>
          <cell r="L94" t="str">
            <v>AUD3_RXFS</v>
          </cell>
          <cell r="M94" t="str">
            <v>ecspi2</v>
          </cell>
          <cell r="N94" t="str">
            <v>SS0</v>
          </cell>
          <cell r="O94" t="str">
            <v>uart1</v>
          </cell>
          <cell r="P94" t="str">
            <v>RXD_MUX</v>
          </cell>
          <cell r="Q94" t="str">
            <v>sdma</v>
          </cell>
          <cell r="R94" t="str">
            <v>DEBUG_PC[5]</v>
          </cell>
          <cell r="S94" t="str">
            <v>gpio5</v>
          </cell>
          <cell r="T94" t="str">
            <v>GPIO[29]</v>
          </cell>
          <cell r="U94" t="str">
            <v>mmdc</v>
          </cell>
          <cell r="V94" t="str">
            <v>MMDC_DEBUG[34]</v>
          </cell>
          <cell r="X94" t="str">
            <v>simba</v>
          </cell>
          <cell r="Y94" t="str">
            <v>TRACE[8]</v>
          </cell>
          <cell r="AF94" t="str">
            <v>ipt_csi0_dat11_dir</v>
          </cell>
          <cell r="AG94" t="str">
            <v>ipt_csi0_dat11_in</v>
          </cell>
          <cell r="AH94" t="str">
            <v>ipt_csi0_dat11_out</v>
          </cell>
          <cell r="AI94" t="str">
            <v>ipt_mode</v>
          </cell>
          <cell r="AJ94" t="str">
            <v>Yes</v>
          </cell>
          <cell r="AL94" t="str">
            <v>CFG(SLOW)</v>
          </cell>
          <cell r="AN94" t="str">
            <v>CFG(R0DIV6)</v>
          </cell>
          <cell r="AP94" t="str">
            <v>CFG(Disabled)</v>
          </cell>
          <cell r="AR94" t="str">
            <v>CFG(Enabled)</v>
          </cell>
          <cell r="AT94" t="str">
            <v>CFG(100KOhm PU)</v>
          </cell>
          <cell r="AV94" t="str">
            <v>CFG(Pull)</v>
          </cell>
          <cell r="AX94" t="str">
            <v>CFG(Enabled)</v>
          </cell>
          <cell r="AZ94" t="str">
            <v>NA</v>
          </cell>
          <cell r="BB94" t="str">
            <v>CFG(100MHz)</v>
          </cell>
          <cell r="BD94" t="str">
            <v>NA</v>
          </cell>
          <cell r="BF94" t="str">
            <v>NA</v>
          </cell>
          <cell r="BH94" t="str">
            <v>NA</v>
          </cell>
          <cell r="BW94">
            <v>1039</v>
          </cell>
          <cell r="BX94">
            <v>2792.7249999999999</v>
          </cell>
          <cell r="CI94" t="str">
            <v>CSI0_DAT11</v>
          </cell>
        </row>
        <row r="95">
          <cell r="C95" t="str">
            <v>csi0_dat10</v>
          </cell>
          <cell r="E95" t="str">
            <v>GPIO</v>
          </cell>
          <cell r="I95" t="str">
            <v>ipu1</v>
          </cell>
          <cell r="J95" t="str">
            <v>CSI0_D[10]</v>
          </cell>
          <cell r="K95" t="str">
            <v>audmux</v>
          </cell>
          <cell r="L95" t="str">
            <v>AUD3_RXC</v>
          </cell>
          <cell r="M95" t="str">
            <v>ecspi2</v>
          </cell>
          <cell r="N95" t="str">
            <v>MISO</v>
          </cell>
          <cell r="O95" t="str">
            <v>uart1</v>
          </cell>
          <cell r="P95" t="str">
            <v>TXD_MUX</v>
          </cell>
          <cell r="Q95" t="str">
            <v>sdma</v>
          </cell>
          <cell r="R95" t="str">
            <v>DEBUG_PC[4]</v>
          </cell>
          <cell r="S95" t="str">
            <v>gpio5</v>
          </cell>
          <cell r="T95" t="str">
            <v>GPIO[28]</v>
          </cell>
          <cell r="U95" t="str">
            <v>mmdc</v>
          </cell>
          <cell r="V95" t="str">
            <v>MMDC_DEBUG[33]</v>
          </cell>
          <cell r="X95" t="str">
            <v>simba</v>
          </cell>
          <cell r="Y95" t="str">
            <v>TRACE[7]</v>
          </cell>
          <cell r="AF95" t="str">
            <v>ipt_csi0_dat10_dir</v>
          </cell>
          <cell r="AG95" t="str">
            <v>ipt_csi0_dat10_in</v>
          </cell>
          <cell r="AH95" t="str">
            <v>ipt_csi0_dat10_out</v>
          </cell>
          <cell r="AI95" t="str">
            <v>ipt_mode</v>
          </cell>
          <cell r="AJ95" t="str">
            <v>Yes</v>
          </cell>
          <cell r="AL95" t="str">
            <v>NA</v>
          </cell>
          <cell r="AN95" t="str">
            <v>NA</v>
          </cell>
          <cell r="AP95" t="str">
            <v>NA</v>
          </cell>
          <cell r="AR95" t="str">
            <v>NA</v>
          </cell>
          <cell r="AT95" t="str">
            <v>NA</v>
          </cell>
          <cell r="AV95" t="str">
            <v>NA</v>
          </cell>
          <cell r="AX95" t="str">
            <v>NA</v>
          </cell>
          <cell r="AZ95" t="str">
            <v>NA</v>
          </cell>
          <cell r="BB95" t="str">
            <v>NA</v>
          </cell>
          <cell r="BD95" t="str">
            <v>NA</v>
          </cell>
          <cell r="BF95" t="str">
            <v>NA</v>
          </cell>
          <cell r="BH95" t="str">
            <v>NA</v>
          </cell>
          <cell r="BW95">
            <v>1133</v>
          </cell>
          <cell r="BX95">
            <v>2792.7249999999999</v>
          </cell>
          <cell r="CI95" t="str">
            <v>CSI0_DAT10</v>
          </cell>
        </row>
        <row r="96">
          <cell r="C96" t="str">
            <v>csi0_dat9</v>
          </cell>
          <cell r="E96" t="str">
            <v>GPIO</v>
          </cell>
          <cell r="I96" t="str">
            <v>ipu1</v>
          </cell>
          <cell r="J96" t="str">
            <v>CSI0_D[9]</v>
          </cell>
          <cell r="K96" t="str">
            <v>weim</v>
          </cell>
          <cell r="L96" t="str">
            <v>WEIM_D[7]</v>
          </cell>
          <cell r="M96" t="str">
            <v>ecspi2</v>
          </cell>
          <cell r="N96" t="str">
            <v>MOSI</v>
          </cell>
          <cell r="O96" t="str">
            <v>kpp</v>
          </cell>
          <cell r="P96" t="str">
            <v>ROW[7]</v>
          </cell>
          <cell r="Q96" t="str">
            <v>i2c1</v>
          </cell>
          <cell r="R96" t="str">
            <v>SCL</v>
          </cell>
          <cell r="S96" t="str">
            <v>gpio5</v>
          </cell>
          <cell r="T96" t="str">
            <v>GPIO[27]</v>
          </cell>
          <cell r="U96" t="str">
            <v>mmdc</v>
          </cell>
          <cell r="V96" t="str">
            <v>MMDC_DEBUG[48]</v>
          </cell>
          <cell r="X96" t="str">
            <v>simba</v>
          </cell>
          <cell r="Y96" t="str">
            <v>TRACE[6]</v>
          </cell>
          <cell r="AF96" t="str">
            <v>ipt_csi0_dat9_dir</v>
          </cell>
          <cell r="AG96" t="str">
            <v>ipt_csi0_dat9_in</v>
          </cell>
          <cell r="AH96" t="str">
            <v>ipt_csi0_dat9_out</v>
          </cell>
          <cell r="AI96" t="str">
            <v>ipt_mode</v>
          </cell>
          <cell r="AJ96" t="str">
            <v>Yes</v>
          </cell>
          <cell r="AL96" t="str">
            <v>CFG(SLOW)</v>
          </cell>
          <cell r="AN96" t="str">
            <v>CFG(R0DIV6)</v>
          </cell>
          <cell r="AP96" t="str">
            <v>CFG(Disabled)</v>
          </cell>
          <cell r="AR96" t="str">
            <v>CFG(Enabled)</v>
          </cell>
          <cell r="AT96" t="str">
            <v>CFG(100KOhm PU)</v>
          </cell>
          <cell r="AV96" t="str">
            <v>CFG(Pull)</v>
          </cell>
          <cell r="AX96" t="str">
            <v>CFG(Enabled)</v>
          </cell>
          <cell r="AZ96" t="str">
            <v>NA</v>
          </cell>
          <cell r="BB96" t="str">
            <v>CFG(100MHz)</v>
          </cell>
          <cell r="BD96" t="str">
            <v>NA</v>
          </cell>
          <cell r="BF96" t="str">
            <v>NA</v>
          </cell>
          <cell r="BH96" t="str">
            <v>NA</v>
          </cell>
          <cell r="BW96">
            <v>1180</v>
          </cell>
          <cell r="BX96">
            <v>2792.7249999999999</v>
          </cell>
          <cell r="CI96" t="str">
            <v>CSI0_DAT9</v>
          </cell>
        </row>
        <row r="97">
          <cell r="C97" t="str">
            <v>csi0_dat8</v>
          </cell>
          <cell r="E97" t="str">
            <v>GPIO</v>
          </cell>
          <cell r="I97" t="str">
            <v>ipu1</v>
          </cell>
          <cell r="J97" t="str">
            <v>CSI0_D[8]</v>
          </cell>
          <cell r="K97" t="str">
            <v>weim</v>
          </cell>
          <cell r="L97" t="str">
            <v>WEIM_D[6]</v>
          </cell>
          <cell r="M97" t="str">
            <v>ecspi2</v>
          </cell>
          <cell r="N97" t="str">
            <v>SCLK</v>
          </cell>
          <cell r="O97" t="str">
            <v>kpp</v>
          </cell>
          <cell r="P97" t="str">
            <v>COL[7]</v>
          </cell>
          <cell r="Q97" t="str">
            <v>i2c1</v>
          </cell>
          <cell r="R97" t="str">
            <v>SDA</v>
          </cell>
          <cell r="S97" t="str">
            <v>gpio5</v>
          </cell>
          <cell r="T97" t="str">
            <v>GPIO[26]</v>
          </cell>
          <cell r="U97" t="str">
            <v>mmdc</v>
          </cell>
          <cell r="V97" t="str">
            <v>MMDC_DEBUG[47]</v>
          </cell>
          <cell r="X97" t="str">
            <v>simba</v>
          </cell>
          <cell r="Y97" t="str">
            <v>TRACE[5]</v>
          </cell>
          <cell r="AF97" t="str">
            <v>ipt_csi0_dat8_dir</v>
          </cell>
          <cell r="AG97" t="str">
            <v>ipt_csi0_dat8_in</v>
          </cell>
          <cell r="AH97" t="str">
            <v>ipt_csi0_dat8_out</v>
          </cell>
          <cell r="AI97" t="str">
            <v>ipt_mode</v>
          </cell>
          <cell r="AJ97" t="str">
            <v>Yes</v>
          </cell>
          <cell r="AL97" t="str">
            <v>CFG(SLOW)</v>
          </cell>
          <cell r="AN97" t="str">
            <v>CFG(R0DIV6)</v>
          </cell>
          <cell r="AP97" t="str">
            <v>CFG(Disabled)</v>
          </cell>
          <cell r="AR97" t="str">
            <v>CFG(Enabled)</v>
          </cell>
          <cell r="AT97" t="str">
            <v>CFG(100KOhm PU)</v>
          </cell>
          <cell r="AV97" t="str">
            <v>CFG(Pull)</v>
          </cell>
          <cell r="AX97" t="str">
            <v>CFG(Enabled)</v>
          </cell>
          <cell r="AZ97" t="str">
            <v>NA</v>
          </cell>
          <cell r="BB97" t="str">
            <v>CFG(100MHz)</v>
          </cell>
          <cell r="BD97" t="str">
            <v>NA</v>
          </cell>
          <cell r="BF97" t="str">
            <v>NA</v>
          </cell>
          <cell r="BH97" t="str">
            <v>NA</v>
          </cell>
          <cell r="BW97">
            <v>1227</v>
          </cell>
          <cell r="BX97">
            <v>2792.7249999999999</v>
          </cell>
          <cell r="CI97" t="str">
            <v>CSI0_DAT8</v>
          </cell>
        </row>
        <row r="98">
          <cell r="C98" t="str">
            <v>nvcc_csi__2</v>
          </cell>
          <cell r="E98" t="str">
            <v>NOISY_POWER</v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>NA</v>
          </cell>
          <cell r="AL98" t="str">
            <v>NA</v>
          </cell>
          <cell r="AN98" t="str">
            <v>NA</v>
          </cell>
          <cell r="AP98" t="str">
            <v>NA</v>
          </cell>
          <cell r="AR98" t="str">
            <v>NA</v>
          </cell>
          <cell r="AT98" t="str">
            <v>NA</v>
          </cell>
          <cell r="AV98" t="str">
            <v>NA</v>
          </cell>
          <cell r="AX98" t="str">
            <v>NA</v>
          </cell>
          <cell r="AZ98" t="str">
            <v>NA</v>
          </cell>
          <cell r="BB98" t="str">
            <v>NA</v>
          </cell>
          <cell r="BD98" t="str">
            <v>NA</v>
          </cell>
          <cell r="BF98" t="str">
            <v>NA</v>
          </cell>
          <cell r="BH98" t="str">
            <v>NA</v>
          </cell>
          <cell r="BW98">
            <v>1086</v>
          </cell>
          <cell r="BX98">
            <v>2792.7249999999999</v>
          </cell>
          <cell r="CI98" t="str">
            <v>NVCC_CSI</v>
          </cell>
        </row>
        <row r="99">
          <cell r="C99" t="str">
            <v>csi0_dat7</v>
          </cell>
          <cell r="E99" t="str">
            <v>GPIO</v>
          </cell>
          <cell r="I99" t="str">
            <v>ipu1</v>
          </cell>
          <cell r="J99" t="str">
            <v>CSI0_D[7]</v>
          </cell>
          <cell r="K99" t="str">
            <v>weim</v>
          </cell>
          <cell r="L99" t="str">
            <v>WEIM_D[5]</v>
          </cell>
          <cell r="M99" t="str">
            <v>ecspi1</v>
          </cell>
          <cell r="N99" t="str">
            <v>SS0</v>
          </cell>
          <cell r="O99" t="str">
            <v>kpp</v>
          </cell>
          <cell r="P99" t="str">
            <v>ROW[6]</v>
          </cell>
          <cell r="Q99" t="str">
            <v>audmux</v>
          </cell>
          <cell r="R99" t="str">
            <v>AUD3_RXD</v>
          </cell>
          <cell r="S99" t="str">
            <v>gpio5</v>
          </cell>
          <cell r="T99" t="str">
            <v>GPIO[25]</v>
          </cell>
          <cell r="U99" t="str">
            <v>mmdc</v>
          </cell>
          <cell r="V99" t="str">
            <v>MMDC_DEBUG[46]</v>
          </cell>
          <cell r="X99" t="str">
            <v>simba</v>
          </cell>
          <cell r="Y99" t="str">
            <v>TRACE[4]</v>
          </cell>
          <cell r="AF99" t="str">
            <v>ipt_csi0_dat7_dir</v>
          </cell>
          <cell r="AG99" t="str">
            <v>ipt_csi0_dat7_in</v>
          </cell>
          <cell r="AH99" t="str">
            <v>ipt_csi0_dat7_out</v>
          </cell>
          <cell r="AI99" t="str">
            <v>ipt_mode</v>
          </cell>
          <cell r="AJ99" t="str">
            <v>Yes</v>
          </cell>
          <cell r="AL99" t="str">
            <v>CFG(SLOW)</v>
          </cell>
          <cell r="AN99" t="str">
            <v>CFG(R0DIV6)</v>
          </cell>
          <cell r="AP99" t="str">
            <v>CFG(Disabled)</v>
          </cell>
          <cell r="AR99" t="str">
            <v>CFG(Enabled)</v>
          </cell>
          <cell r="AT99" t="str">
            <v>CFG(100KOhm PU)</v>
          </cell>
          <cell r="AV99" t="str">
            <v>CFG(Pull)</v>
          </cell>
          <cell r="AX99" t="str">
            <v>CFG(Enabled)</v>
          </cell>
          <cell r="AZ99" t="str">
            <v>NA</v>
          </cell>
          <cell r="BB99" t="str">
            <v>CFG(100MHz)</v>
          </cell>
          <cell r="BD99" t="str">
            <v>NA</v>
          </cell>
          <cell r="BF99" t="str">
            <v>NA</v>
          </cell>
          <cell r="BH99" t="str">
            <v>NA</v>
          </cell>
          <cell r="BW99">
            <v>1274</v>
          </cell>
          <cell r="BX99">
            <v>2792.7249999999999</v>
          </cell>
          <cell r="CI99" t="str">
            <v>CSI0_DAT7</v>
          </cell>
        </row>
        <row r="100">
          <cell r="C100" t="str">
            <v>csi0_dat6</v>
          </cell>
          <cell r="E100" t="str">
            <v>GPIO</v>
          </cell>
          <cell r="I100" t="str">
            <v>ipu1</v>
          </cell>
          <cell r="J100" t="str">
            <v>CSI0_D[6]</v>
          </cell>
          <cell r="K100" t="str">
            <v>weim</v>
          </cell>
          <cell r="L100" t="str">
            <v>WEIM_D[4]</v>
          </cell>
          <cell r="M100" t="str">
            <v>ecspi1</v>
          </cell>
          <cell r="N100" t="str">
            <v>MISO</v>
          </cell>
          <cell r="O100" t="str">
            <v>kpp</v>
          </cell>
          <cell r="P100" t="str">
            <v>COL[6]</v>
          </cell>
          <cell r="Q100" t="str">
            <v>audmux</v>
          </cell>
          <cell r="R100" t="str">
            <v>AUD3_TXFS</v>
          </cell>
          <cell r="S100" t="str">
            <v>gpio5</v>
          </cell>
          <cell r="T100" t="str">
            <v>GPIO[24]</v>
          </cell>
          <cell r="U100" t="str">
            <v>mmdc</v>
          </cell>
          <cell r="V100" t="str">
            <v>MMDC_DEBUG[45]</v>
          </cell>
          <cell r="X100" t="str">
            <v>simba</v>
          </cell>
          <cell r="Y100" t="str">
            <v>TRACE[3]</v>
          </cell>
          <cell r="AF100" t="str">
            <v>ipt_csi0_dat6_dir</v>
          </cell>
          <cell r="AG100" t="str">
            <v>ipt_csi0_dat6_in</v>
          </cell>
          <cell r="AH100" t="str">
            <v>ipt_csi0_dat6_out</v>
          </cell>
          <cell r="AI100" t="str">
            <v>ipt_mode</v>
          </cell>
          <cell r="AJ100" t="str">
            <v>Yes</v>
          </cell>
          <cell r="AL100" t="str">
            <v>CFG(SLOW)</v>
          </cell>
          <cell r="AN100" t="str">
            <v>CFG(R0DIV6)</v>
          </cell>
          <cell r="AP100" t="str">
            <v>CFG(Disabled)</v>
          </cell>
          <cell r="AR100" t="str">
            <v>CFG(Enabled)</v>
          </cell>
          <cell r="AT100" t="str">
            <v>CFG(100KOhm PU)</v>
          </cell>
          <cell r="AV100" t="str">
            <v>CFG(Pull)</v>
          </cell>
          <cell r="AX100" t="str">
            <v>CFG(Enabled)</v>
          </cell>
          <cell r="AZ100" t="str">
            <v>NA</v>
          </cell>
          <cell r="BB100" t="str">
            <v>CFG(100MHz)</v>
          </cell>
          <cell r="BD100" t="str">
            <v>NA</v>
          </cell>
          <cell r="BF100" t="str">
            <v>NA</v>
          </cell>
          <cell r="BH100" t="str">
            <v>NA</v>
          </cell>
          <cell r="BW100">
            <v>1321</v>
          </cell>
          <cell r="BX100">
            <v>2792.7249999999999</v>
          </cell>
          <cell r="CI100" t="str">
            <v>CSI0_DAT6</v>
          </cell>
        </row>
        <row r="101">
          <cell r="C101" t="str">
            <v>csi0_dat5</v>
          </cell>
          <cell r="E101" t="str">
            <v>GPIO</v>
          </cell>
          <cell r="I101" t="str">
            <v>ipu1</v>
          </cell>
          <cell r="J101" t="str">
            <v>CSI0_D[5]</v>
          </cell>
          <cell r="K101" t="str">
            <v>weim</v>
          </cell>
          <cell r="L101" t="str">
            <v>WEIM_D[3]</v>
          </cell>
          <cell r="M101" t="str">
            <v>ecspi1</v>
          </cell>
          <cell r="N101" t="str">
            <v>MOSI</v>
          </cell>
          <cell r="O101" t="str">
            <v>kpp</v>
          </cell>
          <cell r="P101" t="str">
            <v>ROW[5]</v>
          </cell>
          <cell r="Q101" t="str">
            <v>audmux</v>
          </cell>
          <cell r="R101" t="str">
            <v>AUD3_TXD</v>
          </cell>
          <cell r="S101" t="str">
            <v>gpio5</v>
          </cell>
          <cell r="T101" t="str">
            <v>GPIO[23]</v>
          </cell>
          <cell r="U101" t="str">
            <v>mmdc</v>
          </cell>
          <cell r="V101" t="str">
            <v>MMDC_DEBUG[44]</v>
          </cell>
          <cell r="X101" t="str">
            <v>simba</v>
          </cell>
          <cell r="Y101" t="str">
            <v>TRACE[2]</v>
          </cell>
          <cell r="AF101" t="str">
            <v>ipt_csi0_dat5_dir</v>
          </cell>
          <cell r="AG101" t="str">
            <v>ipt_csi0_dat5_in</v>
          </cell>
          <cell r="AH101" t="str">
            <v>ipt_csi0_dat5_out</v>
          </cell>
          <cell r="AI101" t="str">
            <v>ipt_mode</v>
          </cell>
          <cell r="AJ101" t="str">
            <v>Yes</v>
          </cell>
          <cell r="AL101" t="str">
            <v>NA</v>
          </cell>
          <cell r="AN101" t="str">
            <v>NA</v>
          </cell>
          <cell r="AP101" t="str">
            <v>NA</v>
          </cell>
          <cell r="AR101" t="str">
            <v>NA</v>
          </cell>
          <cell r="AT101" t="str">
            <v>NA</v>
          </cell>
          <cell r="AV101" t="str">
            <v>NA</v>
          </cell>
          <cell r="AX101" t="str">
            <v>NA</v>
          </cell>
          <cell r="AZ101" t="str">
            <v>NA</v>
          </cell>
          <cell r="BB101" t="str">
            <v>NA</v>
          </cell>
          <cell r="BD101" t="str">
            <v>NA</v>
          </cell>
          <cell r="BF101" t="str">
            <v>NA</v>
          </cell>
          <cell r="BH101" t="str">
            <v>NA</v>
          </cell>
          <cell r="BW101">
            <v>1415</v>
          </cell>
          <cell r="BX101">
            <v>2792.7249999999999</v>
          </cell>
          <cell r="CI101" t="str">
            <v>CSI0_DAT5</v>
          </cell>
        </row>
        <row r="102">
          <cell r="C102" t="str">
            <v>csi0_vsync</v>
          </cell>
          <cell r="E102" t="str">
            <v>GPIO</v>
          </cell>
          <cell r="I102" t="str">
            <v>ipu1</v>
          </cell>
          <cell r="J102" t="str">
            <v>CSI0_VSYNC</v>
          </cell>
          <cell r="K102" t="str">
            <v>weim</v>
          </cell>
          <cell r="L102" t="str">
            <v>WEIM_D[1]</v>
          </cell>
          <cell r="M102" t="str">
            <v>pcie_ctrl</v>
          </cell>
          <cell r="N102" t="str">
            <v>DIAG_STATUS_BUS_MUX[15]</v>
          </cell>
          <cell r="Q102" t="str">
            <v>sdma</v>
          </cell>
          <cell r="R102" t="str">
            <v>DEBUG_PC[3]</v>
          </cell>
          <cell r="S102" t="str">
            <v>gpio5</v>
          </cell>
          <cell r="T102" t="str">
            <v>GPIO[21]</v>
          </cell>
          <cell r="U102" t="str">
            <v>mmdc</v>
          </cell>
          <cell r="V102" t="str">
            <v>MMDC_DEBUG[32]</v>
          </cell>
          <cell r="X102" t="str">
            <v>simba</v>
          </cell>
          <cell r="Y102" t="str">
            <v>TRACE[0]</v>
          </cell>
          <cell r="AF102" t="str">
            <v>ipt_csi0_vsync_dir</v>
          </cell>
          <cell r="AG102" t="str">
            <v>ipt_csi0_vsync_in</v>
          </cell>
          <cell r="AH102" t="str">
            <v>ipt_csi0_vsync_out</v>
          </cell>
          <cell r="AI102" t="str">
            <v>ipt_mode</v>
          </cell>
          <cell r="AJ102" t="str">
            <v>Yes</v>
          </cell>
          <cell r="AL102" t="str">
            <v>CFG(SLOW)</v>
          </cell>
          <cell r="AN102" t="str">
            <v>CFG(R0DIV6)</v>
          </cell>
          <cell r="AP102" t="str">
            <v>CFG(Disabled)</v>
          </cell>
          <cell r="AR102" t="str">
            <v>CFG(Enabled)</v>
          </cell>
          <cell r="AT102" t="str">
            <v>CFG(100KOhm PU)</v>
          </cell>
          <cell r="AV102" t="str">
            <v>CFG(Pull)</v>
          </cell>
          <cell r="AX102" t="str">
            <v>CFG(Enabled)</v>
          </cell>
          <cell r="AZ102" t="str">
            <v>NA</v>
          </cell>
          <cell r="BB102" t="str">
            <v>CFG(100MHz)</v>
          </cell>
          <cell r="BD102" t="str">
            <v>NA</v>
          </cell>
          <cell r="BF102" t="str">
            <v>NA</v>
          </cell>
          <cell r="BH102" t="str">
            <v>NA</v>
          </cell>
          <cell r="BW102">
            <v>1509</v>
          </cell>
          <cell r="BX102">
            <v>2792.7249999999999</v>
          </cell>
          <cell r="CI102" t="str">
            <v>CSI0_VSYNC</v>
          </cell>
        </row>
        <row r="103">
          <cell r="C103" t="str">
            <v>csi0_dat4</v>
          </cell>
          <cell r="E103" t="str">
            <v>GPIO</v>
          </cell>
          <cell r="I103" t="str">
            <v>ipu1</v>
          </cell>
          <cell r="J103" t="str">
            <v>CSI0_D[4]</v>
          </cell>
          <cell r="K103" t="str">
            <v>weim</v>
          </cell>
          <cell r="L103" t="str">
            <v>WEIM_D[2]</v>
          </cell>
          <cell r="M103" t="str">
            <v>ecspi1</v>
          </cell>
          <cell r="N103" t="str">
            <v>SCLK</v>
          </cell>
          <cell r="O103" t="str">
            <v>kpp</v>
          </cell>
          <cell r="P103" t="str">
            <v>COL[5]</v>
          </cell>
          <cell r="Q103" t="str">
            <v>audmux</v>
          </cell>
          <cell r="R103" t="str">
            <v>AUD3_TXC</v>
          </cell>
          <cell r="S103" t="str">
            <v>gpio5</v>
          </cell>
          <cell r="T103" t="str">
            <v>GPIO[22]</v>
          </cell>
          <cell r="U103" t="str">
            <v>mmdc</v>
          </cell>
          <cell r="V103" t="str">
            <v>MMDC_DEBUG[43]</v>
          </cell>
          <cell r="X103" t="str">
            <v>simba</v>
          </cell>
          <cell r="Y103" t="str">
            <v>TRACE[1]</v>
          </cell>
          <cell r="AF103" t="str">
            <v>ipt_csi0_dat4_dir</v>
          </cell>
          <cell r="AG103" t="str">
            <v>ipt_csi0_dat4_in</v>
          </cell>
          <cell r="AH103" t="str">
            <v>ipt_csi0_dat4_out</v>
          </cell>
          <cell r="AI103" t="str">
            <v>ipt_mode</v>
          </cell>
          <cell r="AJ103" t="str">
            <v>Yes</v>
          </cell>
          <cell r="AL103" t="str">
            <v>CFG(SLOW)</v>
          </cell>
          <cell r="AN103" t="str">
            <v>CFG(R0DIV6)</v>
          </cell>
          <cell r="AP103" t="str">
            <v>CFG(Disabled)</v>
          </cell>
          <cell r="AR103" t="str">
            <v>CFG(Enabled)</v>
          </cell>
          <cell r="AT103" t="str">
            <v>CFG(100KOhm PU)</v>
          </cell>
          <cell r="AV103" t="str">
            <v>CFG(Pull)</v>
          </cell>
          <cell r="AX103" t="str">
            <v>CFG(Enabled)</v>
          </cell>
          <cell r="AZ103" t="str">
            <v>NA</v>
          </cell>
          <cell r="BB103" t="str">
            <v>CFG(100MHz)</v>
          </cell>
          <cell r="BD103" t="str">
            <v>NA</v>
          </cell>
          <cell r="BF103" t="str">
            <v>NA</v>
          </cell>
          <cell r="BH103" t="str">
            <v>NA</v>
          </cell>
          <cell r="BW103">
            <v>1462</v>
          </cell>
          <cell r="BX103">
            <v>2792.7249999999999</v>
          </cell>
          <cell r="CI103" t="str">
            <v>CSI0_DAT4</v>
          </cell>
        </row>
        <row r="104">
          <cell r="C104" t="str">
            <v>nvcc_csi__3</v>
          </cell>
          <cell r="E104" t="str">
            <v>NOISY_POWER</v>
          </cell>
          <cell r="AF104" t="str">
            <v/>
          </cell>
          <cell r="AG104" t="str">
            <v/>
          </cell>
          <cell r="AH104" t="str">
            <v/>
          </cell>
          <cell r="AI104" t="str">
            <v/>
          </cell>
          <cell r="AJ104" t="str">
            <v>NA</v>
          </cell>
          <cell r="AL104" t="str">
            <v>NA</v>
          </cell>
          <cell r="AN104" t="str">
            <v>NA</v>
          </cell>
          <cell r="AP104" t="str">
            <v>NA</v>
          </cell>
          <cell r="AR104" t="str">
            <v>NA</v>
          </cell>
          <cell r="AT104" t="str">
            <v>NA</v>
          </cell>
          <cell r="AV104" t="str">
            <v>NA</v>
          </cell>
          <cell r="AX104" t="str">
            <v>NA</v>
          </cell>
          <cell r="AZ104" t="str">
            <v>NA</v>
          </cell>
          <cell r="BB104" t="str">
            <v>NA</v>
          </cell>
          <cell r="BD104" t="str">
            <v>NA</v>
          </cell>
          <cell r="BF104" t="str">
            <v>NA</v>
          </cell>
          <cell r="BH104" t="str">
            <v>NA</v>
          </cell>
          <cell r="BW104">
            <v>804</v>
          </cell>
          <cell r="BX104">
            <v>2792.7249999999999</v>
          </cell>
          <cell r="CI104" t="str">
            <v>NVCC_CSI</v>
          </cell>
        </row>
        <row r="105">
          <cell r="C105" t="str">
            <v>csi0_mclk</v>
          </cell>
          <cell r="E105" t="str">
            <v>GPIO</v>
          </cell>
          <cell r="I105" t="str">
            <v>ipu1</v>
          </cell>
          <cell r="J105" t="str">
            <v>CSI0_HSYNC</v>
          </cell>
          <cell r="M105" t="str">
            <v>pcie_ctrl</v>
          </cell>
          <cell r="N105" t="str">
            <v>DIAG_STATUS_BUS_MUX[13]</v>
          </cell>
          <cell r="O105" t="str">
            <v>ccm</v>
          </cell>
          <cell r="P105" t="str">
            <v>CLKO</v>
          </cell>
          <cell r="Q105" t="str">
            <v>sdma</v>
          </cell>
          <cell r="R105" t="str">
            <v>DEBUG_PC[1]</v>
          </cell>
          <cell r="S105" t="str">
            <v>gpio5</v>
          </cell>
          <cell r="T105" t="str">
            <v>GPIO[19]</v>
          </cell>
          <cell r="U105" t="str">
            <v>mmdc</v>
          </cell>
          <cell r="V105" t="str">
            <v>MMDC_DEBUG[30]</v>
          </cell>
          <cell r="X105" t="str">
            <v>simba</v>
          </cell>
          <cell r="Y105" t="str">
            <v>TRCTL</v>
          </cell>
          <cell r="AF105" t="str">
            <v>ipt_csi0_mclk_dir</v>
          </cell>
          <cell r="AG105" t="str">
            <v>ipt_csi0_mclk_in</v>
          </cell>
          <cell r="AH105" t="str">
            <v>ipt_csi0_mclk_out</v>
          </cell>
          <cell r="AI105" t="str">
            <v>ipt_mode</v>
          </cell>
          <cell r="AJ105" t="str">
            <v>Yes</v>
          </cell>
          <cell r="AL105" t="str">
            <v>CFG(SLOW)</v>
          </cell>
          <cell r="AN105" t="str">
            <v>CFG(R0DIV6)</v>
          </cell>
          <cell r="AP105" t="str">
            <v>CFG(Disabled)</v>
          </cell>
          <cell r="AR105" t="str">
            <v>CFG(Enabled)</v>
          </cell>
          <cell r="AT105" t="str">
            <v>CFG(100KOhm PU)</v>
          </cell>
          <cell r="AV105" t="str">
            <v>CFG(Pull)</v>
          </cell>
          <cell r="AX105" t="str">
            <v>CFG(Enabled)</v>
          </cell>
          <cell r="AZ105" t="str">
            <v>NA</v>
          </cell>
          <cell r="BB105" t="str">
            <v>CFG(100MHz)</v>
          </cell>
          <cell r="BD105" t="str">
            <v>NA</v>
          </cell>
          <cell r="BF105" t="str">
            <v>NA</v>
          </cell>
          <cell r="BH105" t="str">
            <v>NA</v>
          </cell>
          <cell r="BW105">
            <v>1603</v>
          </cell>
          <cell r="BX105">
            <v>2792.7249999999999</v>
          </cell>
          <cell r="CI105" t="str">
            <v>CSI0_MCLK</v>
          </cell>
        </row>
        <row r="106">
          <cell r="C106" t="str">
            <v>csi0_data_en</v>
          </cell>
          <cell r="E106" t="str">
            <v>GPIO</v>
          </cell>
          <cell r="I106" t="str">
            <v>ipu1</v>
          </cell>
          <cell r="J106" t="str">
            <v>CSI0_DATA_EN</v>
          </cell>
          <cell r="K106" t="str">
            <v>weim</v>
          </cell>
          <cell r="L106" t="str">
            <v>WEIM_D[0]</v>
          </cell>
          <cell r="M106" t="str">
            <v>pcie_ctrl</v>
          </cell>
          <cell r="N106" t="str">
            <v>DIAG_STATUS_BUS_MUX[14]</v>
          </cell>
          <cell r="Q106" t="str">
            <v>sdma</v>
          </cell>
          <cell r="R106" t="str">
            <v>DEBUG_PC[2]</v>
          </cell>
          <cell r="S106" t="str">
            <v>gpio5</v>
          </cell>
          <cell r="T106" t="str">
            <v>GPIO[20]</v>
          </cell>
          <cell r="U106" t="str">
            <v>mmdc</v>
          </cell>
          <cell r="V106" t="str">
            <v>MMDC_DEBUG[31]</v>
          </cell>
          <cell r="X106" t="str">
            <v>simba</v>
          </cell>
          <cell r="Y106" t="str">
            <v>TRCLK</v>
          </cell>
          <cell r="AF106" t="str">
            <v>ipt_csi0_data_en_dir</v>
          </cell>
          <cell r="AG106" t="str">
            <v>ipt_csi0_data_en_in</v>
          </cell>
          <cell r="AH106" t="str">
            <v>ipt_csi0_data_en_out</v>
          </cell>
          <cell r="AI106" t="str">
            <v>ipt_mode</v>
          </cell>
          <cell r="AJ106" t="str">
            <v>Yes</v>
          </cell>
          <cell r="AL106" t="str">
            <v>CFG(SLOW)</v>
          </cell>
          <cell r="AN106" t="str">
            <v>CFG(R0DIV6)</v>
          </cell>
          <cell r="AP106" t="str">
            <v>CFG(Disabled)</v>
          </cell>
          <cell r="AR106" t="str">
            <v>CFG(Enabled)</v>
          </cell>
          <cell r="AT106" t="str">
            <v>CFG(100KOhm PU)</v>
          </cell>
          <cell r="AV106" t="str">
            <v>CFG(Pull)</v>
          </cell>
          <cell r="AX106" t="str">
            <v>CFG(Enabled)</v>
          </cell>
          <cell r="AZ106" t="str">
            <v>NA</v>
          </cell>
          <cell r="BB106" t="str">
            <v>CFG(100MHz)</v>
          </cell>
          <cell r="BD106" t="str">
            <v>NA</v>
          </cell>
          <cell r="BF106" t="str">
            <v>NA</v>
          </cell>
          <cell r="BH106" t="str">
            <v>NA</v>
          </cell>
          <cell r="BW106">
            <v>1556</v>
          </cell>
          <cell r="BX106">
            <v>2792.7249999999999</v>
          </cell>
          <cell r="CI106" t="str">
            <v>CSI0_DATA_EN</v>
          </cell>
        </row>
        <row r="107">
          <cell r="C107" t="str">
            <v>csi0_pixclk</v>
          </cell>
          <cell r="E107" t="str">
            <v>GPIO</v>
          </cell>
          <cell r="I107" t="str">
            <v>ipu1</v>
          </cell>
          <cell r="J107" t="str">
            <v>CSI0_PIXCLK</v>
          </cell>
          <cell r="M107" t="str">
            <v>pcie_ctrl</v>
          </cell>
          <cell r="N107" t="str">
            <v>DIAG_STATUS_BUS_MUX[12]</v>
          </cell>
          <cell r="Q107" t="str">
            <v>sdma</v>
          </cell>
          <cell r="R107" t="str">
            <v>DEBUG_PC[0]</v>
          </cell>
          <cell r="S107" t="str">
            <v>gpio5</v>
          </cell>
          <cell r="T107" t="str">
            <v>GPIO[18]</v>
          </cell>
          <cell r="U107" t="str">
            <v>mmdc</v>
          </cell>
          <cell r="V107" t="str">
            <v>MMDC_DEBUG[29]</v>
          </cell>
          <cell r="X107" t="str">
            <v>simba</v>
          </cell>
          <cell r="Y107" t="str">
            <v>EVENTO</v>
          </cell>
          <cell r="AF107" t="str">
            <v>ipt_csi0_pixclk_dir</v>
          </cell>
          <cell r="AG107" t="str">
            <v>ipt_csi0_pixclk_in</v>
          </cell>
          <cell r="AH107" t="str">
            <v>ipt_csi0_pixclk_out</v>
          </cell>
          <cell r="AI107" t="str">
            <v>ipt_mode</v>
          </cell>
          <cell r="AJ107" t="str">
            <v>Yes</v>
          </cell>
          <cell r="AL107" t="str">
            <v>NA</v>
          </cell>
          <cell r="AN107" t="str">
            <v>NA</v>
          </cell>
          <cell r="AP107" t="str">
            <v>NA</v>
          </cell>
          <cell r="AR107" t="str">
            <v>NA</v>
          </cell>
          <cell r="AT107" t="str">
            <v>NA</v>
          </cell>
          <cell r="AV107" t="str">
            <v>NA</v>
          </cell>
          <cell r="AX107" t="str">
            <v>NA</v>
          </cell>
          <cell r="AZ107" t="str">
            <v>NA</v>
          </cell>
          <cell r="BB107" t="str">
            <v>NA</v>
          </cell>
          <cell r="BD107" t="str">
            <v>NA</v>
          </cell>
          <cell r="BF107" t="str">
            <v>NA</v>
          </cell>
          <cell r="BH107" t="str">
            <v>NA</v>
          </cell>
          <cell r="BW107">
            <v>1697</v>
          </cell>
          <cell r="BX107">
            <v>2792.7249999999999</v>
          </cell>
          <cell r="CI107" t="str">
            <v>CSI0_PIXCLK</v>
          </cell>
        </row>
        <row r="108">
          <cell r="C108" t="str">
            <v>pcut__5</v>
          </cell>
          <cell r="E108" t="str">
            <v/>
          </cell>
          <cell r="AF108" t="str">
            <v/>
          </cell>
          <cell r="AG108" t="str">
            <v/>
          </cell>
          <cell r="AH108" t="str">
            <v/>
          </cell>
          <cell r="AI108" t="str">
            <v/>
          </cell>
          <cell r="AJ108" t="str">
            <v>NA</v>
          </cell>
          <cell r="AL108" t="str">
            <v>NA</v>
          </cell>
          <cell r="AN108" t="str">
            <v>NA</v>
          </cell>
          <cell r="AP108" t="str">
            <v>NA</v>
          </cell>
          <cell r="AR108" t="str">
            <v>NA</v>
          </cell>
          <cell r="AT108" t="str">
            <v>NA</v>
          </cell>
          <cell r="AV108" t="str">
            <v>NA</v>
          </cell>
          <cell r="AX108" t="str">
            <v>NA</v>
          </cell>
          <cell r="AZ108" t="str">
            <v>NA</v>
          </cell>
          <cell r="BB108" t="str">
            <v>NA</v>
          </cell>
          <cell r="BD108" t="str">
            <v>NA</v>
          </cell>
          <cell r="BF108" t="str">
            <v>NA</v>
          </cell>
          <cell r="BH108" t="str">
            <v>NA</v>
          </cell>
          <cell r="BW108">
            <v>-1995</v>
          </cell>
          <cell r="BX108">
            <v>-2792.7249999999999</v>
          </cell>
          <cell r="CI108">
            <v>0</v>
          </cell>
        </row>
        <row r="109">
          <cell r="C109" t="str">
            <v>gpio_19</v>
          </cell>
          <cell r="E109" t="str">
            <v>GPIO</v>
          </cell>
          <cell r="I109" t="str">
            <v>kpp</v>
          </cell>
          <cell r="J109" t="str">
            <v>COL[5]</v>
          </cell>
          <cell r="K109" t="str">
            <v>enet</v>
          </cell>
          <cell r="L109" t="str">
            <v>1588_EVENT0_OUT</v>
          </cell>
          <cell r="M109" t="str">
            <v>spdif</v>
          </cell>
          <cell r="N109" t="str">
            <v>OUT1</v>
          </cell>
          <cell r="O109" t="str">
            <v>ccm</v>
          </cell>
          <cell r="P109" t="str">
            <v>CLKO</v>
          </cell>
          <cell r="Q109" t="str">
            <v>ecspi1</v>
          </cell>
          <cell r="R109" t="str">
            <v>RDY</v>
          </cell>
          <cell r="S109" t="str">
            <v>gpio4</v>
          </cell>
          <cell r="T109" t="str">
            <v>GPIO[5]</v>
          </cell>
          <cell r="U109" t="str">
            <v>enet</v>
          </cell>
          <cell r="V109" t="str">
            <v>TX_ER</v>
          </cell>
          <cell r="X109" t="str">
            <v>src</v>
          </cell>
          <cell r="Y109" t="str">
            <v>INT_BOOT</v>
          </cell>
          <cell r="Z109" t="str">
            <v>~src.system_rst_b</v>
          </cell>
          <cell r="AF109" t="str">
            <v>ipt_gpio_19_dir</v>
          </cell>
          <cell r="AG109" t="str">
            <v>ipt_gpio_19_in</v>
          </cell>
          <cell r="AH109" t="str">
            <v>ipt_gpio_19_out</v>
          </cell>
          <cell r="AI109" t="str">
            <v>ipt_mode</v>
          </cell>
          <cell r="AJ109" t="str">
            <v>Yes</v>
          </cell>
          <cell r="AL109" t="str">
            <v>NA</v>
          </cell>
          <cell r="AN109" t="str">
            <v>NA</v>
          </cell>
          <cell r="AP109" t="str">
            <v>NA</v>
          </cell>
          <cell r="AR109" t="str">
            <v>NA</v>
          </cell>
          <cell r="AT109" t="str">
            <v>NA</v>
          </cell>
          <cell r="AV109" t="str">
            <v>NA</v>
          </cell>
          <cell r="AX109" t="str">
            <v>NA</v>
          </cell>
          <cell r="AZ109" t="str">
            <v>NA</v>
          </cell>
          <cell r="BB109" t="str">
            <v>NA</v>
          </cell>
          <cell r="BD109" t="str">
            <v>NA</v>
          </cell>
          <cell r="BF109" t="str">
            <v>NA</v>
          </cell>
          <cell r="BH109" t="str">
            <v>NA</v>
          </cell>
          <cell r="BW109">
            <v>1791</v>
          </cell>
          <cell r="BX109">
            <v>2792.7249999999999</v>
          </cell>
          <cell r="CI109" t="str">
            <v>GPIO_19</v>
          </cell>
        </row>
        <row r="110">
          <cell r="C110" t="str">
            <v>gpio_18</v>
          </cell>
          <cell r="E110" t="str">
            <v>GPIO</v>
          </cell>
          <cell r="I110" t="str">
            <v>esai1</v>
          </cell>
          <cell r="J110" t="str">
            <v>TX1</v>
          </cell>
          <cell r="K110" t="str">
            <v>enet</v>
          </cell>
          <cell r="L110" t="str">
            <v>RX_CLK</v>
          </cell>
          <cell r="M110" t="str">
            <v>usdhc3</v>
          </cell>
          <cell r="N110" t="str">
            <v>VSELECT</v>
          </cell>
          <cell r="O110" t="str">
            <v>sdma</v>
          </cell>
          <cell r="P110" t="str">
            <v>SDMA_EXT_EVENT[1]</v>
          </cell>
          <cell r="Q110" t="str">
            <v>asrc</v>
          </cell>
          <cell r="R110" t="str">
            <v>ASRC_EXT_CLK</v>
          </cell>
          <cell r="S110" t="str">
            <v>gpio7</v>
          </cell>
          <cell r="T110" t="str">
            <v>GPIO[13]</v>
          </cell>
          <cell r="U110" t="str">
            <v>snvs_hp_wrapper</v>
          </cell>
          <cell r="V110" t="str">
            <v>SNVS_VIO_5_CTL</v>
          </cell>
          <cell r="X110" t="str">
            <v>src</v>
          </cell>
          <cell r="Y110" t="str">
            <v>SYSTEM_RST</v>
          </cell>
          <cell r="Z110" t="str">
            <v xml:space="preserve">sjc.sjc_gpucr3_reg[14] </v>
          </cell>
          <cell r="AF110" t="str">
            <v>ipt_gpio_18_dir</v>
          </cell>
          <cell r="AG110" t="str">
            <v>ipt_gpio_18_in</v>
          </cell>
          <cell r="AH110" t="str">
            <v>ipt_gpio_18_out</v>
          </cell>
          <cell r="AI110" t="str">
            <v>ipt_mode</v>
          </cell>
          <cell r="AJ110" t="str">
            <v>Yes</v>
          </cell>
          <cell r="AL110" t="str">
            <v>CFG(SLOW)</v>
          </cell>
          <cell r="AN110" t="str">
            <v>CFG(R0DIV6)</v>
          </cell>
          <cell r="AP110" t="str">
            <v>CFG(Disabled)</v>
          </cell>
          <cell r="AR110" t="str">
            <v>CFG(Enabled)</v>
          </cell>
          <cell r="AT110" t="str">
            <v>CFG(100KOhm PU)</v>
          </cell>
          <cell r="AV110" t="str">
            <v>CFG(Pull)</v>
          </cell>
          <cell r="AX110" t="str">
            <v>CFG(Enabled)</v>
          </cell>
          <cell r="AZ110" t="str">
            <v>NA</v>
          </cell>
          <cell r="BB110" t="str">
            <v>CFG(100MHz)</v>
          </cell>
          <cell r="BD110" t="str">
            <v>NA</v>
          </cell>
          <cell r="BF110" t="str">
            <v>NA</v>
          </cell>
          <cell r="BH110" t="str">
            <v>NA</v>
          </cell>
          <cell r="BW110">
            <v>1838</v>
          </cell>
          <cell r="BX110">
            <v>2792.7249999999999</v>
          </cell>
          <cell r="CI110" t="str">
            <v>GPIO_18</v>
          </cell>
        </row>
        <row r="111">
          <cell r="C111" t="str">
            <v>nvcc_gpio__0</v>
          </cell>
          <cell r="E111" t="str">
            <v>NOISY_POWER</v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>NA</v>
          </cell>
          <cell r="AL111" t="str">
            <v>NA</v>
          </cell>
          <cell r="AN111" t="str">
            <v>NA</v>
          </cell>
          <cell r="AP111" t="str">
            <v>NA</v>
          </cell>
          <cell r="AR111" t="str">
            <v>NA</v>
          </cell>
          <cell r="AT111" t="str">
            <v>NA</v>
          </cell>
          <cell r="AV111" t="str">
            <v>NA</v>
          </cell>
          <cell r="AX111" t="str">
            <v>NA</v>
          </cell>
          <cell r="AZ111" t="str">
            <v>NA</v>
          </cell>
          <cell r="BB111" t="str">
            <v>NA</v>
          </cell>
          <cell r="BD111" t="str">
            <v>NA</v>
          </cell>
          <cell r="BF111" t="str">
            <v>NA</v>
          </cell>
          <cell r="BH111" t="str">
            <v>NA</v>
          </cell>
          <cell r="BW111">
            <v>2692.7249999999999</v>
          </cell>
          <cell r="BX111">
            <v>2173</v>
          </cell>
          <cell r="CI111" t="str">
            <v>NVCC_GPIO</v>
          </cell>
        </row>
        <row r="112">
          <cell r="C112" t="str">
            <v>gpio_17</v>
          </cell>
          <cell r="E112" t="str">
            <v>GPIO</v>
          </cell>
          <cell r="I112" t="str">
            <v>esai1</v>
          </cell>
          <cell r="J112" t="str">
            <v>TX0</v>
          </cell>
          <cell r="K112" t="str">
            <v>enet</v>
          </cell>
          <cell r="L112" t="str">
            <v>1588_EVENT3_IN</v>
          </cell>
          <cell r="M112" t="str">
            <v>ccm</v>
          </cell>
          <cell r="N112" t="str">
            <v>PMIC_RDY</v>
          </cell>
          <cell r="O112" t="str">
            <v>sdma</v>
          </cell>
          <cell r="P112" t="str">
            <v>SDMA_EXT_EVENT[0]</v>
          </cell>
          <cell r="Q112" t="str">
            <v>spdif</v>
          </cell>
          <cell r="R112" t="str">
            <v>OUT1</v>
          </cell>
          <cell r="S112" t="str">
            <v>gpio7</v>
          </cell>
          <cell r="T112" t="str">
            <v>GPIO[12]</v>
          </cell>
          <cell r="X112" t="str">
            <v>sjc</v>
          </cell>
          <cell r="Y112" t="str">
            <v>JTAG_ACT</v>
          </cell>
          <cell r="Z112" t="str">
            <v>~src.system_rst_b</v>
          </cell>
          <cell r="AF112" t="str">
            <v>ipt_gpio_17_dir</v>
          </cell>
          <cell r="AG112" t="str">
            <v>ipt_gpio_17_in</v>
          </cell>
          <cell r="AH112" t="str">
            <v>ipt_gpio_17_out</v>
          </cell>
          <cell r="AI112" t="str">
            <v>ipt_mode</v>
          </cell>
          <cell r="AJ112" t="str">
            <v>Yes</v>
          </cell>
          <cell r="AL112" t="str">
            <v>CFG(SLOW)</v>
          </cell>
          <cell r="AN112" t="str">
            <v>CFG(R0DIV6)</v>
          </cell>
          <cell r="AP112" t="str">
            <v>CFG(Disabled)</v>
          </cell>
          <cell r="AR112" t="str">
            <v>CFG(Enabled)</v>
          </cell>
          <cell r="AT112" t="str">
            <v>CFG(100KOhm PU)</v>
          </cell>
          <cell r="AV112" t="str">
            <v>CFG(Pull)</v>
          </cell>
          <cell r="AX112" t="str">
            <v>CFG(Enabled)</v>
          </cell>
          <cell r="AZ112" t="str">
            <v>NA</v>
          </cell>
          <cell r="BB112" t="str">
            <v>100MHz</v>
          </cell>
          <cell r="BD112" t="str">
            <v>NA</v>
          </cell>
          <cell r="BF112" t="str">
            <v>NA</v>
          </cell>
          <cell r="BH112" t="str">
            <v>NA</v>
          </cell>
          <cell r="BW112">
            <v>1885</v>
          </cell>
          <cell r="BX112">
            <v>2792.7249999999999</v>
          </cell>
          <cell r="CI112" t="str">
            <v>GPIO_17</v>
          </cell>
        </row>
        <row r="113">
          <cell r="C113" t="str">
            <v>gpio_16</v>
          </cell>
          <cell r="E113" t="str">
            <v>GPIO</v>
          </cell>
          <cell r="I113" t="str">
            <v>esai1</v>
          </cell>
          <cell r="J113" t="str">
            <v>TX3_RX2</v>
          </cell>
          <cell r="K113" t="str">
            <v>enet</v>
          </cell>
          <cell r="L113" t="str">
            <v>1588_EVENT2_IN</v>
          </cell>
          <cell r="M113" t="str">
            <v>enet</v>
          </cell>
          <cell r="N113" t="str">
            <v>ANATOP_ETHERNET_REF_OUT</v>
          </cell>
          <cell r="O113" t="str">
            <v>usdhc1</v>
          </cell>
          <cell r="P113" t="str">
            <v>LCTL</v>
          </cell>
          <cell r="Q113" t="str">
            <v>spdif</v>
          </cell>
          <cell r="R113" t="str">
            <v>IN1</v>
          </cell>
          <cell r="S113" t="str">
            <v>gpio7</v>
          </cell>
          <cell r="T113" t="str">
            <v>GPIO[11]</v>
          </cell>
          <cell r="U113" t="str">
            <v>i2c3</v>
          </cell>
          <cell r="V113" t="str">
            <v>SDA</v>
          </cell>
          <cell r="X113" t="str">
            <v>sjc</v>
          </cell>
          <cell r="Y113" t="str">
            <v>DE_B</v>
          </cell>
          <cell r="Z113" t="str">
            <v>sjc.sjc_gpucr1_reg[30]</v>
          </cell>
          <cell r="AF113" t="str">
            <v>ipt_gpio_16_dir</v>
          </cell>
          <cell r="AG113" t="str">
            <v>ipt_gpio_16_in</v>
          </cell>
          <cell r="AH113" t="str">
            <v>ipt_gpio_16_out</v>
          </cell>
          <cell r="AI113" t="str">
            <v>ipt_mode</v>
          </cell>
          <cell r="AJ113" t="str">
            <v>Yes</v>
          </cell>
          <cell r="AL113" t="str">
            <v>CFG(SLOW)</v>
          </cell>
          <cell r="AN113" t="str">
            <v>CFG(R0DIV6)</v>
          </cell>
          <cell r="AP113" t="str">
            <v>CFG(Disabled)</v>
          </cell>
          <cell r="AR113" t="str">
            <v>CFG(Enabled)</v>
          </cell>
          <cell r="AT113" t="str">
            <v>CFG(100KOhm PU)</v>
          </cell>
          <cell r="AV113" t="str">
            <v>CFG(Pull)</v>
          </cell>
          <cell r="AX113" t="str">
            <v>CFG(Enabled)</v>
          </cell>
          <cell r="AZ113" t="str">
            <v>NA</v>
          </cell>
          <cell r="BB113" t="str">
            <v>CFG(100MHz)</v>
          </cell>
          <cell r="BD113" t="str">
            <v>NA</v>
          </cell>
          <cell r="BF113" t="str">
            <v>NA</v>
          </cell>
          <cell r="BH113" t="str">
            <v>NA</v>
          </cell>
          <cell r="BW113">
            <v>1932</v>
          </cell>
          <cell r="BX113">
            <v>2792.7249999999999</v>
          </cell>
          <cell r="CI113" t="str">
            <v>GPIO_16</v>
          </cell>
        </row>
        <row r="114">
          <cell r="C114" t="str">
            <v>gpio_9</v>
          </cell>
          <cell r="E114" t="str">
            <v>GPIO</v>
          </cell>
          <cell r="I114" t="str">
            <v>esai1</v>
          </cell>
          <cell r="J114" t="str">
            <v>FSR</v>
          </cell>
          <cell r="K114" t="str">
            <v>wdog1</v>
          </cell>
          <cell r="L114" t="str">
            <v>WDOG_B</v>
          </cell>
          <cell r="M114" t="str">
            <v>kpp</v>
          </cell>
          <cell r="N114" t="str">
            <v>COL[6]</v>
          </cell>
          <cell r="O114" t="str">
            <v>ccm</v>
          </cell>
          <cell r="P114" t="str">
            <v>REF_EN_B</v>
          </cell>
          <cell r="Q114" t="str">
            <v>pwm1</v>
          </cell>
          <cell r="R114" t="str">
            <v>PWMO</v>
          </cell>
          <cell r="S114" t="str">
            <v>gpio1</v>
          </cell>
          <cell r="T114" t="str">
            <v>GPIO[9]</v>
          </cell>
          <cell r="U114" t="str">
            <v>usdhc1</v>
          </cell>
          <cell r="V114" t="str">
            <v>WP</v>
          </cell>
          <cell r="X114" t="str">
            <v>src</v>
          </cell>
          <cell r="Y114" t="str">
            <v>EARLY_RST</v>
          </cell>
          <cell r="Z114" t="str">
            <v xml:space="preserve">sjc.sjc_gpucr3_reg[14] </v>
          </cell>
          <cell r="AF114" t="str">
            <v>ipt_gpio_9_dir</v>
          </cell>
          <cell r="AG114" t="str">
            <v>ipt_gpio_9_in</v>
          </cell>
          <cell r="AH114" t="str">
            <v>ipt_gpio_9_out</v>
          </cell>
          <cell r="AI114" t="str">
            <v>ipt_mode</v>
          </cell>
          <cell r="AJ114" t="str">
            <v>Yes</v>
          </cell>
          <cell r="AL114" t="str">
            <v>NA</v>
          </cell>
          <cell r="AN114" t="str">
            <v>NA</v>
          </cell>
          <cell r="AP114" t="str">
            <v>NA</v>
          </cell>
          <cell r="AR114" t="str">
            <v>NA</v>
          </cell>
          <cell r="AT114" t="str">
            <v>NA</v>
          </cell>
          <cell r="AV114" t="str">
            <v>NA</v>
          </cell>
          <cell r="AX114" t="str">
            <v>NA</v>
          </cell>
          <cell r="AZ114" t="str">
            <v>NA</v>
          </cell>
          <cell r="BB114" t="str">
            <v>NA</v>
          </cell>
          <cell r="BD114" t="str">
            <v>NA</v>
          </cell>
          <cell r="BF114" t="str">
            <v>NA</v>
          </cell>
          <cell r="BH114" t="str">
            <v>NA</v>
          </cell>
          <cell r="BW114">
            <v>2408</v>
          </cell>
          <cell r="BX114">
            <v>2792.7249999999999</v>
          </cell>
          <cell r="CI114" t="str">
            <v>GPIO_9</v>
          </cell>
        </row>
        <row r="115">
          <cell r="C115" t="str">
            <v>gpio_8</v>
          </cell>
          <cell r="E115" t="str">
            <v>GPIO</v>
          </cell>
          <cell r="I115" t="str">
            <v>esai1</v>
          </cell>
          <cell r="J115" t="str">
            <v>TX5_RX0</v>
          </cell>
          <cell r="K115" t="str">
            <v>anatop</v>
          </cell>
          <cell r="L115" t="str">
            <v>ANATOP_32K_OUT</v>
          </cell>
          <cell r="M115" t="str">
            <v>epit2</v>
          </cell>
          <cell r="N115" t="str">
            <v>EPITO</v>
          </cell>
          <cell r="O115" t="str">
            <v>can1</v>
          </cell>
          <cell r="P115" t="str">
            <v>RXCAN</v>
          </cell>
          <cell r="Q115" t="str">
            <v>uart2</v>
          </cell>
          <cell r="R115" t="str">
            <v>RXD_MUX</v>
          </cell>
          <cell r="S115" t="str">
            <v>gpio1</v>
          </cell>
          <cell r="T115" t="str">
            <v>GPIO[8]</v>
          </cell>
          <cell r="U115" t="str">
            <v>spdif</v>
          </cell>
          <cell r="V115" t="str">
            <v>SRCLK</v>
          </cell>
          <cell r="X115" t="str">
            <v>usboh3</v>
          </cell>
          <cell r="Y115" t="str">
            <v>OTGUSB_PWRCTL_WAKEUP</v>
          </cell>
          <cell r="AF115" t="str">
            <v>ipt_gpio_8_dir</v>
          </cell>
          <cell r="AG115" t="str">
            <v>ipt_gpio_8_in</v>
          </cell>
          <cell r="AH115" t="str">
            <v>ipt_gpio_8_out</v>
          </cell>
          <cell r="AI115" t="str">
            <v>ipt_mode</v>
          </cell>
          <cell r="AJ115" t="str">
            <v>Yes</v>
          </cell>
          <cell r="AL115" t="str">
            <v>CFG(SLOW)</v>
          </cell>
          <cell r="AN115" t="str">
            <v>CFG(R0DIV6)</v>
          </cell>
          <cell r="AP115" t="str">
            <v>CFG(Disabled)</v>
          </cell>
          <cell r="AR115" t="str">
            <v>CFG(Enabled)</v>
          </cell>
          <cell r="AT115" t="str">
            <v>CFG(100KOhm PU)</v>
          </cell>
          <cell r="AV115" t="str">
            <v>CFG(Pull)</v>
          </cell>
          <cell r="AX115" t="str">
            <v>CFG(Enabled)</v>
          </cell>
          <cell r="AZ115" t="str">
            <v>NA</v>
          </cell>
          <cell r="BB115" t="str">
            <v>CFG(100MHz)</v>
          </cell>
          <cell r="BD115" t="str">
            <v>NA</v>
          </cell>
          <cell r="BF115" t="str">
            <v>NA</v>
          </cell>
          <cell r="BH115" t="str">
            <v>NA</v>
          </cell>
          <cell r="BW115">
            <v>2026</v>
          </cell>
          <cell r="BX115">
            <v>2792.7249999999999</v>
          </cell>
          <cell r="CI115" t="str">
            <v>GPIO_8</v>
          </cell>
        </row>
        <row r="116">
          <cell r="C116" t="str">
            <v>gpio_7</v>
          </cell>
          <cell r="E116" t="str">
            <v>GPIO</v>
          </cell>
          <cell r="I116" t="str">
            <v>esai1</v>
          </cell>
          <cell r="J116" t="str">
            <v>TX4_RX1</v>
          </cell>
          <cell r="M116" t="str">
            <v>epit1</v>
          </cell>
          <cell r="N116" t="str">
            <v>EPITO</v>
          </cell>
          <cell r="O116" t="str">
            <v>can1</v>
          </cell>
          <cell r="P116" t="str">
            <v>TXCAN</v>
          </cell>
          <cell r="Q116" t="str">
            <v>uart2</v>
          </cell>
          <cell r="R116" t="str">
            <v>TXD_MUX</v>
          </cell>
          <cell r="S116" t="str">
            <v>gpio1</v>
          </cell>
          <cell r="T116" t="str">
            <v>GPIO[7]</v>
          </cell>
          <cell r="U116" t="str">
            <v>spdif</v>
          </cell>
          <cell r="V116" t="str">
            <v>PLOCK</v>
          </cell>
          <cell r="X116" t="str">
            <v>usboh3</v>
          </cell>
          <cell r="Y116" t="str">
            <v>OTGUSB_HOST_MODE</v>
          </cell>
          <cell r="AF116" t="str">
            <v>ipt_gpio_7_dir</v>
          </cell>
          <cell r="AG116" t="str">
            <v>ipt_gpio_7_in</v>
          </cell>
          <cell r="AH116" t="str">
            <v>ipt_gpio_7_out</v>
          </cell>
          <cell r="AI116" t="str">
            <v>ipt_mode</v>
          </cell>
          <cell r="AJ116" t="str">
            <v>Yes</v>
          </cell>
          <cell r="AL116" t="str">
            <v>CFG(SLOW)</v>
          </cell>
          <cell r="AN116" t="str">
            <v>CFG(R0DIV6)</v>
          </cell>
          <cell r="AP116" t="str">
            <v>CFG(Disabled)</v>
          </cell>
          <cell r="AR116" t="str">
            <v>CFG(Enabled)</v>
          </cell>
          <cell r="AT116" t="str">
            <v>CFG(100KOhm PU)</v>
          </cell>
          <cell r="AV116" t="str">
            <v>CFG(Pull)</v>
          </cell>
          <cell r="AX116" t="str">
            <v>CFG(Enabled)</v>
          </cell>
          <cell r="AZ116" t="str">
            <v>NA</v>
          </cell>
          <cell r="BB116" t="str">
            <v>CFG(100MHz)</v>
          </cell>
          <cell r="BD116" t="str">
            <v>NA</v>
          </cell>
          <cell r="BF116" t="str">
            <v>NA</v>
          </cell>
          <cell r="BH116" t="str">
            <v>NA</v>
          </cell>
          <cell r="BW116">
            <v>2073</v>
          </cell>
          <cell r="BX116">
            <v>2792.7249999999999</v>
          </cell>
          <cell r="CI116" t="str">
            <v>GPIO_7</v>
          </cell>
        </row>
        <row r="117">
          <cell r="C117" t="str">
            <v>nvcc_gpio__1</v>
          </cell>
          <cell r="E117" t="str">
            <v>NOISY_POWER</v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>NA</v>
          </cell>
          <cell r="AL117" t="str">
            <v>NA</v>
          </cell>
          <cell r="AN117" t="str">
            <v>NA</v>
          </cell>
          <cell r="AP117" t="str">
            <v>NA</v>
          </cell>
          <cell r="AR117" t="str">
            <v>NA</v>
          </cell>
          <cell r="AT117" t="str">
            <v>NA</v>
          </cell>
          <cell r="AV117" t="str">
            <v>NA</v>
          </cell>
          <cell r="AX117" t="str">
            <v>NA</v>
          </cell>
          <cell r="AZ117" t="str">
            <v>NA</v>
          </cell>
          <cell r="BB117" t="str">
            <v>NA</v>
          </cell>
          <cell r="BD117" t="str">
            <v>NA</v>
          </cell>
          <cell r="BF117" t="str">
            <v>NA</v>
          </cell>
          <cell r="BH117" t="str">
            <v>NA</v>
          </cell>
          <cell r="BW117">
            <v>1979</v>
          </cell>
          <cell r="BX117">
            <v>2792.7249999999999</v>
          </cell>
          <cell r="CI117" t="str">
            <v>NVCC_GPIO</v>
          </cell>
        </row>
        <row r="118">
          <cell r="C118" t="str">
            <v>gpio_6</v>
          </cell>
          <cell r="E118" t="str">
            <v>GPIO</v>
          </cell>
          <cell r="I118" t="str">
            <v>esai1</v>
          </cell>
          <cell r="J118" t="str">
            <v>SCKT</v>
          </cell>
          <cell r="K118" t="str">
            <v>observe_mux</v>
          </cell>
          <cell r="L118" t="str">
            <v>OBSRV_INT_OUT1</v>
          </cell>
          <cell r="M118" t="str">
            <v>i2c3</v>
          </cell>
          <cell r="N118" t="str">
            <v>SDA</v>
          </cell>
          <cell r="O118" t="str">
            <v>ccm</v>
          </cell>
          <cell r="P118" t="str">
            <v>CCM_OUT_0</v>
          </cell>
          <cell r="Q118" t="str">
            <v>csu</v>
          </cell>
          <cell r="R118" t="str">
            <v>CSU_INT_DEB</v>
          </cell>
          <cell r="S118" t="str">
            <v>gpio1</v>
          </cell>
          <cell r="T118" t="str">
            <v>GPIO[6]</v>
          </cell>
          <cell r="U118" t="str">
            <v>usdhc2</v>
          </cell>
          <cell r="V118" t="str">
            <v>LCTL</v>
          </cell>
          <cell r="X118" t="str">
            <v>mlb</v>
          </cell>
          <cell r="Y118" t="str">
            <v>MLBSIG</v>
          </cell>
          <cell r="AF118" t="str">
            <v>ipt_gpio_6_dir</v>
          </cell>
          <cell r="AG118" t="str">
            <v>ipt_gpio_6_in</v>
          </cell>
          <cell r="AH118" t="str">
            <v>ipt_gpio_6_out</v>
          </cell>
          <cell r="AI118" t="str">
            <v>ipt_mode</v>
          </cell>
          <cell r="AJ118" t="str">
            <v>Yes</v>
          </cell>
          <cell r="AL118" t="str">
            <v>CFG(SLOW)</v>
          </cell>
          <cell r="AN118" t="str">
            <v>CFG(R0DIV6)</v>
          </cell>
          <cell r="AP118" t="str">
            <v>CFG(Disabled)</v>
          </cell>
          <cell r="AR118" t="str">
            <v>CFG(Enabled)</v>
          </cell>
          <cell r="AT118" t="str">
            <v>CFG(100KOhm PU)</v>
          </cell>
          <cell r="AV118" t="str">
            <v>CFG(Pull)</v>
          </cell>
          <cell r="AX118" t="str">
            <v>CFG(Enabled)</v>
          </cell>
          <cell r="AZ118" t="str">
            <v>NA</v>
          </cell>
          <cell r="BB118" t="str">
            <v>CFG(100MHz)</v>
          </cell>
          <cell r="BD118" t="str">
            <v>NA</v>
          </cell>
          <cell r="BF118" t="str">
            <v>NA</v>
          </cell>
          <cell r="BH118" t="str">
            <v>NA</v>
          </cell>
          <cell r="BW118">
            <v>2310</v>
          </cell>
          <cell r="BX118">
            <v>2792.7249999999999</v>
          </cell>
          <cell r="CI118" t="str">
            <v>GPIO_6</v>
          </cell>
        </row>
        <row r="119">
          <cell r="C119" t="str">
            <v>gpio_5</v>
          </cell>
          <cell r="E119" t="str">
            <v>GPIO</v>
          </cell>
          <cell r="I119" t="str">
            <v>esai1</v>
          </cell>
          <cell r="J119" t="str">
            <v>TX2_RX3</v>
          </cell>
          <cell r="K119" t="str">
            <v>observe_mux</v>
          </cell>
          <cell r="L119" t="str">
            <v>OBSRV_INT_OUT4</v>
          </cell>
          <cell r="M119" t="str">
            <v>kpp</v>
          </cell>
          <cell r="N119" t="str">
            <v>ROW[7]</v>
          </cell>
          <cell r="O119" t="str">
            <v>ccm</v>
          </cell>
          <cell r="P119" t="str">
            <v>CLKO</v>
          </cell>
          <cell r="Q119" t="str">
            <v>csu</v>
          </cell>
          <cell r="R119" t="str">
            <v>CSU_ALARM_AUT[2]</v>
          </cell>
          <cell r="S119" t="str">
            <v>gpio1</v>
          </cell>
          <cell r="T119" t="str">
            <v>GPIO[5]</v>
          </cell>
          <cell r="U119" t="str">
            <v>i2c3</v>
          </cell>
          <cell r="V119" t="str">
            <v>SCL</v>
          </cell>
          <cell r="X119" t="str">
            <v>simba</v>
          </cell>
          <cell r="Y119" t="str">
            <v>EVENTI</v>
          </cell>
          <cell r="AF119" t="str">
            <v>ipt_gpio_5_dir</v>
          </cell>
          <cell r="AG119" t="str">
            <v>ipt_gpio_5_in</v>
          </cell>
          <cell r="AH119" t="str">
            <v>ipt_gpio_5_out</v>
          </cell>
          <cell r="AI119" t="str">
            <v>ipt_mode</v>
          </cell>
          <cell r="AJ119" t="str">
            <v>Yes</v>
          </cell>
          <cell r="AL119" t="str">
            <v>CFG(SLOW)</v>
          </cell>
          <cell r="AN119" t="str">
            <v>CFG(R0DIV6)</v>
          </cell>
          <cell r="AP119" t="str">
            <v>CFG(Disabled)</v>
          </cell>
          <cell r="AR119" t="str">
            <v>CFG(Enabled)</v>
          </cell>
          <cell r="AT119" t="str">
            <v>CFG(100KOhm PU)</v>
          </cell>
          <cell r="AV119" t="str">
            <v>CFG(Pull)</v>
          </cell>
          <cell r="AX119" t="str">
            <v>CFG(Enabled)</v>
          </cell>
          <cell r="AZ119" t="str">
            <v>NA</v>
          </cell>
          <cell r="BB119" t="str">
            <v>CFG(100MHz)</v>
          </cell>
          <cell r="BD119" t="str">
            <v>NA</v>
          </cell>
          <cell r="BF119" t="str">
            <v>NA</v>
          </cell>
          <cell r="BH119" t="str">
            <v>NA</v>
          </cell>
          <cell r="BW119">
            <v>2120</v>
          </cell>
          <cell r="BX119">
            <v>2792.7249999999999</v>
          </cell>
          <cell r="CI119" t="str">
            <v>GPIO_5</v>
          </cell>
        </row>
        <row r="120">
          <cell r="C120" t="str">
            <v>gpio_4</v>
          </cell>
          <cell r="E120" t="str">
            <v>GPIO</v>
          </cell>
          <cell r="I120" t="str">
            <v>esai1</v>
          </cell>
          <cell r="J120" t="str">
            <v>HCKT</v>
          </cell>
          <cell r="K120" t="str">
            <v>observe_mux</v>
          </cell>
          <cell r="L120" t="str">
            <v>OBSRV_INT_OUT3</v>
          </cell>
          <cell r="M120" t="str">
            <v>kpp</v>
          </cell>
          <cell r="N120" t="str">
            <v>COL[7]</v>
          </cell>
          <cell r="O120" t="str">
            <v>ccm</v>
          </cell>
          <cell r="P120" t="str">
            <v>CCM_OUT_2</v>
          </cell>
          <cell r="Q120" t="str">
            <v>csu</v>
          </cell>
          <cell r="R120" t="str">
            <v>CSU_ALARM_AUT[1]</v>
          </cell>
          <cell r="S120" t="str">
            <v>gpio1</v>
          </cell>
          <cell r="T120" t="str">
            <v>GPIO[4]</v>
          </cell>
          <cell r="U120" t="str">
            <v>usdhc2</v>
          </cell>
          <cell r="V120" t="str">
            <v>CD</v>
          </cell>
          <cell r="X120" t="str">
            <v>ocotp_ctrl_wrapper</v>
          </cell>
          <cell r="Y120" t="str">
            <v>FUSE_LATCHED</v>
          </cell>
          <cell r="Z120" t="str">
            <v xml:space="preserve">sjc.sjc_gpucr3_reg[14] </v>
          </cell>
          <cell r="AF120" t="str">
            <v>ipt_gpio_4_dir</v>
          </cell>
          <cell r="AG120" t="str">
            <v>ipt_gpio_4_in</v>
          </cell>
          <cell r="AH120" t="str">
            <v>ipt_gpio_4_out</v>
          </cell>
          <cell r="AI120" t="str">
            <v>ipt_mode</v>
          </cell>
          <cell r="AJ120" t="str">
            <v>Yes</v>
          </cell>
          <cell r="AL120" t="str">
            <v>CFG(SLOW)</v>
          </cell>
          <cell r="AN120" t="str">
            <v>CFG(R0DIV6)</v>
          </cell>
          <cell r="AP120" t="str">
            <v>CFG(Disabled)</v>
          </cell>
          <cell r="AR120" t="str">
            <v>CFG(Enabled)</v>
          </cell>
          <cell r="AT120" t="str">
            <v>CFG(100KOhm PU)</v>
          </cell>
          <cell r="AV120" t="str">
            <v>CFG(Pull)</v>
          </cell>
          <cell r="AX120" t="str">
            <v>CFG(Enabled)</v>
          </cell>
          <cell r="AZ120" t="str">
            <v>NA</v>
          </cell>
          <cell r="BB120" t="str">
            <v>CFG(100MHz)</v>
          </cell>
          <cell r="BD120" t="str">
            <v>NA</v>
          </cell>
          <cell r="BF120" t="str">
            <v>NA</v>
          </cell>
          <cell r="BH120" t="str">
            <v>NA</v>
          </cell>
          <cell r="BW120">
            <v>2167</v>
          </cell>
          <cell r="BX120">
            <v>2792.7249999999999</v>
          </cell>
          <cell r="CI120" t="str">
            <v>GPIO_4</v>
          </cell>
        </row>
        <row r="121">
          <cell r="C121" t="str">
            <v>gpio_3</v>
          </cell>
          <cell r="E121" t="str">
            <v>GPIO</v>
          </cell>
          <cell r="I121" t="str">
            <v>esai1</v>
          </cell>
          <cell r="J121" t="str">
            <v>HCKR</v>
          </cell>
          <cell r="K121" t="str">
            <v>observe_mux</v>
          </cell>
          <cell r="L121" t="str">
            <v>OBSRV_INT_OUT0</v>
          </cell>
          <cell r="M121" t="str">
            <v>i2c3</v>
          </cell>
          <cell r="N121" t="str">
            <v>SCL</v>
          </cell>
          <cell r="O121" t="str">
            <v>anatop</v>
          </cell>
          <cell r="P121" t="str">
            <v>ANATOP_24M_OUT</v>
          </cell>
          <cell r="Q121" t="str">
            <v>ccm</v>
          </cell>
          <cell r="R121" t="str">
            <v>CLKO2</v>
          </cell>
          <cell r="S121" t="str">
            <v>gpio1</v>
          </cell>
          <cell r="T121" t="str">
            <v>GPIO[3]</v>
          </cell>
          <cell r="U121" t="str">
            <v>usboh3</v>
          </cell>
          <cell r="V121" t="str">
            <v>USBH1_OC</v>
          </cell>
          <cell r="X121" t="str">
            <v>mlb</v>
          </cell>
          <cell r="Y121" t="str">
            <v>MLBCLK</v>
          </cell>
          <cell r="AF121" t="str">
            <v>ipt_gpio_3_dir</v>
          </cell>
          <cell r="AG121" t="str">
            <v>ipt_gpio_3_in</v>
          </cell>
          <cell r="AH121" t="str">
            <v>ipt_gpio_3_out</v>
          </cell>
          <cell r="AI121" t="str">
            <v>ipt_mode</v>
          </cell>
          <cell r="AJ121" t="str">
            <v>Yes</v>
          </cell>
          <cell r="AL121" t="str">
            <v>NA</v>
          </cell>
          <cell r="AN121" t="str">
            <v>NA</v>
          </cell>
          <cell r="AP121" t="str">
            <v>NA</v>
          </cell>
          <cell r="AR121" t="str">
            <v>NA</v>
          </cell>
          <cell r="AT121" t="str">
            <v>NA</v>
          </cell>
          <cell r="AV121" t="str">
            <v>NA</v>
          </cell>
          <cell r="AX121" t="str">
            <v>NA</v>
          </cell>
          <cell r="AZ121" t="str">
            <v>NA</v>
          </cell>
          <cell r="BB121" t="str">
            <v>NA</v>
          </cell>
          <cell r="BD121" t="str">
            <v>NA</v>
          </cell>
          <cell r="BF121" t="str">
            <v>NA</v>
          </cell>
          <cell r="BH121" t="str">
            <v>NA</v>
          </cell>
          <cell r="BW121">
            <v>2359</v>
          </cell>
          <cell r="BX121">
            <v>2792.7249999999999</v>
          </cell>
          <cell r="CI121" t="str">
            <v>GPIO_3</v>
          </cell>
        </row>
        <row r="122">
          <cell r="C122" t="str">
            <v>gpio_2</v>
          </cell>
          <cell r="E122" t="str">
            <v>GPIO</v>
          </cell>
          <cell r="I122" t="str">
            <v>esai1</v>
          </cell>
          <cell r="J122" t="str">
            <v>FST</v>
          </cell>
          <cell r="K122" t="str">
            <v>observe_mux</v>
          </cell>
          <cell r="L122" t="str">
            <v>OBSRV_INT_OUT2</v>
          </cell>
          <cell r="M122" t="str">
            <v>kpp</v>
          </cell>
          <cell r="N122" t="str">
            <v>ROW[6]</v>
          </cell>
          <cell r="O122" t="str">
            <v>ccm</v>
          </cell>
          <cell r="P122" t="str">
            <v>CCM_OUT_1</v>
          </cell>
          <cell r="Q122" t="str">
            <v>csu</v>
          </cell>
          <cell r="R122" t="str">
            <v>CSU_ALARM_AUT[0]</v>
          </cell>
          <cell r="S122" t="str">
            <v>gpio1</v>
          </cell>
          <cell r="T122" t="str">
            <v>GPIO[2]</v>
          </cell>
          <cell r="U122" t="str">
            <v>usdhc2</v>
          </cell>
          <cell r="V122" t="str">
            <v>WP</v>
          </cell>
          <cell r="X122" t="str">
            <v>mlb</v>
          </cell>
          <cell r="Y122" t="str">
            <v>MLBDAT</v>
          </cell>
          <cell r="AF122" t="str">
            <v>ipt_gpio_2_dir</v>
          </cell>
          <cell r="AG122" t="str">
            <v>ipt_gpio_2_in</v>
          </cell>
          <cell r="AH122" t="str">
            <v>ipt_gpio_2_out</v>
          </cell>
          <cell r="AI122" t="str">
            <v>ipt_mode</v>
          </cell>
          <cell r="AJ122" t="str">
            <v>Yes</v>
          </cell>
          <cell r="AL122" t="str">
            <v>CFG(SLOW)</v>
          </cell>
          <cell r="AN122" t="str">
            <v>CFG(R0DIV6)</v>
          </cell>
          <cell r="AP122" t="str">
            <v>CFG(Disabled)</v>
          </cell>
          <cell r="AR122" t="str">
            <v>CFG(Enabled)</v>
          </cell>
          <cell r="AT122" t="str">
            <v>CFG(100KOhm PU)</v>
          </cell>
          <cell r="AV122" t="str">
            <v>CFG(Pull)</v>
          </cell>
          <cell r="AX122" t="str">
            <v>CFG(Enabled)</v>
          </cell>
          <cell r="AZ122" t="str">
            <v>NA</v>
          </cell>
          <cell r="BB122" t="str">
            <v>CFG(100MHz)</v>
          </cell>
          <cell r="BD122" t="str">
            <v>NA</v>
          </cell>
          <cell r="BF122" t="str">
            <v>NA</v>
          </cell>
          <cell r="BH122" t="str">
            <v>NA</v>
          </cell>
          <cell r="BW122">
            <v>2215</v>
          </cell>
          <cell r="BX122">
            <v>2792.7249999999999</v>
          </cell>
          <cell r="CI122" t="str">
            <v>GPIO_2</v>
          </cell>
        </row>
        <row r="123">
          <cell r="C123" t="str">
            <v>gpio_1</v>
          </cell>
          <cell r="E123" t="str">
            <v>GPIO</v>
          </cell>
          <cell r="I123" t="str">
            <v>esai1</v>
          </cell>
          <cell r="J123" t="str">
            <v>SCKR</v>
          </cell>
          <cell r="K123" t="str">
            <v>wdog2</v>
          </cell>
          <cell r="L123" t="str">
            <v>WDOG_B</v>
          </cell>
          <cell r="M123" t="str">
            <v>kpp</v>
          </cell>
          <cell r="N123" t="str">
            <v>ROW[5]</v>
          </cell>
          <cell r="O123" t="str">
            <v>anatop</v>
          </cell>
          <cell r="P123" t="str">
            <v>USBOTG_ID</v>
          </cell>
          <cell r="Q123" t="str">
            <v>pwm2</v>
          </cell>
          <cell r="R123" t="str">
            <v>PWMO</v>
          </cell>
          <cell r="S123" t="str">
            <v>gpio1</v>
          </cell>
          <cell r="T123" t="str">
            <v>GPIO[1]</v>
          </cell>
          <cell r="U123" t="str">
            <v>usdhc1</v>
          </cell>
          <cell r="V123" t="str">
            <v>CD</v>
          </cell>
          <cell r="X123" t="str">
            <v>src</v>
          </cell>
          <cell r="Y123" t="str">
            <v>TESTER_ACK</v>
          </cell>
          <cell r="Z123" t="str">
            <v>~src.en_system_clk</v>
          </cell>
          <cell r="AF123" t="str">
            <v>ipt_gpio_1_dir</v>
          </cell>
          <cell r="AG123" t="str">
            <v>ipt_gpio_1_in</v>
          </cell>
          <cell r="AH123" t="str">
            <v>ipt_gpio_1_out</v>
          </cell>
          <cell r="AI123" t="str">
            <v>ipt_mode</v>
          </cell>
          <cell r="AJ123" t="str">
            <v>Yes</v>
          </cell>
          <cell r="AL123" t="str">
            <v>CFG(SLOW)</v>
          </cell>
          <cell r="AN123" t="str">
            <v>CFG(R0DIV6)</v>
          </cell>
          <cell r="AP123" t="str">
            <v>CFG(Disabled)</v>
          </cell>
          <cell r="AR123" t="str">
            <v>CFG(Enabled)</v>
          </cell>
          <cell r="AT123" t="str">
            <v>CFG(100KOhm PU)</v>
          </cell>
          <cell r="AV123" t="str">
            <v>CFG(Pull)</v>
          </cell>
          <cell r="AX123" t="str">
            <v>CFG(Enabled)</v>
          </cell>
          <cell r="AZ123" t="str">
            <v>NA</v>
          </cell>
          <cell r="BB123" t="str">
            <v>CFG(100MHz)</v>
          </cell>
          <cell r="BD123" t="str">
            <v>NA</v>
          </cell>
          <cell r="BF123" t="str">
            <v>NA</v>
          </cell>
          <cell r="BH123" t="str">
            <v>NA</v>
          </cell>
          <cell r="BW123">
            <v>2457</v>
          </cell>
          <cell r="BX123">
            <v>2792.7249999999999</v>
          </cell>
          <cell r="CI123" t="str">
            <v>GPIO_1</v>
          </cell>
        </row>
        <row r="124">
          <cell r="C124" t="str">
            <v>gpio_0</v>
          </cell>
          <cell r="E124" t="str">
            <v>GPIO</v>
          </cell>
          <cell r="I124" t="str">
            <v>ccm</v>
          </cell>
          <cell r="J124" t="str">
            <v>CLKO</v>
          </cell>
          <cell r="M124" t="str">
            <v>kpp</v>
          </cell>
          <cell r="N124" t="str">
            <v>COL[5]</v>
          </cell>
          <cell r="O124" t="str">
            <v>asrc</v>
          </cell>
          <cell r="P124" t="str">
            <v>ASRC_EXT_CLK</v>
          </cell>
          <cell r="Q124" t="str">
            <v>epit1</v>
          </cell>
          <cell r="R124" t="str">
            <v>EPITO</v>
          </cell>
          <cell r="S124" t="str">
            <v>gpio1</v>
          </cell>
          <cell r="T124" t="str">
            <v>GPIO[0]</v>
          </cell>
          <cell r="U124" t="str">
            <v>usboh3</v>
          </cell>
          <cell r="V124" t="str">
            <v>USBH1_PWR</v>
          </cell>
          <cell r="X124" t="str">
            <v>snvs_hp_wrapper</v>
          </cell>
          <cell r="Y124" t="str">
            <v>SNVS_VIO_5</v>
          </cell>
          <cell r="Z124" t="str">
            <v>snvs_hp_wrapper.snvs_sec_vio_in_5_en</v>
          </cell>
          <cell r="AF124" t="str">
            <v>ipt_gpio_0_dir</v>
          </cell>
          <cell r="AG124" t="str">
            <v>ipt_gpio_0_in</v>
          </cell>
          <cell r="AH124" t="str">
            <v>ipt_gpio_0_out</v>
          </cell>
          <cell r="AI124" t="str">
            <v>ipt_mode</v>
          </cell>
          <cell r="AJ124" t="str">
            <v>Yes</v>
          </cell>
          <cell r="AL124" t="str">
            <v>CFG(SLOW)</v>
          </cell>
          <cell r="AN124" t="str">
            <v>CFG(R0DIV6)</v>
          </cell>
          <cell r="AP124" t="str">
            <v>CFG(Disabled)</v>
          </cell>
          <cell r="AR124" t="str">
            <v>CFG(Enabled)</v>
          </cell>
          <cell r="AT124" t="str">
            <v>CFG(100KOhm PD)</v>
          </cell>
          <cell r="AV124" t="str">
            <v>CFG(Pull)</v>
          </cell>
          <cell r="AX124" t="str">
            <v>CFG(Enabled)</v>
          </cell>
          <cell r="AZ124" t="str">
            <v>NA</v>
          </cell>
          <cell r="BB124" t="str">
            <v>100MHz</v>
          </cell>
          <cell r="BD124" t="str">
            <v>NA</v>
          </cell>
          <cell r="BF124" t="str">
            <v>NA</v>
          </cell>
          <cell r="BH124" t="str">
            <v>NA</v>
          </cell>
          <cell r="BW124">
            <v>2507</v>
          </cell>
          <cell r="BX124">
            <v>2792.7249999999999</v>
          </cell>
          <cell r="CI124" t="str">
            <v>GPIO_0</v>
          </cell>
        </row>
        <row r="125">
          <cell r="C125" t="str">
            <v>nvcc_gpio__2</v>
          </cell>
          <cell r="E125" t="str">
            <v>NOISY_POWER</v>
          </cell>
          <cell r="AF125" t="str">
            <v/>
          </cell>
          <cell r="AG125" t="str">
            <v/>
          </cell>
          <cell r="AH125" t="str">
            <v/>
          </cell>
          <cell r="AI125" t="str">
            <v/>
          </cell>
          <cell r="AJ125" t="str">
            <v>NA</v>
          </cell>
          <cell r="AL125" t="str">
            <v>NA</v>
          </cell>
          <cell r="AN125" t="str">
            <v>NA</v>
          </cell>
          <cell r="AP125" t="str">
            <v>NA</v>
          </cell>
          <cell r="AR125" t="str">
            <v>NA</v>
          </cell>
          <cell r="AT125" t="str">
            <v>NA</v>
          </cell>
          <cell r="AV125" t="str">
            <v>NA</v>
          </cell>
          <cell r="AX125" t="str">
            <v>NA</v>
          </cell>
          <cell r="AZ125" t="str">
            <v>NA</v>
          </cell>
          <cell r="BB125" t="str">
            <v>NA</v>
          </cell>
          <cell r="BD125" t="str">
            <v>NA</v>
          </cell>
          <cell r="BF125" t="str">
            <v>NA</v>
          </cell>
          <cell r="BH125" t="str">
            <v>NA</v>
          </cell>
          <cell r="BW125">
            <v>2692.7249999999999</v>
          </cell>
          <cell r="BX125">
            <v>2369</v>
          </cell>
          <cell r="CI125" t="str">
            <v>NVCC_GPIO</v>
          </cell>
        </row>
        <row r="126">
          <cell r="C126" t="str">
            <v>key_col0</v>
          </cell>
          <cell r="E126" t="str">
            <v>GPIO</v>
          </cell>
          <cell r="I126" t="str">
            <v>ecspi1</v>
          </cell>
          <cell r="J126" t="str">
            <v>SCLK</v>
          </cell>
          <cell r="K126" t="str">
            <v>enet</v>
          </cell>
          <cell r="L126" t="str">
            <v>RDATA[3]</v>
          </cell>
          <cell r="M126" t="str">
            <v>audmux</v>
          </cell>
          <cell r="N126" t="str">
            <v>AUD5_TXC</v>
          </cell>
          <cell r="O126" t="str">
            <v>kpp</v>
          </cell>
          <cell r="P126" t="str">
            <v>COL[0]</v>
          </cell>
          <cell r="Q126" t="str">
            <v>uart4</v>
          </cell>
          <cell r="R126" t="str">
            <v>TXD_MUX</v>
          </cell>
          <cell r="S126" t="str">
            <v>gpio4</v>
          </cell>
          <cell r="T126" t="str">
            <v>GPIO[6]</v>
          </cell>
          <cell r="U126" t="str">
            <v>dcic1</v>
          </cell>
          <cell r="V126" t="str">
            <v>DCIC_OUT</v>
          </cell>
          <cell r="X126" t="str">
            <v>src</v>
          </cell>
          <cell r="Y126" t="str">
            <v>ANY_PU_RST</v>
          </cell>
          <cell r="Z126" t="str">
            <v>~src.system_rst_b</v>
          </cell>
          <cell r="AF126" t="str">
            <v>ipt_key_col0_dir</v>
          </cell>
          <cell r="AG126" t="str">
            <v>ipt_key_col0_in</v>
          </cell>
          <cell r="AH126" t="str">
            <v>ipt_key_col0_out</v>
          </cell>
          <cell r="AI126" t="str">
            <v>ipt_mode</v>
          </cell>
          <cell r="AJ126" t="str">
            <v>Yes</v>
          </cell>
          <cell r="AL126" t="str">
            <v>CFG(SLOW)</v>
          </cell>
          <cell r="AN126" t="str">
            <v>CFG(R0DIV6)</v>
          </cell>
          <cell r="AP126" t="str">
            <v>CFG(Disabled)</v>
          </cell>
          <cell r="AR126" t="str">
            <v>CFG(Enabled)</v>
          </cell>
          <cell r="AT126" t="str">
            <v>CFG(100KOhm PU)</v>
          </cell>
          <cell r="AV126" t="str">
            <v>CFG(Pull)</v>
          </cell>
          <cell r="AX126" t="str">
            <v>CFG(Enabled)</v>
          </cell>
          <cell r="AZ126" t="str">
            <v>NA</v>
          </cell>
          <cell r="BB126" t="str">
            <v>CFG(100MHz)</v>
          </cell>
          <cell r="BD126" t="str">
            <v>NA</v>
          </cell>
          <cell r="BF126" t="str">
            <v>NA</v>
          </cell>
          <cell r="BH126" t="str">
            <v>NA</v>
          </cell>
          <cell r="BW126">
            <v>2692.7249999999999</v>
          </cell>
          <cell r="BX126">
            <v>2078.5</v>
          </cell>
          <cell r="CI126" t="str">
            <v>KEY_COL0</v>
          </cell>
        </row>
        <row r="127">
          <cell r="C127" t="str">
            <v>key_col1</v>
          </cell>
          <cell r="E127" t="str">
            <v>GPIO</v>
          </cell>
          <cell r="I127" t="str">
            <v>ecspi1</v>
          </cell>
          <cell r="J127" t="str">
            <v>MISO</v>
          </cell>
          <cell r="K127" t="str">
            <v>enet</v>
          </cell>
          <cell r="L127" t="str">
            <v>MDIO</v>
          </cell>
          <cell r="M127" t="str">
            <v>audmux</v>
          </cell>
          <cell r="N127" t="str">
            <v>AUD5_TXFS</v>
          </cell>
          <cell r="O127" t="str">
            <v>kpp</v>
          </cell>
          <cell r="P127" t="str">
            <v>COL[1]</v>
          </cell>
          <cell r="Q127" t="str">
            <v>uart5</v>
          </cell>
          <cell r="R127" t="str">
            <v>TXD_MUX</v>
          </cell>
          <cell r="S127" t="str">
            <v>gpio4</v>
          </cell>
          <cell r="T127" t="str">
            <v>GPIO[8]</v>
          </cell>
          <cell r="U127" t="str">
            <v>usdhc1</v>
          </cell>
          <cell r="V127" t="str">
            <v>VSELECT</v>
          </cell>
          <cell r="X127" t="str">
            <v>pl301_sim_mx6dl_per1</v>
          </cell>
          <cell r="Y127" t="str">
            <v>HADDR[1]</v>
          </cell>
          <cell r="Z127" t="str">
            <v>sjc.sjc_gpucr1_reg[11]</v>
          </cell>
          <cell r="AF127" t="str">
            <v>ipt_key_col1_dir</v>
          </cell>
          <cell r="AG127" t="str">
            <v>ipt_key_col1_in</v>
          </cell>
          <cell r="AH127" t="str">
            <v>ipt_key_col1_out</v>
          </cell>
          <cell r="AI127" t="str">
            <v>ipt_mode</v>
          </cell>
          <cell r="AJ127" t="str">
            <v>Yes</v>
          </cell>
          <cell r="AL127" t="str">
            <v>CFG(SLOW)</v>
          </cell>
          <cell r="AN127" t="str">
            <v>CFG(R0DIV6)</v>
          </cell>
          <cell r="AP127" t="str">
            <v>CFG(Disabled)</v>
          </cell>
          <cell r="AR127" t="str">
            <v>CFG(Enabled)</v>
          </cell>
          <cell r="AT127" t="str">
            <v>CFG(100KOhm PU)</v>
          </cell>
          <cell r="AV127" t="str">
            <v>CFG(Pull)</v>
          </cell>
          <cell r="AX127" t="str">
            <v>CFG(Enabled)</v>
          </cell>
          <cell r="AZ127" t="str">
            <v>NA</v>
          </cell>
          <cell r="BB127" t="str">
            <v>CFG(100MHz)</v>
          </cell>
          <cell r="BD127" t="str">
            <v>NA</v>
          </cell>
          <cell r="BF127" t="str">
            <v>NA</v>
          </cell>
          <cell r="BH127" t="str">
            <v>NA</v>
          </cell>
          <cell r="BW127">
            <v>2692.7249999999999</v>
          </cell>
          <cell r="BX127">
            <v>2220.5</v>
          </cell>
          <cell r="CI127" t="str">
            <v>KEY_COL1</v>
          </cell>
        </row>
        <row r="128">
          <cell r="C128" t="str">
            <v>key_col2</v>
          </cell>
          <cell r="E128" t="str">
            <v>GPIO</v>
          </cell>
          <cell r="I128" t="str">
            <v>ecspi1</v>
          </cell>
          <cell r="J128" t="str">
            <v>SS1</v>
          </cell>
          <cell r="K128" t="str">
            <v>enet</v>
          </cell>
          <cell r="L128" t="str">
            <v>RDATA[2]</v>
          </cell>
          <cell r="M128" t="str">
            <v>can1</v>
          </cell>
          <cell r="N128" t="str">
            <v>TXCAN</v>
          </cell>
          <cell r="O128" t="str">
            <v>kpp</v>
          </cell>
          <cell r="P128" t="str">
            <v>COL[2]</v>
          </cell>
          <cell r="Q128" t="str">
            <v>enet</v>
          </cell>
          <cell r="R128" t="str">
            <v>MDC</v>
          </cell>
          <cell r="S128" t="str">
            <v>gpio4</v>
          </cell>
          <cell r="T128" t="str">
            <v>GPIO[10]</v>
          </cell>
          <cell r="U128" t="str">
            <v>usboh3</v>
          </cell>
          <cell r="V128" t="str">
            <v>H1USB_PWRCTL_WAKEUP</v>
          </cell>
          <cell r="X128" t="str">
            <v>pl301_sim_mx6dl_per1</v>
          </cell>
          <cell r="Y128" t="str">
            <v>HADDR[3]</v>
          </cell>
          <cell r="Z128" t="str">
            <v>sjc.sjc_gpucr1_reg[11]</v>
          </cell>
          <cell r="AF128" t="str">
            <v>ipt_key_col2_dir</v>
          </cell>
          <cell r="AG128" t="str">
            <v>ipt_key_col2_in</v>
          </cell>
          <cell r="AH128" t="str">
            <v>ipt_key_col2_out</v>
          </cell>
          <cell r="AI128" t="str">
            <v>ipt_mode</v>
          </cell>
          <cell r="AJ128" t="str">
            <v>Yes</v>
          </cell>
          <cell r="AL128" t="str">
            <v>NA</v>
          </cell>
          <cell r="AN128" t="str">
            <v>NA</v>
          </cell>
          <cell r="AP128" t="str">
            <v>NA</v>
          </cell>
          <cell r="AR128" t="str">
            <v>NA</v>
          </cell>
          <cell r="AT128" t="str">
            <v>NA</v>
          </cell>
          <cell r="AV128" t="str">
            <v>NA</v>
          </cell>
          <cell r="AX128" t="str">
            <v>NA</v>
          </cell>
          <cell r="AZ128" t="str">
            <v>NA</v>
          </cell>
          <cell r="BB128" t="str">
            <v>NA</v>
          </cell>
          <cell r="BD128" t="str">
            <v>NA</v>
          </cell>
          <cell r="BF128" t="str">
            <v>NA</v>
          </cell>
          <cell r="BH128" t="str">
            <v>NA</v>
          </cell>
          <cell r="BW128">
            <v>2692.7249999999999</v>
          </cell>
          <cell r="BX128">
            <v>2314.5</v>
          </cell>
          <cell r="CI128" t="str">
            <v>KEY_COL2</v>
          </cell>
        </row>
        <row r="129">
          <cell r="C129" t="str">
            <v>key_col3</v>
          </cell>
          <cell r="E129" t="str">
            <v>GPIO</v>
          </cell>
          <cell r="I129" t="str">
            <v>ecspi1</v>
          </cell>
          <cell r="J129" t="str">
            <v>SS3</v>
          </cell>
          <cell r="K129" t="str">
            <v>enet</v>
          </cell>
          <cell r="L129" t="str">
            <v>CRS</v>
          </cell>
          <cell r="M129" t="str">
            <v>hdmi_tx</v>
          </cell>
          <cell r="N129" t="str">
            <v>DDC_SCL</v>
          </cell>
          <cell r="O129" t="str">
            <v>kpp</v>
          </cell>
          <cell r="P129" t="str">
            <v>COL[3]</v>
          </cell>
          <cell r="Q129" t="str">
            <v>i2c2</v>
          </cell>
          <cell r="R129" t="str">
            <v>SCL</v>
          </cell>
          <cell r="S129" t="str">
            <v>gpio4</v>
          </cell>
          <cell r="T129" t="str">
            <v>GPIO[12]</v>
          </cell>
          <cell r="U129" t="str">
            <v>spdif</v>
          </cell>
          <cell r="V129" t="str">
            <v>IN1</v>
          </cell>
          <cell r="X129" t="str">
            <v>pl301_sim_mx6dl_per1</v>
          </cell>
          <cell r="Y129" t="str">
            <v>HADDR[5]</v>
          </cell>
          <cell r="Z129" t="str">
            <v>sjc.sjc_gpucr1_reg[11]</v>
          </cell>
          <cell r="AF129" t="str">
            <v>ipt_key_col3_dir</v>
          </cell>
          <cell r="AG129" t="str">
            <v>ipt_key_col3_in</v>
          </cell>
          <cell r="AH129" t="str">
            <v>ipt_key_col3_out</v>
          </cell>
          <cell r="AI129" t="str">
            <v>ipt_mode</v>
          </cell>
          <cell r="AJ129" t="str">
            <v>Yes</v>
          </cell>
          <cell r="AL129" t="str">
            <v>CFG(SLOW)</v>
          </cell>
          <cell r="AN129" t="str">
            <v>CFG(R0DIV6)</v>
          </cell>
          <cell r="AP129" t="str">
            <v>CFG(Disabled)</v>
          </cell>
          <cell r="AR129" t="str">
            <v>CFG(Enabled)</v>
          </cell>
          <cell r="AT129" t="str">
            <v>CFG(100KOhm PU)</v>
          </cell>
          <cell r="AV129" t="str">
            <v>CFG(Pull)</v>
          </cell>
          <cell r="AX129" t="str">
            <v>CFG(Enabled)</v>
          </cell>
          <cell r="AZ129" t="str">
            <v>NA</v>
          </cell>
          <cell r="BB129" t="str">
            <v>CFG(100MHz)</v>
          </cell>
          <cell r="BD129" t="str">
            <v>NA</v>
          </cell>
          <cell r="BF129" t="str">
            <v>NA</v>
          </cell>
          <cell r="BH129" t="str">
            <v>NA</v>
          </cell>
          <cell r="BW129">
            <v>2692.7249999999999</v>
          </cell>
          <cell r="BX129">
            <v>2496.5</v>
          </cell>
          <cell r="CI129" t="str">
            <v>KEY_COL3</v>
          </cell>
        </row>
        <row r="130">
          <cell r="C130" t="str">
            <v>key_col4</v>
          </cell>
          <cell r="E130" t="str">
            <v>GPIO</v>
          </cell>
          <cell r="I130" t="str">
            <v>can2</v>
          </cell>
          <cell r="J130" t="str">
            <v>TXCAN</v>
          </cell>
          <cell r="K130" t="str">
            <v>ipu1</v>
          </cell>
          <cell r="L130" t="str">
            <v>SISG[4]</v>
          </cell>
          <cell r="M130" t="str">
            <v>usboh3</v>
          </cell>
          <cell r="N130" t="str">
            <v>USBOTG_OC</v>
          </cell>
          <cell r="O130" t="str">
            <v>kpp</v>
          </cell>
          <cell r="P130" t="str">
            <v>COL[4]</v>
          </cell>
          <cell r="Q130" t="str">
            <v>uart5</v>
          </cell>
          <cell r="R130" t="str">
            <v>RTS</v>
          </cell>
          <cell r="S130" t="str">
            <v>gpio4</v>
          </cell>
          <cell r="T130" t="str">
            <v>GPIO[14]</v>
          </cell>
          <cell r="U130" t="str">
            <v>mmdc</v>
          </cell>
          <cell r="V130" t="str">
            <v>MMDC_DEBUG[49]</v>
          </cell>
          <cell r="X130" t="str">
            <v>pl301_sim_mx6dl_per1</v>
          </cell>
          <cell r="Y130" t="str">
            <v>HADDR[7]</v>
          </cell>
          <cell r="Z130" t="str">
            <v>sjc.sjc_gpucr1_reg[11]</v>
          </cell>
          <cell r="AF130" t="str">
            <v>ipt_key_col4_dir</v>
          </cell>
          <cell r="AG130" t="str">
            <v>ipt_key_col4_in</v>
          </cell>
          <cell r="AH130" t="str">
            <v>ipt_key_col4_out</v>
          </cell>
          <cell r="AI130" t="str">
            <v>ipt_mode</v>
          </cell>
          <cell r="AJ130" t="str">
            <v>Yes</v>
          </cell>
          <cell r="AL130" t="str">
            <v>CFG(SLOW)</v>
          </cell>
          <cell r="AN130" t="str">
            <v>CFG(R0DIV6)</v>
          </cell>
          <cell r="AP130" t="str">
            <v>CFG(Disabled)</v>
          </cell>
          <cell r="AR130" t="str">
            <v>CFG(Enabled)</v>
          </cell>
          <cell r="AT130" t="str">
            <v>CFG(100KOhm PU)</v>
          </cell>
          <cell r="AV130" t="str">
            <v>CFG(Pull)</v>
          </cell>
          <cell r="AX130" t="str">
            <v>CFG(Enabled)</v>
          </cell>
          <cell r="AZ130" t="str">
            <v>NA</v>
          </cell>
          <cell r="BB130" t="str">
            <v>CFG(100MHz)</v>
          </cell>
          <cell r="BD130" t="str">
            <v>NA</v>
          </cell>
          <cell r="BF130" t="str">
            <v>NA</v>
          </cell>
          <cell r="BH130" t="str">
            <v>NA</v>
          </cell>
          <cell r="BW130">
            <v>2692.7249999999999</v>
          </cell>
          <cell r="BX130">
            <v>2631</v>
          </cell>
          <cell r="CI130" t="str">
            <v>KEY_COL4</v>
          </cell>
        </row>
        <row r="131">
          <cell r="C131" t="str">
            <v>nvcc_gpio__3</v>
          </cell>
          <cell r="E131" t="str">
            <v>NOISY_POWER</v>
          </cell>
          <cell r="AF131" t="str">
            <v/>
          </cell>
          <cell r="AG131" t="str">
            <v/>
          </cell>
          <cell r="AH131" t="str">
            <v/>
          </cell>
          <cell r="AI131" t="str">
            <v/>
          </cell>
          <cell r="AJ131" t="str">
            <v>NA</v>
          </cell>
          <cell r="AL131" t="str">
            <v>NA</v>
          </cell>
          <cell r="AN131" t="str">
            <v>NA</v>
          </cell>
          <cell r="AP131" t="str">
            <v>NA</v>
          </cell>
          <cell r="AR131" t="str">
            <v>NA</v>
          </cell>
          <cell r="AT131" t="str">
            <v>NA</v>
          </cell>
          <cell r="AV131" t="str">
            <v>NA</v>
          </cell>
          <cell r="AX131" t="str">
            <v>NA</v>
          </cell>
          <cell r="AZ131" t="str">
            <v>NA</v>
          </cell>
          <cell r="BB131" t="str">
            <v>NA</v>
          </cell>
          <cell r="BD131" t="str">
            <v>NA</v>
          </cell>
          <cell r="BF131" t="str">
            <v>NA</v>
          </cell>
          <cell r="BH131" t="str">
            <v>NA</v>
          </cell>
          <cell r="BW131">
            <v>2586</v>
          </cell>
          <cell r="BX131">
            <v>2792.7249999999999</v>
          </cell>
          <cell r="CI131" t="str">
            <v>NVCC_GPIO</v>
          </cell>
        </row>
        <row r="132">
          <cell r="C132" t="str">
            <v>key_row0</v>
          </cell>
          <cell r="E132" t="str">
            <v>GPIO</v>
          </cell>
          <cell r="I132" t="str">
            <v>ecspi1</v>
          </cell>
          <cell r="J132" t="str">
            <v>MOSI</v>
          </cell>
          <cell r="K132" t="str">
            <v>enet</v>
          </cell>
          <cell r="L132" t="str">
            <v>TDATA[3]</v>
          </cell>
          <cell r="M132" t="str">
            <v>audmux</v>
          </cell>
          <cell r="N132" t="str">
            <v>AUD5_TXD</v>
          </cell>
          <cell r="O132" t="str">
            <v>kpp</v>
          </cell>
          <cell r="P132" t="str">
            <v>ROW[0]</v>
          </cell>
          <cell r="Q132" t="str">
            <v>uart4</v>
          </cell>
          <cell r="R132" t="str">
            <v>RXD_MUX</v>
          </cell>
          <cell r="S132" t="str">
            <v>gpio4</v>
          </cell>
          <cell r="T132" t="str">
            <v>GPIO[7]</v>
          </cell>
          <cell r="U132" t="str">
            <v>dcic2</v>
          </cell>
          <cell r="V132" t="str">
            <v>DCIC_OUT</v>
          </cell>
          <cell r="X132" t="str">
            <v>pl301_sim_mx6dl_per1</v>
          </cell>
          <cell r="Y132" t="str">
            <v>HADDR[0]</v>
          </cell>
          <cell r="Z132" t="str">
            <v>sjc.sjc_gpucr1_reg[11]</v>
          </cell>
          <cell r="AF132" t="str">
            <v>INPUT</v>
          </cell>
          <cell r="AG132" t="str">
            <v>ipt_key_row0_in</v>
          </cell>
          <cell r="AH132" t="str">
            <v/>
          </cell>
          <cell r="AI132" t="str">
            <v>ipt_mode</v>
          </cell>
          <cell r="AJ132" t="str">
            <v>Yes</v>
          </cell>
          <cell r="AL132" t="str">
            <v>CFG(SLOW)</v>
          </cell>
          <cell r="AN132" t="str">
            <v>CFG(R0DIV6)</v>
          </cell>
          <cell r="AP132" t="str">
            <v>CFG(Disabled)</v>
          </cell>
          <cell r="AR132" t="str">
            <v>CFG(Enabled)</v>
          </cell>
          <cell r="AT132" t="str">
            <v>CFG(100KOhm PU)</v>
          </cell>
          <cell r="AV132" t="str">
            <v>CFG(Pull)</v>
          </cell>
          <cell r="AX132" t="str">
            <v>CFG(Enabled)</v>
          </cell>
          <cell r="AZ132" t="str">
            <v>NA</v>
          </cell>
          <cell r="BB132" t="str">
            <v>CFG(100MHz)</v>
          </cell>
          <cell r="BD132" t="str">
            <v>NA</v>
          </cell>
          <cell r="BF132" t="str">
            <v>NA</v>
          </cell>
          <cell r="BH132" t="str">
            <v>NA</v>
          </cell>
          <cell r="BW132">
            <v>2692.7249999999999</v>
          </cell>
          <cell r="BX132">
            <v>2125.5</v>
          </cell>
          <cell r="CI132" t="str">
            <v>KEY_ROW0</v>
          </cell>
        </row>
        <row r="133">
          <cell r="C133" t="str">
            <v>key_row1</v>
          </cell>
          <cell r="E133" t="str">
            <v>GPIO</v>
          </cell>
          <cell r="I133" t="str">
            <v>ecspi1</v>
          </cell>
          <cell r="J133" t="str">
            <v>SS0</v>
          </cell>
          <cell r="K133" t="str">
            <v>enet</v>
          </cell>
          <cell r="L133" t="str">
            <v>COL</v>
          </cell>
          <cell r="M133" t="str">
            <v>audmux</v>
          </cell>
          <cell r="N133" t="str">
            <v>AUD5_RXD</v>
          </cell>
          <cell r="O133" t="str">
            <v>kpp</v>
          </cell>
          <cell r="P133" t="str">
            <v>ROW[1]</v>
          </cell>
          <cell r="Q133" t="str">
            <v>uart5</v>
          </cell>
          <cell r="R133" t="str">
            <v>RXD_MUX</v>
          </cell>
          <cell r="S133" t="str">
            <v>gpio4</v>
          </cell>
          <cell r="T133" t="str">
            <v>GPIO[9]</v>
          </cell>
          <cell r="U133" t="str">
            <v>usdhc2</v>
          </cell>
          <cell r="V133" t="str">
            <v>VSELECT</v>
          </cell>
          <cell r="X133" t="str">
            <v>pl301_sim_mx6dl_per1</v>
          </cell>
          <cell r="Y133" t="str">
            <v>HADDR[2]</v>
          </cell>
          <cell r="Z133" t="str">
            <v>sjc.sjc_gpucr1_reg[11]</v>
          </cell>
          <cell r="AF133" t="str">
            <v>INPUT</v>
          </cell>
          <cell r="AG133" t="str">
            <v>ipt_key_row1_in</v>
          </cell>
          <cell r="AH133" t="str">
            <v/>
          </cell>
          <cell r="AI133" t="str">
            <v>ipt_mode</v>
          </cell>
          <cell r="AJ133" t="str">
            <v>Yes</v>
          </cell>
          <cell r="AL133" t="str">
            <v>CFG(SLOW)</v>
          </cell>
          <cell r="AN133" t="str">
            <v>CFG(R0DIV6)</v>
          </cell>
          <cell r="AP133" t="str">
            <v>CFG(Disabled)</v>
          </cell>
          <cell r="AR133" t="str">
            <v>CFG(Enabled)</v>
          </cell>
          <cell r="AT133" t="str">
            <v>CFG(100KOhm PU)</v>
          </cell>
          <cell r="AV133" t="str">
            <v>CFG(Pull)</v>
          </cell>
          <cell r="AX133" t="str">
            <v>CFG(Enabled)</v>
          </cell>
          <cell r="AZ133" t="str">
            <v>NA</v>
          </cell>
          <cell r="BB133" t="str">
            <v>CFG(100MHz)</v>
          </cell>
          <cell r="BD133" t="str">
            <v>NA</v>
          </cell>
          <cell r="BF133" t="str">
            <v>NA</v>
          </cell>
          <cell r="BH133" t="str">
            <v>NA</v>
          </cell>
          <cell r="BW133">
            <v>2692.7249999999999</v>
          </cell>
          <cell r="BX133">
            <v>2267.5</v>
          </cell>
          <cell r="CI133" t="str">
            <v>KEY_ROW1</v>
          </cell>
        </row>
        <row r="134">
          <cell r="C134" t="str">
            <v>key_row2</v>
          </cell>
          <cell r="E134" t="str">
            <v>GPIO</v>
          </cell>
          <cell r="I134" t="str">
            <v>ecspi1</v>
          </cell>
          <cell r="J134" t="str">
            <v>SS2</v>
          </cell>
          <cell r="K134" t="str">
            <v>enet</v>
          </cell>
          <cell r="L134" t="str">
            <v>TDATA[2]</v>
          </cell>
          <cell r="M134" t="str">
            <v>can1</v>
          </cell>
          <cell r="N134" t="str">
            <v>RXCAN</v>
          </cell>
          <cell r="O134" t="str">
            <v>kpp</v>
          </cell>
          <cell r="P134" t="str">
            <v>ROW[2]</v>
          </cell>
          <cell r="Q134" t="str">
            <v>usdhc2</v>
          </cell>
          <cell r="R134" t="str">
            <v>VSELECT</v>
          </cell>
          <cell r="S134" t="str">
            <v>gpio4</v>
          </cell>
          <cell r="T134" t="str">
            <v>GPIO[11]</v>
          </cell>
          <cell r="U134" t="str">
            <v>hdmi_tx</v>
          </cell>
          <cell r="V134" t="str">
            <v>CEC_LINE</v>
          </cell>
          <cell r="X134" t="str">
            <v>pl301_sim_mx6dl_per1</v>
          </cell>
          <cell r="Y134" t="str">
            <v>HADDR[4]</v>
          </cell>
          <cell r="Z134" t="str">
            <v>sjc.sjc_gpucr1_reg[11]</v>
          </cell>
          <cell r="AF134" t="str">
            <v>ipt_key_row2_dir</v>
          </cell>
          <cell r="AG134" t="str">
            <v>ipt_key_row2_in</v>
          </cell>
          <cell r="AH134" t="str">
            <v>ipt_key_row2_out</v>
          </cell>
          <cell r="AI134" t="str">
            <v>ipt_mode</v>
          </cell>
          <cell r="AJ134" t="str">
            <v>Yes</v>
          </cell>
          <cell r="AL134" t="str">
            <v>NA</v>
          </cell>
          <cell r="AN134" t="str">
            <v>NA</v>
          </cell>
          <cell r="AP134" t="str">
            <v>NA</v>
          </cell>
          <cell r="AR134" t="str">
            <v>NA</v>
          </cell>
          <cell r="AT134" t="str">
            <v>NA</v>
          </cell>
          <cell r="AV134" t="str">
            <v>NA</v>
          </cell>
          <cell r="AX134" t="str">
            <v>NA</v>
          </cell>
          <cell r="AZ134" t="str">
            <v>NA</v>
          </cell>
          <cell r="BB134" t="str">
            <v>NA</v>
          </cell>
          <cell r="BD134" t="str">
            <v>NA</v>
          </cell>
          <cell r="BF134" t="str">
            <v>NA</v>
          </cell>
          <cell r="BH134" t="str">
            <v>NA</v>
          </cell>
          <cell r="BW134">
            <v>2692.7249999999999</v>
          </cell>
          <cell r="BX134">
            <v>2429.5</v>
          </cell>
          <cell r="CI134" t="str">
            <v>KEY_ROW2</v>
          </cell>
        </row>
        <row r="135">
          <cell r="C135" t="str">
            <v>key_row3</v>
          </cell>
          <cell r="E135" t="str">
            <v>GPIO</v>
          </cell>
          <cell r="I135" t="str">
            <v>osc32k</v>
          </cell>
          <cell r="J135" t="str">
            <v>32K_OUT</v>
          </cell>
          <cell r="K135" t="str">
            <v>asrc</v>
          </cell>
          <cell r="L135" t="str">
            <v>ASRC_EXT_CLK</v>
          </cell>
          <cell r="M135" t="str">
            <v>hdmi_tx</v>
          </cell>
          <cell r="N135" t="str">
            <v>DDC_SDA</v>
          </cell>
          <cell r="O135" t="str">
            <v>kpp</v>
          </cell>
          <cell r="P135" t="str">
            <v>ROW[3]</v>
          </cell>
          <cell r="Q135" t="str">
            <v>i2c2</v>
          </cell>
          <cell r="R135" t="str">
            <v>SDA</v>
          </cell>
          <cell r="S135" t="str">
            <v>gpio4</v>
          </cell>
          <cell r="T135" t="str">
            <v>GPIO[13]</v>
          </cell>
          <cell r="U135" t="str">
            <v>usdhc1</v>
          </cell>
          <cell r="V135" t="str">
            <v>VSELECT</v>
          </cell>
          <cell r="X135" t="str">
            <v>pl301_sim_mx6dl_per1</v>
          </cell>
          <cell r="Y135" t="str">
            <v>HADDR[6]</v>
          </cell>
          <cell r="Z135" t="str">
            <v>sjc.sjc_gpucr1_reg[11]</v>
          </cell>
          <cell r="AF135" t="str">
            <v>ipt_key_row3_dir</v>
          </cell>
          <cell r="AG135" t="str">
            <v>ipt_key_row3_in</v>
          </cell>
          <cell r="AH135" t="str">
            <v>ipt_key_row3_out</v>
          </cell>
          <cell r="AI135" t="str">
            <v>ipt_mode</v>
          </cell>
          <cell r="AJ135" t="str">
            <v>Yes</v>
          </cell>
          <cell r="AL135" t="str">
            <v>CFG(SLOW)</v>
          </cell>
          <cell r="AN135" t="str">
            <v>CFG(R0DIV6)</v>
          </cell>
          <cell r="AP135" t="str">
            <v>CFG(Disabled)</v>
          </cell>
          <cell r="AR135" t="str">
            <v>CFG(Enabled)</v>
          </cell>
          <cell r="AT135" t="str">
            <v>CFG(100KOhm PU)</v>
          </cell>
          <cell r="AV135" t="str">
            <v>CFG(Pull)</v>
          </cell>
          <cell r="AX135" t="str">
            <v>CFG(Enabled)</v>
          </cell>
          <cell r="AZ135" t="str">
            <v>NA</v>
          </cell>
          <cell r="BB135" t="str">
            <v>CFG(100MHz)</v>
          </cell>
          <cell r="BD135" t="str">
            <v>NA</v>
          </cell>
          <cell r="BF135" t="str">
            <v>NA</v>
          </cell>
          <cell r="BH135" t="str">
            <v>NA</v>
          </cell>
          <cell r="BW135">
            <v>2692.7249999999999</v>
          </cell>
          <cell r="BX135">
            <v>2567.5</v>
          </cell>
          <cell r="CI135" t="str">
            <v>KEY_ROW3</v>
          </cell>
        </row>
        <row r="136">
          <cell r="C136" t="str">
            <v>key_row4</v>
          </cell>
          <cell r="E136" t="str">
            <v>GPIO</v>
          </cell>
          <cell r="I136" t="str">
            <v>can2</v>
          </cell>
          <cell r="J136" t="str">
            <v>RXCAN</v>
          </cell>
          <cell r="K136" t="str">
            <v>ipu1</v>
          </cell>
          <cell r="L136" t="str">
            <v>SISG[5]</v>
          </cell>
          <cell r="M136" t="str">
            <v>usboh3</v>
          </cell>
          <cell r="N136" t="str">
            <v>USBOTG_PWR</v>
          </cell>
          <cell r="O136" t="str">
            <v>kpp</v>
          </cell>
          <cell r="P136" t="str">
            <v>ROW[4]</v>
          </cell>
          <cell r="Q136" t="str">
            <v>uart5</v>
          </cell>
          <cell r="R136" t="str">
            <v>CTS</v>
          </cell>
          <cell r="S136" t="str">
            <v>gpio4</v>
          </cell>
          <cell r="T136" t="str">
            <v>GPIO[15]</v>
          </cell>
          <cell r="U136" t="str">
            <v>mmdc</v>
          </cell>
          <cell r="V136" t="str">
            <v>MMDC_DEBUG[50]</v>
          </cell>
          <cell r="X136" t="str">
            <v>pl301_sim_mx6dl_per1</v>
          </cell>
          <cell r="Y136" t="str">
            <v>HADDR[8]</v>
          </cell>
          <cell r="Z136" t="str">
            <v>sjc.sjc_gpucr1_reg[11]</v>
          </cell>
          <cell r="AF136" t="str">
            <v>ipt_key_row4_dir</v>
          </cell>
          <cell r="AG136" t="str">
            <v>ipt_key_row4_in</v>
          </cell>
          <cell r="AH136" t="str">
            <v>ipt_key_row4_out</v>
          </cell>
          <cell r="AI136" t="str">
            <v>ipt_mode</v>
          </cell>
          <cell r="AJ136" t="str">
            <v>Yes</v>
          </cell>
          <cell r="AL136" t="str">
            <v>NA</v>
          </cell>
          <cell r="AN136" t="str">
            <v>NA</v>
          </cell>
          <cell r="AP136" t="str">
            <v>NA</v>
          </cell>
          <cell r="AR136" t="str">
            <v>NA</v>
          </cell>
          <cell r="AT136" t="str">
            <v>CFG(100KOhm PD)</v>
          </cell>
          <cell r="AV136" t="str">
            <v>NA</v>
          </cell>
          <cell r="AX136" t="str">
            <v>NA</v>
          </cell>
          <cell r="AZ136" t="str">
            <v>NA</v>
          </cell>
          <cell r="BB136" t="str">
            <v>NA</v>
          </cell>
          <cell r="BD136" t="str">
            <v>NA</v>
          </cell>
          <cell r="BF136" t="str">
            <v>NA</v>
          </cell>
          <cell r="BH136" t="str">
            <v>NA</v>
          </cell>
          <cell r="BW136">
            <v>2692.7249999999999</v>
          </cell>
          <cell r="BX136">
            <v>2710</v>
          </cell>
          <cell r="CI136" t="str">
            <v>KEY_ROW4</v>
          </cell>
        </row>
        <row r="137">
          <cell r="C137" t="str">
            <v>pcut__6</v>
          </cell>
          <cell r="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>NA</v>
          </cell>
          <cell r="AL137" t="str">
            <v>NA</v>
          </cell>
          <cell r="AN137" t="str">
            <v>NA</v>
          </cell>
          <cell r="AP137" t="str">
            <v>NA</v>
          </cell>
          <cell r="AR137" t="str">
            <v>NA</v>
          </cell>
          <cell r="AT137" t="str">
            <v>NA</v>
          </cell>
          <cell r="AV137" t="str">
            <v>NA</v>
          </cell>
          <cell r="AX137" t="str">
            <v>NA</v>
          </cell>
          <cell r="AZ137" t="str">
            <v>NA</v>
          </cell>
          <cell r="BB137" t="str">
            <v>NA</v>
          </cell>
          <cell r="BD137" t="str">
            <v>NA</v>
          </cell>
          <cell r="BF137" t="str">
            <v>NA</v>
          </cell>
          <cell r="BH137" t="str">
            <v>NA</v>
          </cell>
          <cell r="BW137">
            <v>-1995</v>
          </cell>
          <cell r="BX137">
            <v>-2792.7249999999999</v>
          </cell>
          <cell r="CI137">
            <v>0</v>
          </cell>
        </row>
        <row r="138">
          <cell r="C138" t="str">
            <v>lvds0</v>
          </cell>
          <cell r="E138" t="str">
            <v>HARDMACRO</v>
          </cell>
          <cell r="I138" t="str">
            <v>ldb</v>
          </cell>
          <cell r="J138" t="str">
            <v>LVDS0_TX0</v>
          </cell>
          <cell r="AF138" t="str">
            <v/>
          </cell>
          <cell r="AG138" t="str">
            <v/>
          </cell>
          <cell r="AH138" t="str">
            <v/>
          </cell>
          <cell r="AI138" t="str">
            <v/>
          </cell>
          <cell r="AJ138" t="str">
            <v>No</v>
          </cell>
          <cell r="AL138" t="str">
            <v>NA</v>
          </cell>
          <cell r="AN138" t="str">
            <v>NA</v>
          </cell>
          <cell r="AP138" t="str">
            <v>NA</v>
          </cell>
          <cell r="AR138" t="str">
            <v>NA</v>
          </cell>
          <cell r="AT138" t="str">
            <v>NA</v>
          </cell>
          <cell r="AV138" t="str">
            <v>NA</v>
          </cell>
          <cell r="AX138" t="str">
            <v>NA</v>
          </cell>
          <cell r="AZ138" t="str">
            <v>NA</v>
          </cell>
          <cell r="BB138" t="str">
            <v>NA</v>
          </cell>
          <cell r="BD138" t="str">
            <v>NA</v>
          </cell>
          <cell r="BF138" t="str">
            <v>NA</v>
          </cell>
          <cell r="BH138" t="str">
            <v>NA</v>
          </cell>
          <cell r="BW138">
            <v>-1123</v>
          </cell>
          <cell r="BX138">
            <v>2792.7249999999999</v>
          </cell>
          <cell r="CI138" t="str">
            <v>LVDS0_TX0_P</v>
          </cell>
        </row>
        <row r="139">
          <cell r="C139" t="str">
            <v>lvds0_gnd__0</v>
          </cell>
          <cell r="E139" t="str">
            <v/>
          </cell>
          <cell r="J139" t="str">
            <v>GD</v>
          </cell>
          <cell r="AF139" t="str">
            <v/>
          </cell>
          <cell r="AG139" t="str">
            <v/>
          </cell>
          <cell r="AH139" t="str">
            <v/>
          </cell>
          <cell r="AI139" t="str">
            <v/>
          </cell>
          <cell r="AJ139" t="e">
            <v>#N/A</v>
          </cell>
          <cell r="AL139" t="str">
            <v>NA</v>
          </cell>
          <cell r="AN139" t="str">
            <v>NA</v>
          </cell>
          <cell r="AP139" t="str">
            <v>NA</v>
          </cell>
          <cell r="AR139" t="str">
            <v>NA</v>
          </cell>
          <cell r="AT139" t="str">
            <v>NA</v>
          </cell>
          <cell r="AV139" t="str">
            <v>NA</v>
          </cell>
          <cell r="AX139" t="str">
            <v>NA</v>
          </cell>
          <cell r="AZ139" t="str">
            <v>NA</v>
          </cell>
          <cell r="BB139" t="str">
            <v>NA</v>
          </cell>
          <cell r="BD139" t="str">
            <v>NA</v>
          </cell>
          <cell r="BF139" t="str">
            <v>NA</v>
          </cell>
          <cell r="BH139" t="str">
            <v>NA</v>
          </cell>
          <cell r="CI139" t="str">
            <v>LVDS0_GND</v>
          </cell>
        </row>
        <row r="140">
          <cell r="C140" t="str">
            <v>lvds0_tx0_n</v>
          </cell>
          <cell r="E140" t="str">
            <v/>
          </cell>
          <cell r="J140" t="str">
            <v>padn</v>
          </cell>
          <cell r="AF140" t="str">
            <v/>
          </cell>
          <cell r="AG140" t="str">
            <v/>
          </cell>
          <cell r="AH140" t="str">
            <v/>
          </cell>
          <cell r="AI140" t="str">
            <v/>
          </cell>
          <cell r="AJ140" t="e">
            <v>#N/A</v>
          </cell>
          <cell r="AL140" t="str">
            <v>NA</v>
          </cell>
          <cell r="AN140" t="str">
            <v>NA</v>
          </cell>
          <cell r="AP140" t="str">
            <v>NA</v>
          </cell>
          <cell r="AR140" t="str">
            <v>NA</v>
          </cell>
          <cell r="AT140" t="str">
            <v>NA</v>
          </cell>
          <cell r="AV140" t="str">
            <v>NA</v>
          </cell>
          <cell r="AX140" t="str">
            <v>NA</v>
          </cell>
          <cell r="AZ140" t="str">
            <v>NA</v>
          </cell>
          <cell r="BB140" t="str">
            <v>NA</v>
          </cell>
          <cell r="BD140" t="str">
            <v>NA</v>
          </cell>
          <cell r="BF140" t="str">
            <v>NA</v>
          </cell>
          <cell r="BH140" t="str">
            <v>NA</v>
          </cell>
          <cell r="BW140">
            <v>-1170</v>
          </cell>
          <cell r="BX140">
            <v>2792.7249999999999</v>
          </cell>
          <cell r="CI140" t="str">
            <v>LVDS0_TX0_N</v>
          </cell>
        </row>
        <row r="141">
          <cell r="C141" t="str">
            <v>lvds0_tx1_p</v>
          </cell>
          <cell r="E141" t="str">
            <v/>
          </cell>
          <cell r="I141" t="str">
            <v>ldb</v>
          </cell>
          <cell r="J141" t="str">
            <v>LVDS0_TX1</v>
          </cell>
          <cell r="AF141" t="str">
            <v/>
          </cell>
          <cell r="AG141" t="str">
            <v/>
          </cell>
          <cell r="AH141" t="str">
            <v/>
          </cell>
          <cell r="AI141" t="str">
            <v/>
          </cell>
          <cell r="AJ141" t="str">
            <v>No</v>
          </cell>
          <cell r="AL141" t="str">
            <v>NA</v>
          </cell>
          <cell r="AN141" t="str">
            <v>NA</v>
          </cell>
          <cell r="AP141" t="str">
            <v>NA</v>
          </cell>
          <cell r="AR141" t="str">
            <v>NA</v>
          </cell>
          <cell r="AT141" t="str">
            <v>NA</v>
          </cell>
          <cell r="AV141" t="str">
            <v>NA</v>
          </cell>
          <cell r="AX141" t="str">
            <v>NA</v>
          </cell>
          <cell r="AZ141" t="str">
            <v>NA</v>
          </cell>
          <cell r="BB141" t="str">
            <v>NA</v>
          </cell>
          <cell r="BD141" t="str">
            <v>NA</v>
          </cell>
          <cell r="BF141" t="str">
            <v>NA</v>
          </cell>
          <cell r="BH141" t="str">
            <v>NA</v>
          </cell>
          <cell r="BW141">
            <v>-1029</v>
          </cell>
          <cell r="BX141">
            <v>2792.7249999999999</v>
          </cell>
          <cell r="CI141" t="str">
            <v>LVDS0_TX1_P</v>
          </cell>
        </row>
        <row r="142">
          <cell r="C142" t="str">
            <v>nvcc_lvds__0</v>
          </cell>
          <cell r="E142" t="str">
            <v/>
          </cell>
          <cell r="AF142" t="str">
            <v/>
          </cell>
          <cell r="AG142" t="str">
            <v/>
          </cell>
          <cell r="AH142" t="str">
            <v/>
          </cell>
          <cell r="AI142" t="str">
            <v/>
          </cell>
          <cell r="AJ142" t="str">
            <v>NA</v>
          </cell>
          <cell r="AL142" t="str">
            <v>NA</v>
          </cell>
          <cell r="AN142" t="str">
            <v>NA</v>
          </cell>
          <cell r="AP142" t="str">
            <v>NA</v>
          </cell>
          <cell r="AR142" t="str">
            <v>NA</v>
          </cell>
          <cell r="AT142" t="str">
            <v>NA</v>
          </cell>
          <cell r="AV142" t="str">
            <v>NA</v>
          </cell>
          <cell r="AX142" t="str">
            <v>NA</v>
          </cell>
          <cell r="AZ142" t="str">
            <v>NA</v>
          </cell>
          <cell r="BB142" t="str">
            <v>NA</v>
          </cell>
          <cell r="BD142" t="str">
            <v>NA</v>
          </cell>
          <cell r="BF142" t="str">
            <v>NA</v>
          </cell>
          <cell r="BH142" t="str">
            <v>NA</v>
          </cell>
          <cell r="BW142">
            <v>-371</v>
          </cell>
          <cell r="BX142">
            <v>2792.7249999999999</v>
          </cell>
          <cell r="CI142" t="str">
            <v>NVCC_LVDS</v>
          </cell>
        </row>
        <row r="143">
          <cell r="C143" t="str">
            <v>lvds0_tx1_n</v>
          </cell>
          <cell r="E143" t="str">
            <v/>
          </cell>
          <cell r="J143" t="str">
            <v>padn</v>
          </cell>
          <cell r="AF143" t="str">
            <v/>
          </cell>
          <cell r="AG143" t="str">
            <v/>
          </cell>
          <cell r="AH143" t="str">
            <v/>
          </cell>
          <cell r="AI143" t="str">
            <v/>
          </cell>
          <cell r="AJ143" t="e">
            <v>#N/A</v>
          </cell>
          <cell r="AL143" t="str">
            <v>NA</v>
          </cell>
          <cell r="AN143" t="str">
            <v>NA</v>
          </cell>
          <cell r="AP143" t="str">
            <v>NA</v>
          </cell>
          <cell r="AR143" t="str">
            <v>NA</v>
          </cell>
          <cell r="AT143" t="str">
            <v>NA</v>
          </cell>
          <cell r="AV143" t="str">
            <v>NA</v>
          </cell>
          <cell r="AX143" t="str">
            <v>NA</v>
          </cell>
          <cell r="AZ143" t="str">
            <v>NA</v>
          </cell>
          <cell r="BB143" t="str">
            <v>NA</v>
          </cell>
          <cell r="BD143" t="str">
            <v>NA</v>
          </cell>
          <cell r="BF143" t="str">
            <v>NA</v>
          </cell>
          <cell r="BH143" t="str">
            <v>NA</v>
          </cell>
          <cell r="BW143">
            <v>-1076</v>
          </cell>
          <cell r="BX143">
            <v>2792.7249999999999</v>
          </cell>
          <cell r="CI143" t="str">
            <v>LVDS0_TX1_N</v>
          </cell>
        </row>
        <row r="144">
          <cell r="C144" t="str">
            <v>lvds0_tx2_p</v>
          </cell>
          <cell r="E144" t="str">
            <v/>
          </cell>
          <cell r="I144" t="str">
            <v>ldb</v>
          </cell>
          <cell r="J144" t="str">
            <v>LVDS0_TX2</v>
          </cell>
          <cell r="AF144" t="str">
            <v/>
          </cell>
          <cell r="AG144" t="str">
            <v/>
          </cell>
          <cell r="AH144" t="str">
            <v/>
          </cell>
          <cell r="AI144" t="str">
            <v/>
          </cell>
          <cell r="AJ144" t="str">
            <v>No</v>
          </cell>
          <cell r="AL144" t="str">
            <v>NA</v>
          </cell>
          <cell r="AN144" t="str">
            <v>NA</v>
          </cell>
          <cell r="AP144" t="str">
            <v>NA</v>
          </cell>
          <cell r="AR144" t="str">
            <v>NA</v>
          </cell>
          <cell r="AT144" t="str">
            <v>NA</v>
          </cell>
          <cell r="AV144" t="str">
            <v>NA</v>
          </cell>
          <cell r="AX144" t="str">
            <v>NA</v>
          </cell>
          <cell r="AZ144" t="str">
            <v>NA</v>
          </cell>
          <cell r="BB144" t="str">
            <v>NA</v>
          </cell>
          <cell r="BD144" t="str">
            <v>NA</v>
          </cell>
          <cell r="BF144" t="str">
            <v>NA</v>
          </cell>
          <cell r="BH144" t="str">
            <v>NA</v>
          </cell>
          <cell r="BW144">
            <v>5</v>
          </cell>
          <cell r="BX144">
            <v>2792.7249999999999</v>
          </cell>
          <cell r="CI144" t="str">
            <v>LVDS0_TX2_P</v>
          </cell>
        </row>
        <row r="145">
          <cell r="C145" t="str">
            <v>lvds0_gnd__1</v>
          </cell>
          <cell r="E145" t="str">
            <v/>
          </cell>
          <cell r="J145" t="str">
            <v>GD</v>
          </cell>
          <cell r="AF145" t="str">
            <v/>
          </cell>
          <cell r="AG145" t="str">
            <v/>
          </cell>
          <cell r="AH145" t="str">
            <v/>
          </cell>
          <cell r="AI145" t="str">
            <v/>
          </cell>
          <cell r="AJ145" t="e">
            <v>#N/A</v>
          </cell>
          <cell r="AL145" t="str">
            <v>NA</v>
          </cell>
          <cell r="AN145" t="str">
            <v>NA</v>
          </cell>
          <cell r="AP145" t="str">
            <v>NA</v>
          </cell>
          <cell r="AR145" t="str">
            <v>NA</v>
          </cell>
          <cell r="AT145" t="str">
            <v>NA</v>
          </cell>
          <cell r="AV145" t="str">
            <v>NA</v>
          </cell>
          <cell r="AX145" t="str">
            <v>NA</v>
          </cell>
          <cell r="AZ145" t="str">
            <v>NA</v>
          </cell>
          <cell r="BB145" t="str">
            <v>NA</v>
          </cell>
          <cell r="BD145" t="str">
            <v>NA</v>
          </cell>
          <cell r="BF145" t="str">
            <v>NA</v>
          </cell>
          <cell r="BH145" t="str">
            <v>NA</v>
          </cell>
          <cell r="CI145" t="str">
            <v>LVDS0_GND</v>
          </cell>
        </row>
        <row r="146">
          <cell r="C146" t="str">
            <v>lvds0_tx2_n</v>
          </cell>
          <cell r="E146" t="str">
            <v/>
          </cell>
          <cell r="J146" t="str">
            <v>padn</v>
          </cell>
          <cell r="AF146" t="str">
            <v/>
          </cell>
          <cell r="AG146" t="str">
            <v/>
          </cell>
          <cell r="AH146" t="str">
            <v/>
          </cell>
          <cell r="AI146" t="str">
            <v/>
          </cell>
          <cell r="AJ146" t="e">
            <v>#N/A</v>
          </cell>
          <cell r="AL146" t="str">
            <v>NA</v>
          </cell>
          <cell r="AN146" t="str">
            <v>NA</v>
          </cell>
          <cell r="AP146" t="str">
            <v>NA</v>
          </cell>
          <cell r="AR146" t="str">
            <v>NA</v>
          </cell>
          <cell r="AT146" t="str">
            <v>NA</v>
          </cell>
          <cell r="AV146" t="str">
            <v>NA</v>
          </cell>
          <cell r="AX146" t="str">
            <v>NA</v>
          </cell>
          <cell r="AZ146" t="str">
            <v>NA</v>
          </cell>
          <cell r="BB146" t="str">
            <v>NA</v>
          </cell>
          <cell r="BD146" t="str">
            <v>NA</v>
          </cell>
          <cell r="BF146" t="str">
            <v>NA</v>
          </cell>
          <cell r="BH146" t="str">
            <v>NA</v>
          </cell>
          <cell r="BW146">
            <v>-42</v>
          </cell>
          <cell r="BX146">
            <v>2792.7249999999999</v>
          </cell>
          <cell r="CI146" t="str">
            <v>LVDS0_TX2_N</v>
          </cell>
        </row>
        <row r="147">
          <cell r="C147" t="str">
            <v>lvds0_tx3_p</v>
          </cell>
          <cell r="E147" t="str">
            <v/>
          </cell>
          <cell r="I147" t="str">
            <v>ldb</v>
          </cell>
          <cell r="J147" t="str">
            <v>LVDS0_TX3</v>
          </cell>
          <cell r="AF147" t="str">
            <v/>
          </cell>
          <cell r="AG147" t="str">
            <v/>
          </cell>
          <cell r="AH147" t="str">
            <v/>
          </cell>
          <cell r="AI147" t="str">
            <v/>
          </cell>
          <cell r="AJ147" t="str">
            <v>No</v>
          </cell>
          <cell r="AL147" t="str">
            <v>NA</v>
          </cell>
          <cell r="AN147" t="str">
            <v>NA</v>
          </cell>
          <cell r="AP147" t="str">
            <v>NA</v>
          </cell>
          <cell r="AR147" t="str">
            <v>NA</v>
          </cell>
          <cell r="AT147" t="str">
            <v>NA</v>
          </cell>
          <cell r="AV147" t="str">
            <v>NA</v>
          </cell>
          <cell r="AX147" t="str">
            <v>NA</v>
          </cell>
          <cell r="AZ147" t="str">
            <v>NA</v>
          </cell>
          <cell r="BB147" t="str">
            <v>NA</v>
          </cell>
          <cell r="BD147" t="str">
            <v>NA</v>
          </cell>
          <cell r="BF147" t="str">
            <v>NA</v>
          </cell>
          <cell r="BH147" t="str">
            <v>NA</v>
          </cell>
          <cell r="BW147">
            <v>99</v>
          </cell>
          <cell r="BX147">
            <v>2792.7249999999999</v>
          </cell>
          <cell r="CI147" t="str">
            <v>LVDS0_TX3_P</v>
          </cell>
        </row>
        <row r="148">
          <cell r="C148" t="str">
            <v>nvcc_lvds__1</v>
          </cell>
          <cell r="E148" t="str">
            <v/>
          </cell>
          <cell r="AF148" t="str">
            <v/>
          </cell>
          <cell r="AG148" t="str">
            <v/>
          </cell>
          <cell r="AH148" t="str">
            <v/>
          </cell>
          <cell r="AI148" t="str">
            <v/>
          </cell>
          <cell r="AJ148" t="str">
            <v>NA</v>
          </cell>
          <cell r="AL148" t="str">
            <v>NA</v>
          </cell>
          <cell r="AN148" t="str">
            <v>NA</v>
          </cell>
          <cell r="AP148" t="str">
            <v>NA</v>
          </cell>
          <cell r="AR148" t="str">
            <v>NA</v>
          </cell>
          <cell r="AT148" t="str">
            <v>NA</v>
          </cell>
          <cell r="AV148" t="str">
            <v>NA</v>
          </cell>
          <cell r="AX148" t="str">
            <v>NA</v>
          </cell>
          <cell r="AZ148" t="str">
            <v>NA</v>
          </cell>
          <cell r="BB148" t="str">
            <v>NA</v>
          </cell>
          <cell r="BD148" t="str">
            <v>NA</v>
          </cell>
          <cell r="BF148" t="str">
            <v>NA</v>
          </cell>
          <cell r="BH148" t="str">
            <v>NA</v>
          </cell>
          <cell r="BW148">
            <v>193</v>
          </cell>
          <cell r="BX148">
            <v>2792.7249999999999</v>
          </cell>
          <cell r="CI148" t="str">
            <v>NVCC_LVDS</v>
          </cell>
        </row>
        <row r="149">
          <cell r="C149" t="str">
            <v>lvds0_tx3_n</v>
          </cell>
          <cell r="E149" t="str">
            <v/>
          </cell>
          <cell r="J149" t="str">
            <v>padn</v>
          </cell>
          <cell r="AF149" t="str">
            <v/>
          </cell>
          <cell r="AG149" t="str">
            <v/>
          </cell>
          <cell r="AH149" t="str">
            <v/>
          </cell>
          <cell r="AI149" t="str">
            <v/>
          </cell>
          <cell r="AJ149" t="e">
            <v>#N/A</v>
          </cell>
          <cell r="AL149" t="str">
            <v>NA</v>
          </cell>
          <cell r="AN149" t="str">
            <v>NA</v>
          </cell>
          <cell r="AP149" t="str">
            <v>NA</v>
          </cell>
          <cell r="AR149" t="str">
            <v>NA</v>
          </cell>
          <cell r="AT149" t="str">
            <v>NA</v>
          </cell>
          <cell r="AV149" t="str">
            <v>NA</v>
          </cell>
          <cell r="AX149" t="str">
            <v>NA</v>
          </cell>
          <cell r="AZ149" t="str">
            <v>NA</v>
          </cell>
          <cell r="BB149" t="str">
            <v>NA</v>
          </cell>
          <cell r="BD149" t="str">
            <v>NA</v>
          </cell>
          <cell r="BF149" t="str">
            <v>NA</v>
          </cell>
          <cell r="BH149" t="str">
            <v>NA</v>
          </cell>
          <cell r="BW149">
            <v>52</v>
          </cell>
          <cell r="BX149">
            <v>2792.7249999999999</v>
          </cell>
          <cell r="CI149" t="str">
            <v>LVDS0_TX3_N</v>
          </cell>
        </row>
        <row r="150">
          <cell r="C150" t="str">
            <v>lvds0_clk_p</v>
          </cell>
          <cell r="E150" t="str">
            <v/>
          </cell>
          <cell r="I150" t="str">
            <v>ldb</v>
          </cell>
          <cell r="J150" t="str">
            <v>LVDS0_CLK</v>
          </cell>
          <cell r="AF150" t="str">
            <v/>
          </cell>
          <cell r="AG150" t="str">
            <v/>
          </cell>
          <cell r="AH150" t="str">
            <v/>
          </cell>
          <cell r="AI150" t="str">
            <v/>
          </cell>
          <cell r="AJ150" t="str">
            <v>No</v>
          </cell>
          <cell r="AL150" t="str">
            <v>NA</v>
          </cell>
          <cell r="AN150" t="str">
            <v>NA</v>
          </cell>
          <cell r="AP150" t="str">
            <v>NA</v>
          </cell>
          <cell r="AR150" t="str">
            <v>NA</v>
          </cell>
          <cell r="AT150" t="str">
            <v>NA</v>
          </cell>
          <cell r="AV150" t="str">
            <v>NA</v>
          </cell>
          <cell r="AX150" t="str">
            <v>NA</v>
          </cell>
          <cell r="AZ150" t="str">
            <v>NA</v>
          </cell>
          <cell r="BB150" t="str">
            <v>NA</v>
          </cell>
          <cell r="BD150" t="str">
            <v>NA</v>
          </cell>
          <cell r="BF150" t="str">
            <v>NA</v>
          </cell>
          <cell r="BH150" t="str">
            <v>NA</v>
          </cell>
          <cell r="BW150">
            <v>-183</v>
          </cell>
          <cell r="BX150">
            <v>2792.7249999999999</v>
          </cell>
          <cell r="CI150" t="str">
            <v>LVDS0_CLK_P</v>
          </cell>
        </row>
        <row r="151">
          <cell r="C151" t="str">
            <v>lvds0_gnd__2</v>
          </cell>
          <cell r="E151" t="str">
            <v/>
          </cell>
          <cell r="J151" t="str">
            <v>GD</v>
          </cell>
          <cell r="AF151" t="str">
            <v/>
          </cell>
          <cell r="AG151" t="str">
            <v/>
          </cell>
          <cell r="AH151" t="str">
            <v/>
          </cell>
          <cell r="AI151" t="str">
            <v/>
          </cell>
          <cell r="AJ151" t="e">
            <v>#N/A</v>
          </cell>
          <cell r="AL151" t="str">
            <v>NA</v>
          </cell>
          <cell r="AN151" t="str">
            <v>NA</v>
          </cell>
          <cell r="AP151" t="str">
            <v>NA</v>
          </cell>
          <cell r="AR151" t="str">
            <v>NA</v>
          </cell>
          <cell r="AT151" t="str">
            <v>NA</v>
          </cell>
          <cell r="AV151" t="str">
            <v>NA</v>
          </cell>
          <cell r="AX151" t="str">
            <v>NA</v>
          </cell>
          <cell r="AZ151" t="str">
            <v>NA</v>
          </cell>
          <cell r="BB151" t="str">
            <v>NA</v>
          </cell>
          <cell r="BD151" t="str">
            <v>NA</v>
          </cell>
          <cell r="BF151" t="str">
            <v>NA</v>
          </cell>
          <cell r="BH151" t="str">
            <v>NA</v>
          </cell>
          <cell r="CI151" t="str">
            <v>LVDS0_GND</v>
          </cell>
        </row>
        <row r="152">
          <cell r="C152" t="str">
            <v>lvds0_clk_n</v>
          </cell>
          <cell r="E152" t="str">
            <v/>
          </cell>
          <cell r="J152" t="str">
            <v>padn</v>
          </cell>
          <cell r="AF152" t="str">
            <v/>
          </cell>
          <cell r="AG152" t="str">
            <v/>
          </cell>
          <cell r="AH152" t="str">
            <v/>
          </cell>
          <cell r="AI152" t="str">
            <v/>
          </cell>
          <cell r="AJ152" t="e">
            <v>#N/A</v>
          </cell>
          <cell r="AL152" t="str">
            <v>NA</v>
          </cell>
          <cell r="AN152" t="str">
            <v>NA</v>
          </cell>
          <cell r="AP152" t="str">
            <v>NA</v>
          </cell>
          <cell r="AR152" t="str">
            <v>NA</v>
          </cell>
          <cell r="AT152" t="str">
            <v>NA</v>
          </cell>
          <cell r="AV152" t="str">
            <v>NA</v>
          </cell>
          <cell r="AX152" t="str">
            <v>NA</v>
          </cell>
          <cell r="AZ152" t="str">
            <v>NA</v>
          </cell>
          <cell r="BB152" t="str">
            <v>NA</v>
          </cell>
          <cell r="BD152" t="str">
            <v>NA</v>
          </cell>
          <cell r="BF152" t="str">
            <v>NA</v>
          </cell>
          <cell r="BH152" t="str">
            <v>NA</v>
          </cell>
          <cell r="BW152">
            <v>-230</v>
          </cell>
          <cell r="BX152">
            <v>2792.7249999999999</v>
          </cell>
          <cell r="CI152" t="str">
            <v>LVDS0_CLK_N</v>
          </cell>
        </row>
        <row r="153">
          <cell r="C153" t="str">
            <v>pfill_corner__0</v>
          </cell>
          <cell r="E153" t="str">
            <v/>
          </cell>
          <cell r="AF153" t="str">
            <v/>
          </cell>
          <cell r="AG153" t="str">
            <v/>
          </cell>
          <cell r="AH153" t="str">
            <v/>
          </cell>
          <cell r="AI153" t="str">
            <v/>
          </cell>
          <cell r="AJ153" t="str">
            <v>NA</v>
          </cell>
          <cell r="AL153" t="str">
            <v>NA</v>
          </cell>
          <cell r="AN153" t="str">
            <v>NA</v>
          </cell>
          <cell r="AP153" t="str">
            <v>NA</v>
          </cell>
          <cell r="AR153" t="str">
            <v>NA</v>
          </cell>
          <cell r="AT153" t="str">
            <v>NA</v>
          </cell>
          <cell r="AV153" t="str">
            <v>NA</v>
          </cell>
          <cell r="AX153" t="str">
            <v>NA</v>
          </cell>
          <cell r="AZ153" t="str">
            <v>NA</v>
          </cell>
          <cell r="BB153" t="str">
            <v>NA</v>
          </cell>
          <cell r="BD153" t="str">
            <v>NA</v>
          </cell>
          <cell r="BF153" t="str">
            <v>NA</v>
          </cell>
          <cell r="BH153" t="str">
            <v>NA</v>
          </cell>
          <cell r="BW153">
            <v>-1995</v>
          </cell>
          <cell r="BX153">
            <v>-2792.7249999999999</v>
          </cell>
          <cell r="CI153">
            <v>0</v>
          </cell>
        </row>
        <row r="154">
          <cell r="C154" t="str">
            <v>corner__0</v>
          </cell>
          <cell r="E154" t="str">
            <v/>
          </cell>
          <cell r="AF154" t="str">
            <v/>
          </cell>
          <cell r="AG154" t="str">
            <v/>
          </cell>
          <cell r="AH154" t="str">
            <v/>
          </cell>
          <cell r="AI154" t="str">
            <v/>
          </cell>
          <cell r="AJ154" t="str">
            <v>NA</v>
          </cell>
          <cell r="AL154" t="str">
            <v>NA</v>
          </cell>
          <cell r="AN154" t="str">
            <v>NA</v>
          </cell>
          <cell r="AP154" t="str">
            <v>NA</v>
          </cell>
          <cell r="AR154" t="str">
            <v>NA</v>
          </cell>
          <cell r="AT154" t="str">
            <v>NA</v>
          </cell>
          <cell r="AV154" t="str">
            <v>NA</v>
          </cell>
          <cell r="AX154" t="str">
            <v>NA</v>
          </cell>
          <cell r="AZ154" t="str">
            <v>NA</v>
          </cell>
          <cell r="BB154" t="str">
            <v>NA</v>
          </cell>
          <cell r="BD154" t="str">
            <v>NA</v>
          </cell>
          <cell r="BF154" t="str">
            <v>NA</v>
          </cell>
          <cell r="BH154" t="str">
            <v>NA</v>
          </cell>
          <cell r="BW154">
            <v>-89</v>
          </cell>
          <cell r="BX154">
            <v>2792.7249999999999</v>
          </cell>
          <cell r="CI154">
            <v>0</v>
          </cell>
        </row>
        <row r="155">
          <cell r="C155" t="str">
            <v>pfill_corner__1</v>
          </cell>
          <cell r="E155" t="str">
            <v/>
          </cell>
          <cell r="AF155" t="str">
            <v/>
          </cell>
          <cell r="AG155" t="str">
            <v/>
          </cell>
          <cell r="AH155" t="str">
            <v/>
          </cell>
          <cell r="AI155" t="str">
            <v/>
          </cell>
          <cell r="AJ155" t="str">
            <v>NA</v>
          </cell>
          <cell r="AL155" t="str">
            <v>NA</v>
          </cell>
          <cell r="AN155" t="str">
            <v>NA</v>
          </cell>
          <cell r="AP155" t="str">
            <v>NA</v>
          </cell>
          <cell r="AR155" t="str">
            <v>NA</v>
          </cell>
          <cell r="AT155" t="str">
            <v>NA</v>
          </cell>
          <cell r="AV155" t="str">
            <v>NA</v>
          </cell>
          <cell r="AX155" t="str">
            <v>NA</v>
          </cell>
          <cell r="AZ155" t="str">
            <v>NA</v>
          </cell>
          <cell r="BB155" t="str">
            <v>NA</v>
          </cell>
          <cell r="BD155" t="str">
            <v>NA</v>
          </cell>
          <cell r="BF155" t="str">
            <v>NA</v>
          </cell>
          <cell r="BH155" t="str">
            <v>NA</v>
          </cell>
          <cell r="BW155">
            <v>-1995</v>
          </cell>
          <cell r="BX155">
            <v>-2792.7249999999999</v>
          </cell>
          <cell r="CI155">
            <v>0</v>
          </cell>
        </row>
        <row r="156">
          <cell r="C156" t="str">
            <v>lvds1</v>
          </cell>
          <cell r="E156" t="str">
            <v>HARDMACRO</v>
          </cell>
          <cell r="I156" t="str">
            <v>ldb</v>
          </cell>
          <cell r="J156" t="str">
            <v>LVDS1_TX0</v>
          </cell>
          <cell r="AF156" t="str">
            <v/>
          </cell>
          <cell r="AG156" t="str">
            <v/>
          </cell>
          <cell r="AH156" t="str">
            <v/>
          </cell>
          <cell r="AI156" t="str">
            <v/>
          </cell>
          <cell r="AJ156" t="str">
            <v>No</v>
          </cell>
          <cell r="AL156" t="str">
            <v>NA</v>
          </cell>
          <cell r="AN156" t="str">
            <v>NA</v>
          </cell>
          <cell r="AP156" t="str">
            <v>NA</v>
          </cell>
          <cell r="AR156" t="str">
            <v>NA</v>
          </cell>
          <cell r="AT156" t="str">
            <v>NA</v>
          </cell>
          <cell r="AV156" t="str">
            <v>NA</v>
          </cell>
          <cell r="AX156" t="str">
            <v>NA</v>
          </cell>
          <cell r="AZ156" t="str">
            <v>NA</v>
          </cell>
          <cell r="BB156" t="str">
            <v>NA</v>
          </cell>
          <cell r="BD156" t="str">
            <v>NA</v>
          </cell>
          <cell r="BF156" t="str">
            <v>NA</v>
          </cell>
          <cell r="BH156" t="str">
            <v>NA</v>
          </cell>
          <cell r="BW156">
            <v>-465</v>
          </cell>
          <cell r="BX156">
            <v>2792.7249999999999</v>
          </cell>
          <cell r="CI156" t="str">
            <v>LVDS1_TX0_P</v>
          </cell>
        </row>
        <row r="157">
          <cell r="C157" t="str">
            <v>lvds1_gnd__0</v>
          </cell>
          <cell r="E157" t="str">
            <v/>
          </cell>
          <cell r="J157" t="str">
            <v>GD</v>
          </cell>
          <cell r="AF157" t="str">
            <v/>
          </cell>
          <cell r="AG157" t="str">
            <v/>
          </cell>
          <cell r="AH157" t="str">
            <v/>
          </cell>
          <cell r="AI157" t="str">
            <v/>
          </cell>
          <cell r="AJ157" t="e">
            <v>#N/A</v>
          </cell>
          <cell r="AL157" t="str">
            <v>NA</v>
          </cell>
          <cell r="AN157" t="str">
            <v>NA</v>
          </cell>
          <cell r="AP157" t="str">
            <v>NA</v>
          </cell>
          <cell r="AR157" t="str">
            <v>NA</v>
          </cell>
          <cell r="AT157" t="str">
            <v>NA</v>
          </cell>
          <cell r="AV157" t="str">
            <v>NA</v>
          </cell>
          <cell r="AX157" t="str">
            <v>NA</v>
          </cell>
          <cell r="AZ157" t="str">
            <v>NA</v>
          </cell>
          <cell r="BB157" t="str">
            <v>NA</v>
          </cell>
          <cell r="BD157" t="str">
            <v>NA</v>
          </cell>
          <cell r="BF157" t="str">
            <v>NA</v>
          </cell>
          <cell r="BH157" t="str">
            <v>NA</v>
          </cell>
          <cell r="CI157" t="str">
            <v>LVDS1_GND</v>
          </cell>
        </row>
        <row r="158">
          <cell r="C158" t="str">
            <v>lvds1_tx0_n</v>
          </cell>
          <cell r="E158" t="str">
            <v/>
          </cell>
          <cell r="J158" t="str">
            <v>padn</v>
          </cell>
          <cell r="AF158" t="str">
            <v/>
          </cell>
          <cell r="AG158" t="str">
            <v/>
          </cell>
          <cell r="AH158" t="str">
            <v/>
          </cell>
          <cell r="AI158" t="str">
            <v/>
          </cell>
          <cell r="AJ158" t="e">
            <v>#N/A</v>
          </cell>
          <cell r="AL158" t="str">
            <v>NA</v>
          </cell>
          <cell r="AN158" t="str">
            <v>NA</v>
          </cell>
          <cell r="AP158" t="str">
            <v>NA</v>
          </cell>
          <cell r="AR158" t="str">
            <v>NA</v>
          </cell>
          <cell r="AT158" t="str">
            <v>NA</v>
          </cell>
          <cell r="AV158" t="str">
            <v>NA</v>
          </cell>
          <cell r="AX158" t="str">
            <v>NA</v>
          </cell>
          <cell r="AZ158" t="str">
            <v>NA</v>
          </cell>
          <cell r="BB158" t="str">
            <v>NA</v>
          </cell>
          <cell r="BD158" t="str">
            <v>NA</v>
          </cell>
          <cell r="BF158" t="str">
            <v>NA</v>
          </cell>
          <cell r="BH158" t="str">
            <v>NA</v>
          </cell>
          <cell r="BW158">
            <v>-512</v>
          </cell>
          <cell r="BX158">
            <v>2792.7249999999999</v>
          </cell>
          <cell r="CI158" t="str">
            <v>LVDS1_TX0_N</v>
          </cell>
        </row>
        <row r="159">
          <cell r="C159" t="str">
            <v>lvds1_tx1_p</v>
          </cell>
          <cell r="E159" t="str">
            <v/>
          </cell>
          <cell r="I159" t="str">
            <v>ldb</v>
          </cell>
          <cell r="J159" t="str">
            <v>LVDS1_TX1</v>
          </cell>
          <cell r="AF159" t="str">
            <v/>
          </cell>
          <cell r="AG159" t="str">
            <v/>
          </cell>
          <cell r="AH159" t="str">
            <v/>
          </cell>
          <cell r="AI159" t="str">
            <v/>
          </cell>
          <cell r="AJ159" t="str">
            <v>No</v>
          </cell>
          <cell r="AL159" t="str">
            <v>NA</v>
          </cell>
          <cell r="AN159" t="str">
            <v>NA</v>
          </cell>
          <cell r="AP159" t="str">
            <v>NA</v>
          </cell>
          <cell r="AR159" t="str">
            <v>NA</v>
          </cell>
          <cell r="AT159" t="str">
            <v>NA</v>
          </cell>
          <cell r="AV159" t="str">
            <v>NA</v>
          </cell>
          <cell r="AX159" t="str">
            <v>NA</v>
          </cell>
          <cell r="AZ159" t="str">
            <v>NA</v>
          </cell>
          <cell r="BB159" t="str">
            <v>NA</v>
          </cell>
          <cell r="BD159" t="str">
            <v>NA</v>
          </cell>
          <cell r="BF159" t="str">
            <v>NA</v>
          </cell>
          <cell r="BH159" t="str">
            <v>NA</v>
          </cell>
          <cell r="BW159">
            <v>-277</v>
          </cell>
          <cell r="BX159">
            <v>2792.7249999999999</v>
          </cell>
          <cell r="CI159" t="str">
            <v>LVDS1_TX1_P</v>
          </cell>
        </row>
        <row r="160">
          <cell r="C160" t="str">
            <v>nvcc_lvds__2</v>
          </cell>
          <cell r="E160" t="str">
            <v/>
          </cell>
          <cell r="AF160" t="str">
            <v/>
          </cell>
          <cell r="AG160" t="str">
            <v/>
          </cell>
          <cell r="AH160" t="str">
            <v/>
          </cell>
          <cell r="AI160" t="str">
            <v/>
          </cell>
          <cell r="AJ160" t="str">
            <v>NA</v>
          </cell>
          <cell r="AL160" t="str">
            <v>NA</v>
          </cell>
          <cell r="AN160" t="str">
            <v>NA</v>
          </cell>
          <cell r="AP160" t="str">
            <v>NA</v>
          </cell>
          <cell r="AR160" t="str">
            <v>NA</v>
          </cell>
          <cell r="AT160" t="str">
            <v>NA</v>
          </cell>
          <cell r="AV160" t="str">
            <v>NA</v>
          </cell>
          <cell r="AX160" t="str">
            <v>NA</v>
          </cell>
          <cell r="AZ160" t="str">
            <v>NA</v>
          </cell>
          <cell r="BB160" t="str">
            <v>NA</v>
          </cell>
          <cell r="BD160" t="str">
            <v>NA</v>
          </cell>
          <cell r="BF160" t="str">
            <v>NA</v>
          </cell>
          <cell r="BH160" t="str">
            <v>NA</v>
          </cell>
          <cell r="BW160">
            <v>-700</v>
          </cell>
          <cell r="BX160">
            <v>2792.7249999999999</v>
          </cell>
          <cell r="CI160" t="str">
            <v>NVCC_LVDS</v>
          </cell>
        </row>
        <row r="161">
          <cell r="C161" t="str">
            <v>lvds1_tx1_n</v>
          </cell>
          <cell r="E161" t="str">
            <v/>
          </cell>
          <cell r="J161" t="str">
            <v>padn</v>
          </cell>
          <cell r="AF161" t="str">
            <v/>
          </cell>
          <cell r="AG161" t="str">
            <v/>
          </cell>
          <cell r="AH161" t="str">
            <v/>
          </cell>
          <cell r="AI161" t="str">
            <v/>
          </cell>
          <cell r="AJ161" t="e">
            <v>#N/A</v>
          </cell>
          <cell r="AL161" t="str">
            <v>NA</v>
          </cell>
          <cell r="AN161" t="str">
            <v>NA</v>
          </cell>
          <cell r="AP161" t="str">
            <v>NA</v>
          </cell>
          <cell r="AR161" t="str">
            <v>NA</v>
          </cell>
          <cell r="AT161" t="str">
            <v>NA</v>
          </cell>
          <cell r="AV161" t="str">
            <v>NA</v>
          </cell>
          <cell r="AX161" t="str">
            <v>NA</v>
          </cell>
          <cell r="AZ161" t="str">
            <v>NA</v>
          </cell>
          <cell r="BB161" t="str">
            <v>NA</v>
          </cell>
          <cell r="BD161" t="str">
            <v>NA</v>
          </cell>
          <cell r="BF161" t="str">
            <v>NA</v>
          </cell>
          <cell r="BH161" t="str">
            <v>NA</v>
          </cell>
          <cell r="BW161">
            <v>-324</v>
          </cell>
          <cell r="BX161">
            <v>2792.7249999999999</v>
          </cell>
          <cell r="CI161" t="str">
            <v>LVDS1_TX1_N</v>
          </cell>
        </row>
        <row r="162">
          <cell r="C162" t="str">
            <v>lvds1_tx2_p</v>
          </cell>
          <cell r="E162" t="str">
            <v/>
          </cell>
          <cell r="I162" t="str">
            <v>ldb</v>
          </cell>
          <cell r="J162" t="str">
            <v>LVDS1_TX2</v>
          </cell>
          <cell r="AF162" t="str">
            <v/>
          </cell>
          <cell r="AG162" t="str">
            <v/>
          </cell>
          <cell r="AH162" t="str">
            <v/>
          </cell>
          <cell r="AI162" t="str">
            <v/>
          </cell>
          <cell r="AJ162" t="str">
            <v>No</v>
          </cell>
          <cell r="AL162" t="str">
            <v>NA</v>
          </cell>
          <cell r="AN162" t="str">
            <v>NA</v>
          </cell>
          <cell r="AP162" t="str">
            <v>NA</v>
          </cell>
          <cell r="AR162" t="str">
            <v>NA</v>
          </cell>
          <cell r="AT162" t="str">
            <v>NA</v>
          </cell>
          <cell r="AV162" t="str">
            <v>NA</v>
          </cell>
          <cell r="AX162" t="str">
            <v>NA</v>
          </cell>
          <cell r="AZ162" t="str">
            <v>NA</v>
          </cell>
          <cell r="BB162" t="str">
            <v>NA</v>
          </cell>
          <cell r="BD162" t="str">
            <v>NA</v>
          </cell>
          <cell r="BF162" t="str">
            <v>NA</v>
          </cell>
          <cell r="BH162" t="str">
            <v>NA</v>
          </cell>
          <cell r="BW162">
            <v>-841</v>
          </cell>
          <cell r="BX162">
            <v>2792.7249999999999</v>
          </cell>
          <cell r="CI162" t="str">
            <v>LVDS1_TX2_P</v>
          </cell>
        </row>
        <row r="163">
          <cell r="C163" t="str">
            <v>lvds1_gnd__1</v>
          </cell>
          <cell r="E163" t="str">
            <v/>
          </cell>
          <cell r="J163" t="str">
            <v>GD</v>
          </cell>
          <cell r="AF163" t="str">
            <v/>
          </cell>
          <cell r="AG163" t="str">
            <v/>
          </cell>
          <cell r="AH163" t="str">
            <v/>
          </cell>
          <cell r="AI163" t="str">
            <v/>
          </cell>
          <cell r="AJ163" t="e">
            <v>#N/A</v>
          </cell>
          <cell r="AL163" t="str">
            <v>NA</v>
          </cell>
          <cell r="AN163" t="str">
            <v>NA</v>
          </cell>
          <cell r="AP163" t="str">
            <v>NA</v>
          </cell>
          <cell r="AR163" t="str">
            <v>NA</v>
          </cell>
          <cell r="AT163" t="str">
            <v>NA</v>
          </cell>
          <cell r="AV163" t="str">
            <v>NA</v>
          </cell>
          <cell r="AX163" t="str">
            <v>NA</v>
          </cell>
          <cell r="AZ163" t="str">
            <v>NA</v>
          </cell>
          <cell r="BB163" t="str">
            <v>NA</v>
          </cell>
          <cell r="BD163" t="str">
            <v>NA</v>
          </cell>
          <cell r="BF163" t="str">
            <v>NA</v>
          </cell>
          <cell r="BH163" t="str">
            <v>NA</v>
          </cell>
          <cell r="CI163" t="str">
            <v>LVDS1_GND</v>
          </cell>
        </row>
        <row r="164">
          <cell r="C164" t="str">
            <v>lvds1_tx2_n</v>
          </cell>
          <cell r="E164" t="str">
            <v/>
          </cell>
          <cell r="J164" t="str">
            <v>padn</v>
          </cell>
          <cell r="AF164" t="str">
            <v/>
          </cell>
          <cell r="AG164" t="str">
            <v/>
          </cell>
          <cell r="AH164" t="str">
            <v/>
          </cell>
          <cell r="AI164" t="str">
            <v/>
          </cell>
          <cell r="AJ164" t="e">
            <v>#N/A</v>
          </cell>
          <cell r="AL164" t="str">
            <v>NA</v>
          </cell>
          <cell r="AN164" t="str">
            <v>NA</v>
          </cell>
          <cell r="AP164" t="str">
            <v>NA</v>
          </cell>
          <cell r="AR164" t="str">
            <v>NA</v>
          </cell>
          <cell r="AT164" t="str">
            <v>NA</v>
          </cell>
          <cell r="AV164" t="str">
            <v>NA</v>
          </cell>
          <cell r="AX164" t="str">
            <v>NA</v>
          </cell>
          <cell r="AZ164" t="str">
            <v>NA</v>
          </cell>
          <cell r="BB164" t="str">
            <v>NA</v>
          </cell>
          <cell r="BD164" t="str">
            <v>NA</v>
          </cell>
          <cell r="BF164" t="str">
            <v>NA</v>
          </cell>
          <cell r="BH164" t="str">
            <v>NA</v>
          </cell>
          <cell r="BW164">
            <v>-888</v>
          </cell>
          <cell r="BX164">
            <v>2792.7249999999999</v>
          </cell>
          <cell r="CI164" t="str">
            <v>LVDS1_TX2_N</v>
          </cell>
        </row>
        <row r="165">
          <cell r="C165" t="str">
            <v>lvds1_tx3_p</v>
          </cell>
          <cell r="E165" t="str">
            <v/>
          </cell>
          <cell r="I165" t="str">
            <v>ldb</v>
          </cell>
          <cell r="J165" t="str">
            <v>LVDS1_TX3</v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>No</v>
          </cell>
          <cell r="AL165" t="str">
            <v>NA</v>
          </cell>
          <cell r="AN165" t="str">
            <v>NA</v>
          </cell>
          <cell r="AP165" t="str">
            <v>NA</v>
          </cell>
          <cell r="AR165" t="str">
            <v>NA</v>
          </cell>
          <cell r="AT165" t="str">
            <v>NA</v>
          </cell>
          <cell r="AV165" t="str">
            <v>NA</v>
          </cell>
          <cell r="AX165" t="str">
            <v>NA</v>
          </cell>
          <cell r="AZ165" t="str">
            <v>NA</v>
          </cell>
          <cell r="BB165" t="str">
            <v>NA</v>
          </cell>
          <cell r="BD165" t="str">
            <v>NA</v>
          </cell>
          <cell r="BF165" t="str">
            <v>NA</v>
          </cell>
          <cell r="BH165" t="str">
            <v>NA</v>
          </cell>
          <cell r="BW165">
            <v>-559</v>
          </cell>
          <cell r="BX165">
            <v>2792.7249999999999</v>
          </cell>
          <cell r="CI165" t="str">
            <v>LVDS1_TX3_P</v>
          </cell>
        </row>
        <row r="166">
          <cell r="C166" t="str">
            <v>nvcc_lvds__3</v>
          </cell>
          <cell r="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>NA</v>
          </cell>
          <cell r="AL166" t="str">
            <v>NA</v>
          </cell>
          <cell r="AN166" t="str">
            <v>NA</v>
          </cell>
          <cell r="AP166" t="str">
            <v>NA</v>
          </cell>
          <cell r="AR166" t="str">
            <v>NA</v>
          </cell>
          <cell r="AT166" t="str">
            <v>NA</v>
          </cell>
          <cell r="AV166" t="str">
            <v>NA</v>
          </cell>
          <cell r="AX166" t="str">
            <v>NA</v>
          </cell>
          <cell r="AZ166" t="str">
            <v>NA</v>
          </cell>
          <cell r="BB166" t="str">
            <v>NA</v>
          </cell>
          <cell r="BD166" t="str">
            <v>NA</v>
          </cell>
          <cell r="BF166" t="str">
            <v>NA</v>
          </cell>
          <cell r="BH166" t="str">
            <v>NA</v>
          </cell>
          <cell r="BW166">
            <v>146</v>
          </cell>
          <cell r="BX166">
            <v>2792.7249999999999</v>
          </cell>
          <cell r="CI166" t="str">
            <v>NVCC_LVDS</v>
          </cell>
        </row>
        <row r="167">
          <cell r="C167" t="str">
            <v>lvds1_tx3_n</v>
          </cell>
          <cell r="E167" t="str">
            <v/>
          </cell>
          <cell r="J167" t="str">
            <v>padn</v>
          </cell>
          <cell r="AF167" t="str">
            <v/>
          </cell>
          <cell r="AG167" t="str">
            <v/>
          </cell>
          <cell r="AH167" t="str">
            <v/>
          </cell>
          <cell r="AI167" t="str">
            <v/>
          </cell>
          <cell r="AJ167" t="e">
            <v>#N/A</v>
          </cell>
          <cell r="AL167" t="str">
            <v>NA</v>
          </cell>
          <cell r="AN167" t="str">
            <v>NA</v>
          </cell>
          <cell r="AP167" t="str">
            <v>NA</v>
          </cell>
          <cell r="AR167" t="str">
            <v>NA</v>
          </cell>
          <cell r="AT167" t="str">
            <v>NA</v>
          </cell>
          <cell r="AV167" t="str">
            <v>NA</v>
          </cell>
          <cell r="AX167" t="str">
            <v>NA</v>
          </cell>
          <cell r="AZ167" t="str">
            <v>NA</v>
          </cell>
          <cell r="BB167" t="str">
            <v>NA</v>
          </cell>
          <cell r="BD167" t="str">
            <v>NA</v>
          </cell>
          <cell r="BF167" t="str">
            <v>NA</v>
          </cell>
          <cell r="BH167" t="str">
            <v>NA</v>
          </cell>
          <cell r="BW167">
            <v>-606</v>
          </cell>
          <cell r="BX167">
            <v>2792.7249999999999</v>
          </cell>
          <cell r="CI167" t="str">
            <v>LVDS1_TX3_N</v>
          </cell>
        </row>
        <row r="168">
          <cell r="C168" t="str">
            <v>lvds1_clk_p</v>
          </cell>
          <cell r="E168" t="str">
            <v/>
          </cell>
          <cell r="I168" t="str">
            <v>ldb</v>
          </cell>
          <cell r="J168" t="str">
            <v>LVDS1_CLK</v>
          </cell>
          <cell r="AF168" t="str">
            <v/>
          </cell>
          <cell r="AG168" t="str">
            <v/>
          </cell>
          <cell r="AH168" t="str">
            <v/>
          </cell>
          <cell r="AI168" t="str">
            <v/>
          </cell>
          <cell r="AJ168" t="str">
            <v>No</v>
          </cell>
          <cell r="AL168" t="str">
            <v>NA</v>
          </cell>
          <cell r="AN168" t="str">
            <v>NA</v>
          </cell>
          <cell r="AP168" t="str">
            <v>NA</v>
          </cell>
          <cell r="AR168" t="str">
            <v>NA</v>
          </cell>
          <cell r="AT168" t="str">
            <v>NA</v>
          </cell>
          <cell r="AV168" t="str">
            <v>NA</v>
          </cell>
          <cell r="AX168" t="str">
            <v>NA</v>
          </cell>
          <cell r="AZ168" t="str">
            <v>NA</v>
          </cell>
          <cell r="BB168" t="str">
            <v>NA</v>
          </cell>
          <cell r="BD168" t="str">
            <v>NA</v>
          </cell>
          <cell r="BF168" t="str">
            <v>NA</v>
          </cell>
          <cell r="BH168" t="str">
            <v>NA</v>
          </cell>
          <cell r="BW168">
            <v>-747</v>
          </cell>
          <cell r="BX168">
            <v>2792.7249999999999</v>
          </cell>
          <cell r="CI168" t="str">
            <v>LVDS1_CLK_P</v>
          </cell>
        </row>
        <row r="169">
          <cell r="C169" t="str">
            <v>lvds1_gnd__2</v>
          </cell>
          <cell r="E169" t="str">
            <v/>
          </cell>
          <cell r="J169" t="str">
            <v>GD</v>
          </cell>
          <cell r="AF169" t="str">
            <v/>
          </cell>
          <cell r="AG169" t="str">
            <v/>
          </cell>
          <cell r="AH169" t="str">
            <v/>
          </cell>
          <cell r="AI169" t="str">
            <v/>
          </cell>
          <cell r="AJ169" t="e">
            <v>#N/A</v>
          </cell>
          <cell r="AL169" t="str">
            <v>NA</v>
          </cell>
          <cell r="AN169" t="str">
            <v>NA</v>
          </cell>
          <cell r="AP169" t="str">
            <v>NA</v>
          </cell>
          <cell r="AR169" t="str">
            <v>NA</v>
          </cell>
          <cell r="AT169" t="str">
            <v>NA</v>
          </cell>
          <cell r="AV169" t="str">
            <v>NA</v>
          </cell>
          <cell r="AX169" t="str">
            <v>NA</v>
          </cell>
          <cell r="AZ169" t="str">
            <v>NA</v>
          </cell>
          <cell r="BB169" t="str">
            <v>NA</v>
          </cell>
          <cell r="BD169" t="str">
            <v>NA</v>
          </cell>
          <cell r="BF169" t="str">
            <v>NA</v>
          </cell>
          <cell r="BH169" t="str">
            <v>NA</v>
          </cell>
          <cell r="CI169" t="str">
            <v>LVDS1_GND</v>
          </cell>
        </row>
        <row r="170">
          <cell r="C170" t="str">
            <v>lvds1_clk_n</v>
          </cell>
          <cell r="E170" t="str">
            <v/>
          </cell>
          <cell r="J170" t="str">
            <v>padn</v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e">
            <v>#N/A</v>
          </cell>
          <cell r="AL170" t="str">
            <v>NA</v>
          </cell>
          <cell r="AN170" t="str">
            <v>NA</v>
          </cell>
          <cell r="AP170" t="str">
            <v>NA</v>
          </cell>
          <cell r="AR170" t="str">
            <v>NA</v>
          </cell>
          <cell r="AT170" t="str">
            <v>NA</v>
          </cell>
          <cell r="AV170" t="str">
            <v>NA</v>
          </cell>
          <cell r="AX170" t="str">
            <v>NA</v>
          </cell>
          <cell r="AZ170" t="str">
            <v>NA</v>
          </cell>
          <cell r="BB170" t="str">
            <v>NA</v>
          </cell>
          <cell r="BD170" t="str">
            <v>NA</v>
          </cell>
          <cell r="BF170" t="str">
            <v>NA</v>
          </cell>
          <cell r="BH170" t="str">
            <v>NA</v>
          </cell>
          <cell r="BW170">
            <v>-794</v>
          </cell>
          <cell r="BX170">
            <v>2792.7249999999999</v>
          </cell>
          <cell r="CI170" t="str">
            <v>LVDS1_CLK_N</v>
          </cell>
        </row>
        <row r="171">
          <cell r="C171" t="str">
            <v>pcut_ddr__0</v>
          </cell>
          <cell r="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>NA</v>
          </cell>
          <cell r="AL171" t="str">
            <v>NA</v>
          </cell>
          <cell r="AN171" t="str">
            <v>NA</v>
          </cell>
          <cell r="AP171" t="str">
            <v>NA</v>
          </cell>
          <cell r="AR171" t="str">
            <v>NA</v>
          </cell>
          <cell r="AT171" t="str">
            <v>NA</v>
          </cell>
          <cell r="AV171" t="str">
            <v>NA</v>
          </cell>
          <cell r="AX171" t="str">
            <v>NA</v>
          </cell>
          <cell r="AZ171" t="str">
            <v>NA</v>
          </cell>
          <cell r="BB171" t="str">
            <v>NA</v>
          </cell>
          <cell r="BD171" t="str">
            <v>NA</v>
          </cell>
          <cell r="BF171" t="str">
            <v>NA</v>
          </cell>
          <cell r="BH171" t="str">
            <v>NA</v>
          </cell>
          <cell r="BW171">
            <v>-1995</v>
          </cell>
          <cell r="BX171">
            <v>-2792.7249999999999</v>
          </cell>
          <cell r="CI171">
            <v>0</v>
          </cell>
        </row>
        <row r="172">
          <cell r="C172" t="str">
            <v>dram_vref</v>
          </cell>
          <cell r="E172" t="str">
            <v>ANALOG</v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>NA</v>
          </cell>
          <cell r="AL172" t="str">
            <v>NA</v>
          </cell>
          <cell r="AN172" t="str">
            <v>NA</v>
          </cell>
          <cell r="AP172" t="str">
            <v>NA</v>
          </cell>
          <cell r="AR172" t="str">
            <v>NA</v>
          </cell>
          <cell r="AT172" t="str">
            <v>NA</v>
          </cell>
          <cell r="AV172" t="str">
            <v>NA</v>
          </cell>
          <cell r="AX172" t="str">
            <v>NA</v>
          </cell>
          <cell r="AZ172" t="str">
            <v>NA</v>
          </cell>
          <cell r="BB172" t="str">
            <v>NA</v>
          </cell>
          <cell r="BD172" t="str">
            <v>NA</v>
          </cell>
          <cell r="BF172" t="str">
            <v>NA</v>
          </cell>
          <cell r="BH172" t="str">
            <v>NA</v>
          </cell>
          <cell r="BW172">
            <v>-1254</v>
          </cell>
          <cell r="BX172">
            <v>-2792.7249999999999</v>
          </cell>
          <cell r="CI172" t="str">
            <v>DRAM_VREF</v>
          </cell>
        </row>
        <row r="173">
          <cell r="C173" t="str">
            <v>dram_d4</v>
          </cell>
          <cell r="E173" t="str">
            <v>GPIO</v>
          </cell>
          <cell r="I173" t="str">
            <v>mmdc</v>
          </cell>
          <cell r="J173" t="str">
            <v>DRAM_D[4]</v>
          </cell>
          <cell r="AF173" t="str">
            <v/>
          </cell>
          <cell r="AG173" t="str">
            <v/>
          </cell>
          <cell r="AH173" t="str">
            <v/>
          </cell>
          <cell r="AI173" t="str">
            <v/>
          </cell>
          <cell r="AJ173" t="str">
            <v>No</v>
          </cell>
          <cell r="AL173" t="str">
            <v>NA</v>
          </cell>
          <cell r="AN173" t="str">
            <v>CFG(R0DIV6)</v>
          </cell>
          <cell r="AP173" t="str">
            <v>NA</v>
          </cell>
          <cell r="AR173" t="str">
            <v>CFG(Disabled)</v>
          </cell>
          <cell r="AT173" t="str">
            <v>100KOhm PU</v>
          </cell>
          <cell r="AV173" t="str">
            <v>CFG(Pull)</v>
          </cell>
          <cell r="AX173" t="str">
            <v>CFG(Enabled)</v>
          </cell>
          <cell r="AZ173" t="str">
            <v>CFG(CMOS)</v>
          </cell>
          <cell r="BB173" t="str">
            <v>NA</v>
          </cell>
          <cell r="BD173" t="str">
            <v>CFG(II_OFF)</v>
          </cell>
          <cell r="BF173" t="str">
            <v>CFG(LPDDR2)</v>
          </cell>
          <cell r="BH173" t="str">
            <v>CFG(0)</v>
          </cell>
          <cell r="BW173">
            <v>2692.7249999999999</v>
          </cell>
          <cell r="BX173">
            <v>-707.5</v>
          </cell>
          <cell r="CI173" t="str">
            <v>DRAM_D4</v>
          </cell>
        </row>
        <row r="174">
          <cell r="C174" t="str">
            <v>dram_d5</v>
          </cell>
          <cell r="E174" t="str">
            <v>GPIO</v>
          </cell>
          <cell r="I174" t="str">
            <v>mmdc</v>
          </cell>
          <cell r="J174" t="str">
            <v>DRAM_D[5]</v>
          </cell>
          <cell r="AF174" t="str">
            <v/>
          </cell>
          <cell r="AG174" t="str">
            <v/>
          </cell>
          <cell r="AH174" t="str">
            <v/>
          </cell>
          <cell r="AI174" t="str">
            <v/>
          </cell>
          <cell r="AJ174" t="str">
            <v>No</v>
          </cell>
          <cell r="AL174" t="str">
            <v>NA</v>
          </cell>
          <cell r="AN174" t="str">
            <v>CFG(R0DIV6)</v>
          </cell>
          <cell r="AP174" t="str">
            <v>NA</v>
          </cell>
          <cell r="AR174" t="str">
            <v>CFG(Disabled)</v>
          </cell>
          <cell r="AT174" t="str">
            <v>100KOhm PU</v>
          </cell>
          <cell r="AV174" t="str">
            <v>CFG(Pull)</v>
          </cell>
          <cell r="AX174" t="str">
            <v>CFG(Enabled)</v>
          </cell>
          <cell r="AZ174" t="str">
            <v>CFG(CMOS)</v>
          </cell>
          <cell r="BB174" t="str">
            <v>NA</v>
          </cell>
          <cell r="BD174" t="str">
            <v>CFG(II_OFF)</v>
          </cell>
          <cell r="BF174" t="str">
            <v>CFG(LPDDR2)</v>
          </cell>
          <cell r="BH174" t="str">
            <v>CFG(0)</v>
          </cell>
          <cell r="BW174">
            <v>2692.7249999999999</v>
          </cell>
          <cell r="BX174">
            <v>-566</v>
          </cell>
          <cell r="CI174" t="str">
            <v>DRAM_D5</v>
          </cell>
        </row>
        <row r="175">
          <cell r="C175" t="str">
            <v>dram_d0</v>
          </cell>
          <cell r="E175" t="str">
            <v>GPIO</v>
          </cell>
          <cell r="I175" t="str">
            <v>mmdc</v>
          </cell>
          <cell r="J175" t="str">
            <v>DRAM_D[0]</v>
          </cell>
          <cell r="AF175" t="str">
            <v/>
          </cell>
          <cell r="AG175" t="str">
            <v/>
          </cell>
          <cell r="AH175" t="str">
            <v/>
          </cell>
          <cell r="AI175" t="str">
            <v/>
          </cell>
          <cell r="AJ175" t="str">
            <v>No</v>
          </cell>
          <cell r="AL175" t="str">
            <v>NA</v>
          </cell>
          <cell r="AN175" t="str">
            <v>CFG(R0DIV6)</v>
          </cell>
          <cell r="AP175" t="str">
            <v>NA</v>
          </cell>
          <cell r="AR175" t="str">
            <v>CFG(Disabled)</v>
          </cell>
          <cell r="AT175" t="str">
            <v>100KOhm PU</v>
          </cell>
          <cell r="AV175" t="str">
            <v>CFG(Pull)</v>
          </cell>
          <cell r="AX175" t="str">
            <v>CFG(Enabled)</v>
          </cell>
          <cell r="AZ175" t="str">
            <v>CFG(CMOS)</v>
          </cell>
          <cell r="BB175" t="str">
            <v>NA</v>
          </cell>
          <cell r="BD175" t="str">
            <v>CFG(II_OFF)</v>
          </cell>
          <cell r="BF175" t="str">
            <v>CFG(LPDDR2)</v>
          </cell>
          <cell r="BH175" t="str">
            <v>CFG(0)</v>
          </cell>
          <cell r="BW175">
            <v>2692.7249999999999</v>
          </cell>
          <cell r="BX175">
            <v>-991</v>
          </cell>
          <cell r="CI175" t="str">
            <v>DRAM_D0</v>
          </cell>
        </row>
        <row r="176">
          <cell r="C176" t="str">
            <v>dram_d1</v>
          </cell>
          <cell r="E176" t="str">
            <v>GPIO</v>
          </cell>
          <cell r="I176" t="str">
            <v>mmdc</v>
          </cell>
          <cell r="J176" t="str">
            <v>DRAM_D[1]</v>
          </cell>
          <cell r="AF176" t="str">
            <v/>
          </cell>
          <cell r="AG176" t="str">
            <v/>
          </cell>
          <cell r="AH176" t="str">
            <v/>
          </cell>
          <cell r="AI176" t="str">
            <v/>
          </cell>
          <cell r="AJ176" t="str">
            <v>No</v>
          </cell>
          <cell r="AL176" t="str">
            <v>NA</v>
          </cell>
          <cell r="AN176" t="str">
            <v>CFG(R0DIV6)</v>
          </cell>
          <cell r="AP176" t="str">
            <v>NA</v>
          </cell>
          <cell r="AR176" t="str">
            <v>CFG(Disabled)</v>
          </cell>
          <cell r="AT176" t="str">
            <v>100KOhm PU</v>
          </cell>
          <cell r="AV176" t="str">
            <v>CFG(Pull)</v>
          </cell>
          <cell r="AX176" t="str">
            <v>CFG(Enabled)</v>
          </cell>
          <cell r="AZ176" t="str">
            <v>CFG(CMOS)</v>
          </cell>
          <cell r="BB176" t="str">
            <v>NA</v>
          </cell>
          <cell r="BD176" t="str">
            <v>CFG(II_OFF)</v>
          </cell>
          <cell r="BF176" t="str">
            <v>CFG(LPDDR2)</v>
          </cell>
          <cell r="BH176" t="str">
            <v>CFG(0)</v>
          </cell>
          <cell r="BW176">
            <v>2692.7249999999999</v>
          </cell>
          <cell r="BX176">
            <v>-849.5</v>
          </cell>
          <cell r="CI176" t="str">
            <v>DRAM_D1</v>
          </cell>
        </row>
        <row r="177">
          <cell r="C177" t="str">
            <v>nvcc_dram__0</v>
          </cell>
          <cell r="E177" t="str">
            <v>NOISY_POWER</v>
          </cell>
          <cell r="AF177" t="str">
            <v/>
          </cell>
          <cell r="AG177" t="str">
            <v/>
          </cell>
          <cell r="AH177" t="str">
            <v/>
          </cell>
          <cell r="AI177" t="str">
            <v/>
          </cell>
          <cell r="AJ177" t="str">
            <v>NA</v>
          </cell>
          <cell r="AL177" t="str">
            <v>NA</v>
          </cell>
          <cell r="AN177" t="str">
            <v>NA</v>
          </cell>
          <cell r="AP177" t="str">
            <v>NA</v>
          </cell>
          <cell r="AR177" t="str">
            <v>NA</v>
          </cell>
          <cell r="AT177" t="str">
            <v>NA</v>
          </cell>
          <cell r="AV177" t="str">
            <v>NA</v>
          </cell>
          <cell r="AX177" t="str">
            <v>NA</v>
          </cell>
          <cell r="AZ177" t="str">
            <v>NA</v>
          </cell>
          <cell r="BB177" t="str">
            <v>NA</v>
          </cell>
          <cell r="BD177" t="str">
            <v>NA</v>
          </cell>
          <cell r="BF177" t="str">
            <v>NA</v>
          </cell>
          <cell r="BH177" t="str">
            <v>NA</v>
          </cell>
          <cell r="BW177">
            <v>518</v>
          </cell>
          <cell r="BX177">
            <v>-2792.7249999999999</v>
          </cell>
          <cell r="CI177" t="str">
            <v>NVCC_DRAM</v>
          </cell>
        </row>
        <row r="178">
          <cell r="C178" t="str">
            <v>pfill_calib__0</v>
          </cell>
          <cell r="E178" t="str">
            <v/>
          </cell>
          <cell r="AF178" t="str">
            <v/>
          </cell>
          <cell r="AG178" t="str">
            <v/>
          </cell>
          <cell r="AH178" t="str">
            <v/>
          </cell>
          <cell r="AI178" t="str">
            <v/>
          </cell>
          <cell r="AJ178" t="str">
            <v>NA</v>
          </cell>
          <cell r="AL178" t="str">
            <v>NA</v>
          </cell>
          <cell r="AN178" t="str">
            <v>NA</v>
          </cell>
          <cell r="AP178" t="str">
            <v>NA</v>
          </cell>
          <cell r="AR178" t="str">
            <v>NA</v>
          </cell>
          <cell r="AT178" t="str">
            <v>NA</v>
          </cell>
          <cell r="AV178" t="str">
            <v>NA</v>
          </cell>
          <cell r="AX178" t="str">
            <v>NA</v>
          </cell>
          <cell r="AZ178" t="str">
            <v>NA</v>
          </cell>
          <cell r="BB178" t="str">
            <v>NA</v>
          </cell>
          <cell r="BD178" t="str">
            <v>NA</v>
          </cell>
          <cell r="BF178" t="str">
            <v>NA</v>
          </cell>
          <cell r="BH178" t="str">
            <v>NA</v>
          </cell>
          <cell r="BW178">
            <v>-1995</v>
          </cell>
          <cell r="BX178">
            <v>-2792.7249999999999</v>
          </cell>
          <cell r="CI178">
            <v>0</v>
          </cell>
        </row>
        <row r="179">
          <cell r="C179" t="str">
            <v>dram_sdqs0</v>
          </cell>
          <cell r="E179" t="str">
            <v>GPIO</v>
          </cell>
          <cell r="I179" t="str">
            <v>mmdc</v>
          </cell>
          <cell r="J179" t="str">
            <v>DRAM_SDQS[0]</v>
          </cell>
          <cell r="AF179" t="str">
            <v/>
          </cell>
          <cell r="AG179" t="str">
            <v/>
          </cell>
          <cell r="AH179" t="str">
            <v/>
          </cell>
          <cell r="AI179" t="str">
            <v/>
          </cell>
          <cell r="AJ179" t="str">
            <v>No</v>
          </cell>
          <cell r="AL179" t="str">
            <v>NA</v>
          </cell>
          <cell r="AN179" t="str">
            <v>CFG(R0DIV6)</v>
          </cell>
          <cell r="AP179" t="str">
            <v>NA</v>
          </cell>
          <cell r="AR179" t="str">
            <v>CFG(Disabled)</v>
          </cell>
          <cell r="AT179" t="str">
            <v>CFG(100KOhm PD)</v>
          </cell>
          <cell r="AV179" t="str">
            <v>CFG(Pull)</v>
          </cell>
          <cell r="AX179" t="str">
            <v>CFG(Disabled)</v>
          </cell>
          <cell r="AZ179" t="str">
            <v>CFG(CMOS)</v>
          </cell>
          <cell r="BB179" t="str">
            <v>NA</v>
          </cell>
          <cell r="BD179" t="str">
            <v>CFG(II_OFF)</v>
          </cell>
          <cell r="BF179" t="str">
            <v>CFG(LPDDR2)</v>
          </cell>
          <cell r="BH179" t="str">
            <v>NA</v>
          </cell>
          <cell r="BW179">
            <v>2692.7249999999999</v>
          </cell>
          <cell r="BX179">
            <v>-519</v>
          </cell>
          <cell r="CI179" t="str">
            <v>DRAM_SDQS0</v>
          </cell>
        </row>
        <row r="180">
          <cell r="C180" t="str">
            <v>dram_sdqs0</v>
          </cell>
          <cell r="E180" t="str">
            <v/>
          </cell>
          <cell r="J180" t="str">
            <v>padn</v>
          </cell>
          <cell r="AF180" t="str">
            <v/>
          </cell>
          <cell r="AG180" t="str">
            <v/>
          </cell>
          <cell r="AH180" t="str">
            <v/>
          </cell>
          <cell r="AI180" t="str">
            <v/>
          </cell>
          <cell r="AJ180" t="e">
            <v>#N/A</v>
          </cell>
          <cell r="AL180" t="str">
            <v>NA</v>
          </cell>
          <cell r="AN180" t="str">
            <v>NA</v>
          </cell>
          <cell r="AP180" t="str">
            <v>NA</v>
          </cell>
          <cell r="AR180" t="str">
            <v>NA</v>
          </cell>
          <cell r="AT180" t="str">
            <v>NA</v>
          </cell>
          <cell r="AV180" t="str">
            <v>NA</v>
          </cell>
          <cell r="AX180" t="str">
            <v>NA</v>
          </cell>
          <cell r="AZ180" t="str">
            <v>NA</v>
          </cell>
          <cell r="BB180" t="str">
            <v>NA</v>
          </cell>
          <cell r="BD180" t="str">
            <v>NA</v>
          </cell>
          <cell r="BF180" t="str">
            <v>NA</v>
          </cell>
          <cell r="BH180" t="str">
            <v>NA</v>
          </cell>
          <cell r="BW180">
            <v>2692.7249999999999</v>
          </cell>
          <cell r="BX180">
            <v>-472</v>
          </cell>
          <cell r="CI180" t="str">
            <v>DRAM_SDQS0_B</v>
          </cell>
        </row>
        <row r="181">
          <cell r="C181" t="str">
            <v>dram_dqm0</v>
          </cell>
          <cell r="E181" t="str">
            <v>GPIO</v>
          </cell>
          <cell r="I181" t="str">
            <v>mmdc</v>
          </cell>
          <cell r="J181" t="str">
            <v>DRAM_DQM[0]</v>
          </cell>
          <cell r="AF181" t="str">
            <v/>
          </cell>
          <cell r="AG181" t="str">
            <v/>
          </cell>
          <cell r="AH181" t="str">
            <v/>
          </cell>
          <cell r="AI181" t="str">
            <v/>
          </cell>
          <cell r="AJ181" t="str">
            <v>No</v>
          </cell>
          <cell r="AL181" t="str">
            <v>NA</v>
          </cell>
          <cell r="AN181" t="str">
            <v>CFG(R0DIV6)</v>
          </cell>
          <cell r="AP181" t="str">
            <v>NA</v>
          </cell>
          <cell r="AR181" t="str">
            <v>CFG(Disabled)</v>
          </cell>
          <cell r="AT181" t="str">
            <v>100KOhm PU</v>
          </cell>
          <cell r="AV181" t="str">
            <v>CFG(Pull)</v>
          </cell>
          <cell r="AX181" t="str">
            <v>CFG(Enabled)</v>
          </cell>
          <cell r="AZ181" t="str">
            <v>CFG(CMOS)</v>
          </cell>
          <cell r="BB181" t="str">
            <v>NA</v>
          </cell>
          <cell r="BD181" t="str">
            <v>CFG(II_OFF)</v>
          </cell>
          <cell r="BF181" t="str">
            <v>CFG(LPDDR2)</v>
          </cell>
          <cell r="BH181" t="str">
            <v>CFG(0)</v>
          </cell>
          <cell r="BW181">
            <v>2692.7249999999999</v>
          </cell>
          <cell r="BX181">
            <v>-235.5</v>
          </cell>
          <cell r="CI181" t="str">
            <v>DRAM_DQM0</v>
          </cell>
        </row>
        <row r="182">
          <cell r="C182" t="str">
            <v>nvcc_dram__1</v>
          </cell>
          <cell r="E182" t="str">
            <v>NOISY_POWER</v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>NA</v>
          </cell>
          <cell r="AL182" t="str">
            <v>NA</v>
          </cell>
          <cell r="AN182" t="str">
            <v>NA</v>
          </cell>
          <cell r="AP182" t="str">
            <v>NA</v>
          </cell>
          <cell r="AR182" t="str">
            <v>NA</v>
          </cell>
          <cell r="AT182" t="str">
            <v>NA</v>
          </cell>
          <cell r="AV182" t="str">
            <v>NA</v>
          </cell>
          <cell r="AX182" t="str">
            <v>NA</v>
          </cell>
          <cell r="AZ182" t="str">
            <v>NA</v>
          </cell>
          <cell r="BB182" t="str">
            <v>NA</v>
          </cell>
          <cell r="BD182" t="str">
            <v>NA</v>
          </cell>
          <cell r="BF182" t="str">
            <v>NA</v>
          </cell>
          <cell r="BH182" t="str">
            <v>NA</v>
          </cell>
          <cell r="BW182">
            <v>518</v>
          </cell>
          <cell r="BX182">
            <v>-2792.7249999999999</v>
          </cell>
          <cell r="CI182" t="str">
            <v>NVCC_DRAM</v>
          </cell>
        </row>
        <row r="183">
          <cell r="C183" t="str">
            <v>dram_d2</v>
          </cell>
          <cell r="E183" t="str">
            <v>GPIO</v>
          </cell>
          <cell r="I183" t="str">
            <v>mmdc</v>
          </cell>
          <cell r="J183" t="str">
            <v>DRAM_D[2]</v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>No</v>
          </cell>
          <cell r="AL183" t="str">
            <v>NA</v>
          </cell>
          <cell r="AN183" t="str">
            <v>CFG(R0DIV6)</v>
          </cell>
          <cell r="AP183" t="str">
            <v>NA</v>
          </cell>
          <cell r="AR183" t="str">
            <v>CFG(Disabled)</v>
          </cell>
          <cell r="AT183" t="str">
            <v>100KOhm PU</v>
          </cell>
          <cell r="AV183" t="str">
            <v>CFG(Pull)</v>
          </cell>
          <cell r="AX183" t="str">
            <v>CFG(Enabled)</v>
          </cell>
          <cell r="AZ183" t="str">
            <v>CFG(CMOS)</v>
          </cell>
          <cell r="BB183" t="str">
            <v>NA</v>
          </cell>
          <cell r="BD183" t="str">
            <v>CFG(II_OFF)</v>
          </cell>
          <cell r="BF183" t="str">
            <v>CFG(LPDDR2)</v>
          </cell>
          <cell r="BH183" t="str">
            <v>CFG(0)</v>
          </cell>
          <cell r="BW183">
            <v>2692.7249999999999</v>
          </cell>
          <cell r="BX183">
            <v>-802</v>
          </cell>
          <cell r="CI183" t="str">
            <v>DRAM_D2</v>
          </cell>
        </row>
        <row r="184">
          <cell r="C184" t="str">
            <v>dram_d7</v>
          </cell>
          <cell r="E184" t="str">
            <v>GPIO</v>
          </cell>
          <cell r="I184" t="str">
            <v>mmdc</v>
          </cell>
          <cell r="J184" t="str">
            <v>DRAM_D[7]</v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>No</v>
          </cell>
          <cell r="AL184" t="str">
            <v>NA</v>
          </cell>
          <cell r="AN184" t="str">
            <v>CFG(R0DIV6)</v>
          </cell>
          <cell r="AP184" t="str">
            <v>NA</v>
          </cell>
          <cell r="AR184" t="str">
            <v>CFG(Disabled)</v>
          </cell>
          <cell r="AT184" t="str">
            <v>100KOhm PU</v>
          </cell>
          <cell r="AV184" t="str">
            <v>CFG(Pull)</v>
          </cell>
          <cell r="AX184" t="str">
            <v>CFG(Enabled)</v>
          </cell>
          <cell r="AZ184" t="str">
            <v>CFG(CMOS)</v>
          </cell>
          <cell r="BB184" t="str">
            <v>NA</v>
          </cell>
          <cell r="BD184" t="str">
            <v>CFG(II_OFF)</v>
          </cell>
          <cell r="BF184" t="str">
            <v>CFG(LPDDR2)</v>
          </cell>
          <cell r="BH184" t="str">
            <v>CFG(0)</v>
          </cell>
          <cell r="BW184">
            <v>2692.7249999999999</v>
          </cell>
          <cell r="BX184">
            <v>-283</v>
          </cell>
          <cell r="CI184" t="str">
            <v>DRAM_D7</v>
          </cell>
        </row>
        <row r="185">
          <cell r="C185" t="str">
            <v>nvcc_dram2p5__0</v>
          </cell>
          <cell r="E185" t="str">
            <v>NOISY_POWER</v>
          </cell>
          <cell r="AF185" t="str">
            <v/>
          </cell>
          <cell r="AG185" t="str">
            <v/>
          </cell>
          <cell r="AH185" t="str">
            <v/>
          </cell>
          <cell r="AI185" t="str">
            <v/>
          </cell>
          <cell r="AJ185" t="str">
            <v>NA</v>
          </cell>
          <cell r="AL185" t="str">
            <v>NA</v>
          </cell>
          <cell r="AN185" t="str">
            <v>NA</v>
          </cell>
          <cell r="AP185" t="str">
            <v>NA</v>
          </cell>
          <cell r="AR185" t="str">
            <v>NA</v>
          </cell>
          <cell r="AT185" t="str">
            <v>NA</v>
          </cell>
          <cell r="AV185" t="str">
            <v>NA</v>
          </cell>
          <cell r="AX185" t="str">
            <v>NA</v>
          </cell>
          <cell r="AZ185" t="str">
            <v>NA</v>
          </cell>
          <cell r="BB185" t="str">
            <v>NA</v>
          </cell>
          <cell r="BD185" t="str">
            <v>NA</v>
          </cell>
          <cell r="BF185" t="str">
            <v>NA</v>
          </cell>
          <cell r="BH185" t="str">
            <v>NA</v>
          </cell>
          <cell r="BW185">
            <v>236</v>
          </cell>
          <cell r="BX185">
            <v>-2792.7249999999999</v>
          </cell>
          <cell r="CI185" t="str">
            <v>NVCC_DRAM2P5</v>
          </cell>
        </row>
        <row r="186">
          <cell r="C186" t="str">
            <v>nvcc_dram__2</v>
          </cell>
          <cell r="E186" t="str">
            <v>NOISY_POWER</v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>NA</v>
          </cell>
          <cell r="AL186" t="str">
            <v>NA</v>
          </cell>
          <cell r="AN186" t="str">
            <v>NA</v>
          </cell>
          <cell r="AP186" t="str">
            <v>NA</v>
          </cell>
          <cell r="AR186" t="str">
            <v>NA</v>
          </cell>
          <cell r="AT186" t="str">
            <v>NA</v>
          </cell>
          <cell r="AV186" t="str">
            <v>NA</v>
          </cell>
          <cell r="AX186" t="str">
            <v>NA</v>
          </cell>
          <cell r="AZ186" t="str">
            <v>NA</v>
          </cell>
          <cell r="BB186" t="str">
            <v>NA</v>
          </cell>
          <cell r="BD186" t="str">
            <v>NA</v>
          </cell>
          <cell r="BF186" t="str">
            <v>NA</v>
          </cell>
          <cell r="BH186" t="str">
            <v>NA</v>
          </cell>
          <cell r="BW186">
            <v>518</v>
          </cell>
          <cell r="BX186">
            <v>-2792.7249999999999</v>
          </cell>
          <cell r="CI186" t="str">
            <v>NVCC_DRAM</v>
          </cell>
        </row>
        <row r="187">
          <cell r="C187" t="str">
            <v>dram_d3</v>
          </cell>
          <cell r="E187" t="str">
            <v>GPIO</v>
          </cell>
          <cell r="I187" t="str">
            <v>mmdc</v>
          </cell>
          <cell r="J187" t="str">
            <v>DRAM_D[3]</v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>No</v>
          </cell>
          <cell r="AL187" t="str">
            <v>NA</v>
          </cell>
          <cell r="AN187" t="str">
            <v>CFG(R0DIV6)</v>
          </cell>
          <cell r="AP187" t="str">
            <v>NA</v>
          </cell>
          <cell r="AR187" t="str">
            <v>CFG(Disabled)</v>
          </cell>
          <cell r="AT187" t="str">
            <v>100KOhm PU</v>
          </cell>
          <cell r="AV187" t="str">
            <v>CFG(Pull)</v>
          </cell>
          <cell r="AX187" t="str">
            <v>CFG(Enabled)</v>
          </cell>
          <cell r="AZ187" t="str">
            <v>CFG(CMOS)</v>
          </cell>
          <cell r="BB187" t="str">
            <v>NA</v>
          </cell>
          <cell r="BD187" t="str">
            <v>CFG(II_OFF)</v>
          </cell>
          <cell r="BF187" t="str">
            <v>CFG(LPDDR2)</v>
          </cell>
          <cell r="BH187" t="str">
            <v>CFG(0)</v>
          </cell>
          <cell r="BW187">
            <v>2692.7249999999999</v>
          </cell>
          <cell r="BX187">
            <v>-754.5</v>
          </cell>
          <cell r="CI187" t="str">
            <v>DRAM_D3</v>
          </cell>
        </row>
        <row r="188">
          <cell r="C188" t="str">
            <v>dram_d6</v>
          </cell>
          <cell r="E188" t="str">
            <v>GPIO</v>
          </cell>
          <cell r="I188" t="str">
            <v>mmdc</v>
          </cell>
          <cell r="J188" t="str">
            <v>DRAM_D[6]</v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>No</v>
          </cell>
          <cell r="AL188" t="str">
            <v>NA</v>
          </cell>
          <cell r="AN188" t="str">
            <v>CFG(R0DIV6)</v>
          </cell>
          <cell r="AP188" t="str">
            <v>NA</v>
          </cell>
          <cell r="AR188" t="str">
            <v>CFG(Disabled)</v>
          </cell>
          <cell r="AT188" t="str">
            <v>100KOhm PU</v>
          </cell>
          <cell r="AV188" t="str">
            <v>CFG(Pull)</v>
          </cell>
          <cell r="AX188" t="str">
            <v>CFG(Enabled)</v>
          </cell>
          <cell r="AZ188" t="str">
            <v>CFG(CMOS)</v>
          </cell>
          <cell r="BB188" t="str">
            <v>NA</v>
          </cell>
          <cell r="BD188" t="str">
            <v>CFG(II_OFF)</v>
          </cell>
          <cell r="BF188" t="str">
            <v>CFG(LPDDR2)</v>
          </cell>
          <cell r="BH188" t="str">
            <v>CFG(0)</v>
          </cell>
          <cell r="BW188">
            <v>2692.7249999999999</v>
          </cell>
          <cell r="BX188">
            <v>-424.5</v>
          </cell>
          <cell r="CI188" t="str">
            <v>DRAM_D6</v>
          </cell>
        </row>
        <row r="189">
          <cell r="C189" t="str">
            <v>dram_reset</v>
          </cell>
          <cell r="E189" t="str">
            <v>GPIO</v>
          </cell>
          <cell r="I189" t="str">
            <v>mmdc</v>
          </cell>
          <cell r="J189" t="str">
            <v>DRAM_RESET</v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>No</v>
          </cell>
          <cell r="AL189" t="str">
            <v>NA</v>
          </cell>
          <cell r="AN189" t="str">
            <v>CFG(R0DIV6)</v>
          </cell>
          <cell r="AP189" t="str">
            <v>NA</v>
          </cell>
          <cell r="AR189" t="str">
            <v>CFG(Disabled)</v>
          </cell>
          <cell r="AT189" t="str">
            <v>CFG(100KOhm PD)</v>
          </cell>
          <cell r="AV189" t="str">
            <v>CFG(Pull)</v>
          </cell>
          <cell r="AX189" t="str">
            <v>CFG(Enabled)</v>
          </cell>
          <cell r="AZ189" t="str">
            <v>CFG(CMOS)</v>
          </cell>
          <cell r="BB189" t="str">
            <v>NA</v>
          </cell>
          <cell r="BD189" t="str">
            <v>CFG(II_OFF)</v>
          </cell>
          <cell r="BF189" t="str">
            <v>CFG(LPDDR2)</v>
          </cell>
          <cell r="BH189" t="str">
            <v>NA</v>
          </cell>
          <cell r="BW189">
            <v>2692.7249999999999</v>
          </cell>
          <cell r="BX189">
            <v>-1888</v>
          </cell>
          <cell r="CI189" t="str">
            <v>DRAM_RESET</v>
          </cell>
        </row>
        <row r="190">
          <cell r="C190" t="str">
            <v>nvcc_dram__3</v>
          </cell>
          <cell r="E190" t="str">
            <v>NOISY_POWER</v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>NA</v>
          </cell>
          <cell r="AL190" t="str">
            <v>NA</v>
          </cell>
          <cell r="AN190" t="str">
            <v>NA</v>
          </cell>
          <cell r="AP190" t="str">
            <v>NA</v>
          </cell>
          <cell r="AR190" t="str">
            <v>NA</v>
          </cell>
          <cell r="AT190" t="str">
            <v>NA</v>
          </cell>
          <cell r="AV190" t="str">
            <v>NA</v>
          </cell>
          <cell r="AX190" t="str">
            <v>NA</v>
          </cell>
          <cell r="AZ190" t="str">
            <v>NA</v>
          </cell>
          <cell r="BB190" t="str">
            <v>NA</v>
          </cell>
          <cell r="BD190" t="str">
            <v>NA</v>
          </cell>
          <cell r="BF190" t="str">
            <v>NA</v>
          </cell>
          <cell r="BH190" t="str">
            <v>NA</v>
          </cell>
          <cell r="BW190">
            <v>518</v>
          </cell>
          <cell r="BX190">
            <v>-2792.7249999999999</v>
          </cell>
          <cell r="CI190" t="str">
            <v>NVCC_DRAM</v>
          </cell>
        </row>
        <row r="191">
          <cell r="C191" t="str">
            <v>dram_d12</v>
          </cell>
          <cell r="E191" t="str">
            <v>GPIO</v>
          </cell>
          <cell r="I191" t="str">
            <v>mmdc</v>
          </cell>
          <cell r="J191" t="str">
            <v>DRAM_D[12]</v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>No</v>
          </cell>
          <cell r="AL191" t="str">
            <v>NA</v>
          </cell>
          <cell r="AN191" t="str">
            <v>CFG(R0DIV6)</v>
          </cell>
          <cell r="AP191" t="str">
            <v>NA</v>
          </cell>
          <cell r="AR191" t="str">
            <v>CFG(Disabled)</v>
          </cell>
          <cell r="AT191" t="str">
            <v>100KOhm PU</v>
          </cell>
          <cell r="AV191" t="str">
            <v>CFG(Pull)</v>
          </cell>
          <cell r="AX191" t="str">
            <v>CFG(Enabled)</v>
          </cell>
          <cell r="AZ191" t="str">
            <v>CFG(CMOS)</v>
          </cell>
          <cell r="BB191" t="str">
            <v>NA</v>
          </cell>
          <cell r="BD191" t="str">
            <v>CFG(II_OFF)</v>
          </cell>
          <cell r="BF191" t="str">
            <v>CFG(LPDDR2)</v>
          </cell>
          <cell r="BH191" t="str">
            <v>CFG(0)</v>
          </cell>
          <cell r="BW191">
            <v>2692.7249999999999</v>
          </cell>
          <cell r="BX191">
            <v>95</v>
          </cell>
          <cell r="CI191" t="str">
            <v>DRAM_D12</v>
          </cell>
        </row>
        <row r="192">
          <cell r="C192" t="str">
            <v>dram_d13</v>
          </cell>
          <cell r="E192" t="str">
            <v>GPIO</v>
          </cell>
          <cell r="I192" t="str">
            <v>mmdc</v>
          </cell>
          <cell r="J192" t="str">
            <v>DRAM_D[13]</v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>No</v>
          </cell>
          <cell r="AL192" t="str">
            <v>NA</v>
          </cell>
          <cell r="AN192" t="str">
            <v>CFG(R0DIV6)</v>
          </cell>
          <cell r="AP192" t="str">
            <v>NA</v>
          </cell>
          <cell r="AR192" t="str">
            <v>CFG(Disabled)</v>
          </cell>
          <cell r="AT192" t="str">
            <v>100KOhm PU</v>
          </cell>
          <cell r="AV192" t="str">
            <v>CFG(Pull)</v>
          </cell>
          <cell r="AX192" t="str">
            <v>CFG(Enabled)</v>
          </cell>
          <cell r="AZ192" t="str">
            <v>CFG(CMOS)</v>
          </cell>
          <cell r="BB192" t="str">
            <v>NA</v>
          </cell>
          <cell r="BD192" t="str">
            <v>CFG(II_OFF)</v>
          </cell>
          <cell r="BF192" t="str">
            <v>CFG(LPDDR2)</v>
          </cell>
          <cell r="BH192" t="str">
            <v>CFG(0)</v>
          </cell>
          <cell r="BW192">
            <v>2692.7249999999999</v>
          </cell>
          <cell r="BX192">
            <v>142</v>
          </cell>
          <cell r="CI192" t="str">
            <v>DRAM_D13</v>
          </cell>
        </row>
        <row r="193">
          <cell r="C193" t="str">
            <v>dram_d8</v>
          </cell>
          <cell r="E193" t="str">
            <v>GPIO</v>
          </cell>
          <cell r="I193" t="str">
            <v>mmdc</v>
          </cell>
          <cell r="J193" t="str">
            <v>DRAM_D[8]</v>
          </cell>
          <cell r="AF193" t="str">
            <v/>
          </cell>
          <cell r="AG193" t="str">
            <v/>
          </cell>
          <cell r="AH193" t="str">
            <v/>
          </cell>
          <cell r="AI193" t="str">
            <v/>
          </cell>
          <cell r="AJ193" t="str">
            <v>No</v>
          </cell>
          <cell r="AL193" t="str">
            <v>NA</v>
          </cell>
          <cell r="AN193" t="str">
            <v>CFG(R0DIV6)</v>
          </cell>
          <cell r="AP193" t="str">
            <v>NA</v>
          </cell>
          <cell r="AR193" t="str">
            <v>CFG(Disabled)</v>
          </cell>
          <cell r="AT193" t="str">
            <v>100KOhm PU</v>
          </cell>
          <cell r="AV193" t="str">
            <v>CFG(Pull)</v>
          </cell>
          <cell r="AX193" t="str">
            <v>CFG(Enabled)</v>
          </cell>
          <cell r="AZ193" t="str">
            <v>CFG(CMOS)</v>
          </cell>
          <cell r="BB193" t="str">
            <v>NA</v>
          </cell>
          <cell r="BD193" t="str">
            <v>CFG(II_OFF)</v>
          </cell>
          <cell r="BF193" t="str">
            <v>CFG(LPDDR2)</v>
          </cell>
          <cell r="BH193" t="str">
            <v>CFG(0)</v>
          </cell>
          <cell r="BW193">
            <v>2692.7249999999999</v>
          </cell>
          <cell r="BX193">
            <v>-188.5</v>
          </cell>
          <cell r="CI193" t="str">
            <v>DRAM_D8</v>
          </cell>
        </row>
        <row r="194">
          <cell r="C194" t="str">
            <v>nvcc_dram__4</v>
          </cell>
          <cell r="E194" t="str">
            <v>NOISY_POWER</v>
          </cell>
          <cell r="AF194" t="str">
            <v/>
          </cell>
          <cell r="AG194" t="str">
            <v/>
          </cell>
          <cell r="AH194" t="str">
            <v/>
          </cell>
          <cell r="AI194" t="str">
            <v/>
          </cell>
          <cell r="AJ194" t="str">
            <v>NA</v>
          </cell>
          <cell r="AL194" t="str">
            <v>NA</v>
          </cell>
          <cell r="AN194" t="str">
            <v>NA</v>
          </cell>
          <cell r="AP194" t="str">
            <v>NA</v>
          </cell>
          <cell r="AR194" t="str">
            <v>NA</v>
          </cell>
          <cell r="AT194" t="str">
            <v>NA</v>
          </cell>
          <cell r="AV194" t="str">
            <v>NA</v>
          </cell>
          <cell r="AX194" t="str">
            <v>NA</v>
          </cell>
          <cell r="AZ194" t="str">
            <v>NA</v>
          </cell>
          <cell r="BB194" t="str">
            <v>NA</v>
          </cell>
          <cell r="BD194" t="str">
            <v>NA</v>
          </cell>
          <cell r="BF194" t="str">
            <v>NA</v>
          </cell>
          <cell r="BH194" t="str">
            <v>NA</v>
          </cell>
          <cell r="BW194">
            <v>518</v>
          </cell>
          <cell r="BX194">
            <v>-2792.7249999999999</v>
          </cell>
          <cell r="CI194" t="str">
            <v>NVCC_DRAM</v>
          </cell>
        </row>
        <row r="195">
          <cell r="C195" t="str">
            <v>dram_d9</v>
          </cell>
          <cell r="E195" t="str">
            <v>GPIO</v>
          </cell>
          <cell r="I195" t="str">
            <v>mmdc</v>
          </cell>
          <cell r="J195" t="str">
            <v>DRAM_D[9]</v>
          </cell>
          <cell r="AF195" t="str">
            <v/>
          </cell>
          <cell r="AG195" t="str">
            <v/>
          </cell>
          <cell r="AH195" t="str">
            <v/>
          </cell>
          <cell r="AI195" t="str">
            <v/>
          </cell>
          <cell r="AJ195" t="str">
            <v>No</v>
          </cell>
          <cell r="AL195" t="str">
            <v>NA</v>
          </cell>
          <cell r="AN195" t="str">
            <v>CFG(R0DIV6)</v>
          </cell>
          <cell r="AP195" t="str">
            <v>NA</v>
          </cell>
          <cell r="AR195" t="str">
            <v>CFG(Disabled)</v>
          </cell>
          <cell r="AT195" t="str">
            <v>100KOhm PU</v>
          </cell>
          <cell r="AV195" t="str">
            <v>CFG(Pull)</v>
          </cell>
          <cell r="AX195" t="str">
            <v>CFG(Enabled)</v>
          </cell>
          <cell r="AZ195" t="str">
            <v>CFG(CMOS)</v>
          </cell>
          <cell r="BB195" t="str">
            <v>NA</v>
          </cell>
          <cell r="BD195" t="str">
            <v>CFG(II_OFF)</v>
          </cell>
          <cell r="BF195" t="str">
            <v>CFG(LPDDR2)</v>
          </cell>
          <cell r="BH195" t="str">
            <v>CFG(0)</v>
          </cell>
          <cell r="BW195">
            <v>2692.7249999999999</v>
          </cell>
          <cell r="BX195">
            <v>-141.5</v>
          </cell>
          <cell r="CI195" t="str">
            <v>DRAM_D9</v>
          </cell>
        </row>
        <row r="196">
          <cell r="C196" t="str">
            <v>dram_dqm1</v>
          </cell>
          <cell r="E196" t="str">
            <v>GPIO</v>
          </cell>
          <cell r="I196" t="str">
            <v>mmdc</v>
          </cell>
          <cell r="J196" t="str">
            <v>DRAM_DQM[1]</v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>No</v>
          </cell>
          <cell r="AL196" t="str">
            <v>NA</v>
          </cell>
          <cell r="AN196" t="str">
            <v>CFG(R0DIV6)</v>
          </cell>
          <cell r="AP196" t="str">
            <v>NA</v>
          </cell>
          <cell r="AR196" t="str">
            <v>CFG(Disabled)</v>
          </cell>
          <cell r="AT196" t="str">
            <v>100KOhm PU</v>
          </cell>
          <cell r="AV196" t="str">
            <v>CFG(Pull)</v>
          </cell>
          <cell r="AX196" t="str">
            <v>CFG(Enabled)</v>
          </cell>
          <cell r="AZ196" t="str">
            <v>CFG(CMOS)</v>
          </cell>
          <cell r="BB196" t="str">
            <v>NA</v>
          </cell>
          <cell r="BD196" t="str">
            <v>CFG(II_OFF)</v>
          </cell>
          <cell r="BF196" t="str">
            <v>CFG(LPDDR2)</v>
          </cell>
          <cell r="BH196" t="str">
            <v>CFG(0)</v>
          </cell>
          <cell r="BW196">
            <v>2692.7249999999999</v>
          </cell>
          <cell r="BX196">
            <v>566.5</v>
          </cell>
          <cell r="CI196" t="str">
            <v>DRAM_DQM1</v>
          </cell>
        </row>
        <row r="197">
          <cell r="C197" t="str">
            <v>dram_d10</v>
          </cell>
          <cell r="E197" t="str">
            <v>GPIO</v>
          </cell>
          <cell r="I197" t="str">
            <v>mmdc</v>
          </cell>
          <cell r="J197" t="str">
            <v>DRAM_D[10]</v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>No</v>
          </cell>
          <cell r="AL197" t="str">
            <v>NA</v>
          </cell>
          <cell r="AN197" t="str">
            <v>CFG(R0DIV6)</v>
          </cell>
          <cell r="AP197" t="str">
            <v>NA</v>
          </cell>
          <cell r="AR197" t="str">
            <v>CFG(Disabled)</v>
          </cell>
          <cell r="AT197" t="str">
            <v>100KOhm PU</v>
          </cell>
          <cell r="AV197" t="str">
            <v>CFG(Pull)</v>
          </cell>
          <cell r="AX197" t="str">
            <v>CFG(Enabled)</v>
          </cell>
          <cell r="AZ197" t="str">
            <v>CFG(CMOS)</v>
          </cell>
          <cell r="BB197" t="str">
            <v>NA</v>
          </cell>
          <cell r="BD197" t="str">
            <v>CFG(II_OFF)</v>
          </cell>
          <cell r="BF197" t="str">
            <v>CFG(LPDDR2)</v>
          </cell>
          <cell r="BH197" t="str">
            <v>CFG(0)</v>
          </cell>
          <cell r="BW197">
            <v>2692.7249999999999</v>
          </cell>
          <cell r="BX197">
            <v>0.5</v>
          </cell>
          <cell r="CI197" t="str">
            <v>DRAM_D10</v>
          </cell>
        </row>
        <row r="198">
          <cell r="C198" t="str">
            <v>nvcc_dram__5</v>
          </cell>
          <cell r="E198" t="str">
            <v>NOISY_POWER</v>
          </cell>
          <cell r="AF198" t="str">
            <v/>
          </cell>
          <cell r="AG198" t="str">
            <v/>
          </cell>
          <cell r="AH198" t="str">
            <v/>
          </cell>
          <cell r="AI198" t="str">
            <v/>
          </cell>
          <cell r="AJ198" t="str">
            <v>NA</v>
          </cell>
          <cell r="AL198" t="str">
            <v>NA</v>
          </cell>
          <cell r="AN198" t="str">
            <v>NA</v>
          </cell>
          <cell r="AP198" t="str">
            <v>NA</v>
          </cell>
          <cell r="AR198" t="str">
            <v>NA</v>
          </cell>
          <cell r="AT198" t="str">
            <v>NA</v>
          </cell>
          <cell r="AV198" t="str">
            <v>NA</v>
          </cell>
          <cell r="AX198" t="str">
            <v>NA</v>
          </cell>
          <cell r="AZ198" t="str">
            <v>NA</v>
          </cell>
          <cell r="BB198" t="str">
            <v>NA</v>
          </cell>
          <cell r="BD198" t="str">
            <v>NA</v>
          </cell>
          <cell r="BF198" t="str">
            <v>NA</v>
          </cell>
          <cell r="BH198" t="str">
            <v>NA</v>
          </cell>
          <cell r="BW198">
            <v>518</v>
          </cell>
          <cell r="BX198">
            <v>-2792.7249999999999</v>
          </cell>
          <cell r="CI198" t="str">
            <v>NVCC_DRAM</v>
          </cell>
        </row>
        <row r="199">
          <cell r="C199" t="str">
            <v>pfill_calib__1</v>
          </cell>
          <cell r="E199" t="str">
            <v/>
          </cell>
          <cell r="AF199" t="str">
            <v/>
          </cell>
          <cell r="AG199" t="str">
            <v/>
          </cell>
          <cell r="AH199" t="str">
            <v/>
          </cell>
          <cell r="AI199" t="str">
            <v/>
          </cell>
          <cell r="AJ199" t="str">
            <v>NA</v>
          </cell>
          <cell r="AL199" t="str">
            <v>NA</v>
          </cell>
          <cell r="AN199" t="str">
            <v>NA</v>
          </cell>
          <cell r="AP199" t="str">
            <v>NA</v>
          </cell>
          <cell r="AR199" t="str">
            <v>NA</v>
          </cell>
          <cell r="AT199" t="str">
            <v>NA</v>
          </cell>
          <cell r="AV199" t="str">
            <v>NA</v>
          </cell>
          <cell r="AX199" t="str">
            <v>NA</v>
          </cell>
          <cell r="AZ199" t="str">
            <v>NA</v>
          </cell>
          <cell r="BB199" t="str">
            <v>NA</v>
          </cell>
          <cell r="BD199" t="str">
            <v>NA</v>
          </cell>
          <cell r="BF199" t="str">
            <v>NA</v>
          </cell>
          <cell r="BH199" t="str">
            <v>NA</v>
          </cell>
          <cell r="BW199">
            <v>-1995</v>
          </cell>
          <cell r="BX199">
            <v>-2792.7249999999999</v>
          </cell>
          <cell r="CI199">
            <v>0</v>
          </cell>
        </row>
        <row r="200">
          <cell r="C200" t="str">
            <v>dram_sdqs1</v>
          </cell>
          <cell r="E200" t="str">
            <v>GPIO</v>
          </cell>
          <cell r="I200" t="str">
            <v>mmdc</v>
          </cell>
          <cell r="J200" t="str">
            <v>DRAM_SDQS[1]</v>
          </cell>
          <cell r="AF200" t="str">
            <v/>
          </cell>
          <cell r="AG200" t="str">
            <v/>
          </cell>
          <cell r="AH200" t="str">
            <v/>
          </cell>
          <cell r="AI200" t="str">
            <v/>
          </cell>
          <cell r="AJ200" t="str">
            <v>No</v>
          </cell>
          <cell r="AL200" t="str">
            <v>NA</v>
          </cell>
          <cell r="AN200" t="str">
            <v>CFG(R0DIV6)</v>
          </cell>
          <cell r="AP200" t="str">
            <v>NA</v>
          </cell>
          <cell r="AR200" t="str">
            <v>CFG(Disabled)</v>
          </cell>
          <cell r="AT200" t="str">
            <v>CFG(100KOhm PD)</v>
          </cell>
          <cell r="AV200" t="str">
            <v>CFG(Pull)</v>
          </cell>
          <cell r="AX200" t="str">
            <v>CFG(Disabled)</v>
          </cell>
          <cell r="AZ200" t="str">
            <v>CFG(CMOS)</v>
          </cell>
          <cell r="BB200" t="str">
            <v>NA</v>
          </cell>
          <cell r="BD200" t="str">
            <v>CFG(II_OFF)</v>
          </cell>
          <cell r="BF200" t="str">
            <v>CFG(LPDDR2)</v>
          </cell>
          <cell r="BH200" t="str">
            <v>NA</v>
          </cell>
          <cell r="BW200">
            <v>2692.7249999999999</v>
          </cell>
          <cell r="BX200">
            <v>330.5</v>
          </cell>
          <cell r="CI200" t="str">
            <v>DRAM_SDQS1</v>
          </cell>
        </row>
        <row r="201">
          <cell r="C201" t="str">
            <v>dram_sdqs1</v>
          </cell>
          <cell r="E201" t="str">
            <v/>
          </cell>
          <cell r="J201" t="str">
            <v>padn</v>
          </cell>
          <cell r="AF201" t="str">
            <v/>
          </cell>
          <cell r="AG201" t="str">
            <v/>
          </cell>
          <cell r="AH201" t="str">
            <v/>
          </cell>
          <cell r="AI201" t="str">
            <v/>
          </cell>
          <cell r="AJ201" t="e">
            <v>#N/A</v>
          </cell>
          <cell r="AL201" t="str">
            <v>NA</v>
          </cell>
          <cell r="AN201" t="str">
            <v>NA</v>
          </cell>
          <cell r="AP201" t="str">
            <v>NA</v>
          </cell>
          <cell r="AR201" t="str">
            <v>NA</v>
          </cell>
          <cell r="AT201" t="str">
            <v>NA</v>
          </cell>
          <cell r="AV201" t="str">
            <v>NA</v>
          </cell>
          <cell r="AX201" t="str">
            <v>NA</v>
          </cell>
          <cell r="AZ201" t="str">
            <v>NA</v>
          </cell>
          <cell r="BB201" t="str">
            <v>NA</v>
          </cell>
          <cell r="BD201" t="str">
            <v>NA</v>
          </cell>
          <cell r="BF201" t="str">
            <v>NA</v>
          </cell>
          <cell r="BH201" t="str">
            <v>NA</v>
          </cell>
          <cell r="BW201">
            <v>2692.7249999999999</v>
          </cell>
          <cell r="BX201">
            <v>377.5</v>
          </cell>
          <cell r="CI201" t="str">
            <v>DRAM_SDQS1_B</v>
          </cell>
        </row>
        <row r="202">
          <cell r="C202" t="str">
            <v>dram_d14</v>
          </cell>
          <cell r="E202" t="str">
            <v>GPIO</v>
          </cell>
          <cell r="I202" t="str">
            <v>mmdc</v>
          </cell>
          <cell r="J202" t="str">
            <v>DRAM_D[14]</v>
          </cell>
          <cell r="AF202" t="str">
            <v/>
          </cell>
          <cell r="AG202" t="str">
            <v/>
          </cell>
          <cell r="AH202" t="str">
            <v/>
          </cell>
          <cell r="AI202" t="str">
            <v/>
          </cell>
          <cell r="AJ202" t="str">
            <v>No</v>
          </cell>
          <cell r="AL202" t="str">
            <v>NA</v>
          </cell>
          <cell r="AN202" t="str">
            <v>CFG(R0DIV6)</v>
          </cell>
          <cell r="AP202" t="str">
            <v>NA</v>
          </cell>
          <cell r="AR202" t="str">
            <v>CFG(Disabled)</v>
          </cell>
          <cell r="AT202" t="str">
            <v>100KOhm PU</v>
          </cell>
          <cell r="AV202" t="str">
            <v>CFG(Pull)</v>
          </cell>
          <cell r="AX202" t="str">
            <v>CFG(Enabled)</v>
          </cell>
          <cell r="AZ202" t="str">
            <v>CFG(CMOS)</v>
          </cell>
          <cell r="BB202" t="str">
            <v>NA</v>
          </cell>
          <cell r="BD202" t="str">
            <v>CFG(II_OFF)</v>
          </cell>
          <cell r="BF202" t="str">
            <v>CFG(LPDDR2)</v>
          </cell>
          <cell r="BH202" t="str">
            <v>CFG(0)</v>
          </cell>
          <cell r="BW202">
            <v>2692.7249999999999</v>
          </cell>
          <cell r="BX202">
            <v>283</v>
          </cell>
          <cell r="CI202" t="str">
            <v>DRAM_D14</v>
          </cell>
        </row>
        <row r="203">
          <cell r="C203" t="str">
            <v>nvcc_dram__6</v>
          </cell>
          <cell r="E203" t="str">
            <v>NOISY_POWER</v>
          </cell>
          <cell r="AF203" t="str">
            <v/>
          </cell>
          <cell r="AG203" t="str">
            <v/>
          </cell>
          <cell r="AH203" t="str">
            <v/>
          </cell>
          <cell r="AI203" t="str">
            <v/>
          </cell>
          <cell r="AJ203" t="str">
            <v>NA</v>
          </cell>
          <cell r="AL203" t="str">
            <v>NA</v>
          </cell>
          <cell r="AN203" t="str">
            <v>NA</v>
          </cell>
          <cell r="AP203" t="str">
            <v>NA</v>
          </cell>
          <cell r="AR203" t="str">
            <v>NA</v>
          </cell>
          <cell r="AT203" t="str">
            <v>NA</v>
          </cell>
          <cell r="AV203" t="str">
            <v>NA</v>
          </cell>
          <cell r="AX203" t="str">
            <v>NA</v>
          </cell>
          <cell r="AZ203" t="str">
            <v>NA</v>
          </cell>
          <cell r="BB203" t="str">
            <v>NA</v>
          </cell>
          <cell r="BD203" t="str">
            <v>NA</v>
          </cell>
          <cell r="BF203" t="str">
            <v>NA</v>
          </cell>
          <cell r="BH203" t="str">
            <v>NA</v>
          </cell>
          <cell r="BW203">
            <v>518</v>
          </cell>
          <cell r="BX203">
            <v>-2792.7249999999999</v>
          </cell>
          <cell r="CI203" t="str">
            <v>NVCC_DRAM</v>
          </cell>
        </row>
        <row r="204">
          <cell r="C204" t="str">
            <v>dram_d15</v>
          </cell>
          <cell r="E204" t="str">
            <v>GPIO</v>
          </cell>
          <cell r="I204" t="str">
            <v>mmdc</v>
          </cell>
          <cell r="J204" t="str">
            <v>DRAM_D[15]</v>
          </cell>
          <cell r="AF204" t="str">
            <v/>
          </cell>
          <cell r="AG204" t="str">
            <v/>
          </cell>
          <cell r="AH204" t="str">
            <v/>
          </cell>
          <cell r="AI204" t="str">
            <v/>
          </cell>
          <cell r="AJ204" t="str">
            <v>No</v>
          </cell>
          <cell r="AL204" t="str">
            <v>NA</v>
          </cell>
          <cell r="AN204" t="str">
            <v>CFG(R0DIV6)</v>
          </cell>
          <cell r="AP204" t="str">
            <v>NA</v>
          </cell>
          <cell r="AR204" t="str">
            <v>CFG(Disabled)</v>
          </cell>
          <cell r="AT204" t="str">
            <v>100KOhm PU</v>
          </cell>
          <cell r="AV204" t="str">
            <v>CFG(Pull)</v>
          </cell>
          <cell r="AX204" t="str">
            <v>CFG(Enabled)</v>
          </cell>
          <cell r="AZ204" t="str">
            <v>CFG(CMOS)</v>
          </cell>
          <cell r="BB204" t="str">
            <v>NA</v>
          </cell>
          <cell r="BD204" t="str">
            <v>CFG(II_OFF)</v>
          </cell>
          <cell r="BF204" t="str">
            <v>CFG(LPDDR2)</v>
          </cell>
          <cell r="BH204" t="str">
            <v>CFG(0)</v>
          </cell>
          <cell r="BW204">
            <v>2692.7249999999999</v>
          </cell>
          <cell r="BX204">
            <v>424.5</v>
          </cell>
          <cell r="CI204" t="str">
            <v>DRAM_D15</v>
          </cell>
        </row>
        <row r="205">
          <cell r="C205" t="str">
            <v>dram_d11</v>
          </cell>
          <cell r="E205" t="str">
            <v>GPIO</v>
          </cell>
          <cell r="I205" t="str">
            <v>mmdc</v>
          </cell>
          <cell r="J205" t="str">
            <v>DRAM_D[11]</v>
          </cell>
          <cell r="AF205" t="str">
            <v/>
          </cell>
          <cell r="AG205" t="str">
            <v/>
          </cell>
          <cell r="AH205" t="str">
            <v/>
          </cell>
          <cell r="AI205" t="str">
            <v/>
          </cell>
          <cell r="AJ205" t="str">
            <v>No</v>
          </cell>
          <cell r="AL205" t="str">
            <v>NA</v>
          </cell>
          <cell r="AN205" t="str">
            <v>CFG(R0DIV6)</v>
          </cell>
          <cell r="AP205" t="str">
            <v>NA</v>
          </cell>
          <cell r="AR205" t="str">
            <v>CFG(Disabled)</v>
          </cell>
          <cell r="AT205" t="str">
            <v>100KOhm PU</v>
          </cell>
          <cell r="AV205" t="str">
            <v>CFG(Pull)</v>
          </cell>
          <cell r="AX205" t="str">
            <v>CFG(Enabled)</v>
          </cell>
          <cell r="AZ205" t="str">
            <v>CFG(CMOS)</v>
          </cell>
          <cell r="BB205" t="str">
            <v>NA</v>
          </cell>
          <cell r="BD205" t="str">
            <v>CFG(II_OFF)</v>
          </cell>
          <cell r="BF205" t="str">
            <v>CFG(LPDDR2)</v>
          </cell>
          <cell r="BH205" t="str">
            <v>CFG(0)</v>
          </cell>
          <cell r="BW205">
            <v>2692.7249999999999</v>
          </cell>
          <cell r="BX205">
            <v>47.5</v>
          </cell>
          <cell r="CI205" t="str">
            <v>DRAM_D11</v>
          </cell>
        </row>
        <row r="206">
          <cell r="C206" t="str">
            <v>dram_d20</v>
          </cell>
          <cell r="E206" t="str">
            <v>GPIO</v>
          </cell>
          <cell r="I206" t="str">
            <v>mmdc</v>
          </cell>
          <cell r="J206" t="str">
            <v>DRAM_D[20]</v>
          </cell>
          <cell r="AF206" t="str">
            <v/>
          </cell>
          <cell r="AG206" t="str">
            <v/>
          </cell>
          <cell r="AH206" t="str">
            <v/>
          </cell>
          <cell r="AI206" t="str">
            <v/>
          </cell>
          <cell r="AJ206" t="str">
            <v>No</v>
          </cell>
          <cell r="AL206" t="str">
            <v>NA</v>
          </cell>
          <cell r="AN206" t="str">
            <v>CFG(R0DIV6)</v>
          </cell>
          <cell r="AP206" t="str">
            <v>NA</v>
          </cell>
          <cell r="AR206" t="str">
            <v>CFG(Disabled)</v>
          </cell>
          <cell r="AT206" t="str">
            <v>100KOhm PU</v>
          </cell>
          <cell r="AV206" t="str">
            <v>CFG(Pull)</v>
          </cell>
          <cell r="AX206" t="str">
            <v>CFG(Enabled)</v>
          </cell>
          <cell r="AZ206" t="str">
            <v>CFG(CMOS)</v>
          </cell>
          <cell r="BB206" t="str">
            <v>NA</v>
          </cell>
          <cell r="BD206" t="str">
            <v>CFG(II_OFF)</v>
          </cell>
          <cell r="BF206" t="str">
            <v>CFG(LPDDR2)</v>
          </cell>
          <cell r="BH206" t="str">
            <v>CFG(0)</v>
          </cell>
          <cell r="BW206">
            <v>1270</v>
          </cell>
          <cell r="BX206">
            <v>-2792.7249999999999</v>
          </cell>
          <cell r="CI206" t="str">
            <v>DRAM_D20</v>
          </cell>
        </row>
        <row r="207">
          <cell r="C207" t="str">
            <v>nvcc_dram__7</v>
          </cell>
          <cell r="E207" t="str">
            <v>NOISY_POWER</v>
          </cell>
          <cell r="AF207" t="str">
            <v/>
          </cell>
          <cell r="AG207" t="str">
            <v/>
          </cell>
          <cell r="AH207" t="str">
            <v/>
          </cell>
          <cell r="AI207" t="str">
            <v/>
          </cell>
          <cell r="AJ207" t="str">
            <v>NA</v>
          </cell>
          <cell r="AL207" t="str">
            <v>NA</v>
          </cell>
          <cell r="AN207" t="str">
            <v>NA</v>
          </cell>
          <cell r="AP207" t="str">
            <v>NA</v>
          </cell>
          <cell r="AR207" t="str">
            <v>NA</v>
          </cell>
          <cell r="AT207" t="str">
            <v>NA</v>
          </cell>
          <cell r="AV207" t="str">
            <v>NA</v>
          </cell>
          <cell r="AX207" t="str">
            <v>NA</v>
          </cell>
          <cell r="AZ207" t="str">
            <v>NA</v>
          </cell>
          <cell r="BB207" t="str">
            <v>NA</v>
          </cell>
          <cell r="BD207" t="str">
            <v>NA</v>
          </cell>
          <cell r="BF207" t="str">
            <v>NA</v>
          </cell>
          <cell r="BH207" t="str">
            <v>NA</v>
          </cell>
          <cell r="BW207">
            <v>518</v>
          </cell>
          <cell r="BX207">
            <v>-2792.7249999999999</v>
          </cell>
          <cell r="CI207" t="str">
            <v>NVCC_DRAM</v>
          </cell>
        </row>
        <row r="208">
          <cell r="C208" t="str">
            <v>dram_d16</v>
          </cell>
          <cell r="E208" t="str">
            <v>GPIO</v>
          </cell>
          <cell r="I208" t="str">
            <v>mmdc</v>
          </cell>
          <cell r="J208" t="str">
            <v>DRAM_D[16]</v>
          </cell>
          <cell r="AF208" t="str">
            <v/>
          </cell>
          <cell r="AG208" t="str">
            <v/>
          </cell>
          <cell r="AH208" t="str">
            <v/>
          </cell>
          <cell r="AI208" t="str">
            <v/>
          </cell>
          <cell r="AJ208" t="str">
            <v>No</v>
          </cell>
          <cell r="AL208" t="str">
            <v>NA</v>
          </cell>
          <cell r="AN208" t="str">
            <v>CFG(R0DIV6)</v>
          </cell>
          <cell r="AP208" t="str">
            <v>NA</v>
          </cell>
          <cell r="AR208" t="str">
            <v>CFG(Disabled)</v>
          </cell>
          <cell r="AT208" t="str">
            <v>100KOhm PU</v>
          </cell>
          <cell r="AV208" t="str">
            <v>CFG(Pull)</v>
          </cell>
          <cell r="AX208" t="str">
            <v>CFG(Enabled)</v>
          </cell>
          <cell r="AZ208" t="str">
            <v>CFG(CMOS)</v>
          </cell>
          <cell r="BB208" t="str">
            <v>NA</v>
          </cell>
          <cell r="BD208" t="str">
            <v>CFG(II_OFF)</v>
          </cell>
          <cell r="BF208" t="str">
            <v>CFG(LPDDR2)</v>
          </cell>
          <cell r="BH208" t="str">
            <v>CFG(0)</v>
          </cell>
          <cell r="BW208">
            <v>988</v>
          </cell>
          <cell r="BX208">
            <v>-2792.7249999999999</v>
          </cell>
          <cell r="CI208" t="str">
            <v>DRAM_D16</v>
          </cell>
        </row>
        <row r="209">
          <cell r="C209" t="str">
            <v>dram_d21</v>
          </cell>
          <cell r="E209" t="str">
            <v>GPIO</v>
          </cell>
          <cell r="I209" t="str">
            <v>mmdc</v>
          </cell>
          <cell r="J209" t="str">
            <v>DRAM_D[21]</v>
          </cell>
          <cell r="AF209" t="str">
            <v/>
          </cell>
          <cell r="AG209" t="str">
            <v/>
          </cell>
          <cell r="AH209" t="str">
            <v/>
          </cell>
          <cell r="AI209" t="str">
            <v/>
          </cell>
          <cell r="AJ209" t="str">
            <v>No</v>
          </cell>
          <cell r="AL209" t="str">
            <v>NA</v>
          </cell>
          <cell r="AN209" t="str">
            <v>CFG(R0DIV6)</v>
          </cell>
          <cell r="AP209" t="str">
            <v>NA</v>
          </cell>
          <cell r="AR209" t="str">
            <v>CFG(Disabled)</v>
          </cell>
          <cell r="AT209" t="str">
            <v>100KOhm PU</v>
          </cell>
          <cell r="AV209" t="str">
            <v>CFG(Pull)</v>
          </cell>
          <cell r="AX209" t="str">
            <v>CFG(Enabled)</v>
          </cell>
          <cell r="AZ209" t="str">
            <v>CFG(CMOS)</v>
          </cell>
          <cell r="BB209" t="str">
            <v>NA</v>
          </cell>
          <cell r="BD209" t="str">
            <v>CFG(II_OFF)</v>
          </cell>
          <cell r="BF209" t="str">
            <v>CFG(LPDDR2)</v>
          </cell>
          <cell r="BH209" t="str">
            <v>CFG(0)</v>
          </cell>
          <cell r="BW209">
            <v>1317</v>
          </cell>
          <cell r="BX209">
            <v>-2792.7249999999999</v>
          </cell>
          <cell r="CI209" t="str">
            <v>DRAM_D21</v>
          </cell>
        </row>
        <row r="210">
          <cell r="C210" t="str">
            <v>nvcc_dram2p5__1</v>
          </cell>
          <cell r="E210" t="str">
            <v>NOISY_POWER</v>
          </cell>
          <cell r="AF210" t="str">
            <v/>
          </cell>
          <cell r="AG210" t="str">
            <v/>
          </cell>
          <cell r="AH210" t="str">
            <v/>
          </cell>
          <cell r="AI210" t="str">
            <v/>
          </cell>
          <cell r="AJ210" t="str">
            <v>NA</v>
          </cell>
          <cell r="AL210" t="str">
            <v>NA</v>
          </cell>
          <cell r="AN210" t="str">
            <v>NA</v>
          </cell>
          <cell r="AP210" t="str">
            <v>NA</v>
          </cell>
          <cell r="AR210" t="str">
            <v>NA</v>
          </cell>
          <cell r="AT210" t="str">
            <v>NA</v>
          </cell>
          <cell r="AV210" t="str">
            <v>NA</v>
          </cell>
          <cell r="AX210" t="str">
            <v>NA</v>
          </cell>
          <cell r="AZ210" t="str">
            <v>NA</v>
          </cell>
          <cell r="BB210" t="str">
            <v>NA</v>
          </cell>
          <cell r="BD210" t="str">
            <v>NA</v>
          </cell>
          <cell r="BF210" t="str">
            <v>NA</v>
          </cell>
          <cell r="BH210" t="str">
            <v>NA</v>
          </cell>
          <cell r="BW210">
            <v>236</v>
          </cell>
          <cell r="BX210">
            <v>-2792.7249999999999</v>
          </cell>
          <cell r="CI210" t="str">
            <v>NVCC_DRAM2P5</v>
          </cell>
        </row>
        <row r="211">
          <cell r="C211" t="str">
            <v>nvcc_dram__8</v>
          </cell>
          <cell r="E211" t="str">
            <v>NOISY_POWER</v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>NA</v>
          </cell>
          <cell r="AL211" t="str">
            <v>NA</v>
          </cell>
          <cell r="AN211" t="str">
            <v>NA</v>
          </cell>
          <cell r="AP211" t="str">
            <v>NA</v>
          </cell>
          <cell r="AR211" t="str">
            <v>NA</v>
          </cell>
          <cell r="AT211" t="str">
            <v>NA</v>
          </cell>
          <cell r="AV211" t="str">
            <v>NA</v>
          </cell>
          <cell r="AX211" t="str">
            <v>NA</v>
          </cell>
          <cell r="AZ211" t="str">
            <v>NA</v>
          </cell>
          <cell r="BB211" t="str">
            <v>NA</v>
          </cell>
          <cell r="BD211" t="str">
            <v>NA</v>
          </cell>
          <cell r="BF211" t="str">
            <v>NA</v>
          </cell>
          <cell r="BH211" t="str">
            <v>NA</v>
          </cell>
          <cell r="BW211">
            <v>1977</v>
          </cell>
          <cell r="BX211">
            <v>-2792.7249999999999</v>
          </cell>
          <cell r="CI211" t="str">
            <v>NVCC_DRAM</v>
          </cell>
        </row>
        <row r="212">
          <cell r="C212" t="str">
            <v>dram_d17</v>
          </cell>
          <cell r="E212" t="str">
            <v>GPIO</v>
          </cell>
          <cell r="I212" t="str">
            <v>mmdc</v>
          </cell>
          <cell r="J212" t="str">
            <v>DRAM_D[17]</v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>No</v>
          </cell>
          <cell r="AL212" t="str">
            <v>NA</v>
          </cell>
          <cell r="AN212" t="str">
            <v>CFG(R0DIV6)</v>
          </cell>
          <cell r="AP212" t="str">
            <v>NA</v>
          </cell>
          <cell r="AR212" t="str">
            <v>CFG(Disabled)</v>
          </cell>
          <cell r="AT212" t="str">
            <v>100KOhm PU</v>
          </cell>
          <cell r="AV212" t="str">
            <v>CFG(Pull)</v>
          </cell>
          <cell r="AX212" t="str">
            <v>CFG(Enabled)</v>
          </cell>
          <cell r="AZ212" t="str">
            <v>CFG(CMOS)</v>
          </cell>
          <cell r="BB212" t="str">
            <v>NA</v>
          </cell>
          <cell r="BD212" t="str">
            <v>CFG(II_OFF)</v>
          </cell>
          <cell r="BF212" t="str">
            <v>CFG(LPDDR2)</v>
          </cell>
          <cell r="BH212" t="str">
            <v>CFG(0)</v>
          </cell>
          <cell r="BW212">
            <v>1035</v>
          </cell>
          <cell r="BX212">
            <v>-2792.7249999999999</v>
          </cell>
          <cell r="CI212" t="str">
            <v>DRAM_D17</v>
          </cell>
        </row>
        <row r="213">
          <cell r="C213" t="str">
            <v>dram_dqm2</v>
          </cell>
          <cell r="E213" t="str">
            <v>GPIO</v>
          </cell>
          <cell r="I213" t="str">
            <v>mmdc</v>
          </cell>
          <cell r="J213" t="str">
            <v>DRAM_DQM[2]</v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>No</v>
          </cell>
          <cell r="AL213" t="str">
            <v>NA</v>
          </cell>
          <cell r="AN213" t="str">
            <v>CFG(R0DIV6)</v>
          </cell>
          <cell r="AP213" t="str">
            <v>NA</v>
          </cell>
          <cell r="AR213" t="str">
            <v>CFG(Disabled)</v>
          </cell>
          <cell r="AT213" t="str">
            <v>100KOhm PU</v>
          </cell>
          <cell r="AV213" t="str">
            <v>CFG(Pull)</v>
          </cell>
          <cell r="AX213" t="str">
            <v>CFG(Enabled)</v>
          </cell>
          <cell r="AZ213" t="str">
            <v>CFG(CMOS)</v>
          </cell>
          <cell r="BB213" t="str">
            <v>NA</v>
          </cell>
          <cell r="BD213" t="str">
            <v>CFG(II_OFF)</v>
          </cell>
          <cell r="BF213" t="str">
            <v>CFG(LPDDR2)</v>
          </cell>
          <cell r="BH213" t="str">
            <v>CFG(0)</v>
          </cell>
          <cell r="BW213">
            <v>1740</v>
          </cell>
          <cell r="BX213">
            <v>-2792.7249999999999</v>
          </cell>
          <cell r="CI213" t="str">
            <v>DRAM_DQM2</v>
          </cell>
        </row>
        <row r="214">
          <cell r="C214" t="str">
            <v>dram_d18</v>
          </cell>
          <cell r="E214" t="str">
            <v>GPIO</v>
          </cell>
          <cell r="I214" t="str">
            <v>mmdc</v>
          </cell>
          <cell r="J214" t="str">
            <v>DRAM_D[18]</v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>No</v>
          </cell>
          <cell r="AL214" t="str">
            <v>NA</v>
          </cell>
          <cell r="AN214" t="str">
            <v>CFG(R0DIV6)</v>
          </cell>
          <cell r="AP214" t="str">
            <v>NA</v>
          </cell>
          <cell r="AR214" t="str">
            <v>CFG(Disabled)</v>
          </cell>
          <cell r="AT214" t="str">
            <v>100KOhm PU</v>
          </cell>
          <cell r="AV214" t="str">
            <v>CFG(Pull)</v>
          </cell>
          <cell r="AX214" t="str">
            <v>CFG(Enabled)</v>
          </cell>
          <cell r="AZ214" t="str">
            <v>CFG(CMOS)</v>
          </cell>
          <cell r="BB214" t="str">
            <v>NA</v>
          </cell>
          <cell r="BD214" t="str">
            <v>CFG(II_OFF)</v>
          </cell>
          <cell r="BF214" t="str">
            <v>CFG(LPDDR2)</v>
          </cell>
          <cell r="BH214" t="str">
            <v>CFG(0)</v>
          </cell>
          <cell r="BW214">
            <v>1176</v>
          </cell>
          <cell r="BX214">
            <v>-2792.7249999999999</v>
          </cell>
          <cell r="CI214" t="str">
            <v>DRAM_D18</v>
          </cell>
        </row>
        <row r="215">
          <cell r="C215" t="str">
            <v>nvcc_dram__9</v>
          </cell>
          <cell r="E215" t="str">
            <v>NOISY_POWER</v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>NA</v>
          </cell>
          <cell r="AL215" t="str">
            <v>NA</v>
          </cell>
          <cell r="AN215" t="str">
            <v>NA</v>
          </cell>
          <cell r="AP215" t="str">
            <v>NA</v>
          </cell>
          <cell r="AR215" t="str">
            <v>NA</v>
          </cell>
          <cell r="AT215" t="str">
            <v>NA</v>
          </cell>
          <cell r="AV215" t="str">
            <v>NA</v>
          </cell>
          <cell r="AX215" t="str">
            <v>NA</v>
          </cell>
          <cell r="AZ215" t="str">
            <v>NA</v>
          </cell>
          <cell r="BB215" t="str">
            <v>NA</v>
          </cell>
          <cell r="BD215" t="str">
            <v>NA</v>
          </cell>
          <cell r="BF215" t="str">
            <v>NA</v>
          </cell>
          <cell r="BH215" t="str">
            <v>NA</v>
          </cell>
          <cell r="BW215">
            <v>2222</v>
          </cell>
          <cell r="BX215">
            <v>-2792.7249999999999</v>
          </cell>
          <cell r="CI215" t="str">
            <v>NVCC_DRAM</v>
          </cell>
        </row>
        <row r="216">
          <cell r="C216" t="str">
            <v>pfill_calib__2</v>
          </cell>
          <cell r="E216" t="str">
            <v/>
          </cell>
          <cell r="AF216" t="str">
            <v/>
          </cell>
          <cell r="AG216" t="str">
            <v/>
          </cell>
          <cell r="AH216" t="str">
            <v/>
          </cell>
          <cell r="AI216" t="str">
            <v/>
          </cell>
          <cell r="AJ216" t="str">
            <v>NA</v>
          </cell>
          <cell r="AL216" t="str">
            <v>NA</v>
          </cell>
          <cell r="AN216" t="str">
            <v>NA</v>
          </cell>
          <cell r="AP216" t="str">
            <v>NA</v>
          </cell>
          <cell r="AR216" t="str">
            <v>NA</v>
          </cell>
          <cell r="AT216" t="str">
            <v>NA</v>
          </cell>
          <cell r="AV216" t="str">
            <v>NA</v>
          </cell>
          <cell r="AX216" t="str">
            <v>NA</v>
          </cell>
          <cell r="AZ216" t="str">
            <v>NA</v>
          </cell>
          <cell r="BB216" t="str">
            <v>NA</v>
          </cell>
          <cell r="BD216" t="str">
            <v>NA</v>
          </cell>
          <cell r="BF216" t="str">
            <v>NA</v>
          </cell>
          <cell r="BH216" t="str">
            <v>NA</v>
          </cell>
          <cell r="BW216">
            <v>-1995</v>
          </cell>
          <cell r="BX216">
            <v>-2792.7249999999999</v>
          </cell>
          <cell r="CI216">
            <v>0</v>
          </cell>
        </row>
        <row r="217">
          <cell r="C217" t="str">
            <v>dram_sdqs2</v>
          </cell>
          <cell r="E217" t="str">
            <v>GPIO</v>
          </cell>
          <cell r="I217" t="str">
            <v>mmdc</v>
          </cell>
          <cell r="J217" t="str">
            <v>DRAM_SDQS[2]</v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>No</v>
          </cell>
          <cell r="AL217" t="str">
            <v>NA</v>
          </cell>
          <cell r="AN217" t="str">
            <v>CFG(R0DIV6)</v>
          </cell>
          <cell r="AP217" t="str">
            <v>NA</v>
          </cell>
          <cell r="AR217" t="str">
            <v>CFG(Disabled)</v>
          </cell>
          <cell r="AT217" t="str">
            <v>CFG(100KOhm PD)</v>
          </cell>
          <cell r="AV217" t="str">
            <v>CFG(Pull)</v>
          </cell>
          <cell r="AX217" t="str">
            <v>CFG(Disabled)</v>
          </cell>
          <cell r="AZ217" t="str">
            <v>CFG(CMOS)</v>
          </cell>
          <cell r="BB217" t="str">
            <v>NA</v>
          </cell>
          <cell r="BD217" t="str">
            <v>CFG(II_OFF)</v>
          </cell>
          <cell r="BF217" t="str">
            <v>CFG(LPDDR2)</v>
          </cell>
          <cell r="BH217" t="str">
            <v>NA</v>
          </cell>
          <cell r="BW217">
            <v>1505</v>
          </cell>
          <cell r="BX217">
            <v>-2792.7249999999999</v>
          </cell>
          <cell r="CI217" t="str">
            <v>DRAM_SDQS2</v>
          </cell>
        </row>
        <row r="218">
          <cell r="C218" t="str">
            <v>dram_sdqs2</v>
          </cell>
          <cell r="E218" t="str">
            <v/>
          </cell>
          <cell r="J218" t="str">
            <v>padn</v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e">
            <v>#N/A</v>
          </cell>
          <cell r="AL218" t="str">
            <v>NA</v>
          </cell>
          <cell r="AN218" t="str">
            <v>NA</v>
          </cell>
          <cell r="AP218" t="str">
            <v>NA</v>
          </cell>
          <cell r="AR218" t="str">
            <v>NA</v>
          </cell>
          <cell r="AT218" t="str">
            <v>NA</v>
          </cell>
          <cell r="AV218" t="str">
            <v>NA</v>
          </cell>
          <cell r="AX218" t="str">
            <v>NA</v>
          </cell>
          <cell r="AZ218" t="str">
            <v>NA</v>
          </cell>
          <cell r="BB218" t="str">
            <v>NA</v>
          </cell>
          <cell r="BD218" t="str">
            <v>NA</v>
          </cell>
          <cell r="BF218" t="str">
            <v>NA</v>
          </cell>
          <cell r="BH218" t="str">
            <v>NA</v>
          </cell>
          <cell r="BW218">
            <v>1552</v>
          </cell>
          <cell r="BX218">
            <v>-2792.7249999999999</v>
          </cell>
          <cell r="CI218" t="str">
            <v>DRAM_SDQS2_B</v>
          </cell>
        </row>
        <row r="219">
          <cell r="C219" t="str">
            <v>dram_d22</v>
          </cell>
          <cell r="E219" t="str">
            <v>GPIO</v>
          </cell>
          <cell r="I219" t="str">
            <v>mmdc</v>
          </cell>
          <cell r="J219" t="str">
            <v>DRAM_D[22]</v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>No</v>
          </cell>
          <cell r="AL219" t="str">
            <v>NA</v>
          </cell>
          <cell r="AN219" t="str">
            <v>CFG(R0DIV6)</v>
          </cell>
          <cell r="AP219" t="str">
            <v>NA</v>
          </cell>
          <cell r="AR219" t="str">
            <v>CFG(Disabled)</v>
          </cell>
          <cell r="AT219" t="str">
            <v>100KOhm PU</v>
          </cell>
          <cell r="AV219" t="str">
            <v>CFG(Pull)</v>
          </cell>
          <cell r="AX219" t="str">
            <v>CFG(Enabled)</v>
          </cell>
          <cell r="AZ219" t="str">
            <v>CFG(CMOS)</v>
          </cell>
          <cell r="BB219" t="str">
            <v>NA</v>
          </cell>
          <cell r="BD219" t="str">
            <v>CFG(II_OFF)</v>
          </cell>
          <cell r="BF219" t="str">
            <v>CFG(LPDDR2)</v>
          </cell>
          <cell r="BH219" t="str">
            <v>CFG(0)</v>
          </cell>
          <cell r="BW219">
            <v>1458</v>
          </cell>
          <cell r="BX219">
            <v>-2792.7249999999999</v>
          </cell>
          <cell r="CI219" t="str">
            <v>DRAM_D22</v>
          </cell>
        </row>
        <row r="220">
          <cell r="C220" t="str">
            <v>nvcc_dram__10</v>
          </cell>
          <cell r="E220" t="str">
            <v>NOISY_POWER</v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>NA</v>
          </cell>
          <cell r="AL220" t="str">
            <v>NA</v>
          </cell>
          <cell r="AN220" t="str">
            <v>NA</v>
          </cell>
          <cell r="AP220" t="str">
            <v>NA</v>
          </cell>
          <cell r="AR220" t="str">
            <v>NA</v>
          </cell>
          <cell r="AT220" t="str">
            <v>NA</v>
          </cell>
          <cell r="AV220" t="str">
            <v>NA</v>
          </cell>
          <cell r="AX220" t="str">
            <v>NA</v>
          </cell>
          <cell r="AZ220" t="str">
            <v>NA</v>
          </cell>
          <cell r="BB220" t="str">
            <v>NA</v>
          </cell>
          <cell r="BD220" t="str">
            <v>NA</v>
          </cell>
          <cell r="BF220" t="str">
            <v>NA</v>
          </cell>
          <cell r="BH220" t="str">
            <v>NA</v>
          </cell>
          <cell r="BW220">
            <v>2692.7249999999999</v>
          </cell>
          <cell r="BX220">
            <v>-2347.5</v>
          </cell>
          <cell r="CI220" t="str">
            <v>NVCC_DRAM</v>
          </cell>
        </row>
        <row r="221">
          <cell r="C221" t="str">
            <v>dram_d19</v>
          </cell>
          <cell r="E221" t="str">
            <v>GPIO</v>
          </cell>
          <cell r="I221" t="str">
            <v>mmdc</v>
          </cell>
          <cell r="J221" t="str">
            <v>DRAM_D[19]</v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>No</v>
          </cell>
          <cell r="AL221" t="str">
            <v>NA</v>
          </cell>
          <cell r="AN221" t="str">
            <v>CFG(R0DIV6)</v>
          </cell>
          <cell r="AP221" t="str">
            <v>NA</v>
          </cell>
          <cell r="AR221" t="str">
            <v>CFG(Disabled)</v>
          </cell>
          <cell r="AT221" t="str">
            <v>100KOhm PU</v>
          </cell>
          <cell r="AV221" t="str">
            <v>CFG(Pull)</v>
          </cell>
          <cell r="AX221" t="str">
            <v>CFG(Enabled)</v>
          </cell>
          <cell r="AZ221" t="str">
            <v>CFG(CMOS)</v>
          </cell>
          <cell r="BB221" t="str">
            <v>NA</v>
          </cell>
          <cell r="BD221" t="str">
            <v>CFG(II_OFF)</v>
          </cell>
          <cell r="BF221" t="str">
            <v>CFG(LPDDR2)</v>
          </cell>
          <cell r="BH221" t="str">
            <v>CFG(0)</v>
          </cell>
          <cell r="BW221">
            <v>1223</v>
          </cell>
          <cell r="BX221">
            <v>-2792.7249999999999</v>
          </cell>
          <cell r="CI221" t="str">
            <v>DRAM_D19</v>
          </cell>
        </row>
        <row r="222">
          <cell r="C222" t="str">
            <v>dram_d23</v>
          </cell>
          <cell r="E222" t="str">
            <v>GPIO</v>
          </cell>
          <cell r="I222" t="str">
            <v>mmdc</v>
          </cell>
          <cell r="J222" t="str">
            <v>DRAM_D[23]</v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>No</v>
          </cell>
          <cell r="AL222" t="str">
            <v>NA</v>
          </cell>
          <cell r="AN222" t="str">
            <v>CFG(R0DIV6)</v>
          </cell>
          <cell r="AP222" t="str">
            <v>NA</v>
          </cell>
          <cell r="AR222" t="str">
            <v>CFG(Disabled)</v>
          </cell>
          <cell r="AT222" t="str">
            <v>100KOhm PU</v>
          </cell>
          <cell r="AV222" t="str">
            <v>CFG(Pull)</v>
          </cell>
          <cell r="AX222" t="str">
            <v>CFG(Enabled)</v>
          </cell>
          <cell r="AZ222" t="str">
            <v>CFG(CMOS)</v>
          </cell>
          <cell r="BB222" t="str">
            <v>NA</v>
          </cell>
          <cell r="BD222" t="str">
            <v>CFG(II_OFF)</v>
          </cell>
          <cell r="BF222" t="str">
            <v>CFG(LPDDR2)</v>
          </cell>
          <cell r="BH222" t="str">
            <v>CFG(0)</v>
          </cell>
          <cell r="BW222">
            <v>1599</v>
          </cell>
          <cell r="BX222">
            <v>-2792.7249999999999</v>
          </cell>
          <cell r="CI222" t="str">
            <v>DRAM_D23</v>
          </cell>
        </row>
        <row r="223">
          <cell r="C223" t="str">
            <v>dram_d28</v>
          </cell>
          <cell r="E223" t="str">
            <v>GPIO</v>
          </cell>
          <cell r="I223" t="str">
            <v>mmdc</v>
          </cell>
          <cell r="J223" t="str">
            <v>DRAM_D[28]</v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>No</v>
          </cell>
          <cell r="AL223" t="str">
            <v>NA</v>
          </cell>
          <cell r="AN223" t="str">
            <v>CFG(R0DIV6)</v>
          </cell>
          <cell r="AP223" t="str">
            <v>NA</v>
          </cell>
          <cell r="AR223" t="str">
            <v>CFG(Disabled)</v>
          </cell>
          <cell r="AT223" t="str">
            <v>100KOhm PU</v>
          </cell>
          <cell r="AV223" t="str">
            <v>CFG(Pull)</v>
          </cell>
          <cell r="AX223" t="str">
            <v>CFG(Enabled)</v>
          </cell>
          <cell r="AZ223" t="str">
            <v>CFG(CMOS)</v>
          </cell>
          <cell r="BB223" t="str">
            <v>NA</v>
          </cell>
          <cell r="BD223" t="str">
            <v>CFG(II_OFF)</v>
          </cell>
          <cell r="BF223" t="str">
            <v>CFG(LPDDR2)</v>
          </cell>
          <cell r="BH223" t="str">
            <v>CFG(0)</v>
          </cell>
          <cell r="BW223">
            <v>471</v>
          </cell>
          <cell r="BX223">
            <v>-2792.7249999999999</v>
          </cell>
          <cell r="CI223" t="str">
            <v>DRAM_D28</v>
          </cell>
        </row>
        <row r="224">
          <cell r="C224" t="str">
            <v>nvcc_dram__11</v>
          </cell>
          <cell r="E224" t="str">
            <v>NOISY_POWER</v>
          </cell>
          <cell r="AF224" t="str">
            <v/>
          </cell>
          <cell r="AG224" t="str">
            <v/>
          </cell>
          <cell r="AH224" t="str">
            <v/>
          </cell>
          <cell r="AI224" t="str">
            <v/>
          </cell>
          <cell r="AJ224" t="str">
            <v>NA</v>
          </cell>
          <cell r="AL224" t="str">
            <v>NA</v>
          </cell>
          <cell r="AN224" t="str">
            <v>NA</v>
          </cell>
          <cell r="AP224" t="str">
            <v>NA</v>
          </cell>
          <cell r="AR224" t="str">
            <v>NA</v>
          </cell>
          <cell r="AT224" t="str">
            <v>NA</v>
          </cell>
          <cell r="AV224" t="str">
            <v>NA</v>
          </cell>
          <cell r="AX224" t="str">
            <v>NA</v>
          </cell>
          <cell r="AZ224" t="str">
            <v>NA</v>
          </cell>
          <cell r="BB224" t="str">
            <v>NA</v>
          </cell>
          <cell r="BD224" t="str">
            <v>NA</v>
          </cell>
          <cell r="BF224" t="str">
            <v>NA</v>
          </cell>
          <cell r="BH224" t="str">
            <v>NA</v>
          </cell>
          <cell r="BW224">
            <v>2692.7249999999999</v>
          </cell>
          <cell r="BX224">
            <v>-2084</v>
          </cell>
          <cell r="CI224" t="str">
            <v>NVCC_DRAM</v>
          </cell>
        </row>
        <row r="225">
          <cell r="C225" t="str">
            <v>dram_d29</v>
          </cell>
          <cell r="E225" t="str">
            <v>GPIO</v>
          </cell>
          <cell r="I225" t="str">
            <v>mmdc</v>
          </cell>
          <cell r="J225" t="str">
            <v>DRAM_D[29]</v>
          </cell>
          <cell r="AF225" t="str">
            <v/>
          </cell>
          <cell r="AG225" t="str">
            <v/>
          </cell>
          <cell r="AH225" t="str">
            <v/>
          </cell>
          <cell r="AI225" t="str">
            <v/>
          </cell>
          <cell r="AJ225" t="str">
            <v>No</v>
          </cell>
          <cell r="AL225" t="str">
            <v>NA</v>
          </cell>
          <cell r="AN225" t="str">
            <v>CFG(R0DIV6)</v>
          </cell>
          <cell r="AP225" t="str">
            <v>NA</v>
          </cell>
          <cell r="AR225" t="str">
            <v>CFG(Disabled)</v>
          </cell>
          <cell r="AT225" t="str">
            <v>100KOhm PU</v>
          </cell>
          <cell r="AV225" t="str">
            <v>CFG(Pull)</v>
          </cell>
          <cell r="AX225" t="str">
            <v>CFG(Enabled)</v>
          </cell>
          <cell r="AZ225" t="str">
            <v>CFG(CMOS)</v>
          </cell>
          <cell r="BB225" t="str">
            <v>NA</v>
          </cell>
          <cell r="BD225" t="str">
            <v>CFG(II_OFF)</v>
          </cell>
          <cell r="BF225" t="str">
            <v>CFG(LPDDR2)</v>
          </cell>
          <cell r="BH225" t="str">
            <v>CFG(0)</v>
          </cell>
          <cell r="BW225">
            <v>612</v>
          </cell>
          <cell r="BX225">
            <v>-2792.7249999999999</v>
          </cell>
          <cell r="CI225" t="str">
            <v>DRAM_D29</v>
          </cell>
        </row>
        <row r="226">
          <cell r="C226" t="str">
            <v>dram_d25</v>
          </cell>
          <cell r="E226" t="str">
            <v>GPIO</v>
          </cell>
          <cell r="I226" t="str">
            <v>mmdc</v>
          </cell>
          <cell r="J226" t="str">
            <v>DRAM_D[25]</v>
          </cell>
          <cell r="AF226" t="str">
            <v/>
          </cell>
          <cell r="AG226" t="str">
            <v/>
          </cell>
          <cell r="AH226" t="str">
            <v/>
          </cell>
          <cell r="AI226" t="str">
            <v/>
          </cell>
          <cell r="AJ226" t="str">
            <v>No</v>
          </cell>
          <cell r="AL226" t="str">
            <v>NA</v>
          </cell>
          <cell r="AN226" t="str">
            <v>CFG(R0DIV6)</v>
          </cell>
          <cell r="AP226" t="str">
            <v>NA</v>
          </cell>
          <cell r="AR226" t="str">
            <v>CFG(Disabled)</v>
          </cell>
          <cell r="AT226" t="str">
            <v>100KOhm PU</v>
          </cell>
          <cell r="AV226" t="str">
            <v>CFG(Pull)</v>
          </cell>
          <cell r="AX226" t="str">
            <v>CFG(Enabled)</v>
          </cell>
          <cell r="AZ226" t="str">
            <v>CFG(CMOS)</v>
          </cell>
          <cell r="BB226" t="str">
            <v>NA</v>
          </cell>
          <cell r="BD226" t="str">
            <v>CFG(II_OFF)</v>
          </cell>
          <cell r="BF226" t="str">
            <v>CFG(LPDDR2)</v>
          </cell>
          <cell r="BH226" t="str">
            <v>CFG(0)</v>
          </cell>
          <cell r="BW226">
            <v>330</v>
          </cell>
          <cell r="BX226">
            <v>-2792.7249999999999</v>
          </cell>
          <cell r="CI226" t="str">
            <v>DRAM_D25</v>
          </cell>
        </row>
        <row r="227">
          <cell r="C227" t="str">
            <v>dram_d24</v>
          </cell>
          <cell r="E227" t="str">
            <v>GPIO</v>
          </cell>
          <cell r="I227" t="str">
            <v>mmdc</v>
          </cell>
          <cell r="J227" t="str">
            <v>DRAM_D[24]</v>
          </cell>
          <cell r="AF227" t="str">
            <v/>
          </cell>
          <cell r="AG227" t="str">
            <v/>
          </cell>
          <cell r="AH227" t="str">
            <v/>
          </cell>
          <cell r="AI227" t="str">
            <v/>
          </cell>
          <cell r="AJ227" t="str">
            <v>No</v>
          </cell>
          <cell r="AL227" t="str">
            <v>NA</v>
          </cell>
          <cell r="AN227" t="str">
            <v>CFG(R0DIV6)</v>
          </cell>
          <cell r="AP227" t="str">
            <v>NA</v>
          </cell>
          <cell r="AR227" t="str">
            <v>CFG(Disabled)</v>
          </cell>
          <cell r="AT227" t="str">
            <v>100KOhm PU</v>
          </cell>
          <cell r="AV227" t="str">
            <v>CFG(Pull)</v>
          </cell>
          <cell r="AX227" t="str">
            <v>CFG(Enabled)</v>
          </cell>
          <cell r="AZ227" t="str">
            <v>CFG(CMOS)</v>
          </cell>
          <cell r="BB227" t="str">
            <v>NA</v>
          </cell>
          <cell r="BD227" t="str">
            <v>CFG(II_OFF)</v>
          </cell>
          <cell r="BF227" t="str">
            <v>CFG(LPDDR2)</v>
          </cell>
          <cell r="BH227" t="str">
            <v>CFG(0)</v>
          </cell>
          <cell r="BW227">
            <v>189</v>
          </cell>
          <cell r="BX227">
            <v>-2792.7249999999999</v>
          </cell>
          <cell r="CI227" t="str">
            <v>DRAM_D24</v>
          </cell>
        </row>
        <row r="228">
          <cell r="C228" t="str">
            <v>nvcc_dram__12</v>
          </cell>
          <cell r="E228" t="str">
            <v>NOISY_POWER</v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>NA</v>
          </cell>
          <cell r="AL228" t="str">
            <v>NA</v>
          </cell>
          <cell r="AN228" t="str">
            <v>NA</v>
          </cell>
          <cell r="AP228" t="str">
            <v>NA</v>
          </cell>
          <cell r="AR228" t="str">
            <v>NA</v>
          </cell>
          <cell r="AT228" t="str">
            <v>NA</v>
          </cell>
          <cell r="AV228" t="str">
            <v>NA</v>
          </cell>
          <cell r="AX228" t="str">
            <v>NA</v>
          </cell>
          <cell r="AZ228" t="str">
            <v>NA</v>
          </cell>
          <cell r="BB228" t="str">
            <v>NA</v>
          </cell>
          <cell r="BD228" t="str">
            <v>NA</v>
          </cell>
          <cell r="BF228" t="str">
            <v>NA</v>
          </cell>
          <cell r="BH228" t="str">
            <v>NA</v>
          </cell>
          <cell r="BW228">
            <v>2692.7249999999999</v>
          </cell>
          <cell r="BX228">
            <v>-2033.5</v>
          </cell>
          <cell r="CI228" t="str">
            <v>NVCC_DRAM</v>
          </cell>
        </row>
        <row r="229">
          <cell r="C229" t="str">
            <v>dram_sdqs3</v>
          </cell>
          <cell r="E229" t="str">
            <v>GPIO</v>
          </cell>
          <cell r="I229" t="str">
            <v>mmdc</v>
          </cell>
          <cell r="J229" t="str">
            <v>DRAM_SDQS[3]</v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>No</v>
          </cell>
          <cell r="AL229" t="str">
            <v>NA</v>
          </cell>
          <cell r="AN229" t="str">
            <v>CFG(R0DIV6)</v>
          </cell>
          <cell r="AP229" t="str">
            <v>NA</v>
          </cell>
          <cell r="AR229" t="str">
            <v>CFG(Disabled)</v>
          </cell>
          <cell r="AT229" t="str">
            <v>CFG(100KOhm PD)</v>
          </cell>
          <cell r="AV229" t="str">
            <v>CFG(Pull)</v>
          </cell>
          <cell r="AX229" t="str">
            <v>CFG(Disabled)</v>
          </cell>
          <cell r="AZ229" t="str">
            <v>CFG(CMOS)</v>
          </cell>
          <cell r="BB229" t="str">
            <v>NA</v>
          </cell>
          <cell r="BD229" t="str">
            <v>CFG(II_OFF)</v>
          </cell>
          <cell r="BF229" t="str">
            <v>CFG(LPDDR2)</v>
          </cell>
          <cell r="BH229" t="str">
            <v>NA</v>
          </cell>
          <cell r="BW229">
            <v>659</v>
          </cell>
          <cell r="BX229">
            <v>-2792.7249999999999</v>
          </cell>
          <cell r="CI229" t="str">
            <v>DRAM_SDQS3</v>
          </cell>
        </row>
        <row r="230">
          <cell r="C230" t="str">
            <v>dram_sdqs3</v>
          </cell>
          <cell r="E230" t="str">
            <v/>
          </cell>
          <cell r="J230" t="str">
            <v>padn</v>
          </cell>
          <cell r="AF230" t="str">
            <v/>
          </cell>
          <cell r="AG230" t="str">
            <v/>
          </cell>
          <cell r="AH230" t="str">
            <v/>
          </cell>
          <cell r="AI230" t="str">
            <v/>
          </cell>
          <cell r="AJ230" t="e">
            <v>#N/A</v>
          </cell>
          <cell r="AL230" t="str">
            <v>NA</v>
          </cell>
          <cell r="AN230" t="str">
            <v>NA</v>
          </cell>
          <cell r="AP230" t="str">
            <v>NA</v>
          </cell>
          <cell r="AR230" t="str">
            <v>NA</v>
          </cell>
          <cell r="AT230" t="str">
            <v>NA</v>
          </cell>
          <cell r="AV230" t="str">
            <v>NA</v>
          </cell>
          <cell r="AX230" t="str">
            <v>NA</v>
          </cell>
          <cell r="AZ230" t="str">
            <v>NA</v>
          </cell>
          <cell r="BB230" t="str">
            <v>NA</v>
          </cell>
          <cell r="BD230" t="str">
            <v>NA</v>
          </cell>
          <cell r="BF230" t="str">
            <v>NA</v>
          </cell>
          <cell r="BH230" t="str">
            <v>NA</v>
          </cell>
          <cell r="BW230">
            <v>706</v>
          </cell>
          <cell r="BX230">
            <v>-2792.7249999999999</v>
          </cell>
          <cell r="CI230" t="str">
            <v>DRAM_SDQS3_B</v>
          </cell>
        </row>
        <row r="231">
          <cell r="C231" t="str">
            <v>dram_dqm3</v>
          </cell>
          <cell r="E231" t="str">
            <v>GPIO</v>
          </cell>
          <cell r="I231" t="str">
            <v>mmdc</v>
          </cell>
          <cell r="J231" t="str">
            <v>DRAM_DQM[3]</v>
          </cell>
          <cell r="AF231" t="str">
            <v/>
          </cell>
          <cell r="AG231" t="str">
            <v/>
          </cell>
          <cell r="AH231" t="str">
            <v/>
          </cell>
          <cell r="AI231" t="str">
            <v/>
          </cell>
          <cell r="AJ231" t="str">
            <v>No</v>
          </cell>
          <cell r="AL231" t="str">
            <v>NA</v>
          </cell>
          <cell r="AN231" t="str">
            <v>CFG(R0DIV6)</v>
          </cell>
          <cell r="AP231" t="str">
            <v>NA</v>
          </cell>
          <cell r="AR231" t="str">
            <v>CFG(Disabled)</v>
          </cell>
          <cell r="AT231" t="str">
            <v>100KOhm PU</v>
          </cell>
          <cell r="AV231" t="str">
            <v>CFG(Pull)</v>
          </cell>
          <cell r="AX231" t="str">
            <v>CFG(Enabled)</v>
          </cell>
          <cell r="AZ231" t="str">
            <v>CFG(CMOS)</v>
          </cell>
          <cell r="BB231" t="str">
            <v>NA</v>
          </cell>
          <cell r="BD231" t="str">
            <v>CFG(II_OFF)</v>
          </cell>
          <cell r="BF231" t="str">
            <v>CFG(LPDDR2)</v>
          </cell>
          <cell r="BH231" t="str">
            <v>CFG(0)</v>
          </cell>
          <cell r="BW231">
            <v>941</v>
          </cell>
          <cell r="BX231">
            <v>-2792.7249999999999</v>
          </cell>
          <cell r="CI231" t="str">
            <v>DRAM_DQM3</v>
          </cell>
        </row>
        <row r="232">
          <cell r="C232" t="str">
            <v>nvcc_dram__13</v>
          </cell>
          <cell r="E232" t="str">
            <v>NOISY_POWER</v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>NA</v>
          </cell>
          <cell r="AL232" t="str">
            <v>NA</v>
          </cell>
          <cell r="AN232" t="str">
            <v>NA</v>
          </cell>
          <cell r="AP232" t="str">
            <v>NA</v>
          </cell>
          <cell r="AR232" t="str">
            <v>NA</v>
          </cell>
          <cell r="AT232" t="str">
            <v>NA</v>
          </cell>
          <cell r="AV232" t="str">
            <v>NA</v>
          </cell>
          <cell r="AX232" t="str">
            <v>NA</v>
          </cell>
          <cell r="AZ232" t="str">
            <v>NA</v>
          </cell>
          <cell r="BB232" t="str">
            <v>NA</v>
          </cell>
          <cell r="BD232" t="str">
            <v>NA</v>
          </cell>
          <cell r="BF232" t="str">
            <v>NA</v>
          </cell>
          <cell r="BH232" t="str">
            <v>NA</v>
          </cell>
          <cell r="BW232">
            <v>2692.7249999999999</v>
          </cell>
          <cell r="BX232">
            <v>-1746.5</v>
          </cell>
          <cell r="CI232" t="str">
            <v>NVCC_DRAM</v>
          </cell>
        </row>
        <row r="233">
          <cell r="C233" t="str">
            <v>dram_d27</v>
          </cell>
          <cell r="E233" t="str">
            <v>GPIO</v>
          </cell>
          <cell r="I233" t="str">
            <v>mmdc</v>
          </cell>
          <cell r="J233" t="str">
            <v>DRAM_D[27]</v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>No</v>
          </cell>
          <cell r="AL233" t="str">
            <v>NA</v>
          </cell>
          <cell r="AN233" t="str">
            <v>CFG(R0DIV6)</v>
          </cell>
          <cell r="AP233" t="str">
            <v>NA</v>
          </cell>
          <cell r="AR233" t="str">
            <v>CFG(Disabled)</v>
          </cell>
          <cell r="AT233" t="str">
            <v>100KOhm PU</v>
          </cell>
          <cell r="AV233" t="str">
            <v>CFG(Pull)</v>
          </cell>
          <cell r="AX233" t="str">
            <v>CFG(Enabled)</v>
          </cell>
          <cell r="AZ233" t="str">
            <v>CFG(CMOS)</v>
          </cell>
          <cell r="BB233" t="str">
            <v>NA</v>
          </cell>
          <cell r="BD233" t="str">
            <v>CFG(II_OFF)</v>
          </cell>
          <cell r="BF233" t="str">
            <v>CFG(LPDDR2)</v>
          </cell>
          <cell r="BH233" t="str">
            <v>CFG(0)</v>
          </cell>
          <cell r="BW233">
            <v>424</v>
          </cell>
          <cell r="BX233">
            <v>-2792.7249999999999</v>
          </cell>
          <cell r="CI233" t="str">
            <v>DRAM_D27</v>
          </cell>
        </row>
        <row r="234">
          <cell r="C234" t="str">
            <v>pfill_calib__3</v>
          </cell>
          <cell r="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>NA</v>
          </cell>
          <cell r="AL234" t="str">
            <v>NA</v>
          </cell>
          <cell r="AN234" t="str">
            <v>NA</v>
          </cell>
          <cell r="AP234" t="str">
            <v>NA</v>
          </cell>
          <cell r="AR234" t="str">
            <v>NA</v>
          </cell>
          <cell r="AT234" t="str">
            <v>NA</v>
          </cell>
          <cell r="AV234" t="str">
            <v>NA</v>
          </cell>
          <cell r="AX234" t="str">
            <v>NA</v>
          </cell>
          <cell r="AZ234" t="str">
            <v>NA</v>
          </cell>
          <cell r="BB234" t="str">
            <v>NA</v>
          </cell>
          <cell r="BD234" t="str">
            <v>NA</v>
          </cell>
          <cell r="BF234" t="str">
            <v>NA</v>
          </cell>
          <cell r="BH234" t="str">
            <v>NA</v>
          </cell>
          <cell r="BW234">
            <v>-1995</v>
          </cell>
          <cell r="BX234">
            <v>-2792.7249999999999</v>
          </cell>
          <cell r="CI234">
            <v>0</v>
          </cell>
        </row>
        <row r="235">
          <cell r="C235" t="str">
            <v>dram_d31</v>
          </cell>
          <cell r="E235" t="str">
            <v>GPIO</v>
          </cell>
          <cell r="I235" t="str">
            <v>mmdc</v>
          </cell>
          <cell r="J235" t="str">
            <v>DRAM_D[31]</v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>No</v>
          </cell>
          <cell r="AL235" t="str">
            <v>NA</v>
          </cell>
          <cell r="AN235" t="str">
            <v>CFG(R0DIV6)</v>
          </cell>
          <cell r="AP235" t="str">
            <v>NA</v>
          </cell>
          <cell r="AR235" t="str">
            <v>CFG(Disabled)</v>
          </cell>
          <cell r="AT235" t="str">
            <v>100KOhm PU</v>
          </cell>
          <cell r="AV235" t="str">
            <v>CFG(Pull)</v>
          </cell>
          <cell r="AX235" t="str">
            <v>CFG(Enabled)</v>
          </cell>
          <cell r="AZ235" t="str">
            <v>CFG(CMOS)</v>
          </cell>
          <cell r="BB235" t="str">
            <v>NA</v>
          </cell>
          <cell r="BD235" t="str">
            <v>CFG(II_OFF)</v>
          </cell>
          <cell r="BF235" t="str">
            <v>CFG(LPDDR2)</v>
          </cell>
          <cell r="BH235" t="str">
            <v>CFG(0)</v>
          </cell>
          <cell r="BW235">
            <v>894</v>
          </cell>
          <cell r="BX235">
            <v>-2792.7249999999999</v>
          </cell>
          <cell r="CI235" t="str">
            <v>DRAM_D31</v>
          </cell>
        </row>
        <row r="236">
          <cell r="C236" t="str">
            <v>nvcc_dram2p5__2</v>
          </cell>
          <cell r="E236" t="str">
            <v>NOISY_POWER</v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>NA</v>
          </cell>
          <cell r="AL236" t="str">
            <v>NA</v>
          </cell>
          <cell r="AN236" t="str">
            <v>NA</v>
          </cell>
          <cell r="AP236" t="str">
            <v>NA</v>
          </cell>
          <cell r="AR236" t="str">
            <v>NA</v>
          </cell>
          <cell r="AT236" t="str">
            <v>NA</v>
          </cell>
          <cell r="AV236" t="str">
            <v>NA</v>
          </cell>
          <cell r="AX236" t="str">
            <v>NA</v>
          </cell>
          <cell r="AZ236" t="str">
            <v>NA</v>
          </cell>
          <cell r="BB236" t="str">
            <v>NA</v>
          </cell>
          <cell r="BD236" t="str">
            <v>NA</v>
          </cell>
          <cell r="BF236" t="str">
            <v>NA</v>
          </cell>
          <cell r="BH236" t="str">
            <v>NA</v>
          </cell>
          <cell r="BW236">
            <v>236</v>
          </cell>
          <cell r="BX236">
            <v>-2792.7249999999999</v>
          </cell>
          <cell r="CI236" t="str">
            <v>NVCC_DRAM2P5</v>
          </cell>
        </row>
        <row r="237">
          <cell r="C237" t="str">
            <v>nvcc_dram__14</v>
          </cell>
          <cell r="E237" t="str">
            <v>NOISY_POWER</v>
          </cell>
          <cell r="AF237" t="str">
            <v/>
          </cell>
          <cell r="AG237" t="str">
            <v/>
          </cell>
          <cell r="AH237" t="str">
            <v/>
          </cell>
          <cell r="AI237" t="str">
            <v/>
          </cell>
          <cell r="AJ237" t="str">
            <v>NA</v>
          </cell>
          <cell r="AL237" t="str">
            <v>NA</v>
          </cell>
          <cell r="AN237" t="str">
            <v>NA</v>
          </cell>
          <cell r="AP237" t="str">
            <v>NA</v>
          </cell>
          <cell r="AR237" t="str">
            <v>NA</v>
          </cell>
          <cell r="AT237" t="str">
            <v>NA</v>
          </cell>
          <cell r="AV237" t="str">
            <v>NA</v>
          </cell>
          <cell r="AX237" t="str">
            <v>NA</v>
          </cell>
          <cell r="AZ237" t="str">
            <v>NA</v>
          </cell>
          <cell r="BB237" t="str">
            <v>NA</v>
          </cell>
          <cell r="BD237" t="str">
            <v>NA</v>
          </cell>
          <cell r="BF237" t="str">
            <v>NA</v>
          </cell>
          <cell r="BH237" t="str">
            <v>NA</v>
          </cell>
          <cell r="BW237">
            <v>2692.7249999999999</v>
          </cell>
          <cell r="BX237">
            <v>-1793.5</v>
          </cell>
          <cell r="CI237" t="str">
            <v>NVCC_DRAM</v>
          </cell>
        </row>
        <row r="238">
          <cell r="C238" t="str">
            <v>dram_d30</v>
          </cell>
          <cell r="E238" t="str">
            <v>GPIO</v>
          </cell>
          <cell r="I238" t="str">
            <v>mmdc</v>
          </cell>
          <cell r="J238" t="str">
            <v>DRAM_D[30]</v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>No</v>
          </cell>
          <cell r="AL238" t="str">
            <v>NA</v>
          </cell>
          <cell r="AN238" t="str">
            <v>CFG(R0DIV6)</v>
          </cell>
          <cell r="AP238" t="str">
            <v>NA</v>
          </cell>
          <cell r="AR238" t="str">
            <v>CFG(Disabled)</v>
          </cell>
          <cell r="AT238" t="str">
            <v>100KOhm PU</v>
          </cell>
          <cell r="AV238" t="str">
            <v>CFG(Pull)</v>
          </cell>
          <cell r="AX238" t="str">
            <v>CFG(Enabled)</v>
          </cell>
          <cell r="AZ238" t="str">
            <v>CFG(CMOS)</v>
          </cell>
          <cell r="BB238" t="str">
            <v>NA</v>
          </cell>
          <cell r="BD238" t="str">
            <v>CFG(II_OFF)</v>
          </cell>
          <cell r="BF238" t="str">
            <v>CFG(LPDDR2)</v>
          </cell>
          <cell r="BH238" t="str">
            <v>CFG(0)</v>
          </cell>
          <cell r="BW238">
            <v>753</v>
          </cell>
          <cell r="BX238">
            <v>-2792.7249999999999</v>
          </cell>
          <cell r="CI238" t="str">
            <v>DRAM_D30</v>
          </cell>
        </row>
        <row r="239">
          <cell r="C239" t="str">
            <v>dram_d26</v>
          </cell>
          <cell r="E239" t="str">
            <v>GPIO</v>
          </cell>
          <cell r="I239" t="str">
            <v>mmdc</v>
          </cell>
          <cell r="J239" t="str">
            <v>DRAM_D[26]</v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>No</v>
          </cell>
          <cell r="AL239" t="str">
            <v>NA</v>
          </cell>
          <cell r="AN239" t="str">
            <v>CFG(R0DIV6)</v>
          </cell>
          <cell r="AP239" t="str">
            <v>NA</v>
          </cell>
          <cell r="AR239" t="str">
            <v>CFG(Disabled)</v>
          </cell>
          <cell r="AT239" t="str">
            <v>100KOhm PU</v>
          </cell>
          <cell r="AV239" t="str">
            <v>CFG(Pull)</v>
          </cell>
          <cell r="AX239" t="str">
            <v>CFG(Enabled)</v>
          </cell>
          <cell r="AZ239" t="str">
            <v>CFG(CMOS)</v>
          </cell>
          <cell r="BB239" t="str">
            <v>NA</v>
          </cell>
          <cell r="BD239" t="str">
            <v>CFG(II_OFF)</v>
          </cell>
          <cell r="BF239" t="str">
            <v>CFG(LPDDR2)</v>
          </cell>
          <cell r="BH239" t="str">
            <v>CFG(0)</v>
          </cell>
          <cell r="BW239">
            <v>377</v>
          </cell>
          <cell r="BX239">
            <v>-2792.7249999999999</v>
          </cell>
          <cell r="CI239" t="str">
            <v>DRAM_D26</v>
          </cell>
        </row>
        <row r="240">
          <cell r="C240" t="str">
            <v>dram_sdcke0</v>
          </cell>
          <cell r="E240" t="str">
            <v>GPIO</v>
          </cell>
          <cell r="I240" t="str">
            <v>mmdc</v>
          </cell>
          <cell r="J240" t="str">
            <v>DRAM_SDCKE[0]</v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>No</v>
          </cell>
          <cell r="AL240" t="str">
            <v>NA</v>
          </cell>
          <cell r="AN240" t="str">
            <v>CFG(R0DIV6)</v>
          </cell>
          <cell r="AP240" t="str">
            <v>NA</v>
          </cell>
          <cell r="AR240" t="str">
            <v>CFG(Disabled)</v>
          </cell>
          <cell r="AT240" t="str">
            <v>CFG(100KOhm PD)</v>
          </cell>
          <cell r="AV240" t="str">
            <v>CFG(Pull)</v>
          </cell>
          <cell r="AX240" t="str">
            <v>CFG(Enabled)</v>
          </cell>
          <cell r="AZ240" t="str">
            <v>CFG(CMOS)</v>
          </cell>
          <cell r="BB240" t="str">
            <v>NA</v>
          </cell>
          <cell r="BD240" t="str">
            <v>CFG(II_OFF)</v>
          </cell>
          <cell r="BF240" t="str">
            <v>CFG(LPDDR2)</v>
          </cell>
          <cell r="BH240" t="str">
            <v>CFG(0)</v>
          </cell>
          <cell r="BW240">
            <v>2692.7249999999999</v>
          </cell>
          <cell r="BX240">
            <v>-1416.5</v>
          </cell>
          <cell r="CI240" t="str">
            <v>DRAM_SDCKE0</v>
          </cell>
        </row>
        <row r="241">
          <cell r="C241" t="str">
            <v>nvcc_dram__15</v>
          </cell>
          <cell r="E241" t="str">
            <v>NOISY_POWER</v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>NA</v>
          </cell>
          <cell r="AL241" t="str">
            <v>NA</v>
          </cell>
          <cell r="AN241" t="str">
            <v>NA</v>
          </cell>
          <cell r="AP241" t="str">
            <v>NA</v>
          </cell>
          <cell r="AR241" t="str">
            <v>NA</v>
          </cell>
          <cell r="AT241" t="str">
            <v>NA</v>
          </cell>
          <cell r="AV241" t="str">
            <v>NA</v>
          </cell>
          <cell r="AX241" t="str">
            <v>NA</v>
          </cell>
          <cell r="AZ241" t="str">
            <v>NA</v>
          </cell>
          <cell r="BB241" t="str">
            <v>NA</v>
          </cell>
          <cell r="BD241" t="str">
            <v>NA</v>
          </cell>
          <cell r="BF241" t="str">
            <v>NA</v>
          </cell>
          <cell r="BH241" t="str">
            <v>NA</v>
          </cell>
          <cell r="BW241">
            <v>2692.7249999999999</v>
          </cell>
          <cell r="BX241">
            <v>-1510.5</v>
          </cell>
          <cell r="CI241" t="str">
            <v>NVCC_DRAM</v>
          </cell>
        </row>
        <row r="242">
          <cell r="C242" t="str">
            <v>dram_sdcke1</v>
          </cell>
          <cell r="E242" t="str">
            <v>GPIO</v>
          </cell>
          <cell r="I242" t="str">
            <v>mmdc</v>
          </cell>
          <cell r="J242" t="str">
            <v>DRAM_SDCKE[1]</v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>No</v>
          </cell>
          <cell r="AL242" t="str">
            <v>NA</v>
          </cell>
          <cell r="AN242" t="str">
            <v>CFG(R0DIV6)</v>
          </cell>
          <cell r="AP242" t="str">
            <v>NA</v>
          </cell>
          <cell r="AR242" t="str">
            <v>CFG(Disabled)</v>
          </cell>
          <cell r="AT242" t="str">
            <v>CFG(100KOhm PD)</v>
          </cell>
          <cell r="AV242" t="str">
            <v>CFG(Pull)</v>
          </cell>
          <cell r="AX242" t="str">
            <v>CFG(Enabled)</v>
          </cell>
          <cell r="AZ242" t="str">
            <v>CFG(CMOS)</v>
          </cell>
          <cell r="BB242" t="str">
            <v>NA</v>
          </cell>
          <cell r="BD242" t="str">
            <v>CFG(II_OFF)</v>
          </cell>
          <cell r="BF242" t="str">
            <v>CFG(LPDDR2)</v>
          </cell>
          <cell r="BH242" t="str">
            <v>CFG(0)</v>
          </cell>
          <cell r="BW242">
            <v>2692.7249999999999</v>
          </cell>
          <cell r="BX242">
            <v>-1274.5</v>
          </cell>
          <cell r="CI242" t="str">
            <v>DRAM_SDCKE1</v>
          </cell>
        </row>
        <row r="243">
          <cell r="C243" t="str">
            <v>dram_a15</v>
          </cell>
          <cell r="E243" t="str">
            <v>GPIO</v>
          </cell>
          <cell r="I243" t="str">
            <v>mmdc</v>
          </cell>
          <cell r="J243" t="str">
            <v>DRAM_A[15]</v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>No</v>
          </cell>
          <cell r="AL243" t="str">
            <v>NA</v>
          </cell>
          <cell r="AN243" t="str">
            <v>CFG(R0DIV6)</v>
          </cell>
          <cell r="AP243" t="str">
            <v>NA</v>
          </cell>
          <cell r="AR243" t="str">
            <v>CFG(Disabled)</v>
          </cell>
          <cell r="AT243" t="str">
            <v>100KOhm PU</v>
          </cell>
          <cell r="AV243" t="str">
            <v>CFG(Pull)</v>
          </cell>
          <cell r="AX243" t="str">
            <v>CFG(Enabled)</v>
          </cell>
          <cell r="AZ243" t="str">
            <v>CFG(CMOS)</v>
          </cell>
          <cell r="BB243" t="str">
            <v>NA</v>
          </cell>
          <cell r="BD243" t="str">
            <v>CFG(II_OFF)</v>
          </cell>
          <cell r="BF243" t="str">
            <v>CFG(LPDDR2)</v>
          </cell>
          <cell r="BH243" t="str">
            <v>CFG(0)</v>
          </cell>
          <cell r="BW243">
            <v>2692.7249999999999</v>
          </cell>
          <cell r="BX243">
            <v>-2292</v>
          </cell>
          <cell r="CI243" t="str">
            <v>DRAM_A15</v>
          </cell>
        </row>
        <row r="244">
          <cell r="C244" t="str">
            <v>dram_a14</v>
          </cell>
          <cell r="E244" t="str">
            <v>GPIO</v>
          </cell>
          <cell r="I244" t="str">
            <v>mmdc</v>
          </cell>
          <cell r="J244" t="str">
            <v>DRAM_A[14]</v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>No</v>
          </cell>
          <cell r="AL244" t="str">
            <v>NA</v>
          </cell>
          <cell r="AN244" t="str">
            <v>CFG(R0DIV6)</v>
          </cell>
          <cell r="AP244" t="str">
            <v>NA</v>
          </cell>
          <cell r="AR244" t="str">
            <v>CFG(Disabled)</v>
          </cell>
          <cell r="AT244" t="str">
            <v>100KOhm PU</v>
          </cell>
          <cell r="AV244" t="str">
            <v>CFG(Pull)</v>
          </cell>
          <cell r="AX244" t="str">
            <v>CFG(Enabled)</v>
          </cell>
          <cell r="AZ244" t="str">
            <v>CFG(CMOS)</v>
          </cell>
          <cell r="BB244" t="str">
            <v>NA</v>
          </cell>
          <cell r="BD244" t="str">
            <v>CFG(II_OFF)</v>
          </cell>
          <cell r="BF244" t="str">
            <v>CFG(LPDDR2)</v>
          </cell>
          <cell r="BH244" t="str">
            <v>CFG(0)</v>
          </cell>
          <cell r="BW244">
            <v>2692.7249999999999</v>
          </cell>
          <cell r="BX244">
            <v>-2457.5</v>
          </cell>
          <cell r="CI244" t="str">
            <v>DRAM_A14</v>
          </cell>
        </row>
        <row r="245">
          <cell r="C245" t="str">
            <v>dram_sdba2</v>
          </cell>
          <cell r="E245" t="str">
            <v>GPIO</v>
          </cell>
          <cell r="I245" t="str">
            <v>mmdc</v>
          </cell>
          <cell r="J245" t="str">
            <v>DRAM_SDBA[2]</v>
          </cell>
          <cell r="AF245" t="str">
            <v/>
          </cell>
          <cell r="AG245" t="str">
            <v/>
          </cell>
          <cell r="AH245" t="str">
            <v/>
          </cell>
          <cell r="AI245" t="str">
            <v/>
          </cell>
          <cell r="AJ245" t="str">
            <v>No</v>
          </cell>
          <cell r="AL245" t="str">
            <v>NA</v>
          </cell>
          <cell r="AN245" t="str">
            <v>CFG(R0DIV6)</v>
          </cell>
          <cell r="AP245" t="str">
            <v>NA</v>
          </cell>
          <cell r="AR245" t="str">
            <v>CFG(Disabled)</v>
          </cell>
          <cell r="AT245" t="str">
            <v>100KOhm PU</v>
          </cell>
          <cell r="AV245" t="str">
            <v>CFG(Pull)</v>
          </cell>
          <cell r="AX245" t="str">
            <v>CFG(Enabled)</v>
          </cell>
          <cell r="AZ245" t="str">
            <v>CFG(CMOS)</v>
          </cell>
          <cell r="BB245" t="str">
            <v>NA</v>
          </cell>
          <cell r="BD245" t="str">
            <v>CFG(II_OFF)</v>
          </cell>
          <cell r="BF245" t="str">
            <v>CFG(LPDDR2)</v>
          </cell>
          <cell r="BH245" t="str">
            <v>CFG(0)</v>
          </cell>
          <cell r="BW245">
            <v>2692.7249999999999</v>
          </cell>
          <cell r="BX245">
            <v>-1558</v>
          </cell>
          <cell r="CI245" t="str">
            <v>DRAM_SDBA2</v>
          </cell>
        </row>
        <row r="246">
          <cell r="C246" t="str">
            <v>dram_a11</v>
          </cell>
          <cell r="E246" t="str">
            <v>GPIO</v>
          </cell>
          <cell r="I246" t="str">
            <v>mmdc</v>
          </cell>
          <cell r="J246" t="str">
            <v>DRAM_A[11]</v>
          </cell>
          <cell r="AF246" t="str">
            <v/>
          </cell>
          <cell r="AG246" t="str">
            <v/>
          </cell>
          <cell r="AH246" t="str">
            <v/>
          </cell>
          <cell r="AI246" t="str">
            <v/>
          </cell>
          <cell r="AJ246" t="str">
            <v>No</v>
          </cell>
          <cell r="AL246" t="str">
            <v>NA</v>
          </cell>
          <cell r="AN246" t="str">
            <v>CFG(R0DIV6)</v>
          </cell>
          <cell r="AP246" t="str">
            <v>NA</v>
          </cell>
          <cell r="AR246" t="str">
            <v>CFG(Disabled)</v>
          </cell>
          <cell r="AT246" t="str">
            <v>100KOhm PU</v>
          </cell>
          <cell r="AV246" t="str">
            <v>CFG(Pull)</v>
          </cell>
          <cell r="AX246" t="str">
            <v>CFG(Enabled)</v>
          </cell>
          <cell r="AZ246" t="str">
            <v>CFG(CMOS)</v>
          </cell>
          <cell r="BB246" t="str">
            <v>NA</v>
          </cell>
          <cell r="BD246" t="str">
            <v>CFG(II_OFF)</v>
          </cell>
          <cell r="BF246" t="str">
            <v>CFG(LPDDR2)</v>
          </cell>
          <cell r="BH246" t="str">
            <v>NA</v>
          </cell>
          <cell r="BW246">
            <v>2692.7249999999999</v>
          </cell>
          <cell r="BX246">
            <v>-2631.5</v>
          </cell>
          <cell r="CI246" t="str">
            <v>DRAM_A11</v>
          </cell>
        </row>
        <row r="247">
          <cell r="C247" t="str">
            <v>nvcc_dram__16</v>
          </cell>
          <cell r="E247" t="str">
            <v>NOISY_POWER</v>
          </cell>
          <cell r="AF247" t="str">
            <v/>
          </cell>
          <cell r="AG247" t="str">
            <v/>
          </cell>
          <cell r="AH247" t="str">
            <v/>
          </cell>
          <cell r="AI247" t="str">
            <v/>
          </cell>
          <cell r="AJ247" t="str">
            <v>NA</v>
          </cell>
          <cell r="AL247" t="str">
            <v>NA</v>
          </cell>
          <cell r="AN247" t="str">
            <v>NA</v>
          </cell>
          <cell r="AP247" t="str">
            <v>NA</v>
          </cell>
          <cell r="AR247" t="str">
            <v>NA</v>
          </cell>
          <cell r="AT247" t="str">
            <v>NA</v>
          </cell>
          <cell r="AV247" t="str">
            <v>NA</v>
          </cell>
          <cell r="AX247" t="str">
            <v>NA</v>
          </cell>
          <cell r="AZ247" t="str">
            <v>NA</v>
          </cell>
          <cell r="BB247" t="str">
            <v>NA</v>
          </cell>
          <cell r="BD247" t="str">
            <v>NA</v>
          </cell>
          <cell r="BF247" t="str">
            <v>NA</v>
          </cell>
          <cell r="BH247" t="str">
            <v>NA</v>
          </cell>
          <cell r="BW247">
            <v>2692.7249999999999</v>
          </cell>
          <cell r="BX247">
            <v>-1463.5</v>
          </cell>
          <cell r="CI247" t="str">
            <v>NVCC_DRAM</v>
          </cell>
        </row>
        <row r="248">
          <cell r="C248" t="str">
            <v>dram_a12</v>
          </cell>
          <cell r="E248" t="str">
            <v>GPIO</v>
          </cell>
          <cell r="I248" t="str">
            <v>mmdc</v>
          </cell>
          <cell r="J248" t="str">
            <v>DRAM_A[12]</v>
          </cell>
          <cell r="AF248" t="str">
            <v/>
          </cell>
          <cell r="AG248" t="str">
            <v/>
          </cell>
          <cell r="AH248" t="str">
            <v/>
          </cell>
          <cell r="AI248" t="str">
            <v/>
          </cell>
          <cell r="AJ248" t="str">
            <v>No</v>
          </cell>
          <cell r="AL248" t="str">
            <v>NA</v>
          </cell>
          <cell r="AN248" t="str">
            <v>CFG(R0DIV6)</v>
          </cell>
          <cell r="AP248" t="str">
            <v>NA</v>
          </cell>
          <cell r="AR248" t="str">
            <v>CFG(Disabled)</v>
          </cell>
          <cell r="AT248" t="str">
            <v>100KOhm PU</v>
          </cell>
          <cell r="AV248" t="str">
            <v>CFG(Pull)</v>
          </cell>
          <cell r="AX248" t="str">
            <v>CFG(Enabled)</v>
          </cell>
          <cell r="AZ248" t="str">
            <v>CFG(CMOS)</v>
          </cell>
          <cell r="BB248" t="str">
            <v>NA</v>
          </cell>
          <cell r="BD248" t="str">
            <v>CFG(II_OFF)</v>
          </cell>
          <cell r="BF248" t="str">
            <v>CFG(LPDDR2)</v>
          </cell>
          <cell r="BH248" t="str">
            <v>NA</v>
          </cell>
          <cell r="BW248">
            <v>2692.7249999999999</v>
          </cell>
          <cell r="BX248">
            <v>-2572.5</v>
          </cell>
          <cell r="CI248" t="str">
            <v>DRAM_A12</v>
          </cell>
        </row>
        <row r="249">
          <cell r="C249" t="str">
            <v>dram_a9</v>
          </cell>
          <cell r="E249" t="str">
            <v>GPIO</v>
          </cell>
          <cell r="I249" t="str">
            <v>mmdc</v>
          </cell>
          <cell r="J249" t="str">
            <v>DRAM_A[9]</v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>No</v>
          </cell>
          <cell r="AL249" t="str">
            <v>NA</v>
          </cell>
          <cell r="AN249" t="str">
            <v>CFG(R0DIV6)</v>
          </cell>
          <cell r="AP249" t="str">
            <v>NA</v>
          </cell>
          <cell r="AR249" t="str">
            <v>CFG(Disabled)</v>
          </cell>
          <cell r="AT249" t="str">
            <v>100KOhm PU</v>
          </cell>
          <cell r="AV249" t="str">
            <v>CFG(Pull)</v>
          </cell>
          <cell r="AX249" t="str">
            <v>CFG(Enabled)</v>
          </cell>
          <cell r="AZ249" t="str">
            <v>CFG(CMOS)</v>
          </cell>
          <cell r="BB249" t="str">
            <v>NA</v>
          </cell>
          <cell r="BD249" t="str">
            <v>CFG(II_OFF)</v>
          </cell>
          <cell r="BF249" t="str">
            <v>CFG(LPDDR2)</v>
          </cell>
          <cell r="BH249" t="str">
            <v>NA</v>
          </cell>
          <cell r="BW249">
            <v>2447.5</v>
          </cell>
          <cell r="BX249">
            <v>-2792.7249999999999</v>
          </cell>
          <cell r="CI249" t="str">
            <v>DRAM_A9</v>
          </cell>
        </row>
        <row r="250">
          <cell r="C250" t="str">
            <v>dram_a7</v>
          </cell>
          <cell r="E250" t="str">
            <v>GPIO</v>
          </cell>
          <cell r="I250" t="str">
            <v>mmdc</v>
          </cell>
          <cell r="J250" t="str">
            <v>DRAM_A[7]</v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>No</v>
          </cell>
          <cell r="AL250" t="str">
            <v>NA</v>
          </cell>
          <cell r="AN250" t="str">
            <v>CFG(R0DIV6)</v>
          </cell>
          <cell r="AP250" t="str">
            <v>NA</v>
          </cell>
          <cell r="AR250" t="str">
            <v>CFG(Disabled)</v>
          </cell>
          <cell r="AT250" t="str">
            <v>100KOhm PU</v>
          </cell>
          <cell r="AV250" t="str">
            <v>CFG(Pull)</v>
          </cell>
          <cell r="AX250" t="str">
            <v>CFG(Enabled)</v>
          </cell>
          <cell r="AZ250" t="str">
            <v>CFG(CMOS)</v>
          </cell>
          <cell r="BB250" t="str">
            <v>NA</v>
          </cell>
          <cell r="BD250" t="str">
            <v>CFG(II_OFF)</v>
          </cell>
          <cell r="BF250" t="str">
            <v>CFG(LPDDR2)</v>
          </cell>
          <cell r="BH250" t="str">
            <v>NA</v>
          </cell>
          <cell r="BW250">
            <v>2327</v>
          </cell>
          <cell r="BX250">
            <v>-2792.7249999999999</v>
          </cell>
          <cell r="CI250" t="str">
            <v>DRAM_A7</v>
          </cell>
        </row>
        <row r="251">
          <cell r="C251" t="str">
            <v>nvcc_dram__17</v>
          </cell>
          <cell r="E251" t="str">
            <v>NOISY_POWER</v>
          </cell>
          <cell r="AF251" t="str">
            <v/>
          </cell>
          <cell r="AG251" t="str">
            <v/>
          </cell>
          <cell r="AH251" t="str">
            <v/>
          </cell>
          <cell r="AI251" t="str">
            <v/>
          </cell>
          <cell r="AJ251" t="str">
            <v>NA</v>
          </cell>
          <cell r="AL251" t="str">
            <v>NA</v>
          </cell>
          <cell r="AN251" t="str">
            <v>NA</v>
          </cell>
          <cell r="AP251" t="str">
            <v>NA</v>
          </cell>
          <cell r="AR251" t="str">
            <v>NA</v>
          </cell>
          <cell r="AT251" t="str">
            <v>NA</v>
          </cell>
          <cell r="AV251" t="str">
            <v>NA</v>
          </cell>
          <cell r="AX251" t="str">
            <v>NA</v>
          </cell>
          <cell r="AZ251" t="str">
            <v>NA</v>
          </cell>
          <cell r="BB251" t="str">
            <v>NA</v>
          </cell>
          <cell r="BD251" t="str">
            <v>NA</v>
          </cell>
          <cell r="BF251" t="str">
            <v>NA</v>
          </cell>
          <cell r="BH251" t="str">
            <v>NA</v>
          </cell>
          <cell r="BW251">
            <v>2692.7249999999999</v>
          </cell>
          <cell r="BX251">
            <v>-1180</v>
          </cell>
          <cell r="CI251" t="str">
            <v>NVCC_DRAM</v>
          </cell>
        </row>
        <row r="252">
          <cell r="C252" t="str">
            <v>pfill_calib__4</v>
          </cell>
          <cell r="E252" t="str">
            <v/>
          </cell>
          <cell r="AF252" t="str">
            <v/>
          </cell>
          <cell r="AG252" t="str">
            <v/>
          </cell>
          <cell r="AH252" t="str">
            <v/>
          </cell>
          <cell r="AI252" t="str">
            <v/>
          </cell>
          <cell r="AJ252" t="str">
            <v>NA</v>
          </cell>
          <cell r="AL252" t="str">
            <v>NA</v>
          </cell>
          <cell r="AN252" t="str">
            <v>NA</v>
          </cell>
          <cell r="AP252" t="str">
            <v>NA</v>
          </cell>
          <cell r="AR252" t="str">
            <v>NA</v>
          </cell>
          <cell r="AT252" t="str">
            <v>NA</v>
          </cell>
          <cell r="AV252" t="str">
            <v>NA</v>
          </cell>
          <cell r="AX252" t="str">
            <v>NA</v>
          </cell>
          <cell r="AZ252" t="str">
            <v>NA</v>
          </cell>
          <cell r="BB252" t="str">
            <v>NA</v>
          </cell>
          <cell r="BD252" t="str">
            <v>NA</v>
          </cell>
          <cell r="BF252" t="str">
            <v>NA</v>
          </cell>
          <cell r="BH252" t="str">
            <v>NA</v>
          </cell>
          <cell r="BW252">
            <v>-1995</v>
          </cell>
          <cell r="BX252">
            <v>-2792.7249999999999</v>
          </cell>
          <cell r="CI252">
            <v>0</v>
          </cell>
        </row>
        <row r="253">
          <cell r="C253" t="str">
            <v>dram_a8</v>
          </cell>
          <cell r="E253" t="str">
            <v>GPIO</v>
          </cell>
          <cell r="I253" t="str">
            <v>mmdc</v>
          </cell>
          <cell r="J253" t="str">
            <v>DRAM_A[8]</v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>No</v>
          </cell>
          <cell r="AL253" t="str">
            <v>NA</v>
          </cell>
          <cell r="AN253" t="str">
            <v>CFG(R0DIV6)</v>
          </cell>
          <cell r="AP253" t="str">
            <v>NA</v>
          </cell>
          <cell r="AR253" t="str">
            <v>CFG(Disabled)</v>
          </cell>
          <cell r="AT253" t="str">
            <v>100KOhm PU</v>
          </cell>
          <cell r="AV253" t="str">
            <v>CFG(Pull)</v>
          </cell>
          <cell r="AX253" t="str">
            <v>CFG(Enabled)</v>
          </cell>
          <cell r="AZ253" t="str">
            <v>CFG(CMOS)</v>
          </cell>
          <cell r="BB253" t="str">
            <v>NA</v>
          </cell>
          <cell r="BD253" t="str">
            <v>CFG(II_OFF)</v>
          </cell>
          <cell r="BF253" t="str">
            <v>CFG(LPDDR2)</v>
          </cell>
          <cell r="BH253" t="str">
            <v>CFG(0)</v>
          </cell>
          <cell r="BW253">
            <v>2388.5</v>
          </cell>
          <cell r="BX253">
            <v>-2792.7249999999999</v>
          </cell>
          <cell r="CI253" t="str">
            <v>DRAM_A8</v>
          </cell>
        </row>
        <row r="254">
          <cell r="C254" t="str">
            <v>dram_a6</v>
          </cell>
          <cell r="E254" t="str">
            <v>GPIO</v>
          </cell>
          <cell r="I254" t="str">
            <v>mmdc</v>
          </cell>
          <cell r="J254" t="str">
            <v>DRAM_A[6]</v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>No</v>
          </cell>
          <cell r="AL254" t="str">
            <v>NA</v>
          </cell>
          <cell r="AN254" t="str">
            <v>CFG(R0DIV6)</v>
          </cell>
          <cell r="AP254" t="str">
            <v>NA</v>
          </cell>
          <cell r="AR254" t="str">
            <v>CFG(Disabled)</v>
          </cell>
          <cell r="AT254" t="str">
            <v>100KOhm PU</v>
          </cell>
          <cell r="AV254" t="str">
            <v>CFG(Pull)</v>
          </cell>
          <cell r="AX254" t="str">
            <v>CFG(Enabled)</v>
          </cell>
          <cell r="AZ254" t="str">
            <v>CFG(CMOS)</v>
          </cell>
          <cell r="BB254" t="str">
            <v>NA</v>
          </cell>
          <cell r="BD254" t="str">
            <v>CFG(II_OFF)</v>
          </cell>
          <cell r="BF254" t="str">
            <v>CFG(LPDDR2)</v>
          </cell>
          <cell r="BH254" t="str">
            <v>CFG(0)</v>
          </cell>
          <cell r="BW254">
            <v>2172</v>
          </cell>
          <cell r="BX254">
            <v>-2792.7249999999999</v>
          </cell>
          <cell r="CI254" t="str">
            <v>DRAM_A6</v>
          </cell>
        </row>
        <row r="255">
          <cell r="C255" t="str">
            <v>dram_a5</v>
          </cell>
          <cell r="E255" t="str">
            <v>GPIO</v>
          </cell>
          <cell r="I255" t="str">
            <v>mmdc</v>
          </cell>
          <cell r="J255" t="str">
            <v>DRAM_A[5]</v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>No</v>
          </cell>
          <cell r="AL255" t="str">
            <v>NA</v>
          </cell>
          <cell r="AN255" t="str">
            <v>CFG(R0DIV6)</v>
          </cell>
          <cell r="AP255" t="str">
            <v>NA</v>
          </cell>
          <cell r="AR255" t="str">
            <v>CFG(Disabled)</v>
          </cell>
          <cell r="AT255" t="str">
            <v>100KOhm PU</v>
          </cell>
          <cell r="AV255" t="str">
            <v>CFG(Pull)</v>
          </cell>
          <cell r="AX255" t="str">
            <v>CFG(Enabled)</v>
          </cell>
          <cell r="AZ255" t="str">
            <v>CFG(CMOS)</v>
          </cell>
          <cell r="BB255" t="str">
            <v>NA</v>
          </cell>
          <cell r="BD255" t="str">
            <v>CFG(II_OFF)</v>
          </cell>
          <cell r="BF255" t="str">
            <v>CFG(LPDDR2)</v>
          </cell>
          <cell r="BH255" t="str">
            <v>CFG(0)</v>
          </cell>
          <cell r="BW255">
            <v>2122</v>
          </cell>
          <cell r="BX255">
            <v>-2792.7249999999999</v>
          </cell>
          <cell r="CI255" t="str">
            <v>DRAM_A5</v>
          </cell>
        </row>
        <row r="256">
          <cell r="C256" t="str">
            <v>nvcc_dram__18</v>
          </cell>
          <cell r="E256" t="str">
            <v>NOISY_POWER</v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>NA</v>
          </cell>
          <cell r="AL256" t="str">
            <v>NA</v>
          </cell>
          <cell r="AN256" t="str">
            <v>NA</v>
          </cell>
          <cell r="AP256" t="str">
            <v>NA</v>
          </cell>
          <cell r="AR256" t="str">
            <v>NA</v>
          </cell>
          <cell r="AT256" t="str">
            <v>NA</v>
          </cell>
          <cell r="AV256" t="str">
            <v>NA</v>
          </cell>
          <cell r="AX256" t="str">
            <v>NA</v>
          </cell>
          <cell r="AZ256" t="str">
            <v>NA</v>
          </cell>
          <cell r="BB256" t="str">
            <v>NA</v>
          </cell>
          <cell r="BD256" t="str">
            <v>NA</v>
          </cell>
          <cell r="BF256" t="str">
            <v>NA</v>
          </cell>
          <cell r="BH256" t="str">
            <v>NA</v>
          </cell>
          <cell r="BW256">
            <v>2692.7249999999999</v>
          </cell>
          <cell r="BX256">
            <v>-943.5</v>
          </cell>
          <cell r="CI256" t="str">
            <v>NVCC_DRAM</v>
          </cell>
        </row>
        <row r="257">
          <cell r="C257" t="str">
            <v>dram_a4</v>
          </cell>
          <cell r="E257" t="str">
            <v>GPIO</v>
          </cell>
          <cell r="I257" t="str">
            <v>mmdc</v>
          </cell>
          <cell r="J257" t="str">
            <v>DRAM_A[4]</v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>No</v>
          </cell>
          <cell r="AL257" t="str">
            <v>NA</v>
          </cell>
          <cell r="AN257" t="str">
            <v>CFG(R0DIV6)</v>
          </cell>
          <cell r="AP257" t="str">
            <v>NA</v>
          </cell>
          <cell r="AR257" t="str">
            <v>CFG(Disabled)</v>
          </cell>
          <cell r="AT257" t="str">
            <v>100KOhm PU</v>
          </cell>
          <cell r="AV257" t="str">
            <v>CFG(Pull)</v>
          </cell>
          <cell r="AX257" t="str">
            <v>CFG(Enabled)</v>
          </cell>
          <cell r="AZ257" t="str">
            <v>CFG(CMOS)</v>
          </cell>
          <cell r="BB257" t="str">
            <v>NA</v>
          </cell>
          <cell r="BD257" t="str">
            <v>CFG(II_OFF)</v>
          </cell>
          <cell r="BF257" t="str">
            <v>CFG(LPDDR2)</v>
          </cell>
          <cell r="BH257" t="str">
            <v>CFG(0)</v>
          </cell>
          <cell r="BW257">
            <v>2074</v>
          </cell>
          <cell r="BX257">
            <v>-2792.7249999999999</v>
          </cell>
          <cell r="CI257" t="str">
            <v>DRAM_A4</v>
          </cell>
        </row>
        <row r="258">
          <cell r="C258" t="str">
            <v>dram_a3</v>
          </cell>
          <cell r="E258" t="str">
            <v>GPIO</v>
          </cell>
          <cell r="I258" t="str">
            <v>mmdc</v>
          </cell>
          <cell r="J258" t="str">
            <v>DRAM_A[3]</v>
          </cell>
          <cell r="AF258" t="str">
            <v/>
          </cell>
          <cell r="AG258" t="str">
            <v/>
          </cell>
          <cell r="AH258" t="str">
            <v/>
          </cell>
          <cell r="AI258" t="str">
            <v/>
          </cell>
          <cell r="AJ258" t="str">
            <v>No</v>
          </cell>
          <cell r="AL258" t="str">
            <v>NA</v>
          </cell>
          <cell r="AN258" t="str">
            <v>CFG(R0DIV6)</v>
          </cell>
          <cell r="AP258" t="str">
            <v>NA</v>
          </cell>
          <cell r="AR258" t="str">
            <v>CFG(Disabled)</v>
          </cell>
          <cell r="AT258" t="str">
            <v>100KOhm PU</v>
          </cell>
          <cell r="AV258" t="str">
            <v>CFG(Pull)</v>
          </cell>
          <cell r="AX258" t="str">
            <v>CFG(Enabled)</v>
          </cell>
          <cell r="AZ258" t="str">
            <v>CFG(CMOS)</v>
          </cell>
          <cell r="BB258" t="str">
            <v>NA</v>
          </cell>
          <cell r="BD258" t="str">
            <v>CFG(II_OFF)</v>
          </cell>
          <cell r="BF258" t="str">
            <v>CFG(LPDDR2)</v>
          </cell>
          <cell r="BH258" t="str">
            <v>CFG(0)</v>
          </cell>
          <cell r="BW258">
            <v>2025</v>
          </cell>
          <cell r="BX258">
            <v>-2792.7249999999999</v>
          </cell>
          <cell r="CI258" t="str">
            <v>DRAM_A3</v>
          </cell>
        </row>
        <row r="259">
          <cell r="C259" t="str">
            <v>dram_a2</v>
          </cell>
          <cell r="E259" t="str">
            <v>GPIO</v>
          </cell>
          <cell r="I259" t="str">
            <v>mmdc</v>
          </cell>
          <cell r="J259" t="str">
            <v>DRAM_A[2]</v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>No</v>
          </cell>
          <cell r="AL259" t="str">
            <v>NA</v>
          </cell>
          <cell r="AN259" t="str">
            <v>CFG(R0DIV6)</v>
          </cell>
          <cell r="AP259" t="str">
            <v>NA</v>
          </cell>
          <cell r="AR259" t="str">
            <v>CFG(Disabled)</v>
          </cell>
          <cell r="AT259" t="str">
            <v>100KOhm PU</v>
          </cell>
          <cell r="AV259" t="str">
            <v>CFG(Pull)</v>
          </cell>
          <cell r="AX259" t="str">
            <v>CFG(Enabled)</v>
          </cell>
          <cell r="AZ259" t="str">
            <v>CFG(CMOS)</v>
          </cell>
          <cell r="BB259" t="str">
            <v>NA</v>
          </cell>
          <cell r="BD259" t="str">
            <v>CFG(II_OFF)</v>
          </cell>
          <cell r="BF259" t="str">
            <v>CFG(LPDDR2)</v>
          </cell>
          <cell r="BH259" t="str">
            <v>CFG(0)</v>
          </cell>
          <cell r="BW259">
            <v>1882</v>
          </cell>
          <cell r="BX259">
            <v>-2792.7249999999999</v>
          </cell>
          <cell r="CI259" t="str">
            <v>DRAM_A2</v>
          </cell>
        </row>
        <row r="260">
          <cell r="C260" t="str">
            <v>nvcc_dram__19</v>
          </cell>
          <cell r="E260" t="str">
            <v>NOISY_POWER</v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>NA</v>
          </cell>
          <cell r="AL260" t="str">
            <v>NA</v>
          </cell>
          <cell r="AN260" t="str">
            <v>NA</v>
          </cell>
          <cell r="AP260" t="str">
            <v>NA</v>
          </cell>
          <cell r="AR260" t="str">
            <v>NA</v>
          </cell>
          <cell r="AT260" t="str">
            <v>NA</v>
          </cell>
          <cell r="AV260" t="str">
            <v>NA</v>
          </cell>
          <cell r="AX260" t="str">
            <v>NA</v>
          </cell>
          <cell r="AZ260" t="str">
            <v>NA</v>
          </cell>
          <cell r="BB260" t="str">
            <v>NA</v>
          </cell>
          <cell r="BD260" t="str">
            <v>NA</v>
          </cell>
          <cell r="BF260" t="str">
            <v>NA</v>
          </cell>
          <cell r="BH260" t="str">
            <v>NA</v>
          </cell>
          <cell r="BW260">
            <v>2692.7249999999999</v>
          </cell>
          <cell r="BX260">
            <v>-896.5</v>
          </cell>
          <cell r="CI260" t="str">
            <v>NVCC_DRAM</v>
          </cell>
        </row>
        <row r="261">
          <cell r="C261" t="str">
            <v>dram_a1</v>
          </cell>
          <cell r="E261" t="str">
            <v>GPIO</v>
          </cell>
          <cell r="I261" t="str">
            <v>mmdc</v>
          </cell>
          <cell r="J261" t="str">
            <v>DRAM_A[1]</v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>No</v>
          </cell>
          <cell r="AL261" t="str">
            <v>NA</v>
          </cell>
          <cell r="AN261" t="str">
            <v>CFG(R0DIV6)</v>
          </cell>
          <cell r="AP261" t="str">
            <v>NA</v>
          </cell>
          <cell r="AR261" t="str">
            <v>CFG(Disabled)</v>
          </cell>
          <cell r="AT261" t="str">
            <v>100KOhm PU</v>
          </cell>
          <cell r="AV261" t="str">
            <v>CFG(Pull)</v>
          </cell>
          <cell r="AX261" t="str">
            <v>CFG(Enabled)</v>
          </cell>
          <cell r="AZ261" t="str">
            <v>CFG(CMOS)</v>
          </cell>
          <cell r="BB261" t="str">
            <v>NA</v>
          </cell>
          <cell r="BD261" t="str">
            <v>CFG(II_OFF)</v>
          </cell>
          <cell r="BF261" t="str">
            <v>CFG(LPDDR2)</v>
          </cell>
          <cell r="BH261" t="str">
            <v>CFG(0)</v>
          </cell>
          <cell r="BW261">
            <v>1834</v>
          </cell>
          <cell r="BX261">
            <v>-2792.7249999999999</v>
          </cell>
          <cell r="CI261" t="str">
            <v>DRAM_A1</v>
          </cell>
        </row>
        <row r="262">
          <cell r="C262" t="str">
            <v>nvcc_dram2p5__3</v>
          </cell>
          <cell r="E262" t="str">
            <v>NOISY_POWER</v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>NA</v>
          </cell>
          <cell r="AL262" t="str">
            <v>NA</v>
          </cell>
          <cell r="AN262" t="str">
            <v>NA</v>
          </cell>
          <cell r="AP262" t="str">
            <v>NA</v>
          </cell>
          <cell r="AR262" t="str">
            <v>NA</v>
          </cell>
          <cell r="AT262" t="str">
            <v>NA</v>
          </cell>
          <cell r="AV262" t="str">
            <v>NA</v>
          </cell>
          <cell r="AX262" t="str">
            <v>NA</v>
          </cell>
          <cell r="AZ262" t="str">
            <v>NA</v>
          </cell>
          <cell r="BB262" t="str">
            <v>NA</v>
          </cell>
          <cell r="BD262" t="str">
            <v>NA</v>
          </cell>
          <cell r="BF262" t="str">
            <v>NA</v>
          </cell>
          <cell r="BH262" t="str">
            <v>NA</v>
          </cell>
          <cell r="BW262">
            <v>236</v>
          </cell>
          <cell r="BX262">
            <v>-2792.7249999999999</v>
          </cell>
          <cell r="CI262" t="str">
            <v>NVCC_DRAM2P5</v>
          </cell>
        </row>
        <row r="263">
          <cell r="C263" t="str">
            <v>dram_a0</v>
          </cell>
          <cell r="E263" t="str">
            <v>GPIO</v>
          </cell>
          <cell r="I263" t="str">
            <v>mmdc</v>
          </cell>
          <cell r="J263" t="str">
            <v>DRAM_A[0]</v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>No</v>
          </cell>
          <cell r="AL263" t="str">
            <v>NA</v>
          </cell>
          <cell r="AN263" t="str">
            <v>CFG(R0DIV6)</v>
          </cell>
          <cell r="AP263" t="str">
            <v>NA</v>
          </cell>
          <cell r="AR263" t="str">
            <v>CFG(Disabled)</v>
          </cell>
          <cell r="AT263" t="str">
            <v>100KOhm PU</v>
          </cell>
          <cell r="AV263" t="str">
            <v>CFG(Pull)</v>
          </cell>
          <cell r="AX263" t="str">
            <v>CFG(Enabled)</v>
          </cell>
          <cell r="AZ263" t="str">
            <v>CFG(CMOS)</v>
          </cell>
          <cell r="BB263" t="str">
            <v>NA</v>
          </cell>
          <cell r="BD263" t="str">
            <v>CFG(II_OFF)</v>
          </cell>
          <cell r="BF263" t="str">
            <v>CFG(LPDDR2)</v>
          </cell>
          <cell r="BH263" t="str">
            <v>CFG(0)</v>
          </cell>
          <cell r="BW263">
            <v>1787</v>
          </cell>
          <cell r="BX263">
            <v>-2792.7249999999999</v>
          </cell>
          <cell r="CI263" t="str">
            <v>DRAM_A0</v>
          </cell>
        </row>
        <row r="264">
          <cell r="C264" t="str">
            <v>nvcc_dram__20</v>
          </cell>
          <cell r="E264" t="str">
            <v>NOISY_POWER</v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>NA</v>
          </cell>
          <cell r="AL264" t="str">
            <v>NA</v>
          </cell>
          <cell r="AN264" t="str">
            <v>NA</v>
          </cell>
          <cell r="AP264" t="str">
            <v>NA</v>
          </cell>
          <cell r="AR264" t="str">
            <v>NA</v>
          </cell>
          <cell r="AT264" t="str">
            <v>NA</v>
          </cell>
          <cell r="AV264" t="str">
            <v>NA</v>
          </cell>
          <cell r="AX264" t="str">
            <v>NA</v>
          </cell>
          <cell r="AZ264" t="str">
            <v>NA</v>
          </cell>
          <cell r="BB264" t="str">
            <v>NA</v>
          </cell>
          <cell r="BD264" t="str">
            <v>NA</v>
          </cell>
          <cell r="BF264" t="str">
            <v>NA</v>
          </cell>
          <cell r="BH264" t="str">
            <v>NA</v>
          </cell>
          <cell r="BW264">
            <v>2692.7249999999999</v>
          </cell>
          <cell r="BX264">
            <v>-660.5</v>
          </cell>
          <cell r="CI264" t="str">
            <v>NVCC_DRAM</v>
          </cell>
        </row>
        <row r="265">
          <cell r="C265" t="str">
            <v>dram_sdclk_1</v>
          </cell>
          <cell r="E265" t="str">
            <v>GPIO</v>
          </cell>
          <cell r="I265" t="str">
            <v>mmdc</v>
          </cell>
          <cell r="J265" t="str">
            <v>DRAM_SDCLK1</v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>No</v>
          </cell>
          <cell r="AL265" t="str">
            <v>NA</v>
          </cell>
          <cell r="AN265" t="str">
            <v>CFG(R0DIV6)</v>
          </cell>
          <cell r="AP265" t="str">
            <v>NA</v>
          </cell>
          <cell r="AR265" t="str">
            <v>CFG(Disabled)</v>
          </cell>
          <cell r="AT265" t="str">
            <v>100KOhm PU</v>
          </cell>
          <cell r="AV265" t="str">
            <v>CFG(Pull)</v>
          </cell>
          <cell r="AX265" t="str">
            <v>CFG(Enabled)</v>
          </cell>
          <cell r="AZ265" t="str">
            <v>CFG(CMOS)</v>
          </cell>
          <cell r="BB265" t="str">
            <v>NA</v>
          </cell>
          <cell r="BD265" t="str">
            <v>CFG(II_OFF)</v>
          </cell>
          <cell r="BF265" t="str">
            <v>CFG(LPDDR2)</v>
          </cell>
          <cell r="BH265" t="str">
            <v>CFG(0)</v>
          </cell>
          <cell r="BW265">
            <v>2692.7249999999999</v>
          </cell>
          <cell r="BX265">
            <v>-1369</v>
          </cell>
          <cell r="CI265" t="str">
            <v>DRAM_SDCLK_1</v>
          </cell>
        </row>
        <row r="266">
          <cell r="C266" t="str">
            <v>dram_sdclk_1</v>
          </cell>
          <cell r="E266" t="str">
            <v/>
          </cell>
          <cell r="J266" t="str">
            <v>padn</v>
          </cell>
          <cell r="AF266" t="str">
            <v/>
          </cell>
          <cell r="AG266" t="str">
            <v/>
          </cell>
          <cell r="AH266" t="str">
            <v/>
          </cell>
          <cell r="AI266" t="str">
            <v/>
          </cell>
          <cell r="AJ266" t="e">
            <v>#N/A</v>
          </cell>
          <cell r="AL266" t="str">
            <v>NA</v>
          </cell>
          <cell r="AN266" t="str">
            <v>NA</v>
          </cell>
          <cell r="AP266" t="str">
            <v>NA</v>
          </cell>
          <cell r="AR266" t="str">
            <v>NA</v>
          </cell>
          <cell r="AT266" t="str">
            <v>NA</v>
          </cell>
          <cell r="AV266" t="str">
            <v>NA</v>
          </cell>
          <cell r="AX266" t="str">
            <v>NA</v>
          </cell>
          <cell r="AZ266" t="str">
            <v>NA</v>
          </cell>
          <cell r="BB266" t="str">
            <v>NA</v>
          </cell>
          <cell r="BD266" t="str">
            <v>NA</v>
          </cell>
          <cell r="BF266" t="str">
            <v>NA</v>
          </cell>
          <cell r="BH266" t="str">
            <v>NA</v>
          </cell>
          <cell r="BW266">
            <v>2692.7249999999999</v>
          </cell>
          <cell r="BX266">
            <v>-1321.5</v>
          </cell>
          <cell r="CI266" t="str">
            <v>DRAM_SDCLK_1_B</v>
          </cell>
        </row>
        <row r="267">
          <cell r="C267" t="str">
            <v>dram_sdba1</v>
          </cell>
          <cell r="E267" t="str">
            <v>GPIO</v>
          </cell>
          <cell r="I267" t="str">
            <v>mmdc</v>
          </cell>
          <cell r="J267" t="str">
            <v>DRAM_SDBA[1]</v>
          </cell>
          <cell r="AF267" t="str">
            <v/>
          </cell>
          <cell r="AG267" t="str">
            <v/>
          </cell>
          <cell r="AH267" t="str">
            <v/>
          </cell>
          <cell r="AI267" t="str">
            <v/>
          </cell>
          <cell r="AJ267" t="str">
            <v>No</v>
          </cell>
          <cell r="AL267" t="str">
            <v>NA</v>
          </cell>
          <cell r="AN267" t="str">
            <v>CFG(R0DIV6)</v>
          </cell>
          <cell r="AP267" t="str">
            <v>NA</v>
          </cell>
          <cell r="AR267" t="str">
            <v>CFG(Disabled)</v>
          </cell>
          <cell r="AT267" t="str">
            <v>100KOhm PU</v>
          </cell>
          <cell r="AV267" t="str">
            <v>CFG(Pull)</v>
          </cell>
          <cell r="AX267" t="str">
            <v>CFG(Enabled)</v>
          </cell>
          <cell r="AZ267" t="str">
            <v>CFG(CMOS)</v>
          </cell>
          <cell r="BB267" t="str">
            <v>NA</v>
          </cell>
          <cell r="BD267" t="str">
            <v>CFG(II_OFF)</v>
          </cell>
          <cell r="BF267" t="str">
            <v>CFG(LPDDR2)</v>
          </cell>
          <cell r="BH267" t="str">
            <v>CFG(0)</v>
          </cell>
          <cell r="BW267">
            <v>2692.7249999999999</v>
          </cell>
          <cell r="BX267">
            <v>-1699</v>
          </cell>
          <cell r="CI267" t="str">
            <v>DRAM_SDBA1</v>
          </cell>
        </row>
        <row r="268">
          <cell r="C268" t="str">
            <v>nvcc_dram__21</v>
          </cell>
          <cell r="E268" t="str">
            <v>NOISY_POWER</v>
          </cell>
          <cell r="AF268" t="str">
            <v/>
          </cell>
          <cell r="AG268" t="str">
            <v/>
          </cell>
          <cell r="AH268" t="str">
            <v/>
          </cell>
          <cell r="AI268" t="str">
            <v/>
          </cell>
          <cell r="AJ268" t="str">
            <v>NA</v>
          </cell>
          <cell r="AL268" t="str">
            <v>NA</v>
          </cell>
          <cell r="AN268" t="str">
            <v>NA</v>
          </cell>
          <cell r="AP268" t="str">
            <v>NA</v>
          </cell>
          <cell r="AR268" t="str">
            <v>NA</v>
          </cell>
          <cell r="AT268" t="str">
            <v>NA</v>
          </cell>
          <cell r="AV268" t="str">
            <v>NA</v>
          </cell>
          <cell r="AX268" t="str">
            <v>NA</v>
          </cell>
          <cell r="AZ268" t="str">
            <v>NA</v>
          </cell>
          <cell r="BB268" t="str">
            <v>NA</v>
          </cell>
          <cell r="BD268" t="str">
            <v>NA</v>
          </cell>
          <cell r="BF268" t="str">
            <v>NA</v>
          </cell>
          <cell r="BH268" t="str">
            <v>NA</v>
          </cell>
          <cell r="BW268">
            <v>2692.7249999999999</v>
          </cell>
          <cell r="BX268">
            <v>-613</v>
          </cell>
          <cell r="CI268" t="str">
            <v>NVCC_DRAM</v>
          </cell>
        </row>
        <row r="269">
          <cell r="C269" t="str">
            <v>dram_sdclk_0</v>
          </cell>
          <cell r="E269" t="str">
            <v>GPIO</v>
          </cell>
          <cell r="I269" t="str">
            <v>mmdc</v>
          </cell>
          <cell r="J269" t="str">
            <v>DRAM_SDCLK0</v>
          </cell>
          <cell r="AF269" t="str">
            <v/>
          </cell>
          <cell r="AG269" t="str">
            <v/>
          </cell>
          <cell r="AH269" t="str">
            <v/>
          </cell>
          <cell r="AI269" t="str">
            <v/>
          </cell>
          <cell r="AJ269" t="str">
            <v>No</v>
          </cell>
          <cell r="AL269" t="str">
            <v>NA</v>
          </cell>
          <cell r="AN269" t="str">
            <v>CFG(R0DIV6)</v>
          </cell>
          <cell r="AP269" t="str">
            <v>NA</v>
          </cell>
          <cell r="AR269" t="str">
            <v>CFG(Disabled)</v>
          </cell>
          <cell r="AT269" t="str">
            <v>100KOhm PU</v>
          </cell>
          <cell r="AV269" t="str">
            <v>CFG(Pull)</v>
          </cell>
          <cell r="AX269" t="str">
            <v>CFG(Enabled)</v>
          </cell>
          <cell r="AZ269" t="str">
            <v>CFG(CMOS)</v>
          </cell>
          <cell r="BB269" t="str">
            <v>NA</v>
          </cell>
          <cell r="BD269" t="str">
            <v>CFG(II_OFF)</v>
          </cell>
          <cell r="BF269" t="str">
            <v>CFG(LPDDR2)</v>
          </cell>
          <cell r="BH269" t="str">
            <v>CFG(0)</v>
          </cell>
          <cell r="BW269">
            <v>2692.7249999999999</v>
          </cell>
          <cell r="BX269">
            <v>-1652</v>
          </cell>
          <cell r="CI269" t="str">
            <v>DRAM_SDCLK_0</v>
          </cell>
        </row>
        <row r="270">
          <cell r="C270" t="str">
            <v>dram_sdclk_0</v>
          </cell>
          <cell r="E270" t="str">
            <v/>
          </cell>
          <cell r="J270" t="str">
            <v>padn</v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e">
            <v>#N/A</v>
          </cell>
          <cell r="AL270" t="str">
            <v>NA</v>
          </cell>
          <cell r="AN270" t="str">
            <v>NA</v>
          </cell>
          <cell r="AP270" t="str">
            <v>NA</v>
          </cell>
          <cell r="AR270" t="str">
            <v>NA</v>
          </cell>
          <cell r="AT270" t="str">
            <v>NA</v>
          </cell>
          <cell r="AV270" t="str">
            <v>NA</v>
          </cell>
          <cell r="AX270" t="str">
            <v>NA</v>
          </cell>
          <cell r="AZ270" t="str">
            <v>NA</v>
          </cell>
          <cell r="BB270" t="str">
            <v>NA</v>
          </cell>
          <cell r="BD270" t="str">
            <v>NA</v>
          </cell>
          <cell r="BF270" t="str">
            <v>NA</v>
          </cell>
          <cell r="BH270" t="str">
            <v>NA</v>
          </cell>
          <cell r="BW270">
            <v>2692.7249999999999</v>
          </cell>
          <cell r="BX270">
            <v>-1605</v>
          </cell>
          <cell r="CI270" t="str">
            <v>DRAM_SDCLK_0_B</v>
          </cell>
        </row>
        <row r="271">
          <cell r="C271" t="str">
            <v>pfill_calib__5</v>
          </cell>
          <cell r="E271" t="str">
            <v/>
          </cell>
          <cell r="AF271" t="str">
            <v/>
          </cell>
          <cell r="AG271" t="str">
            <v/>
          </cell>
          <cell r="AH271" t="str">
            <v/>
          </cell>
          <cell r="AI271" t="str">
            <v/>
          </cell>
          <cell r="AJ271" t="str">
            <v>NA</v>
          </cell>
          <cell r="AL271" t="str">
            <v>NA</v>
          </cell>
          <cell r="AN271" t="str">
            <v>NA</v>
          </cell>
          <cell r="AP271" t="str">
            <v>NA</v>
          </cell>
          <cell r="AR271" t="str">
            <v>NA</v>
          </cell>
          <cell r="AT271" t="str">
            <v>NA</v>
          </cell>
          <cell r="AV271" t="str">
            <v>NA</v>
          </cell>
          <cell r="AX271" t="str">
            <v>NA</v>
          </cell>
          <cell r="AZ271" t="str">
            <v>NA</v>
          </cell>
          <cell r="BB271" t="str">
            <v>NA</v>
          </cell>
          <cell r="BD271" t="str">
            <v>NA</v>
          </cell>
          <cell r="BF271" t="str">
            <v>NA</v>
          </cell>
          <cell r="BH271" t="str">
            <v>NA</v>
          </cell>
          <cell r="BW271">
            <v>-1995</v>
          </cell>
          <cell r="BX271">
            <v>-2792.7249999999999</v>
          </cell>
          <cell r="CI271">
            <v>0</v>
          </cell>
        </row>
        <row r="272">
          <cell r="C272" t="str">
            <v>dram_a10</v>
          </cell>
          <cell r="E272" t="str">
            <v>GPIO</v>
          </cell>
          <cell r="I272" t="str">
            <v>mmdc</v>
          </cell>
          <cell r="J272" t="str">
            <v>DRAM_A[10]</v>
          </cell>
          <cell r="AF272" t="str">
            <v/>
          </cell>
          <cell r="AG272" t="str">
            <v/>
          </cell>
          <cell r="AH272" t="str">
            <v/>
          </cell>
          <cell r="AI272" t="str">
            <v/>
          </cell>
          <cell r="AJ272" t="str">
            <v>No</v>
          </cell>
          <cell r="AL272" t="str">
            <v>NA</v>
          </cell>
          <cell r="AN272" t="str">
            <v>CFG(R0DIV6)</v>
          </cell>
          <cell r="AP272" t="str">
            <v>NA</v>
          </cell>
          <cell r="AR272" t="str">
            <v>CFG(Disabled)</v>
          </cell>
          <cell r="AT272" t="str">
            <v>100KOhm PU</v>
          </cell>
          <cell r="AV272" t="str">
            <v>CFG(Pull)</v>
          </cell>
          <cell r="AX272" t="str">
            <v>CFG(Enabled)</v>
          </cell>
          <cell r="AZ272" t="str">
            <v>CFG(CMOS)</v>
          </cell>
          <cell r="BB272" t="str">
            <v>NA</v>
          </cell>
          <cell r="BD272" t="str">
            <v>CFG(II_OFF)</v>
          </cell>
          <cell r="BF272" t="str">
            <v>CFG(LPDDR2)</v>
          </cell>
          <cell r="BH272" t="str">
            <v>CFG(0)</v>
          </cell>
          <cell r="BW272">
            <v>2512.5</v>
          </cell>
          <cell r="BX272">
            <v>-2792.7249999999999</v>
          </cell>
          <cell r="CI272" t="str">
            <v>DRAM_A10</v>
          </cell>
        </row>
        <row r="273">
          <cell r="C273" t="str">
            <v>nvcc_dram__22</v>
          </cell>
          <cell r="E273" t="str">
            <v>NOISY_POWER</v>
          </cell>
          <cell r="AF273" t="str">
            <v/>
          </cell>
          <cell r="AG273" t="str">
            <v/>
          </cell>
          <cell r="AH273" t="str">
            <v/>
          </cell>
          <cell r="AI273" t="str">
            <v/>
          </cell>
          <cell r="AJ273" t="str">
            <v>NA</v>
          </cell>
          <cell r="AL273" t="str">
            <v>NA</v>
          </cell>
          <cell r="AN273" t="str">
            <v>NA</v>
          </cell>
          <cell r="AP273" t="str">
            <v>NA</v>
          </cell>
          <cell r="AR273" t="str">
            <v>NA</v>
          </cell>
          <cell r="AT273" t="str">
            <v>NA</v>
          </cell>
          <cell r="AV273" t="str">
            <v>NA</v>
          </cell>
          <cell r="AX273" t="str">
            <v>NA</v>
          </cell>
          <cell r="AZ273" t="str">
            <v>NA</v>
          </cell>
          <cell r="BB273" t="str">
            <v>NA</v>
          </cell>
          <cell r="BD273" t="str">
            <v>NA</v>
          </cell>
          <cell r="BF273" t="str">
            <v>NA</v>
          </cell>
          <cell r="BH273" t="str">
            <v>NA</v>
          </cell>
          <cell r="BW273">
            <v>2692.7249999999999</v>
          </cell>
          <cell r="BX273">
            <v>-377.5</v>
          </cell>
          <cell r="CI273" t="str">
            <v>NVCC_DRAM</v>
          </cell>
        </row>
        <row r="274">
          <cell r="C274" t="str">
            <v>dram_ras</v>
          </cell>
          <cell r="E274" t="str">
            <v>GPIO</v>
          </cell>
          <cell r="I274" t="str">
            <v>mmdc</v>
          </cell>
          <cell r="J274" t="str">
            <v>DRAM_RAS</v>
          </cell>
          <cell r="AF274" t="str">
            <v/>
          </cell>
          <cell r="AG274" t="str">
            <v/>
          </cell>
          <cell r="AH274" t="str">
            <v/>
          </cell>
          <cell r="AI274" t="str">
            <v/>
          </cell>
          <cell r="AJ274" t="str">
            <v>No</v>
          </cell>
          <cell r="AL274" t="str">
            <v>NA</v>
          </cell>
          <cell r="AN274" t="str">
            <v>CFG(R0DIV6)</v>
          </cell>
          <cell r="AP274" t="str">
            <v>NA</v>
          </cell>
          <cell r="AR274" t="str">
            <v>CFG(Disabled)</v>
          </cell>
          <cell r="AT274" t="str">
            <v>100KOhm PU</v>
          </cell>
          <cell r="AV274" t="str">
            <v>CFG(Pull)</v>
          </cell>
          <cell r="AX274" t="str">
            <v>CFG(Enabled)</v>
          </cell>
          <cell r="AZ274" t="str">
            <v>CFG(CMOS)</v>
          </cell>
          <cell r="BB274" t="str">
            <v>NA</v>
          </cell>
          <cell r="BD274" t="str">
            <v>CFG(II_OFF)</v>
          </cell>
          <cell r="BF274" t="str">
            <v>CFG(LPDDR2)</v>
          </cell>
          <cell r="BH274" t="str">
            <v>NA</v>
          </cell>
          <cell r="BW274">
            <v>2692.7249999999999</v>
          </cell>
          <cell r="BX274">
            <v>-1935.5</v>
          </cell>
          <cell r="CI274" t="str">
            <v>DRAM_RAS</v>
          </cell>
        </row>
        <row r="275">
          <cell r="C275" t="str">
            <v>dram_sdba0</v>
          </cell>
          <cell r="E275" t="str">
            <v>GPIO</v>
          </cell>
          <cell r="I275" t="str">
            <v>mmdc</v>
          </cell>
          <cell r="J275" t="str">
            <v>DRAM_SDBA[0]</v>
          </cell>
          <cell r="AF275" t="str">
            <v/>
          </cell>
          <cell r="AG275" t="str">
            <v/>
          </cell>
          <cell r="AH275" t="str">
            <v/>
          </cell>
          <cell r="AI275" t="str">
            <v/>
          </cell>
          <cell r="AJ275" t="str">
            <v>No</v>
          </cell>
          <cell r="AL275" t="str">
            <v>NA</v>
          </cell>
          <cell r="AN275" t="str">
            <v>CFG(R0DIV6)</v>
          </cell>
          <cell r="AP275" t="str">
            <v>NA</v>
          </cell>
          <cell r="AR275" t="str">
            <v>CFG(Disabled)</v>
          </cell>
          <cell r="AT275" t="str">
            <v>100KOhm PU</v>
          </cell>
          <cell r="AV275" t="str">
            <v>CFG(Pull)</v>
          </cell>
          <cell r="AX275" t="str">
            <v>CFG(Enabled)</v>
          </cell>
          <cell r="AZ275" t="str">
            <v>CFG(CMOS)</v>
          </cell>
          <cell r="BB275" t="str">
            <v>NA</v>
          </cell>
          <cell r="BD275" t="str">
            <v>CFG(II_OFF)</v>
          </cell>
          <cell r="BF275" t="str">
            <v>CFG(LPDDR2)</v>
          </cell>
          <cell r="BH275" t="str">
            <v>NA</v>
          </cell>
          <cell r="BW275">
            <v>2692.7249999999999</v>
          </cell>
          <cell r="BX275">
            <v>-1840.5</v>
          </cell>
          <cell r="CI275" t="str">
            <v>DRAM_SDBA0</v>
          </cell>
        </row>
        <row r="276">
          <cell r="C276" t="str">
            <v>dram_cs0</v>
          </cell>
          <cell r="E276" t="str">
            <v>GPIO</v>
          </cell>
          <cell r="I276" t="str">
            <v>mmdc</v>
          </cell>
          <cell r="J276" t="str">
            <v>DRAM_CS[0]</v>
          </cell>
          <cell r="AF276" t="str">
            <v/>
          </cell>
          <cell r="AG276" t="str">
            <v/>
          </cell>
          <cell r="AH276" t="str">
            <v/>
          </cell>
          <cell r="AI276" t="str">
            <v/>
          </cell>
          <cell r="AJ276" t="str">
            <v>No</v>
          </cell>
          <cell r="AL276" t="str">
            <v>NA</v>
          </cell>
          <cell r="AN276" t="str">
            <v>CFG(R0DIV6)</v>
          </cell>
          <cell r="AP276" t="str">
            <v>NA</v>
          </cell>
          <cell r="AR276" t="str">
            <v>CFG(Disabled)</v>
          </cell>
          <cell r="AT276" t="str">
            <v>100KOhm PU</v>
          </cell>
          <cell r="AV276" t="str">
            <v>CFG(Pull)</v>
          </cell>
          <cell r="AX276" t="str">
            <v>CFG(Enabled)</v>
          </cell>
          <cell r="AZ276" t="str">
            <v>CFG(CMOS)</v>
          </cell>
          <cell r="BB276" t="str">
            <v>NA</v>
          </cell>
          <cell r="BD276" t="str">
            <v>CFG(II_OFF)</v>
          </cell>
          <cell r="BF276" t="str">
            <v>CFG(LPDDR2)</v>
          </cell>
          <cell r="BH276" t="str">
            <v>NA</v>
          </cell>
          <cell r="BW276">
            <v>2692.7249999999999</v>
          </cell>
          <cell r="BX276">
            <v>-2134.5</v>
          </cell>
          <cell r="CI276" t="str">
            <v>DRAM_CS0</v>
          </cell>
        </row>
        <row r="277">
          <cell r="C277" t="str">
            <v>dram_sdwe</v>
          </cell>
          <cell r="E277" t="str">
            <v>GPIO</v>
          </cell>
          <cell r="I277" t="str">
            <v>mmdc</v>
          </cell>
          <cell r="J277" t="str">
            <v>DRAM_SDWE</v>
          </cell>
          <cell r="AF277" t="str">
            <v/>
          </cell>
          <cell r="AG277" t="str">
            <v/>
          </cell>
          <cell r="AH277" t="str">
            <v/>
          </cell>
          <cell r="AI277" t="str">
            <v/>
          </cell>
          <cell r="AJ277" t="str">
            <v>No</v>
          </cell>
          <cell r="AL277" t="str">
            <v>NA</v>
          </cell>
          <cell r="AN277" t="str">
            <v>CFG(R0DIV6)</v>
          </cell>
          <cell r="AP277" t="str">
            <v>NA</v>
          </cell>
          <cell r="AR277" t="str">
            <v>CFG(Disabled)</v>
          </cell>
          <cell r="AT277" t="str">
            <v>100KOhm PU</v>
          </cell>
          <cell r="AV277" t="str">
            <v>CFG(Pull)</v>
          </cell>
          <cell r="AX277" t="str">
            <v>CFG(Enabled)</v>
          </cell>
          <cell r="AZ277" t="str">
            <v>CFG(CMOS)</v>
          </cell>
          <cell r="BB277" t="str">
            <v>NA</v>
          </cell>
          <cell r="BD277" t="str">
            <v>CFG(II_OFF)</v>
          </cell>
          <cell r="BF277" t="str">
            <v>CFG(LPDDR2)</v>
          </cell>
          <cell r="BH277" t="str">
            <v>NA</v>
          </cell>
          <cell r="BW277">
            <v>2692.7249999999999</v>
          </cell>
          <cell r="BX277">
            <v>-1038.5</v>
          </cell>
          <cell r="CI277" t="str">
            <v>DRAM_SDWE</v>
          </cell>
        </row>
        <row r="278">
          <cell r="C278" t="str">
            <v>dram_sdodt0</v>
          </cell>
          <cell r="E278" t="str">
            <v>GPIO</v>
          </cell>
          <cell r="I278" t="str">
            <v>mmdc</v>
          </cell>
          <cell r="J278" t="str">
            <v>DRAM_ODT[0]</v>
          </cell>
          <cell r="AF278" t="str">
            <v/>
          </cell>
          <cell r="AG278" t="str">
            <v/>
          </cell>
          <cell r="AH278" t="str">
            <v/>
          </cell>
          <cell r="AI278" t="str">
            <v/>
          </cell>
          <cell r="AJ278" t="str">
            <v>No</v>
          </cell>
          <cell r="AL278" t="str">
            <v>NA</v>
          </cell>
          <cell r="AN278" t="str">
            <v>CFG(R0DIV6)</v>
          </cell>
          <cell r="AP278" t="str">
            <v>NA</v>
          </cell>
          <cell r="AR278" t="str">
            <v>CFG(Disabled)</v>
          </cell>
          <cell r="AT278" t="str">
            <v>CFG(100KOhm PD)</v>
          </cell>
          <cell r="AV278" t="str">
            <v>CFG(Pull)</v>
          </cell>
          <cell r="AX278" t="str">
            <v>CFG(Enabled)</v>
          </cell>
          <cell r="AZ278" t="str">
            <v>CFG(CMOS)</v>
          </cell>
          <cell r="BB278" t="str">
            <v>NA</v>
          </cell>
          <cell r="BD278" t="str">
            <v>CFG(II_OFF)</v>
          </cell>
          <cell r="BF278" t="str">
            <v>CFG(LPDDR2)</v>
          </cell>
          <cell r="BH278" t="str">
            <v>CFG(0)</v>
          </cell>
          <cell r="BW278">
            <v>2692.7249999999999</v>
          </cell>
          <cell r="BX278">
            <v>-1132.5</v>
          </cell>
          <cell r="CI278" t="str">
            <v>DRAM_SDODT0</v>
          </cell>
        </row>
        <row r="279">
          <cell r="C279" t="str">
            <v>nvcc_dram__23</v>
          </cell>
          <cell r="E279" t="str">
            <v>NOISY_POWER</v>
          </cell>
          <cell r="AF279" t="str">
            <v/>
          </cell>
          <cell r="AG279" t="str">
            <v/>
          </cell>
          <cell r="AH279" t="str">
            <v/>
          </cell>
          <cell r="AI279" t="str">
            <v/>
          </cell>
          <cell r="AJ279" t="str">
            <v>NA</v>
          </cell>
          <cell r="AL279" t="str">
            <v>NA</v>
          </cell>
          <cell r="AN279" t="str">
            <v>NA</v>
          </cell>
          <cell r="AP279" t="str">
            <v>NA</v>
          </cell>
          <cell r="AR279" t="str">
            <v>NA</v>
          </cell>
          <cell r="AT279" t="str">
            <v>NA</v>
          </cell>
          <cell r="AV279" t="str">
            <v>NA</v>
          </cell>
          <cell r="AX279" t="str">
            <v>NA</v>
          </cell>
          <cell r="AZ279" t="str">
            <v>NA</v>
          </cell>
          <cell r="BB279" t="str">
            <v>NA</v>
          </cell>
          <cell r="BD279" t="str">
            <v>NA</v>
          </cell>
          <cell r="BF279" t="str">
            <v>NA</v>
          </cell>
          <cell r="BH279" t="str">
            <v>NA</v>
          </cell>
          <cell r="BW279">
            <v>2692.7249999999999</v>
          </cell>
          <cell r="BX279">
            <v>-330.5</v>
          </cell>
          <cell r="CI279" t="str">
            <v>NVCC_DRAM</v>
          </cell>
        </row>
        <row r="280">
          <cell r="C280" t="str">
            <v>dram_cas</v>
          </cell>
          <cell r="E280" t="str">
            <v>GPIO</v>
          </cell>
          <cell r="I280" t="str">
            <v>mmdc</v>
          </cell>
          <cell r="J280" t="str">
            <v>DRAM_CAS</v>
          </cell>
          <cell r="AF280" t="str">
            <v/>
          </cell>
          <cell r="AG280" t="str">
            <v/>
          </cell>
          <cell r="AH280" t="str">
            <v/>
          </cell>
          <cell r="AI280" t="str">
            <v/>
          </cell>
          <cell r="AJ280" t="str">
            <v>No</v>
          </cell>
          <cell r="AL280" t="str">
            <v>NA</v>
          </cell>
          <cell r="AN280" t="str">
            <v>CFG(R0DIV6)</v>
          </cell>
          <cell r="AP280" t="str">
            <v>NA</v>
          </cell>
          <cell r="AR280" t="str">
            <v>CFG(Disabled)</v>
          </cell>
          <cell r="AT280" t="str">
            <v>100KOhm PU</v>
          </cell>
          <cell r="AV280" t="str">
            <v>CFG(Pull)</v>
          </cell>
          <cell r="AX280" t="str">
            <v>CFG(Enabled)</v>
          </cell>
          <cell r="AZ280" t="str">
            <v>CFG(CMOS)</v>
          </cell>
          <cell r="BB280" t="str">
            <v>NA</v>
          </cell>
          <cell r="BD280" t="str">
            <v>CFG(II_OFF)</v>
          </cell>
          <cell r="BF280" t="str">
            <v>CFG(LPDDR2)</v>
          </cell>
          <cell r="BH280" t="str">
            <v>CFG(0)</v>
          </cell>
          <cell r="BW280">
            <v>2692.7249999999999</v>
          </cell>
          <cell r="BX280">
            <v>-2185.5</v>
          </cell>
          <cell r="CI280" t="str">
            <v>DRAM_CAS</v>
          </cell>
        </row>
        <row r="281">
          <cell r="C281" t="str">
            <v>dram_sdodt1</v>
          </cell>
          <cell r="E281" t="str">
            <v>GPIO</v>
          </cell>
          <cell r="I281" t="str">
            <v>mmdc</v>
          </cell>
          <cell r="J281" t="str">
            <v>DRAM_ODT[1]</v>
          </cell>
          <cell r="AF281" t="str">
            <v/>
          </cell>
          <cell r="AG281" t="str">
            <v/>
          </cell>
          <cell r="AH281" t="str">
            <v/>
          </cell>
          <cell r="AI281" t="str">
            <v/>
          </cell>
          <cell r="AJ281" t="str">
            <v>No</v>
          </cell>
          <cell r="AL281" t="str">
            <v>NA</v>
          </cell>
          <cell r="AN281" t="str">
            <v>CFG(R0DIV6)</v>
          </cell>
          <cell r="AP281" t="str">
            <v>NA</v>
          </cell>
          <cell r="AR281" t="str">
            <v>CFG(Disabled)</v>
          </cell>
          <cell r="AT281" t="str">
            <v>CFG(100KOhm PD)</v>
          </cell>
          <cell r="AV281" t="str">
            <v>CFG(Pull)</v>
          </cell>
          <cell r="AX281" t="str">
            <v>CFG(Enabled)</v>
          </cell>
          <cell r="AZ281" t="str">
            <v>CFG(CMOS)</v>
          </cell>
          <cell r="BB281" t="str">
            <v>NA</v>
          </cell>
          <cell r="BD281" t="str">
            <v>CFG(II_OFF)</v>
          </cell>
          <cell r="BF281" t="str">
            <v>CFG(LPDDR2)</v>
          </cell>
          <cell r="BH281" t="str">
            <v>CFG(0)</v>
          </cell>
          <cell r="BW281">
            <v>2692.7249999999999</v>
          </cell>
          <cell r="BX281">
            <v>-1085.5</v>
          </cell>
          <cell r="CI281" t="str">
            <v>DRAM_SDODT1</v>
          </cell>
        </row>
        <row r="282">
          <cell r="C282" t="str">
            <v>dram_a13</v>
          </cell>
          <cell r="E282" t="str">
            <v>GPIO</v>
          </cell>
          <cell r="I282" t="str">
            <v>mmdc</v>
          </cell>
          <cell r="J282" t="str">
            <v>DRAM_A[13]</v>
          </cell>
          <cell r="AF282" t="str">
            <v/>
          </cell>
          <cell r="AG282" t="str">
            <v/>
          </cell>
          <cell r="AH282" t="str">
            <v/>
          </cell>
          <cell r="AI282" t="str">
            <v/>
          </cell>
          <cell r="AJ282" t="str">
            <v>No</v>
          </cell>
          <cell r="AL282" t="str">
            <v>NA</v>
          </cell>
          <cell r="AN282" t="str">
            <v>CFG(R0DIV6)</v>
          </cell>
          <cell r="AP282" t="str">
            <v>NA</v>
          </cell>
          <cell r="AR282" t="str">
            <v>CFG(Disabled)</v>
          </cell>
          <cell r="AT282" t="str">
            <v>100KOhm PU</v>
          </cell>
          <cell r="AV282" t="str">
            <v>CFG(Pull)</v>
          </cell>
          <cell r="AX282" t="str">
            <v>CFG(Enabled)</v>
          </cell>
          <cell r="AZ282" t="str">
            <v>CFG(CMOS)</v>
          </cell>
          <cell r="BB282" t="str">
            <v>NA</v>
          </cell>
          <cell r="BD282" t="str">
            <v>CFG(II_OFF)</v>
          </cell>
          <cell r="BF282" t="str">
            <v>CFG(LPDDR2)</v>
          </cell>
          <cell r="BH282" t="str">
            <v>CFG(0)</v>
          </cell>
          <cell r="BW282">
            <v>2692.7249999999999</v>
          </cell>
          <cell r="BX282">
            <v>-2515</v>
          </cell>
          <cell r="CI282" t="str">
            <v>DRAM_A13</v>
          </cell>
        </row>
        <row r="283">
          <cell r="C283" t="str">
            <v>dram_cs1</v>
          </cell>
          <cell r="E283" t="str">
            <v>GPIO</v>
          </cell>
          <cell r="I283" t="str">
            <v>mmdc</v>
          </cell>
          <cell r="J283" t="str">
            <v>DRAM_CS[1]</v>
          </cell>
          <cell r="AF283" t="str">
            <v/>
          </cell>
          <cell r="AG283" t="str">
            <v/>
          </cell>
          <cell r="AH283" t="str">
            <v/>
          </cell>
          <cell r="AI283" t="str">
            <v/>
          </cell>
          <cell r="AJ283" t="str">
            <v>No</v>
          </cell>
          <cell r="AL283" t="str">
            <v>NA</v>
          </cell>
          <cell r="AN283" t="str">
            <v>CFG(R0DIV6)</v>
          </cell>
          <cell r="AP283" t="str">
            <v>NA</v>
          </cell>
          <cell r="AR283" t="str">
            <v>CFG(Disabled)</v>
          </cell>
          <cell r="AT283" t="str">
            <v>100KOhm PU</v>
          </cell>
          <cell r="AV283" t="str">
            <v>CFG(Pull)</v>
          </cell>
          <cell r="AX283" t="str">
            <v>CFG(Enabled)</v>
          </cell>
          <cell r="AZ283" t="str">
            <v>CFG(CMOS)</v>
          </cell>
          <cell r="BB283" t="str">
            <v>NA</v>
          </cell>
          <cell r="BD283" t="str">
            <v>CFG(II_OFF)</v>
          </cell>
          <cell r="BF283" t="str">
            <v>CFG(LPDDR2)</v>
          </cell>
          <cell r="BH283" t="str">
            <v>CFG(0)</v>
          </cell>
          <cell r="BW283">
            <v>2692.7249999999999</v>
          </cell>
          <cell r="BX283">
            <v>-1982.5</v>
          </cell>
          <cell r="CI283" t="str">
            <v>DRAM_CS1</v>
          </cell>
        </row>
        <row r="284">
          <cell r="C284" t="str">
            <v>zqpad</v>
          </cell>
          <cell r="E284" t="str">
            <v>GPIO</v>
          </cell>
          <cell r="AF284" t="str">
            <v/>
          </cell>
          <cell r="AG284" t="str">
            <v/>
          </cell>
          <cell r="AH284" t="str">
            <v/>
          </cell>
          <cell r="AI284" t="str">
            <v/>
          </cell>
          <cell r="AJ284" t="str">
            <v>NA</v>
          </cell>
          <cell r="AL284" t="str">
            <v>NA</v>
          </cell>
          <cell r="AN284" t="str">
            <v>NA</v>
          </cell>
          <cell r="AP284" t="str">
            <v>NA</v>
          </cell>
          <cell r="AR284" t="str">
            <v>NA</v>
          </cell>
          <cell r="AT284" t="str">
            <v>NA</v>
          </cell>
          <cell r="AV284" t="str">
            <v>NA</v>
          </cell>
          <cell r="AX284" t="str">
            <v>NA</v>
          </cell>
          <cell r="AZ284" t="str">
            <v>NA</v>
          </cell>
          <cell r="BB284" t="str">
            <v>NA</v>
          </cell>
          <cell r="BD284" t="str">
            <v>NA</v>
          </cell>
          <cell r="BF284" t="str">
            <v>NA</v>
          </cell>
          <cell r="BH284" t="str">
            <v>NA</v>
          </cell>
          <cell r="BW284">
            <v>2692.7249999999999</v>
          </cell>
          <cell r="BX284">
            <v>-2238.5</v>
          </cell>
          <cell r="CI284" t="str">
            <v>ZQPAD</v>
          </cell>
        </row>
        <row r="285">
          <cell r="C285" t="str">
            <v>nvcc_dram__24</v>
          </cell>
          <cell r="E285" t="str">
            <v>NOISY_POWER</v>
          </cell>
          <cell r="AF285" t="str">
            <v/>
          </cell>
          <cell r="AG285" t="str">
            <v/>
          </cell>
          <cell r="AH285" t="str">
            <v/>
          </cell>
          <cell r="AI285" t="str">
            <v/>
          </cell>
          <cell r="AJ285" t="str">
            <v>NA</v>
          </cell>
          <cell r="AL285" t="str">
            <v>NA</v>
          </cell>
          <cell r="AN285" t="str">
            <v>NA</v>
          </cell>
          <cell r="AP285" t="str">
            <v>NA</v>
          </cell>
          <cell r="AR285" t="str">
            <v>NA</v>
          </cell>
          <cell r="AT285" t="str">
            <v>NA</v>
          </cell>
          <cell r="AV285" t="str">
            <v>NA</v>
          </cell>
          <cell r="AX285" t="str">
            <v>NA</v>
          </cell>
          <cell r="AZ285" t="str">
            <v>NA</v>
          </cell>
          <cell r="BB285" t="str">
            <v>NA</v>
          </cell>
          <cell r="BD285" t="str">
            <v>NA</v>
          </cell>
          <cell r="BF285" t="str">
            <v>NA</v>
          </cell>
          <cell r="BH285" t="str">
            <v>NA</v>
          </cell>
          <cell r="BW285">
            <v>2692.7249999999999</v>
          </cell>
          <cell r="BX285">
            <v>-94</v>
          </cell>
          <cell r="CI285" t="str">
            <v>NVCC_DRAM</v>
          </cell>
        </row>
        <row r="286">
          <cell r="C286" t="str">
            <v>dram_d36</v>
          </cell>
          <cell r="E286" t="str">
            <v>GPIO</v>
          </cell>
          <cell r="I286" t="str">
            <v>mmdc</v>
          </cell>
          <cell r="J286" t="str">
            <v>DRAM_D[36]</v>
          </cell>
          <cell r="AF286" t="str">
            <v/>
          </cell>
          <cell r="AG286" t="str">
            <v/>
          </cell>
          <cell r="AH286" t="str">
            <v/>
          </cell>
          <cell r="AI286" t="str">
            <v/>
          </cell>
          <cell r="AJ286" t="str">
            <v>No</v>
          </cell>
          <cell r="AL286" t="str">
            <v>NA</v>
          </cell>
          <cell r="AN286" t="str">
            <v>CFG(R0DIV6)</v>
          </cell>
          <cell r="AP286" t="str">
            <v>NA</v>
          </cell>
          <cell r="AR286" t="str">
            <v>CFG(Disabled)</v>
          </cell>
          <cell r="AT286" t="str">
            <v>100KOhm PU</v>
          </cell>
          <cell r="AV286" t="str">
            <v>CFG(Pull)</v>
          </cell>
          <cell r="AX286" t="str">
            <v>CFG(Enabled)</v>
          </cell>
          <cell r="AZ286" t="str">
            <v>CFG(CMOS)</v>
          </cell>
          <cell r="BB286" t="str">
            <v>NA</v>
          </cell>
          <cell r="BD286" t="str">
            <v>CFG(II_OFF)</v>
          </cell>
          <cell r="BF286" t="str">
            <v>CFG(LPDDR2)</v>
          </cell>
          <cell r="BH286" t="str">
            <v>CFG(0)</v>
          </cell>
          <cell r="BW286">
            <v>894</v>
          </cell>
          <cell r="BX286">
            <v>-2792.7249999999999</v>
          </cell>
          <cell r="CI286" t="str">
            <v>DRAM_D36</v>
          </cell>
        </row>
        <row r="287">
          <cell r="C287" t="str">
            <v>nvcc_dram2p5__4</v>
          </cell>
          <cell r="E287" t="str">
            <v>NOISY_POWER</v>
          </cell>
          <cell r="AF287" t="str">
            <v/>
          </cell>
          <cell r="AG287" t="str">
            <v/>
          </cell>
          <cell r="AH287" t="str">
            <v/>
          </cell>
          <cell r="AI287" t="str">
            <v/>
          </cell>
          <cell r="AJ287" t="str">
            <v>NA</v>
          </cell>
          <cell r="AL287" t="str">
            <v>NA</v>
          </cell>
          <cell r="AN287" t="str">
            <v>NA</v>
          </cell>
          <cell r="AP287" t="str">
            <v>NA</v>
          </cell>
          <cell r="AR287" t="str">
            <v>NA</v>
          </cell>
          <cell r="AT287" t="str">
            <v>NA</v>
          </cell>
          <cell r="AV287" t="str">
            <v>NA</v>
          </cell>
          <cell r="AX287" t="str">
            <v>NA</v>
          </cell>
          <cell r="AZ287" t="str">
            <v>NA</v>
          </cell>
          <cell r="BB287" t="str">
            <v>NA</v>
          </cell>
          <cell r="BD287" t="str">
            <v>NA</v>
          </cell>
          <cell r="BF287" t="str">
            <v>NA</v>
          </cell>
          <cell r="BH287" t="str">
            <v>NA</v>
          </cell>
          <cell r="BW287">
            <v>236</v>
          </cell>
          <cell r="BX287">
            <v>-2792.7249999999999</v>
          </cell>
          <cell r="CI287" t="str">
            <v>NVCC_DRAM2P5</v>
          </cell>
        </row>
        <row r="288">
          <cell r="C288" t="str">
            <v>pfill_calib__6</v>
          </cell>
          <cell r="E288" t="str">
            <v/>
          </cell>
          <cell r="AF288" t="str">
            <v/>
          </cell>
          <cell r="AG288" t="str">
            <v/>
          </cell>
          <cell r="AH288" t="str">
            <v/>
          </cell>
          <cell r="AI288" t="str">
            <v/>
          </cell>
          <cell r="AJ288" t="str">
            <v>NA</v>
          </cell>
          <cell r="AL288" t="str">
            <v>NA</v>
          </cell>
          <cell r="AN288" t="str">
            <v>NA</v>
          </cell>
          <cell r="AP288" t="str">
            <v>NA</v>
          </cell>
          <cell r="AR288" t="str">
            <v>NA</v>
          </cell>
          <cell r="AT288" t="str">
            <v>NA</v>
          </cell>
          <cell r="AV288" t="str">
            <v>NA</v>
          </cell>
          <cell r="AX288" t="str">
            <v>NA</v>
          </cell>
          <cell r="AZ288" t="str">
            <v>NA</v>
          </cell>
          <cell r="BB288" t="str">
            <v>NA</v>
          </cell>
          <cell r="BD288" t="str">
            <v>NA</v>
          </cell>
          <cell r="BF288" t="str">
            <v>NA</v>
          </cell>
          <cell r="BH288" t="str">
            <v>NA</v>
          </cell>
          <cell r="BW288">
            <v>-1995</v>
          </cell>
          <cell r="BX288">
            <v>-2792.7249999999999</v>
          </cell>
          <cell r="CI288">
            <v>0</v>
          </cell>
        </row>
        <row r="289">
          <cell r="C289" t="str">
            <v>dram_d32</v>
          </cell>
          <cell r="E289" t="str">
            <v>GPIO</v>
          </cell>
          <cell r="I289" t="str">
            <v>mmdc</v>
          </cell>
          <cell r="J289" t="str">
            <v>DRAM_D[32]</v>
          </cell>
          <cell r="AF289" t="str">
            <v/>
          </cell>
          <cell r="AG289" t="str">
            <v/>
          </cell>
          <cell r="AH289" t="str">
            <v/>
          </cell>
          <cell r="AI289" t="str">
            <v/>
          </cell>
          <cell r="AJ289" t="str">
            <v>No</v>
          </cell>
          <cell r="AL289" t="str">
            <v>NA</v>
          </cell>
          <cell r="AN289" t="str">
            <v>CFG(R0DIV6)</v>
          </cell>
          <cell r="AP289" t="str">
            <v>NA</v>
          </cell>
          <cell r="AR289" t="str">
            <v>CFG(Disabled)</v>
          </cell>
          <cell r="AT289" t="str">
            <v>100KOhm PU</v>
          </cell>
          <cell r="AV289" t="str">
            <v>CFG(Pull)</v>
          </cell>
          <cell r="AX289" t="str">
            <v>CFG(Enabled)</v>
          </cell>
          <cell r="AZ289" t="str">
            <v>CFG(CMOS)</v>
          </cell>
          <cell r="BB289" t="str">
            <v>NA</v>
          </cell>
          <cell r="BD289" t="str">
            <v>CFG(II_OFF)</v>
          </cell>
          <cell r="BF289" t="str">
            <v>CFG(LPDDR2)</v>
          </cell>
          <cell r="BH289" t="str">
            <v>CFG(0)</v>
          </cell>
          <cell r="BW289">
            <v>894</v>
          </cell>
          <cell r="BX289">
            <v>-2792.7249999999999</v>
          </cell>
          <cell r="CI289" t="str">
            <v>DRAM_D32</v>
          </cell>
        </row>
        <row r="290">
          <cell r="C290" t="str">
            <v>dram_d37</v>
          </cell>
          <cell r="E290" t="str">
            <v>GPIO</v>
          </cell>
          <cell r="I290" t="str">
            <v>mmdc</v>
          </cell>
          <cell r="J290" t="str">
            <v>DRAM_D[37]</v>
          </cell>
          <cell r="AF290" t="str">
            <v/>
          </cell>
          <cell r="AG290" t="str">
            <v/>
          </cell>
          <cell r="AH290" t="str">
            <v/>
          </cell>
          <cell r="AI290" t="str">
            <v/>
          </cell>
          <cell r="AJ290" t="str">
            <v>No</v>
          </cell>
          <cell r="AL290" t="str">
            <v>NA</v>
          </cell>
          <cell r="AN290" t="str">
            <v>CFG(R0DIV6)</v>
          </cell>
          <cell r="AP290" t="str">
            <v>NA</v>
          </cell>
          <cell r="AR290" t="str">
            <v>CFG(Disabled)</v>
          </cell>
          <cell r="AT290" t="str">
            <v>100KOhm PU</v>
          </cell>
          <cell r="AV290" t="str">
            <v>CFG(Pull)</v>
          </cell>
          <cell r="AX290" t="str">
            <v>CFG(Enabled)</v>
          </cell>
          <cell r="AZ290" t="str">
            <v>CFG(CMOS)</v>
          </cell>
          <cell r="BB290" t="str">
            <v>NA</v>
          </cell>
          <cell r="BD290" t="str">
            <v>CFG(II_OFF)</v>
          </cell>
          <cell r="BF290" t="str">
            <v>CFG(LPDDR2)</v>
          </cell>
          <cell r="BH290" t="str">
            <v>CFG(0)</v>
          </cell>
          <cell r="BW290">
            <v>894</v>
          </cell>
          <cell r="BX290">
            <v>-2792.7249999999999</v>
          </cell>
          <cell r="CI290" t="str">
            <v>DRAM_D37</v>
          </cell>
        </row>
        <row r="291">
          <cell r="C291" t="str">
            <v>dram_d33</v>
          </cell>
          <cell r="E291" t="str">
            <v>GPIO</v>
          </cell>
          <cell r="I291" t="str">
            <v>mmdc</v>
          </cell>
          <cell r="J291" t="str">
            <v>DRAM_D[33]</v>
          </cell>
          <cell r="AF291" t="str">
            <v/>
          </cell>
          <cell r="AG291" t="str">
            <v/>
          </cell>
          <cell r="AH291" t="str">
            <v/>
          </cell>
          <cell r="AI291" t="str">
            <v/>
          </cell>
          <cell r="AJ291" t="str">
            <v>No</v>
          </cell>
          <cell r="AL291" t="str">
            <v>NA</v>
          </cell>
          <cell r="AN291" t="str">
            <v>CFG(R0DIV6)</v>
          </cell>
          <cell r="AP291" t="str">
            <v>NA</v>
          </cell>
          <cell r="AR291" t="str">
            <v>CFG(Disabled)</v>
          </cell>
          <cell r="AT291" t="str">
            <v>100KOhm PU</v>
          </cell>
          <cell r="AV291" t="str">
            <v>CFG(Pull)</v>
          </cell>
          <cell r="AX291" t="str">
            <v>CFG(Enabled)</v>
          </cell>
          <cell r="AZ291" t="str">
            <v>CFG(CMOS)</v>
          </cell>
          <cell r="BB291" t="str">
            <v>NA</v>
          </cell>
          <cell r="BD291" t="str">
            <v>CFG(II_OFF)</v>
          </cell>
          <cell r="BF291" t="str">
            <v>CFG(LPDDR2)</v>
          </cell>
          <cell r="BH291" t="str">
            <v>CFG(0)</v>
          </cell>
          <cell r="BW291">
            <v>894</v>
          </cell>
          <cell r="BX291">
            <v>-2792.7249999999999</v>
          </cell>
          <cell r="CI291" t="str">
            <v>DRAM_D33</v>
          </cell>
        </row>
        <row r="292">
          <cell r="C292" t="str">
            <v>nvcc_dram__25</v>
          </cell>
          <cell r="E292" t="str">
            <v>NOISY_POWER</v>
          </cell>
          <cell r="AF292" t="str">
            <v/>
          </cell>
          <cell r="AG292" t="str">
            <v/>
          </cell>
          <cell r="AH292" t="str">
            <v/>
          </cell>
          <cell r="AI292" t="str">
            <v/>
          </cell>
          <cell r="AJ292" t="str">
            <v>NA</v>
          </cell>
          <cell r="AL292" t="str">
            <v>NA</v>
          </cell>
          <cell r="AN292" t="str">
            <v>NA</v>
          </cell>
          <cell r="AP292" t="str">
            <v>NA</v>
          </cell>
          <cell r="AR292" t="str">
            <v>NA</v>
          </cell>
          <cell r="AT292" t="str">
            <v>NA</v>
          </cell>
          <cell r="AV292" t="str">
            <v>NA</v>
          </cell>
          <cell r="AX292" t="str">
            <v>NA</v>
          </cell>
          <cell r="AZ292" t="str">
            <v>NA</v>
          </cell>
          <cell r="BB292" t="str">
            <v>NA</v>
          </cell>
          <cell r="BD292" t="str">
            <v>NA</v>
          </cell>
          <cell r="BF292" t="str">
            <v>NA</v>
          </cell>
          <cell r="BH292" t="str">
            <v>NA</v>
          </cell>
          <cell r="BW292">
            <v>2692.7249999999999</v>
          </cell>
          <cell r="BX292">
            <v>472</v>
          </cell>
          <cell r="CI292" t="str">
            <v>NVCC_DRAM</v>
          </cell>
        </row>
        <row r="293">
          <cell r="C293" t="str">
            <v>dram_sdqs4</v>
          </cell>
          <cell r="E293" t="str">
            <v>GPIO</v>
          </cell>
          <cell r="I293" t="str">
            <v>mmdc</v>
          </cell>
          <cell r="J293" t="str">
            <v>DRAM_SDQS[4]</v>
          </cell>
          <cell r="AF293" t="str">
            <v/>
          </cell>
          <cell r="AG293" t="str">
            <v/>
          </cell>
          <cell r="AH293" t="str">
            <v/>
          </cell>
          <cell r="AI293" t="str">
            <v/>
          </cell>
          <cell r="AJ293" t="str">
            <v>No</v>
          </cell>
          <cell r="AL293" t="str">
            <v>NA</v>
          </cell>
          <cell r="AN293" t="str">
            <v>CFG(R0DIV6)</v>
          </cell>
          <cell r="AP293" t="str">
            <v>NA</v>
          </cell>
          <cell r="AR293" t="str">
            <v>CFG(Disabled)</v>
          </cell>
          <cell r="AT293" t="str">
            <v>CFG(100KOhm PD)</v>
          </cell>
          <cell r="AV293" t="str">
            <v>CFG(Pull)</v>
          </cell>
          <cell r="AX293" t="str">
            <v>CFG(Disabled)</v>
          </cell>
          <cell r="AZ293" t="str">
            <v>CFG(CMOS)</v>
          </cell>
          <cell r="BB293" t="str">
            <v>NA</v>
          </cell>
          <cell r="BD293" t="str">
            <v>CFG(II_OFF)</v>
          </cell>
          <cell r="BF293" t="str">
            <v>CFG(LPDDR2)</v>
          </cell>
          <cell r="BH293" t="str">
            <v>NA</v>
          </cell>
          <cell r="BW293">
            <v>2692.7249999999999</v>
          </cell>
          <cell r="BX293">
            <v>-519</v>
          </cell>
          <cell r="CI293" t="str">
            <v>DRAM_SDQS4</v>
          </cell>
        </row>
        <row r="294">
          <cell r="C294" t="str">
            <v>dram_sdqs4</v>
          </cell>
          <cell r="E294" t="str">
            <v/>
          </cell>
          <cell r="J294" t="str">
            <v>padn</v>
          </cell>
          <cell r="AF294" t="str">
            <v/>
          </cell>
          <cell r="AG294" t="str">
            <v/>
          </cell>
          <cell r="AH294" t="str">
            <v/>
          </cell>
          <cell r="AI294" t="str">
            <v/>
          </cell>
          <cell r="AJ294" t="e">
            <v>#N/A</v>
          </cell>
          <cell r="AL294" t="str">
            <v>NA</v>
          </cell>
          <cell r="AN294" t="str">
            <v>NA</v>
          </cell>
          <cell r="AP294" t="str">
            <v>NA</v>
          </cell>
          <cell r="AR294" t="str">
            <v>NA</v>
          </cell>
          <cell r="AT294" t="str">
            <v>NA</v>
          </cell>
          <cell r="AV294" t="str">
            <v>NA</v>
          </cell>
          <cell r="AX294" t="str">
            <v>NA</v>
          </cell>
          <cell r="AZ294" t="str">
            <v>NA</v>
          </cell>
          <cell r="BB294" t="str">
            <v>NA</v>
          </cell>
          <cell r="BD294" t="str">
            <v>NA</v>
          </cell>
          <cell r="BF294" t="str">
            <v>NA</v>
          </cell>
          <cell r="BH294" t="str">
            <v>NA</v>
          </cell>
          <cell r="BW294">
            <v>2692.7249999999999</v>
          </cell>
          <cell r="BX294">
            <v>-472</v>
          </cell>
          <cell r="CI294" t="str">
            <v>DRAM_SDQS4_B</v>
          </cell>
        </row>
        <row r="295">
          <cell r="C295" t="str">
            <v>dram_dqm4</v>
          </cell>
          <cell r="E295" t="str">
            <v>GPIO</v>
          </cell>
          <cell r="I295" t="str">
            <v>mmdc</v>
          </cell>
          <cell r="J295" t="str">
            <v>DRAM_DQM[4]</v>
          </cell>
          <cell r="AF295" t="str">
            <v/>
          </cell>
          <cell r="AG295" t="str">
            <v/>
          </cell>
          <cell r="AH295" t="str">
            <v/>
          </cell>
          <cell r="AI295" t="str">
            <v/>
          </cell>
          <cell r="AJ295" t="str">
            <v>No</v>
          </cell>
          <cell r="AL295" t="str">
            <v>NA</v>
          </cell>
          <cell r="AN295" t="str">
            <v>CFG(R0DIV6)</v>
          </cell>
          <cell r="AP295" t="str">
            <v>NA</v>
          </cell>
          <cell r="AR295" t="str">
            <v>CFG(Disabled)</v>
          </cell>
          <cell r="AT295" t="str">
            <v>100KOhm PU</v>
          </cell>
          <cell r="AV295" t="str">
            <v>CFG(Pull)</v>
          </cell>
          <cell r="AX295" t="str">
            <v>CFG(Enabled)</v>
          </cell>
          <cell r="AZ295" t="str">
            <v>CFG(CMOS)</v>
          </cell>
          <cell r="BB295" t="str">
            <v>NA</v>
          </cell>
          <cell r="BD295" t="str">
            <v>CFG(II_OFF)</v>
          </cell>
          <cell r="BF295" t="str">
            <v>CFG(LPDDR2)</v>
          </cell>
          <cell r="BH295" t="str">
            <v>CFG(0)</v>
          </cell>
          <cell r="BW295">
            <v>2692.7249999999999</v>
          </cell>
          <cell r="BX295">
            <v>-235.5</v>
          </cell>
          <cell r="CI295" t="str">
            <v>DRAM_DQM4</v>
          </cell>
        </row>
        <row r="296">
          <cell r="C296" t="str">
            <v>nvcc_dram__26</v>
          </cell>
          <cell r="E296" t="str">
            <v>NOISY_POWER</v>
          </cell>
          <cell r="AF296" t="str">
            <v/>
          </cell>
          <cell r="AG296" t="str">
            <v/>
          </cell>
          <cell r="AH296" t="str">
            <v/>
          </cell>
          <cell r="AI296" t="str">
            <v/>
          </cell>
          <cell r="AJ296" t="str">
            <v>NA</v>
          </cell>
          <cell r="AL296" t="str">
            <v>NA</v>
          </cell>
          <cell r="AN296" t="str">
            <v>NA</v>
          </cell>
          <cell r="AP296" t="str">
            <v>NA</v>
          </cell>
          <cell r="AR296" t="str">
            <v>NA</v>
          </cell>
          <cell r="AT296" t="str">
            <v>NA</v>
          </cell>
          <cell r="AV296" t="str">
            <v>NA</v>
          </cell>
          <cell r="AX296" t="str">
            <v>NA</v>
          </cell>
          <cell r="AZ296" t="str">
            <v>NA</v>
          </cell>
          <cell r="BB296" t="str">
            <v>NA</v>
          </cell>
          <cell r="BD296" t="str">
            <v>NA</v>
          </cell>
          <cell r="BF296" t="str">
            <v>NA</v>
          </cell>
          <cell r="BH296" t="str">
            <v>NA</v>
          </cell>
          <cell r="BW296">
            <v>2692.7249999999999</v>
          </cell>
          <cell r="BX296">
            <v>519.5</v>
          </cell>
          <cell r="CI296" t="str">
            <v>NVCC_DRAM</v>
          </cell>
        </row>
        <row r="297">
          <cell r="C297" t="str">
            <v>dram_d34</v>
          </cell>
          <cell r="E297" t="str">
            <v>GPIO</v>
          </cell>
          <cell r="I297" t="str">
            <v>mmdc</v>
          </cell>
          <cell r="J297" t="str">
            <v>DRAM_D[34]</v>
          </cell>
          <cell r="AF297" t="str">
            <v/>
          </cell>
          <cell r="AG297" t="str">
            <v/>
          </cell>
          <cell r="AH297" t="str">
            <v/>
          </cell>
          <cell r="AI297" t="str">
            <v/>
          </cell>
          <cell r="AJ297" t="str">
            <v>No</v>
          </cell>
          <cell r="AL297" t="str">
            <v>NA</v>
          </cell>
          <cell r="AN297" t="str">
            <v>CFG(R0DIV6)</v>
          </cell>
          <cell r="AP297" t="str">
            <v>NA</v>
          </cell>
          <cell r="AR297" t="str">
            <v>CFG(Disabled)</v>
          </cell>
          <cell r="AT297" t="str">
            <v>100KOhm PU</v>
          </cell>
          <cell r="AV297" t="str">
            <v>CFG(Pull)</v>
          </cell>
          <cell r="AX297" t="str">
            <v>CFG(Enabled)</v>
          </cell>
          <cell r="AZ297" t="str">
            <v>CFG(CMOS)</v>
          </cell>
          <cell r="BB297" t="str">
            <v>NA</v>
          </cell>
          <cell r="BD297" t="str">
            <v>CFG(II_OFF)</v>
          </cell>
          <cell r="BF297" t="str">
            <v>CFG(LPDDR2)</v>
          </cell>
          <cell r="BH297" t="str">
            <v>CFG(0)</v>
          </cell>
          <cell r="BW297">
            <v>894</v>
          </cell>
          <cell r="BX297">
            <v>-2792.7249999999999</v>
          </cell>
          <cell r="CI297" t="str">
            <v>DRAM_D34</v>
          </cell>
        </row>
        <row r="298">
          <cell r="C298" t="str">
            <v>dram_d35</v>
          </cell>
          <cell r="E298" t="str">
            <v>GPIO</v>
          </cell>
          <cell r="I298" t="str">
            <v>mmdc</v>
          </cell>
          <cell r="J298" t="str">
            <v>DRAM_D[35]</v>
          </cell>
          <cell r="AF298" t="str">
            <v/>
          </cell>
          <cell r="AG298" t="str">
            <v/>
          </cell>
          <cell r="AH298" t="str">
            <v/>
          </cell>
          <cell r="AI298" t="str">
            <v/>
          </cell>
          <cell r="AJ298" t="str">
            <v>No</v>
          </cell>
          <cell r="AL298" t="str">
            <v>NA</v>
          </cell>
          <cell r="AN298" t="str">
            <v>CFG(R0DIV6)</v>
          </cell>
          <cell r="AP298" t="str">
            <v>NA</v>
          </cell>
          <cell r="AR298" t="str">
            <v>CFG(Disabled)</v>
          </cell>
          <cell r="AT298" t="str">
            <v>100KOhm PU</v>
          </cell>
          <cell r="AV298" t="str">
            <v>CFG(Pull)</v>
          </cell>
          <cell r="AX298" t="str">
            <v>CFG(Enabled)</v>
          </cell>
          <cell r="AZ298" t="str">
            <v>CFG(CMOS)</v>
          </cell>
          <cell r="BB298" t="str">
            <v>NA</v>
          </cell>
          <cell r="BD298" t="str">
            <v>CFG(II_OFF)</v>
          </cell>
          <cell r="BF298" t="str">
            <v>CFG(LPDDR2)</v>
          </cell>
          <cell r="BH298" t="str">
            <v>CFG(0)</v>
          </cell>
          <cell r="BW298">
            <v>894</v>
          </cell>
          <cell r="BX298">
            <v>-2792.7249999999999</v>
          </cell>
          <cell r="CI298" t="str">
            <v>DRAM_D35</v>
          </cell>
        </row>
        <row r="299">
          <cell r="C299" t="str">
            <v>dram_d38</v>
          </cell>
          <cell r="E299" t="str">
            <v>GPIO</v>
          </cell>
          <cell r="I299" t="str">
            <v>mmdc</v>
          </cell>
          <cell r="J299" t="str">
            <v>DRAM_D[38]</v>
          </cell>
          <cell r="AF299" t="str">
            <v/>
          </cell>
          <cell r="AG299" t="str">
            <v/>
          </cell>
          <cell r="AH299" t="str">
            <v/>
          </cell>
          <cell r="AI299" t="str">
            <v/>
          </cell>
          <cell r="AJ299" t="str">
            <v>No</v>
          </cell>
          <cell r="AL299" t="str">
            <v>NA</v>
          </cell>
          <cell r="AN299" t="str">
            <v>CFG(R0DIV6)</v>
          </cell>
          <cell r="AP299" t="str">
            <v>NA</v>
          </cell>
          <cell r="AR299" t="str">
            <v>CFG(Disabled)</v>
          </cell>
          <cell r="AT299" t="str">
            <v>100KOhm PU</v>
          </cell>
          <cell r="AV299" t="str">
            <v>CFG(Pull)</v>
          </cell>
          <cell r="AX299" t="str">
            <v>CFG(Enabled)</v>
          </cell>
          <cell r="AZ299" t="str">
            <v>CFG(CMOS)</v>
          </cell>
          <cell r="BB299" t="str">
            <v>NA</v>
          </cell>
          <cell r="BD299" t="str">
            <v>CFG(II_OFF)</v>
          </cell>
          <cell r="BF299" t="str">
            <v>CFG(LPDDR2)</v>
          </cell>
          <cell r="BH299" t="str">
            <v>CFG(0)</v>
          </cell>
          <cell r="BW299">
            <v>894</v>
          </cell>
          <cell r="BX299">
            <v>-2792.7249999999999</v>
          </cell>
          <cell r="CI299" t="str">
            <v>DRAM_D38</v>
          </cell>
        </row>
        <row r="300">
          <cell r="C300" t="str">
            <v>nvcc_dram__27</v>
          </cell>
          <cell r="E300" t="str">
            <v>NOISY_POWER</v>
          </cell>
          <cell r="AF300" t="str">
            <v/>
          </cell>
          <cell r="AG300" t="str">
            <v/>
          </cell>
          <cell r="AH300" t="str">
            <v/>
          </cell>
          <cell r="AI300" t="str">
            <v/>
          </cell>
          <cell r="AJ300" t="str">
            <v>NA</v>
          </cell>
          <cell r="AL300" t="str">
            <v>NA</v>
          </cell>
          <cell r="AN300" t="str">
            <v>NA</v>
          </cell>
          <cell r="AP300" t="str">
            <v>NA</v>
          </cell>
          <cell r="AR300" t="str">
            <v>NA</v>
          </cell>
          <cell r="AT300" t="str">
            <v>NA</v>
          </cell>
          <cell r="AV300" t="str">
            <v>NA</v>
          </cell>
          <cell r="AX300" t="str">
            <v>NA</v>
          </cell>
          <cell r="AZ300" t="str">
            <v>NA</v>
          </cell>
          <cell r="BB300" t="str">
            <v>NA</v>
          </cell>
          <cell r="BD300" t="str">
            <v>NA</v>
          </cell>
          <cell r="BF300" t="str">
            <v>NA</v>
          </cell>
          <cell r="BH300" t="str">
            <v>NA</v>
          </cell>
          <cell r="BW300">
            <v>847</v>
          </cell>
          <cell r="BX300">
            <v>-2792.7249999999999</v>
          </cell>
          <cell r="CI300" t="str">
            <v>NVCC_DRAM</v>
          </cell>
        </row>
        <row r="301">
          <cell r="C301" t="str">
            <v>dram_d39</v>
          </cell>
          <cell r="E301" t="str">
            <v>GPIO</v>
          </cell>
          <cell r="I301" t="str">
            <v>mmdc</v>
          </cell>
          <cell r="J301" t="str">
            <v>DRAM_D[39]</v>
          </cell>
          <cell r="AF301" t="str">
            <v/>
          </cell>
          <cell r="AG301" t="str">
            <v/>
          </cell>
          <cell r="AH301" t="str">
            <v/>
          </cell>
          <cell r="AI301" t="str">
            <v/>
          </cell>
          <cell r="AJ301" t="str">
            <v>No</v>
          </cell>
          <cell r="AL301" t="str">
            <v>NA</v>
          </cell>
          <cell r="AN301" t="str">
            <v>CFG(R0DIV6)</v>
          </cell>
          <cell r="AP301" t="str">
            <v>NA</v>
          </cell>
          <cell r="AR301" t="str">
            <v>CFG(Disabled)</v>
          </cell>
          <cell r="AT301" t="str">
            <v>100KOhm PU</v>
          </cell>
          <cell r="AV301" t="str">
            <v>CFG(Pull)</v>
          </cell>
          <cell r="AX301" t="str">
            <v>CFG(Enabled)</v>
          </cell>
          <cell r="AZ301" t="str">
            <v>CFG(CMOS)</v>
          </cell>
          <cell r="BB301" t="str">
            <v>NA</v>
          </cell>
          <cell r="BD301" t="str">
            <v>CFG(II_OFF)</v>
          </cell>
          <cell r="BF301" t="str">
            <v>CFG(LPDDR2)</v>
          </cell>
          <cell r="BH301" t="str">
            <v>CFG(0)</v>
          </cell>
          <cell r="BW301">
            <v>894</v>
          </cell>
          <cell r="BX301">
            <v>-2792.7249999999999</v>
          </cell>
          <cell r="CI301" t="str">
            <v>DRAM_D39</v>
          </cell>
        </row>
        <row r="302">
          <cell r="C302" t="str">
            <v>dram_d40</v>
          </cell>
          <cell r="E302" t="str">
            <v>GPIO</v>
          </cell>
          <cell r="I302" t="str">
            <v>mmdc</v>
          </cell>
          <cell r="J302" t="str">
            <v>DRAM_D[40]</v>
          </cell>
          <cell r="AF302" t="str">
            <v/>
          </cell>
          <cell r="AG302" t="str">
            <v/>
          </cell>
          <cell r="AH302" t="str">
            <v/>
          </cell>
          <cell r="AI302" t="str">
            <v/>
          </cell>
          <cell r="AJ302" t="str">
            <v>No</v>
          </cell>
          <cell r="AL302" t="str">
            <v>NA</v>
          </cell>
          <cell r="AN302" t="str">
            <v>CFG(R0DIV6)</v>
          </cell>
          <cell r="AP302" t="str">
            <v>NA</v>
          </cell>
          <cell r="AR302" t="str">
            <v>CFG(Disabled)</v>
          </cell>
          <cell r="AT302" t="str">
            <v>100KOhm PU</v>
          </cell>
          <cell r="AV302" t="str">
            <v>CFG(Pull)</v>
          </cell>
          <cell r="AX302" t="str">
            <v>CFG(Enabled)</v>
          </cell>
          <cell r="AZ302" t="str">
            <v>CFG(CMOS)</v>
          </cell>
          <cell r="BB302" t="str">
            <v>NA</v>
          </cell>
          <cell r="BD302" t="str">
            <v>CFG(II_OFF)</v>
          </cell>
          <cell r="BF302" t="str">
            <v>CFG(LPDDR2)</v>
          </cell>
          <cell r="BH302" t="str">
            <v>CFG(0)</v>
          </cell>
          <cell r="BW302">
            <v>894</v>
          </cell>
          <cell r="BX302">
            <v>-2792.7249999999999</v>
          </cell>
          <cell r="CI302" t="str">
            <v>DRAM_D40</v>
          </cell>
        </row>
        <row r="303">
          <cell r="C303" t="str">
            <v>dram_d44</v>
          </cell>
          <cell r="E303" t="str">
            <v>GPIO</v>
          </cell>
          <cell r="I303" t="str">
            <v>mmdc</v>
          </cell>
          <cell r="J303" t="str">
            <v>DRAM_D[44]</v>
          </cell>
          <cell r="AF303" t="str">
            <v/>
          </cell>
          <cell r="AG303" t="str">
            <v/>
          </cell>
          <cell r="AH303" t="str">
            <v/>
          </cell>
          <cell r="AI303" t="str">
            <v/>
          </cell>
          <cell r="AJ303" t="str">
            <v>No</v>
          </cell>
          <cell r="AL303" t="str">
            <v>NA</v>
          </cell>
          <cell r="AN303" t="str">
            <v>CFG(R0DIV6)</v>
          </cell>
          <cell r="AP303" t="str">
            <v>NA</v>
          </cell>
          <cell r="AR303" t="str">
            <v>CFG(Disabled)</v>
          </cell>
          <cell r="AT303" t="str">
            <v>100KOhm PU</v>
          </cell>
          <cell r="AV303" t="str">
            <v>CFG(Pull)</v>
          </cell>
          <cell r="AX303" t="str">
            <v>CFG(Enabled)</v>
          </cell>
          <cell r="AZ303" t="str">
            <v>CFG(CMOS)</v>
          </cell>
          <cell r="BB303" t="str">
            <v>NA</v>
          </cell>
          <cell r="BD303" t="str">
            <v>CFG(II_OFF)</v>
          </cell>
          <cell r="BF303" t="str">
            <v>CFG(LPDDR2)</v>
          </cell>
          <cell r="BH303" t="str">
            <v>CFG(0)</v>
          </cell>
          <cell r="BW303">
            <v>894</v>
          </cell>
          <cell r="BX303">
            <v>-2792.7249999999999</v>
          </cell>
          <cell r="CI303" t="str">
            <v>DRAM_D44</v>
          </cell>
        </row>
        <row r="304">
          <cell r="C304" t="str">
            <v>nvcc_dram__28</v>
          </cell>
          <cell r="E304" t="str">
            <v>NOISY_POWER</v>
          </cell>
          <cell r="AF304" t="str">
            <v/>
          </cell>
          <cell r="AG304" t="str">
            <v/>
          </cell>
          <cell r="AH304" t="str">
            <v/>
          </cell>
          <cell r="AI304" t="str">
            <v/>
          </cell>
          <cell r="AJ304" t="str">
            <v>NA</v>
          </cell>
          <cell r="AL304" t="str">
            <v>NA</v>
          </cell>
          <cell r="AN304" t="str">
            <v>NA</v>
          </cell>
          <cell r="AP304" t="str">
            <v>NA</v>
          </cell>
          <cell r="AR304" t="str">
            <v>NA</v>
          </cell>
          <cell r="AT304" t="str">
            <v>NA</v>
          </cell>
          <cell r="AV304" t="str">
            <v>NA</v>
          </cell>
          <cell r="AX304" t="str">
            <v>NA</v>
          </cell>
          <cell r="AZ304" t="str">
            <v>NA</v>
          </cell>
          <cell r="BB304" t="str">
            <v>NA</v>
          </cell>
          <cell r="BD304" t="str">
            <v>NA</v>
          </cell>
          <cell r="BF304" t="str">
            <v>NA</v>
          </cell>
          <cell r="BH304" t="str">
            <v>NA</v>
          </cell>
          <cell r="BW304">
            <v>2272</v>
          </cell>
          <cell r="BX304">
            <v>-2792.7249999999999</v>
          </cell>
          <cell r="CI304" t="str">
            <v>NVCC_DRAM</v>
          </cell>
        </row>
        <row r="305">
          <cell r="C305" t="str">
            <v>dram_sdqs5</v>
          </cell>
          <cell r="E305" t="str">
            <v>GPIO</v>
          </cell>
          <cell r="I305" t="str">
            <v>mmdc</v>
          </cell>
          <cell r="J305" t="str">
            <v>DRAM_SDQS[5]</v>
          </cell>
          <cell r="AF305" t="str">
            <v/>
          </cell>
          <cell r="AG305" t="str">
            <v/>
          </cell>
          <cell r="AH305" t="str">
            <v/>
          </cell>
          <cell r="AI305" t="str">
            <v/>
          </cell>
          <cell r="AJ305" t="str">
            <v>No</v>
          </cell>
          <cell r="AL305" t="str">
            <v>NA</v>
          </cell>
          <cell r="AN305" t="str">
            <v>CFG(R0DIV6)</v>
          </cell>
          <cell r="AP305" t="str">
            <v>NA</v>
          </cell>
          <cell r="AR305" t="str">
            <v>CFG(Disabled)</v>
          </cell>
          <cell r="AT305" t="str">
            <v>CFG(100KOhm PD)</v>
          </cell>
          <cell r="AV305" t="str">
            <v>CFG(Pull)</v>
          </cell>
          <cell r="AX305" t="str">
            <v>CFG(Disabled)</v>
          </cell>
          <cell r="AZ305" t="str">
            <v>CFG(CMOS)</v>
          </cell>
          <cell r="BB305" t="str">
            <v>NA</v>
          </cell>
          <cell r="BD305" t="str">
            <v>CFG(II_OFF)</v>
          </cell>
          <cell r="BF305" t="str">
            <v>CFG(LPDDR2)</v>
          </cell>
          <cell r="BH305" t="str">
            <v>NA</v>
          </cell>
          <cell r="BW305">
            <v>2692.7249999999999</v>
          </cell>
          <cell r="BX305">
            <v>330.5</v>
          </cell>
          <cell r="CI305" t="str">
            <v>DRAM_SDQS5</v>
          </cell>
        </row>
        <row r="306">
          <cell r="C306" t="str">
            <v>dram_sdqs5</v>
          </cell>
          <cell r="E306" t="str">
            <v/>
          </cell>
          <cell r="J306" t="str">
            <v>padn</v>
          </cell>
          <cell r="AF306" t="str">
            <v/>
          </cell>
          <cell r="AG306" t="str">
            <v/>
          </cell>
          <cell r="AH306" t="str">
            <v/>
          </cell>
          <cell r="AI306" t="str">
            <v/>
          </cell>
          <cell r="AJ306" t="e">
            <v>#N/A</v>
          </cell>
          <cell r="AL306" t="str">
            <v>NA</v>
          </cell>
          <cell r="AN306" t="str">
            <v>NA</v>
          </cell>
          <cell r="AP306" t="str">
            <v>NA</v>
          </cell>
          <cell r="AR306" t="str">
            <v>NA</v>
          </cell>
          <cell r="AT306" t="str">
            <v>NA</v>
          </cell>
          <cell r="AV306" t="str">
            <v>NA</v>
          </cell>
          <cell r="AX306" t="str">
            <v>NA</v>
          </cell>
          <cell r="AZ306" t="str">
            <v>NA</v>
          </cell>
          <cell r="BB306" t="str">
            <v>NA</v>
          </cell>
          <cell r="BD306" t="str">
            <v>NA</v>
          </cell>
          <cell r="BF306" t="str">
            <v>NA</v>
          </cell>
          <cell r="BH306" t="str">
            <v>NA</v>
          </cell>
          <cell r="BW306">
            <v>2692.7249999999999</v>
          </cell>
          <cell r="BX306">
            <v>377.5</v>
          </cell>
          <cell r="CI306" t="str">
            <v>DRAM_SDQS5_B</v>
          </cell>
        </row>
        <row r="307">
          <cell r="C307" t="str">
            <v>dram_d45</v>
          </cell>
          <cell r="E307" t="str">
            <v>GPIO</v>
          </cell>
          <cell r="I307" t="str">
            <v>mmdc</v>
          </cell>
          <cell r="J307" t="str">
            <v>DRAM_D[45]</v>
          </cell>
          <cell r="AF307" t="str">
            <v/>
          </cell>
          <cell r="AG307" t="str">
            <v/>
          </cell>
          <cell r="AH307" t="str">
            <v/>
          </cell>
          <cell r="AI307" t="str">
            <v/>
          </cell>
          <cell r="AJ307" t="str">
            <v>No</v>
          </cell>
          <cell r="AL307" t="str">
            <v>NA</v>
          </cell>
          <cell r="AN307" t="str">
            <v>CFG(R0DIV6)</v>
          </cell>
          <cell r="AP307" t="str">
            <v>NA</v>
          </cell>
          <cell r="AR307" t="str">
            <v>CFG(Disabled)</v>
          </cell>
          <cell r="AT307" t="str">
            <v>100KOhm PU</v>
          </cell>
          <cell r="AV307" t="str">
            <v>CFG(Pull)</v>
          </cell>
          <cell r="AX307" t="str">
            <v>CFG(Enabled)</v>
          </cell>
          <cell r="AZ307" t="str">
            <v>CFG(CMOS)</v>
          </cell>
          <cell r="BB307" t="str">
            <v>NA</v>
          </cell>
          <cell r="BD307" t="str">
            <v>CFG(II_OFF)</v>
          </cell>
          <cell r="BF307" t="str">
            <v>CFG(LPDDR2)</v>
          </cell>
          <cell r="BH307" t="str">
            <v>CFG(0)</v>
          </cell>
          <cell r="BW307">
            <v>894</v>
          </cell>
          <cell r="BX307">
            <v>-2792.7249999999999</v>
          </cell>
          <cell r="CI307" t="str">
            <v>DRAM_D45</v>
          </cell>
        </row>
        <row r="308">
          <cell r="C308" t="str">
            <v>nvcc_dram__29</v>
          </cell>
          <cell r="E308" t="str">
            <v>NOISY_POWER</v>
          </cell>
          <cell r="AF308" t="str">
            <v/>
          </cell>
          <cell r="AG308" t="str">
            <v/>
          </cell>
          <cell r="AH308" t="str">
            <v/>
          </cell>
          <cell r="AI308" t="str">
            <v/>
          </cell>
          <cell r="AJ308" t="str">
            <v>NA</v>
          </cell>
          <cell r="AL308" t="str">
            <v>NA</v>
          </cell>
          <cell r="AN308" t="str">
            <v>NA</v>
          </cell>
          <cell r="AP308" t="str">
            <v>NA</v>
          </cell>
          <cell r="AR308" t="str">
            <v>NA</v>
          </cell>
          <cell r="AT308" t="str">
            <v>NA</v>
          </cell>
          <cell r="AV308" t="str">
            <v>NA</v>
          </cell>
          <cell r="AX308" t="str">
            <v>NA</v>
          </cell>
          <cell r="AZ308" t="str">
            <v>NA</v>
          </cell>
          <cell r="BB308" t="str">
            <v>NA</v>
          </cell>
          <cell r="BD308" t="str">
            <v>NA</v>
          </cell>
          <cell r="BF308" t="str">
            <v>NA</v>
          </cell>
          <cell r="BH308" t="str">
            <v>NA</v>
          </cell>
          <cell r="BW308">
            <v>1129</v>
          </cell>
          <cell r="BX308">
            <v>-2792.7249999999999</v>
          </cell>
          <cell r="CI308" t="str">
            <v>NVCC_DRAM</v>
          </cell>
        </row>
        <row r="309">
          <cell r="C309" t="str">
            <v>pfill_calib__7</v>
          </cell>
          <cell r="E309" t="str">
            <v/>
          </cell>
          <cell r="AF309" t="str">
            <v/>
          </cell>
          <cell r="AG309" t="str">
            <v/>
          </cell>
          <cell r="AH309" t="str">
            <v/>
          </cell>
          <cell r="AI309" t="str">
            <v/>
          </cell>
          <cell r="AJ309" t="str">
            <v>NA</v>
          </cell>
          <cell r="AL309" t="str">
            <v>NA</v>
          </cell>
          <cell r="AN309" t="str">
            <v>NA</v>
          </cell>
          <cell r="AP309" t="str">
            <v>NA</v>
          </cell>
          <cell r="AR309" t="str">
            <v>NA</v>
          </cell>
          <cell r="AT309" t="str">
            <v>NA</v>
          </cell>
          <cell r="AV309" t="str">
            <v>NA</v>
          </cell>
          <cell r="AX309" t="str">
            <v>NA</v>
          </cell>
          <cell r="AZ309" t="str">
            <v>NA</v>
          </cell>
          <cell r="BB309" t="str">
            <v>NA</v>
          </cell>
          <cell r="BD309" t="str">
            <v>NA</v>
          </cell>
          <cell r="BF309" t="str">
            <v>NA</v>
          </cell>
          <cell r="BH309" t="str">
            <v>NA</v>
          </cell>
          <cell r="BW309">
            <v>-1995</v>
          </cell>
          <cell r="BX309">
            <v>-2792.7249999999999</v>
          </cell>
          <cell r="CI309">
            <v>0</v>
          </cell>
        </row>
        <row r="310">
          <cell r="C310" t="str">
            <v>dram_dqm5</v>
          </cell>
          <cell r="E310" t="str">
            <v>GPIO</v>
          </cell>
          <cell r="I310" t="str">
            <v>mmdc</v>
          </cell>
          <cell r="J310" t="str">
            <v>DRAM_DQM[5]</v>
          </cell>
          <cell r="AF310" t="str">
            <v/>
          </cell>
          <cell r="AG310" t="str">
            <v/>
          </cell>
          <cell r="AH310" t="str">
            <v/>
          </cell>
          <cell r="AI310" t="str">
            <v/>
          </cell>
          <cell r="AJ310" t="str">
            <v>No</v>
          </cell>
          <cell r="AL310" t="str">
            <v>NA</v>
          </cell>
          <cell r="AN310" t="str">
            <v>CFG(R0DIV6)</v>
          </cell>
          <cell r="AP310" t="str">
            <v>NA</v>
          </cell>
          <cell r="AR310" t="str">
            <v>CFG(Disabled)</v>
          </cell>
          <cell r="AT310" t="str">
            <v>100KOhm PU</v>
          </cell>
          <cell r="AV310" t="str">
            <v>CFG(Pull)</v>
          </cell>
          <cell r="AX310" t="str">
            <v>CFG(Enabled)</v>
          </cell>
          <cell r="AZ310" t="str">
            <v>CFG(CMOS)</v>
          </cell>
          <cell r="BB310" t="str">
            <v>NA</v>
          </cell>
          <cell r="BD310" t="str">
            <v>CFG(II_OFF)</v>
          </cell>
          <cell r="BF310" t="str">
            <v>CFG(LPDDR2)</v>
          </cell>
          <cell r="BH310" t="str">
            <v>CFG(0)</v>
          </cell>
          <cell r="BW310">
            <v>2692.7249999999999</v>
          </cell>
          <cell r="BX310">
            <v>566.5</v>
          </cell>
          <cell r="CI310" t="str">
            <v>DRAM_DQM5</v>
          </cell>
        </row>
        <row r="311">
          <cell r="C311" t="str">
            <v>nvcc_dram2p5__5</v>
          </cell>
          <cell r="E311" t="str">
            <v>NOISY_POWER</v>
          </cell>
          <cell r="AF311" t="str">
            <v/>
          </cell>
          <cell r="AG311" t="str">
            <v/>
          </cell>
          <cell r="AH311" t="str">
            <v/>
          </cell>
          <cell r="AI311" t="str">
            <v/>
          </cell>
          <cell r="AJ311" t="str">
            <v>NA</v>
          </cell>
          <cell r="AL311" t="str">
            <v>NA</v>
          </cell>
          <cell r="AN311" t="str">
            <v>NA</v>
          </cell>
          <cell r="AP311" t="str">
            <v>NA</v>
          </cell>
          <cell r="AR311" t="str">
            <v>NA</v>
          </cell>
          <cell r="AT311" t="str">
            <v>NA</v>
          </cell>
          <cell r="AV311" t="str">
            <v>NA</v>
          </cell>
          <cell r="AX311" t="str">
            <v>NA</v>
          </cell>
          <cell r="AZ311" t="str">
            <v>NA</v>
          </cell>
          <cell r="BB311" t="str">
            <v>NA</v>
          </cell>
          <cell r="BD311" t="str">
            <v>NA</v>
          </cell>
          <cell r="BF311" t="str">
            <v>NA</v>
          </cell>
          <cell r="BH311" t="str">
            <v>NA</v>
          </cell>
          <cell r="BW311">
            <v>236</v>
          </cell>
          <cell r="BX311">
            <v>-2792.7249999999999</v>
          </cell>
          <cell r="CI311" t="str">
            <v>NVCC_DRAM2P5</v>
          </cell>
        </row>
        <row r="312">
          <cell r="C312" t="str">
            <v>ngnd_dram</v>
          </cell>
          <cell r="E312" t="str">
            <v>NOISY_GROUND</v>
          </cell>
          <cell r="AF312" t="str">
            <v/>
          </cell>
          <cell r="AG312" t="str">
            <v/>
          </cell>
          <cell r="AH312" t="str">
            <v/>
          </cell>
          <cell r="AI312" t="str">
            <v/>
          </cell>
          <cell r="AJ312" t="str">
            <v>NA</v>
          </cell>
          <cell r="AL312" t="str">
            <v>NA</v>
          </cell>
          <cell r="AN312" t="str">
            <v>NA</v>
          </cell>
          <cell r="AP312" t="str">
            <v>NA</v>
          </cell>
          <cell r="AR312" t="str">
            <v>NA</v>
          </cell>
          <cell r="AT312" t="str">
            <v>NA</v>
          </cell>
          <cell r="AV312" t="str">
            <v>NA</v>
          </cell>
          <cell r="AX312" t="str">
            <v>NA</v>
          </cell>
          <cell r="AZ312" t="str">
            <v>NA</v>
          </cell>
          <cell r="BB312" t="str">
            <v>NA</v>
          </cell>
          <cell r="BD312" t="str">
            <v>NA</v>
          </cell>
          <cell r="BF312" t="str">
            <v>NA</v>
          </cell>
          <cell r="BH312" t="str">
            <v>NA</v>
          </cell>
          <cell r="BW312">
            <v>2272</v>
          </cell>
          <cell r="BX312">
            <v>-2792.7249999999999</v>
          </cell>
          <cell r="CI312" t="str">
            <v>VSS</v>
          </cell>
        </row>
        <row r="313">
          <cell r="C313" t="str">
            <v>pfill_corner__2</v>
          </cell>
          <cell r="E313" t="str">
            <v/>
          </cell>
          <cell r="AF313" t="str">
            <v/>
          </cell>
          <cell r="AG313" t="str">
            <v/>
          </cell>
          <cell r="AH313" t="str">
            <v/>
          </cell>
          <cell r="AI313" t="str">
            <v/>
          </cell>
          <cell r="AJ313" t="str">
            <v>NA</v>
          </cell>
          <cell r="AL313" t="str">
            <v>NA</v>
          </cell>
          <cell r="AN313" t="str">
            <v>NA</v>
          </cell>
          <cell r="AP313" t="str">
            <v>NA</v>
          </cell>
          <cell r="AR313" t="str">
            <v>NA</v>
          </cell>
          <cell r="AT313" t="str">
            <v>NA</v>
          </cell>
          <cell r="AV313" t="str">
            <v>NA</v>
          </cell>
          <cell r="AX313" t="str">
            <v>NA</v>
          </cell>
          <cell r="AZ313" t="str">
            <v>NA</v>
          </cell>
          <cell r="BB313" t="str">
            <v>NA</v>
          </cell>
          <cell r="BD313" t="str">
            <v>NA</v>
          </cell>
          <cell r="BF313" t="str">
            <v>NA</v>
          </cell>
          <cell r="BH313" t="str">
            <v>NA</v>
          </cell>
          <cell r="BW313">
            <v>-1995</v>
          </cell>
          <cell r="BX313">
            <v>-2792.7249999999999</v>
          </cell>
          <cell r="CI313">
            <v>0</v>
          </cell>
        </row>
        <row r="314">
          <cell r="C314" t="str">
            <v>nvcc_dram__30</v>
          </cell>
          <cell r="E314" t="str">
            <v>NOISY_POWER</v>
          </cell>
          <cell r="AF314" t="str">
            <v/>
          </cell>
          <cell r="AG314" t="str">
            <v/>
          </cell>
          <cell r="AH314" t="str">
            <v/>
          </cell>
          <cell r="AI314" t="str">
            <v/>
          </cell>
          <cell r="AJ314" t="str">
            <v>NA</v>
          </cell>
          <cell r="AL314" t="str">
            <v>NA</v>
          </cell>
          <cell r="AN314" t="str">
            <v>NA</v>
          </cell>
          <cell r="AP314" t="str">
            <v>NA</v>
          </cell>
          <cell r="AR314" t="str">
            <v>NA</v>
          </cell>
          <cell r="AT314" t="str">
            <v>NA</v>
          </cell>
          <cell r="AV314" t="str">
            <v>NA</v>
          </cell>
          <cell r="AX314" t="str">
            <v>NA</v>
          </cell>
          <cell r="AZ314" t="str">
            <v>NA</v>
          </cell>
          <cell r="BB314" t="str">
            <v>NA</v>
          </cell>
          <cell r="BD314" t="str">
            <v>NA</v>
          </cell>
          <cell r="BF314" t="str">
            <v>NA</v>
          </cell>
          <cell r="BH314" t="str">
            <v>NA</v>
          </cell>
          <cell r="BW314">
            <v>2272</v>
          </cell>
          <cell r="BX314">
            <v>-2792.7249999999999</v>
          </cell>
          <cell r="CI314" t="str">
            <v>NVCC_DRAM</v>
          </cell>
        </row>
        <row r="315">
          <cell r="C315" t="str">
            <v>corner__1</v>
          </cell>
          <cell r="E315" t="str">
            <v/>
          </cell>
          <cell r="AF315" t="str">
            <v/>
          </cell>
          <cell r="AG315" t="str">
            <v/>
          </cell>
          <cell r="AH315" t="str">
            <v/>
          </cell>
          <cell r="AI315" t="str">
            <v/>
          </cell>
          <cell r="AJ315" t="str">
            <v>NA</v>
          </cell>
          <cell r="AL315" t="str">
            <v>NA</v>
          </cell>
          <cell r="AN315" t="str">
            <v>NA</v>
          </cell>
          <cell r="AP315" t="str">
            <v>NA</v>
          </cell>
          <cell r="AR315" t="str">
            <v>NA</v>
          </cell>
          <cell r="AT315" t="str">
            <v>NA</v>
          </cell>
          <cell r="AV315" t="str">
            <v>NA</v>
          </cell>
          <cell r="AX315" t="str">
            <v>NA</v>
          </cell>
          <cell r="AZ315" t="str">
            <v>NA</v>
          </cell>
          <cell r="BB315" t="str">
            <v>NA</v>
          </cell>
          <cell r="BD315" t="str">
            <v>NA</v>
          </cell>
          <cell r="BF315" t="str">
            <v>NA</v>
          </cell>
          <cell r="BH315" t="str">
            <v>NA</v>
          </cell>
          <cell r="BW315">
            <v>-1995</v>
          </cell>
          <cell r="BX315">
            <v>-2792.7249999999999</v>
          </cell>
          <cell r="CI315">
            <v>0</v>
          </cell>
        </row>
        <row r="316">
          <cell r="C316" t="str">
            <v>dram_d41</v>
          </cell>
          <cell r="E316" t="str">
            <v>GPIO</v>
          </cell>
          <cell r="I316" t="str">
            <v>mmdc</v>
          </cell>
          <cell r="J316" t="str">
            <v>DRAM_D[41]</v>
          </cell>
          <cell r="AF316" t="str">
            <v/>
          </cell>
          <cell r="AG316" t="str">
            <v/>
          </cell>
          <cell r="AH316" t="str">
            <v/>
          </cell>
          <cell r="AI316" t="str">
            <v/>
          </cell>
          <cell r="AJ316" t="str">
            <v>No</v>
          </cell>
          <cell r="AL316" t="str">
            <v>NA</v>
          </cell>
          <cell r="AN316" t="str">
            <v>CFG(R0DIV6)</v>
          </cell>
          <cell r="AP316" t="str">
            <v>NA</v>
          </cell>
          <cell r="AR316" t="str">
            <v>CFG(Disabled)</v>
          </cell>
          <cell r="AT316" t="str">
            <v>100KOhm PU</v>
          </cell>
          <cell r="AV316" t="str">
            <v>CFG(Pull)</v>
          </cell>
          <cell r="AX316" t="str">
            <v>CFG(Enabled)</v>
          </cell>
          <cell r="AZ316" t="str">
            <v>CFG(CMOS)</v>
          </cell>
          <cell r="BB316" t="str">
            <v>NA</v>
          </cell>
          <cell r="BD316" t="str">
            <v>CFG(II_OFF)</v>
          </cell>
          <cell r="BF316" t="str">
            <v>CFG(LPDDR2)</v>
          </cell>
          <cell r="BH316" t="str">
            <v>CFG(0)</v>
          </cell>
          <cell r="BW316">
            <v>894</v>
          </cell>
          <cell r="BX316">
            <v>-2792.7249999999999</v>
          </cell>
          <cell r="CI316" t="str">
            <v>DRAM_D41</v>
          </cell>
        </row>
        <row r="317">
          <cell r="C317" t="str">
            <v>pfill_corner__3</v>
          </cell>
          <cell r="E317" t="str">
            <v/>
          </cell>
          <cell r="AF317" t="str">
            <v/>
          </cell>
          <cell r="AG317" t="str">
            <v/>
          </cell>
          <cell r="AH317" t="str">
            <v/>
          </cell>
          <cell r="AI317" t="str">
            <v/>
          </cell>
          <cell r="AJ317" t="str">
            <v>NA</v>
          </cell>
          <cell r="AL317" t="str">
            <v>NA</v>
          </cell>
          <cell r="AN317" t="str">
            <v>NA</v>
          </cell>
          <cell r="AP317" t="str">
            <v>NA</v>
          </cell>
          <cell r="AR317" t="str">
            <v>NA</v>
          </cell>
          <cell r="AT317" t="str">
            <v>NA</v>
          </cell>
          <cell r="AV317" t="str">
            <v>NA</v>
          </cell>
          <cell r="AX317" t="str">
            <v>NA</v>
          </cell>
          <cell r="AZ317" t="str">
            <v>NA</v>
          </cell>
          <cell r="BB317" t="str">
            <v>NA</v>
          </cell>
          <cell r="BD317" t="str">
            <v>NA</v>
          </cell>
          <cell r="BF317" t="str">
            <v>NA</v>
          </cell>
          <cell r="BH317" t="str">
            <v>NA</v>
          </cell>
          <cell r="BW317">
            <v>-1995</v>
          </cell>
          <cell r="BX317">
            <v>-2792.7249999999999</v>
          </cell>
          <cell r="CI317">
            <v>0</v>
          </cell>
        </row>
        <row r="318">
          <cell r="C318" t="str">
            <v>dram_d42</v>
          </cell>
          <cell r="E318" t="str">
            <v>GPIO</v>
          </cell>
          <cell r="I318" t="str">
            <v>mmdc</v>
          </cell>
          <cell r="J318" t="str">
            <v>DRAM_D[42]</v>
          </cell>
          <cell r="AF318" t="str">
            <v/>
          </cell>
          <cell r="AG318" t="str">
            <v/>
          </cell>
          <cell r="AH318" t="str">
            <v/>
          </cell>
          <cell r="AI318" t="str">
            <v/>
          </cell>
          <cell r="AJ318" t="str">
            <v>No</v>
          </cell>
          <cell r="AL318" t="str">
            <v>NA</v>
          </cell>
          <cell r="AN318" t="str">
            <v>CFG(R0DIV6)</v>
          </cell>
          <cell r="AP318" t="str">
            <v>NA</v>
          </cell>
          <cell r="AR318" t="str">
            <v>CFG(Disabled)</v>
          </cell>
          <cell r="AT318" t="str">
            <v>100KOhm PU</v>
          </cell>
          <cell r="AV318" t="str">
            <v>CFG(Pull)</v>
          </cell>
          <cell r="AX318" t="str">
            <v>CFG(Enabled)</v>
          </cell>
          <cell r="AZ318" t="str">
            <v>CFG(CMOS)</v>
          </cell>
          <cell r="BB318" t="str">
            <v>NA</v>
          </cell>
          <cell r="BD318" t="str">
            <v>CFG(II_OFF)</v>
          </cell>
          <cell r="BF318" t="str">
            <v>CFG(LPDDR2)</v>
          </cell>
          <cell r="BH318" t="str">
            <v>CFG(0)</v>
          </cell>
          <cell r="BW318">
            <v>894</v>
          </cell>
          <cell r="BX318">
            <v>-2792.7249999999999</v>
          </cell>
          <cell r="CI318" t="str">
            <v>DRAM_D42</v>
          </cell>
        </row>
        <row r="319">
          <cell r="C319" t="str">
            <v>dram_d47</v>
          </cell>
          <cell r="E319" t="str">
            <v>GPIO</v>
          </cell>
          <cell r="I319" t="str">
            <v>mmdc</v>
          </cell>
          <cell r="J319" t="str">
            <v>DRAM_D[47]</v>
          </cell>
          <cell r="AF319" t="str">
            <v/>
          </cell>
          <cell r="AG319" t="str">
            <v/>
          </cell>
          <cell r="AH319" t="str">
            <v/>
          </cell>
          <cell r="AI319" t="str">
            <v/>
          </cell>
          <cell r="AJ319" t="str">
            <v>No</v>
          </cell>
          <cell r="AL319" t="str">
            <v>NA</v>
          </cell>
          <cell r="AN319" t="str">
            <v>CFG(R0DIV6)</v>
          </cell>
          <cell r="AP319" t="str">
            <v>NA</v>
          </cell>
          <cell r="AR319" t="str">
            <v>CFG(Disabled)</v>
          </cell>
          <cell r="AT319" t="str">
            <v>100KOhm PU</v>
          </cell>
          <cell r="AV319" t="str">
            <v>CFG(Pull)</v>
          </cell>
          <cell r="AX319" t="str">
            <v>CFG(Enabled)</v>
          </cell>
          <cell r="AZ319" t="str">
            <v>CFG(CMOS)</v>
          </cell>
          <cell r="BB319" t="str">
            <v>NA</v>
          </cell>
          <cell r="BD319" t="str">
            <v>CFG(II_OFF)</v>
          </cell>
          <cell r="BF319" t="str">
            <v>CFG(LPDDR2)</v>
          </cell>
          <cell r="BH319" t="str">
            <v>CFG(0)</v>
          </cell>
          <cell r="BW319">
            <v>894</v>
          </cell>
          <cell r="BX319">
            <v>-2792.7249999999999</v>
          </cell>
          <cell r="CI319" t="str">
            <v>DRAM_D47</v>
          </cell>
        </row>
        <row r="320">
          <cell r="C320" t="str">
            <v>dram_d43</v>
          </cell>
          <cell r="E320" t="str">
            <v>GPIO</v>
          </cell>
          <cell r="I320" t="str">
            <v>mmdc</v>
          </cell>
          <cell r="J320" t="str">
            <v>DRAM_D[43]</v>
          </cell>
          <cell r="AF320" t="str">
            <v/>
          </cell>
          <cell r="AG320" t="str">
            <v/>
          </cell>
          <cell r="AH320" t="str">
            <v/>
          </cell>
          <cell r="AI320" t="str">
            <v/>
          </cell>
          <cell r="AJ320" t="str">
            <v>No</v>
          </cell>
          <cell r="AL320" t="str">
            <v>NA</v>
          </cell>
          <cell r="AN320" t="str">
            <v>CFG(R0DIV6)</v>
          </cell>
          <cell r="AP320" t="str">
            <v>NA</v>
          </cell>
          <cell r="AR320" t="str">
            <v>CFG(Disabled)</v>
          </cell>
          <cell r="AT320" t="str">
            <v>100KOhm PU</v>
          </cell>
          <cell r="AV320" t="str">
            <v>CFG(Pull)</v>
          </cell>
          <cell r="AX320" t="str">
            <v>CFG(Enabled)</v>
          </cell>
          <cell r="AZ320" t="str">
            <v>CFG(CMOS)</v>
          </cell>
          <cell r="BB320" t="str">
            <v>NA</v>
          </cell>
          <cell r="BD320" t="str">
            <v>CFG(II_OFF)</v>
          </cell>
          <cell r="BF320" t="str">
            <v>CFG(LPDDR2)</v>
          </cell>
          <cell r="BH320" t="str">
            <v>CFG(0)</v>
          </cell>
          <cell r="BW320">
            <v>894</v>
          </cell>
          <cell r="BX320">
            <v>-2792.7249999999999</v>
          </cell>
          <cell r="CI320" t="str">
            <v>DRAM_D43</v>
          </cell>
        </row>
        <row r="321">
          <cell r="C321" t="str">
            <v>nvcc_dram__31</v>
          </cell>
          <cell r="E321" t="str">
            <v>NOISY_POWER</v>
          </cell>
          <cell r="AF321" t="str">
            <v/>
          </cell>
          <cell r="AG321" t="str">
            <v/>
          </cell>
          <cell r="AH321" t="str">
            <v/>
          </cell>
          <cell r="AI321" t="str">
            <v/>
          </cell>
          <cell r="AJ321" t="str">
            <v>NA</v>
          </cell>
          <cell r="AL321" t="str">
            <v>NA</v>
          </cell>
          <cell r="AN321" t="str">
            <v>NA</v>
          </cell>
          <cell r="AP321" t="str">
            <v>NA</v>
          </cell>
          <cell r="AR321" t="str">
            <v>NA</v>
          </cell>
          <cell r="AT321" t="str">
            <v>NA</v>
          </cell>
          <cell r="AV321" t="str">
            <v>NA</v>
          </cell>
          <cell r="AX321" t="str">
            <v>NA</v>
          </cell>
          <cell r="AZ321" t="str">
            <v>NA</v>
          </cell>
          <cell r="BB321" t="str">
            <v>NA</v>
          </cell>
          <cell r="BD321" t="str">
            <v>NA</v>
          </cell>
          <cell r="BF321" t="str">
            <v>NA</v>
          </cell>
          <cell r="BH321" t="str">
            <v>NA</v>
          </cell>
          <cell r="BW321">
            <v>2692.7249999999999</v>
          </cell>
          <cell r="BX321">
            <v>-2401.5</v>
          </cell>
          <cell r="CI321" t="str">
            <v>NVCC_DRAM</v>
          </cell>
        </row>
        <row r="322">
          <cell r="C322" t="str">
            <v>dram_d46</v>
          </cell>
          <cell r="E322" t="str">
            <v>GPIO</v>
          </cell>
          <cell r="I322" t="str">
            <v>mmdc</v>
          </cell>
          <cell r="J322" t="str">
            <v>DRAM_D[46]</v>
          </cell>
          <cell r="AF322" t="str">
            <v/>
          </cell>
          <cell r="AG322" t="str">
            <v/>
          </cell>
          <cell r="AH322" t="str">
            <v/>
          </cell>
          <cell r="AI322" t="str">
            <v/>
          </cell>
          <cell r="AJ322" t="str">
            <v>No</v>
          </cell>
          <cell r="AL322" t="str">
            <v>NA</v>
          </cell>
          <cell r="AN322" t="str">
            <v>CFG(R0DIV6)</v>
          </cell>
          <cell r="AP322" t="str">
            <v>NA</v>
          </cell>
          <cell r="AR322" t="str">
            <v>CFG(Disabled)</v>
          </cell>
          <cell r="AT322" t="str">
            <v>100KOhm PU</v>
          </cell>
          <cell r="AV322" t="str">
            <v>CFG(Pull)</v>
          </cell>
          <cell r="AX322" t="str">
            <v>CFG(Enabled)</v>
          </cell>
          <cell r="AZ322" t="str">
            <v>CFG(CMOS)</v>
          </cell>
          <cell r="BB322" t="str">
            <v>NA</v>
          </cell>
          <cell r="BD322" t="str">
            <v>CFG(II_OFF)</v>
          </cell>
          <cell r="BF322" t="str">
            <v>CFG(LPDDR2)</v>
          </cell>
          <cell r="BH322" t="str">
            <v>CFG(0)</v>
          </cell>
          <cell r="BW322">
            <v>894</v>
          </cell>
          <cell r="BX322">
            <v>-2792.7249999999999</v>
          </cell>
          <cell r="CI322" t="str">
            <v>DRAM_D46</v>
          </cell>
        </row>
        <row r="323">
          <cell r="C323" t="str">
            <v>dram_d52</v>
          </cell>
          <cell r="E323" t="str">
            <v>GPIO</v>
          </cell>
          <cell r="I323" t="str">
            <v>mmdc</v>
          </cell>
          <cell r="J323" t="str">
            <v>DRAM_D[52]</v>
          </cell>
          <cell r="AF323" t="str">
            <v/>
          </cell>
          <cell r="AG323" t="str">
            <v/>
          </cell>
          <cell r="AH323" t="str">
            <v/>
          </cell>
          <cell r="AI323" t="str">
            <v/>
          </cell>
          <cell r="AJ323" t="str">
            <v>No</v>
          </cell>
          <cell r="AL323" t="str">
            <v>NA</v>
          </cell>
          <cell r="AN323" t="str">
            <v>CFG(R0DIV6)</v>
          </cell>
          <cell r="AP323" t="str">
            <v>NA</v>
          </cell>
          <cell r="AR323" t="str">
            <v>CFG(Disabled)</v>
          </cell>
          <cell r="AT323" t="str">
            <v>100KOhm PU</v>
          </cell>
          <cell r="AV323" t="str">
            <v>CFG(Pull)</v>
          </cell>
          <cell r="AX323" t="str">
            <v>CFG(Enabled)</v>
          </cell>
          <cell r="AZ323" t="str">
            <v>CFG(CMOS)</v>
          </cell>
          <cell r="BB323" t="str">
            <v>NA</v>
          </cell>
          <cell r="BD323" t="str">
            <v>CFG(II_OFF)</v>
          </cell>
          <cell r="BF323" t="str">
            <v>CFG(LPDDR2)</v>
          </cell>
          <cell r="BH323" t="str">
            <v>CFG(0)</v>
          </cell>
          <cell r="BW323">
            <v>894</v>
          </cell>
          <cell r="BX323">
            <v>-2792.7249999999999</v>
          </cell>
          <cell r="CI323" t="str">
            <v>DRAM_D52</v>
          </cell>
        </row>
        <row r="324">
          <cell r="C324" t="str">
            <v>dram_d48</v>
          </cell>
          <cell r="E324" t="str">
            <v>GPIO</v>
          </cell>
          <cell r="I324" t="str">
            <v>mmdc</v>
          </cell>
          <cell r="J324" t="str">
            <v>DRAM_D[48]</v>
          </cell>
          <cell r="AF324" t="str">
            <v/>
          </cell>
          <cell r="AG324" t="str">
            <v/>
          </cell>
          <cell r="AH324" t="str">
            <v/>
          </cell>
          <cell r="AI324" t="str">
            <v/>
          </cell>
          <cell r="AJ324" t="str">
            <v>No</v>
          </cell>
          <cell r="AL324" t="str">
            <v>NA</v>
          </cell>
          <cell r="AN324" t="str">
            <v>CFG(R0DIV6)</v>
          </cell>
          <cell r="AP324" t="str">
            <v>NA</v>
          </cell>
          <cell r="AR324" t="str">
            <v>CFG(Disabled)</v>
          </cell>
          <cell r="AT324" t="str">
            <v>100KOhm PU</v>
          </cell>
          <cell r="AV324" t="str">
            <v>CFG(Pull)</v>
          </cell>
          <cell r="AX324" t="str">
            <v>CFG(Enabled)</v>
          </cell>
          <cell r="AZ324" t="str">
            <v>CFG(CMOS)</v>
          </cell>
          <cell r="BB324" t="str">
            <v>NA</v>
          </cell>
          <cell r="BD324" t="str">
            <v>CFG(II_OFF)</v>
          </cell>
          <cell r="BF324" t="str">
            <v>CFG(LPDDR2)</v>
          </cell>
          <cell r="BH324" t="str">
            <v>CFG(0)</v>
          </cell>
          <cell r="BW324">
            <v>894</v>
          </cell>
          <cell r="BX324">
            <v>-2792.7249999999999</v>
          </cell>
          <cell r="CI324" t="str">
            <v>DRAM_D48</v>
          </cell>
        </row>
        <row r="325">
          <cell r="C325" t="str">
            <v>nvcc_dram__32</v>
          </cell>
          <cell r="E325" t="str">
            <v>NOISY_POWER</v>
          </cell>
          <cell r="AF325" t="str">
            <v/>
          </cell>
          <cell r="AG325" t="str">
            <v/>
          </cell>
          <cell r="AH325" t="str">
            <v/>
          </cell>
          <cell r="AI325" t="str">
            <v/>
          </cell>
          <cell r="AJ325" t="str">
            <v>NA</v>
          </cell>
          <cell r="AL325" t="str">
            <v>NA</v>
          </cell>
          <cell r="AN325" t="str">
            <v>NA</v>
          </cell>
          <cell r="AP325" t="str">
            <v>NA</v>
          </cell>
          <cell r="AR325" t="str">
            <v>NA</v>
          </cell>
          <cell r="AT325" t="str">
            <v>NA</v>
          </cell>
          <cell r="AV325" t="str">
            <v>NA</v>
          </cell>
          <cell r="AX325" t="str">
            <v>NA</v>
          </cell>
          <cell r="AZ325" t="str">
            <v>NA</v>
          </cell>
          <cell r="BB325" t="str">
            <v>NA</v>
          </cell>
          <cell r="BD325" t="str">
            <v>NA</v>
          </cell>
          <cell r="BF325" t="str">
            <v>NA</v>
          </cell>
          <cell r="BH325" t="str">
            <v>NA</v>
          </cell>
          <cell r="BW325">
            <v>2692.7249999999999</v>
          </cell>
          <cell r="BX325">
            <v>-2401.5</v>
          </cell>
          <cell r="CI325" t="str">
            <v>NVCC_DRAM</v>
          </cell>
        </row>
        <row r="326">
          <cell r="C326" t="str">
            <v>dram_d53</v>
          </cell>
          <cell r="E326" t="str">
            <v>GPIO</v>
          </cell>
          <cell r="I326" t="str">
            <v>mmdc</v>
          </cell>
          <cell r="J326" t="str">
            <v>DRAM_D[53]</v>
          </cell>
          <cell r="AF326" t="str">
            <v/>
          </cell>
          <cell r="AG326" t="str">
            <v/>
          </cell>
          <cell r="AH326" t="str">
            <v/>
          </cell>
          <cell r="AI326" t="str">
            <v/>
          </cell>
          <cell r="AJ326" t="str">
            <v>No</v>
          </cell>
          <cell r="AL326" t="str">
            <v>NA</v>
          </cell>
          <cell r="AN326" t="str">
            <v>CFG(R0DIV6)</v>
          </cell>
          <cell r="AP326" t="str">
            <v>NA</v>
          </cell>
          <cell r="AR326" t="str">
            <v>CFG(Disabled)</v>
          </cell>
          <cell r="AT326" t="str">
            <v>100KOhm PU</v>
          </cell>
          <cell r="AV326" t="str">
            <v>CFG(Pull)</v>
          </cell>
          <cell r="AX326" t="str">
            <v>CFG(Enabled)</v>
          </cell>
          <cell r="AZ326" t="str">
            <v>CFG(CMOS)</v>
          </cell>
          <cell r="BB326" t="str">
            <v>NA</v>
          </cell>
          <cell r="BD326" t="str">
            <v>CFG(II_OFF)</v>
          </cell>
          <cell r="BF326" t="str">
            <v>CFG(LPDDR2)</v>
          </cell>
          <cell r="BH326" t="str">
            <v>CFG(0)</v>
          </cell>
          <cell r="BW326">
            <v>894</v>
          </cell>
          <cell r="BX326">
            <v>-2792.7249999999999</v>
          </cell>
          <cell r="CI326" t="str">
            <v>DRAM_D53</v>
          </cell>
        </row>
        <row r="327">
          <cell r="C327" t="str">
            <v>dram_d49</v>
          </cell>
          <cell r="E327" t="str">
            <v>GPIO</v>
          </cell>
          <cell r="I327" t="str">
            <v>mmdc</v>
          </cell>
          <cell r="J327" t="str">
            <v>DRAM_D[49]</v>
          </cell>
          <cell r="AF327" t="str">
            <v/>
          </cell>
          <cell r="AG327" t="str">
            <v/>
          </cell>
          <cell r="AH327" t="str">
            <v/>
          </cell>
          <cell r="AI327" t="str">
            <v/>
          </cell>
          <cell r="AJ327" t="str">
            <v>No</v>
          </cell>
          <cell r="AL327" t="str">
            <v>NA</v>
          </cell>
          <cell r="AN327" t="str">
            <v>CFG(R0DIV6)</v>
          </cell>
          <cell r="AP327" t="str">
            <v>NA</v>
          </cell>
          <cell r="AR327" t="str">
            <v>CFG(Disabled)</v>
          </cell>
          <cell r="AT327" t="str">
            <v>100KOhm PU</v>
          </cell>
          <cell r="AV327" t="str">
            <v>CFG(Pull)</v>
          </cell>
          <cell r="AX327" t="str">
            <v>CFG(Enabled)</v>
          </cell>
          <cell r="AZ327" t="str">
            <v>CFG(CMOS)</v>
          </cell>
          <cell r="BB327" t="str">
            <v>NA</v>
          </cell>
          <cell r="BD327" t="str">
            <v>CFG(II_OFF)</v>
          </cell>
          <cell r="BF327" t="str">
            <v>CFG(LPDDR2)</v>
          </cell>
          <cell r="BH327" t="str">
            <v>CFG(0)</v>
          </cell>
          <cell r="BW327">
            <v>894</v>
          </cell>
          <cell r="BX327">
            <v>-2792.7249999999999</v>
          </cell>
          <cell r="CI327" t="str">
            <v>DRAM_D49</v>
          </cell>
        </row>
        <row r="328">
          <cell r="C328" t="str">
            <v>pfill_calib__8</v>
          </cell>
          <cell r="E328" t="str">
            <v/>
          </cell>
          <cell r="AF328" t="str">
            <v/>
          </cell>
          <cell r="AG328" t="str">
            <v/>
          </cell>
          <cell r="AH328" t="str">
            <v/>
          </cell>
          <cell r="AI328" t="str">
            <v/>
          </cell>
          <cell r="AJ328" t="str">
            <v>NA</v>
          </cell>
          <cell r="AL328" t="str">
            <v>NA</v>
          </cell>
          <cell r="AN328" t="str">
            <v>NA</v>
          </cell>
          <cell r="AP328" t="str">
            <v>NA</v>
          </cell>
          <cell r="AR328" t="str">
            <v>NA</v>
          </cell>
          <cell r="AT328" t="str">
            <v>NA</v>
          </cell>
          <cell r="AV328" t="str">
            <v>NA</v>
          </cell>
          <cell r="AX328" t="str">
            <v>NA</v>
          </cell>
          <cell r="AZ328" t="str">
            <v>NA</v>
          </cell>
          <cell r="BB328" t="str">
            <v>NA</v>
          </cell>
          <cell r="BD328" t="str">
            <v>NA</v>
          </cell>
          <cell r="BF328" t="str">
            <v>NA</v>
          </cell>
          <cell r="BH328" t="str">
            <v>NA</v>
          </cell>
          <cell r="BW328">
            <v>-1995</v>
          </cell>
          <cell r="BX328">
            <v>-2792.7249999999999</v>
          </cell>
          <cell r="CI328">
            <v>0</v>
          </cell>
        </row>
        <row r="329">
          <cell r="C329" t="str">
            <v>dram_dqm6</v>
          </cell>
          <cell r="E329" t="str">
            <v>GPIO</v>
          </cell>
          <cell r="I329" t="str">
            <v>mmdc</v>
          </cell>
          <cell r="J329" t="str">
            <v>DRAM_DQM[6]</v>
          </cell>
          <cell r="AF329" t="str">
            <v/>
          </cell>
          <cell r="AG329" t="str">
            <v/>
          </cell>
          <cell r="AH329" t="str">
            <v/>
          </cell>
          <cell r="AI329" t="str">
            <v/>
          </cell>
          <cell r="AJ329" t="str">
            <v>No</v>
          </cell>
          <cell r="AL329" t="str">
            <v>NA</v>
          </cell>
          <cell r="AN329" t="str">
            <v>CFG(R0DIV6)</v>
          </cell>
          <cell r="AP329" t="str">
            <v>NA</v>
          </cell>
          <cell r="AR329" t="str">
            <v>CFG(Disabled)</v>
          </cell>
          <cell r="AT329" t="str">
            <v>100KOhm PU</v>
          </cell>
          <cell r="AV329" t="str">
            <v>CFG(Pull)</v>
          </cell>
          <cell r="AX329" t="str">
            <v>CFG(Enabled)</v>
          </cell>
          <cell r="AZ329" t="str">
            <v>CFG(CMOS)</v>
          </cell>
          <cell r="BB329" t="str">
            <v>NA</v>
          </cell>
          <cell r="BD329" t="str">
            <v>CFG(II_OFF)</v>
          </cell>
          <cell r="BF329" t="str">
            <v>CFG(LPDDR2)</v>
          </cell>
          <cell r="BH329" t="str">
            <v>CFG(0)</v>
          </cell>
          <cell r="BW329">
            <v>1740</v>
          </cell>
          <cell r="BX329">
            <v>-2792.7249999999999</v>
          </cell>
          <cell r="CI329" t="str">
            <v>DRAM_DQM6</v>
          </cell>
        </row>
        <row r="330">
          <cell r="C330" t="str">
            <v>nvcc_dram__33</v>
          </cell>
          <cell r="E330" t="str">
            <v>NOISY_POWER</v>
          </cell>
          <cell r="AF330" t="str">
            <v/>
          </cell>
          <cell r="AG330" t="str">
            <v/>
          </cell>
          <cell r="AH330" t="str">
            <v/>
          </cell>
          <cell r="AI330" t="str">
            <v/>
          </cell>
          <cell r="AJ330" t="str">
            <v>NA</v>
          </cell>
          <cell r="AL330" t="str">
            <v>NA</v>
          </cell>
          <cell r="AN330" t="str">
            <v>NA</v>
          </cell>
          <cell r="AP330" t="str">
            <v>NA</v>
          </cell>
          <cell r="AR330" t="str">
            <v>NA</v>
          </cell>
          <cell r="AT330" t="str">
            <v>NA</v>
          </cell>
          <cell r="AV330" t="str">
            <v>NA</v>
          </cell>
          <cell r="AX330" t="str">
            <v>NA</v>
          </cell>
          <cell r="AZ330" t="str">
            <v>NA</v>
          </cell>
          <cell r="BB330" t="str">
            <v>NA</v>
          </cell>
          <cell r="BD330" t="str">
            <v>NA</v>
          </cell>
          <cell r="BF330" t="str">
            <v>NA</v>
          </cell>
          <cell r="BH330" t="str">
            <v>NA</v>
          </cell>
          <cell r="BW330">
            <v>2692.7249999999999</v>
          </cell>
          <cell r="BX330">
            <v>-2401.5</v>
          </cell>
          <cell r="CI330" t="str">
            <v>NVCC_DRAM</v>
          </cell>
        </row>
        <row r="331">
          <cell r="C331" t="str">
            <v>dram_sdqs6</v>
          </cell>
          <cell r="E331" t="str">
            <v>GPIO</v>
          </cell>
          <cell r="I331" t="str">
            <v>mmdc</v>
          </cell>
          <cell r="J331" t="str">
            <v>DRAM_SDQS[6]</v>
          </cell>
          <cell r="AF331" t="str">
            <v/>
          </cell>
          <cell r="AG331" t="str">
            <v/>
          </cell>
          <cell r="AH331" t="str">
            <v/>
          </cell>
          <cell r="AI331" t="str">
            <v/>
          </cell>
          <cell r="AJ331" t="str">
            <v>No</v>
          </cell>
          <cell r="AL331" t="str">
            <v>NA</v>
          </cell>
          <cell r="AN331" t="str">
            <v>CFG(R0DIV6)</v>
          </cell>
          <cell r="AP331" t="str">
            <v>NA</v>
          </cell>
          <cell r="AR331" t="str">
            <v>CFG(Disabled)</v>
          </cell>
          <cell r="AT331" t="str">
            <v>CFG(100KOhm PD)</v>
          </cell>
          <cell r="AV331" t="str">
            <v>CFG(Pull)</v>
          </cell>
          <cell r="AX331" t="str">
            <v>CFG(Disabled)</v>
          </cell>
          <cell r="AZ331" t="str">
            <v>CFG(CMOS)</v>
          </cell>
          <cell r="BB331" t="str">
            <v>NA</v>
          </cell>
          <cell r="BD331" t="str">
            <v>CFG(II_OFF)</v>
          </cell>
          <cell r="BF331" t="str">
            <v>CFG(LPDDR2)</v>
          </cell>
          <cell r="BH331" t="str">
            <v>NA</v>
          </cell>
          <cell r="BW331">
            <v>1505</v>
          </cell>
          <cell r="BX331">
            <v>-2792.7249999999999</v>
          </cell>
          <cell r="CI331" t="str">
            <v>DRAM_SDQS6</v>
          </cell>
        </row>
        <row r="332">
          <cell r="C332" t="str">
            <v>dram_sdqs6</v>
          </cell>
          <cell r="E332" t="str">
            <v/>
          </cell>
          <cell r="J332" t="str">
            <v>padn</v>
          </cell>
          <cell r="AF332" t="str">
            <v/>
          </cell>
          <cell r="AG332" t="str">
            <v/>
          </cell>
          <cell r="AH332" t="str">
            <v/>
          </cell>
          <cell r="AI332" t="str">
            <v/>
          </cell>
          <cell r="AJ332" t="e">
            <v>#N/A</v>
          </cell>
          <cell r="AL332" t="str">
            <v>NA</v>
          </cell>
          <cell r="AN332" t="str">
            <v>NA</v>
          </cell>
          <cell r="AP332" t="str">
            <v>NA</v>
          </cell>
          <cell r="AR332" t="str">
            <v>NA</v>
          </cell>
          <cell r="AT332" t="str">
            <v>NA</v>
          </cell>
          <cell r="AV332" t="str">
            <v>NA</v>
          </cell>
          <cell r="AX332" t="str">
            <v>NA</v>
          </cell>
          <cell r="AZ332" t="str">
            <v>NA</v>
          </cell>
          <cell r="BB332" t="str">
            <v>NA</v>
          </cell>
          <cell r="BD332" t="str">
            <v>NA</v>
          </cell>
          <cell r="BF332" t="str">
            <v>NA</v>
          </cell>
          <cell r="BH332" t="str">
            <v>NA</v>
          </cell>
          <cell r="BW332">
            <v>1552</v>
          </cell>
          <cell r="BX332">
            <v>-2792.7249999999999</v>
          </cell>
          <cell r="CI332" t="str">
            <v>DRAM_SDQS6_B</v>
          </cell>
        </row>
        <row r="333">
          <cell r="C333" t="str">
            <v>dram_d50</v>
          </cell>
          <cell r="E333" t="str">
            <v>GPIO</v>
          </cell>
          <cell r="I333" t="str">
            <v>mmdc</v>
          </cell>
          <cell r="J333" t="str">
            <v>DRAM_D[50]</v>
          </cell>
          <cell r="AF333" t="str">
            <v/>
          </cell>
          <cell r="AG333" t="str">
            <v/>
          </cell>
          <cell r="AH333" t="str">
            <v/>
          </cell>
          <cell r="AI333" t="str">
            <v/>
          </cell>
          <cell r="AJ333" t="str">
            <v>No</v>
          </cell>
          <cell r="AL333" t="str">
            <v>NA</v>
          </cell>
          <cell r="AN333" t="str">
            <v>CFG(R0DIV6)</v>
          </cell>
          <cell r="AP333" t="str">
            <v>NA</v>
          </cell>
          <cell r="AR333" t="str">
            <v>CFG(Disabled)</v>
          </cell>
          <cell r="AT333" t="str">
            <v>100KOhm PU</v>
          </cell>
          <cell r="AV333" t="str">
            <v>CFG(Pull)</v>
          </cell>
          <cell r="AX333" t="str">
            <v>CFG(Enabled)</v>
          </cell>
          <cell r="AZ333" t="str">
            <v>CFG(CMOS)</v>
          </cell>
          <cell r="BB333" t="str">
            <v>NA</v>
          </cell>
          <cell r="BD333" t="str">
            <v>CFG(II_OFF)</v>
          </cell>
          <cell r="BF333" t="str">
            <v>CFG(LPDDR2)</v>
          </cell>
          <cell r="BH333" t="str">
            <v>CFG(0)</v>
          </cell>
          <cell r="BW333">
            <v>894</v>
          </cell>
          <cell r="BX333">
            <v>-2792.7249999999999</v>
          </cell>
          <cell r="CI333" t="str">
            <v>DRAM_D50</v>
          </cell>
        </row>
        <row r="334">
          <cell r="C334" t="str">
            <v>nvcc_dram__34</v>
          </cell>
          <cell r="E334" t="str">
            <v>NOISY_POWER</v>
          </cell>
          <cell r="AF334" t="str">
            <v/>
          </cell>
          <cell r="AG334" t="str">
            <v/>
          </cell>
          <cell r="AH334" t="str">
            <v/>
          </cell>
          <cell r="AI334" t="str">
            <v/>
          </cell>
          <cell r="AJ334" t="str">
            <v>NA</v>
          </cell>
          <cell r="AL334" t="str">
            <v>NA</v>
          </cell>
          <cell r="AN334" t="str">
            <v>NA</v>
          </cell>
          <cell r="AP334" t="str">
            <v>NA</v>
          </cell>
          <cell r="AR334" t="str">
            <v>NA</v>
          </cell>
          <cell r="AT334" t="str">
            <v>NA</v>
          </cell>
          <cell r="AV334" t="str">
            <v>NA</v>
          </cell>
          <cell r="AX334" t="str">
            <v>NA</v>
          </cell>
          <cell r="AZ334" t="str">
            <v>NA</v>
          </cell>
          <cell r="BB334" t="str">
            <v>NA</v>
          </cell>
          <cell r="BD334" t="str">
            <v>NA</v>
          </cell>
          <cell r="BF334" t="str">
            <v>NA</v>
          </cell>
          <cell r="BH334" t="str">
            <v>NA</v>
          </cell>
          <cell r="BW334">
            <v>2692.7249999999999</v>
          </cell>
          <cell r="BX334">
            <v>-2401.5</v>
          </cell>
          <cell r="CI334" t="str">
            <v>NVCC_DRAM</v>
          </cell>
        </row>
        <row r="335">
          <cell r="C335" t="str">
            <v>dram_d54</v>
          </cell>
          <cell r="E335" t="str">
            <v>GPIO</v>
          </cell>
          <cell r="I335" t="str">
            <v>mmdc</v>
          </cell>
          <cell r="J335" t="str">
            <v>DRAM_D[54]</v>
          </cell>
          <cell r="AF335" t="str">
            <v/>
          </cell>
          <cell r="AG335" t="str">
            <v/>
          </cell>
          <cell r="AH335" t="str">
            <v/>
          </cell>
          <cell r="AI335" t="str">
            <v/>
          </cell>
          <cell r="AJ335" t="str">
            <v>No</v>
          </cell>
          <cell r="AL335" t="str">
            <v>NA</v>
          </cell>
          <cell r="AN335" t="str">
            <v>CFG(R0DIV6)</v>
          </cell>
          <cell r="AP335" t="str">
            <v>NA</v>
          </cell>
          <cell r="AR335" t="str">
            <v>CFG(Disabled)</v>
          </cell>
          <cell r="AT335" t="str">
            <v>100KOhm PU</v>
          </cell>
          <cell r="AV335" t="str">
            <v>CFG(Pull)</v>
          </cell>
          <cell r="AX335" t="str">
            <v>CFG(Enabled)</v>
          </cell>
          <cell r="AZ335" t="str">
            <v>CFG(CMOS)</v>
          </cell>
          <cell r="BB335" t="str">
            <v>NA</v>
          </cell>
          <cell r="BD335" t="str">
            <v>CFG(II_OFF)</v>
          </cell>
          <cell r="BF335" t="str">
            <v>CFG(LPDDR2)</v>
          </cell>
          <cell r="BH335" t="str">
            <v>CFG(0)</v>
          </cell>
          <cell r="BW335">
            <v>894</v>
          </cell>
          <cell r="BX335">
            <v>-2792.7249999999999</v>
          </cell>
          <cell r="CI335" t="str">
            <v>DRAM_D54</v>
          </cell>
        </row>
        <row r="336">
          <cell r="C336" t="str">
            <v>dram_d51</v>
          </cell>
          <cell r="E336" t="str">
            <v>GPIO</v>
          </cell>
          <cell r="I336" t="str">
            <v>mmdc</v>
          </cell>
          <cell r="J336" t="str">
            <v>DRAM_D[51]</v>
          </cell>
          <cell r="AF336" t="str">
            <v/>
          </cell>
          <cell r="AG336" t="str">
            <v/>
          </cell>
          <cell r="AH336" t="str">
            <v/>
          </cell>
          <cell r="AI336" t="str">
            <v/>
          </cell>
          <cell r="AJ336" t="str">
            <v>No</v>
          </cell>
          <cell r="AL336" t="str">
            <v>NA</v>
          </cell>
          <cell r="AN336" t="str">
            <v>CFG(R0DIV6)</v>
          </cell>
          <cell r="AP336" t="str">
            <v>NA</v>
          </cell>
          <cell r="AR336" t="str">
            <v>CFG(Disabled)</v>
          </cell>
          <cell r="AT336" t="str">
            <v>100KOhm PU</v>
          </cell>
          <cell r="AV336" t="str">
            <v>CFG(Pull)</v>
          </cell>
          <cell r="AX336" t="str">
            <v>CFG(Enabled)</v>
          </cell>
          <cell r="AZ336" t="str">
            <v>CFG(CMOS)</v>
          </cell>
          <cell r="BB336" t="str">
            <v>NA</v>
          </cell>
          <cell r="BD336" t="str">
            <v>CFG(II_OFF)</v>
          </cell>
          <cell r="BF336" t="str">
            <v>CFG(LPDDR2)</v>
          </cell>
          <cell r="BH336" t="str">
            <v>CFG(0)</v>
          </cell>
          <cell r="BW336">
            <v>894</v>
          </cell>
          <cell r="BX336">
            <v>-2792.7249999999999</v>
          </cell>
          <cell r="CI336" t="str">
            <v>DRAM_D51</v>
          </cell>
        </row>
        <row r="337">
          <cell r="C337" t="str">
            <v>nvcc_dram2p5__6</v>
          </cell>
          <cell r="E337" t="str">
            <v>NOISY_POWER</v>
          </cell>
          <cell r="AF337" t="str">
            <v/>
          </cell>
          <cell r="AG337" t="str">
            <v/>
          </cell>
          <cell r="AH337" t="str">
            <v/>
          </cell>
          <cell r="AI337" t="str">
            <v/>
          </cell>
          <cell r="AJ337" t="str">
            <v>NA</v>
          </cell>
          <cell r="AL337" t="str">
            <v>NA</v>
          </cell>
          <cell r="AN337" t="str">
            <v>NA</v>
          </cell>
          <cell r="AP337" t="str">
            <v>NA</v>
          </cell>
          <cell r="AR337" t="str">
            <v>NA</v>
          </cell>
          <cell r="AT337" t="str">
            <v>NA</v>
          </cell>
          <cell r="AV337" t="str">
            <v>NA</v>
          </cell>
          <cell r="AX337" t="str">
            <v>NA</v>
          </cell>
          <cell r="AZ337" t="str">
            <v>NA</v>
          </cell>
          <cell r="BB337" t="str">
            <v>NA</v>
          </cell>
          <cell r="BD337" t="str">
            <v>NA</v>
          </cell>
          <cell r="BF337" t="str">
            <v>NA</v>
          </cell>
          <cell r="BH337" t="str">
            <v>NA</v>
          </cell>
          <cell r="BW337">
            <v>236</v>
          </cell>
          <cell r="BX337">
            <v>-2792.7249999999999</v>
          </cell>
          <cell r="CI337" t="str">
            <v>NVCC_DRAM2P5</v>
          </cell>
        </row>
        <row r="338">
          <cell r="C338" t="str">
            <v>nvcc_dram__35</v>
          </cell>
          <cell r="E338" t="str">
            <v>NOISY_POWER</v>
          </cell>
          <cell r="AF338" t="str">
            <v/>
          </cell>
          <cell r="AG338" t="str">
            <v/>
          </cell>
          <cell r="AH338" t="str">
            <v/>
          </cell>
          <cell r="AI338" t="str">
            <v/>
          </cell>
          <cell r="AJ338" t="str">
            <v>NA</v>
          </cell>
          <cell r="AL338" t="str">
            <v>NA</v>
          </cell>
          <cell r="AN338" t="str">
            <v>NA</v>
          </cell>
          <cell r="AP338" t="str">
            <v>NA</v>
          </cell>
          <cell r="AR338" t="str">
            <v>NA</v>
          </cell>
          <cell r="AT338" t="str">
            <v>NA</v>
          </cell>
          <cell r="AV338" t="str">
            <v>NA</v>
          </cell>
          <cell r="AX338" t="str">
            <v>NA</v>
          </cell>
          <cell r="AZ338" t="str">
            <v>NA</v>
          </cell>
          <cell r="BB338" t="str">
            <v>NA</v>
          </cell>
          <cell r="BD338" t="str">
            <v>NA</v>
          </cell>
          <cell r="BF338" t="str">
            <v>NA</v>
          </cell>
          <cell r="BH338" t="str">
            <v>NA</v>
          </cell>
          <cell r="BW338">
            <v>2692.7249999999999</v>
          </cell>
          <cell r="BX338">
            <v>-2401.5</v>
          </cell>
          <cell r="CI338" t="str">
            <v>NVCC_DRAM</v>
          </cell>
        </row>
        <row r="339">
          <cell r="C339" t="str">
            <v>dram_d55</v>
          </cell>
          <cell r="E339" t="str">
            <v>GPIO</v>
          </cell>
          <cell r="I339" t="str">
            <v>mmdc</v>
          </cell>
          <cell r="J339" t="str">
            <v>DRAM_D[55]</v>
          </cell>
          <cell r="AF339" t="str">
            <v/>
          </cell>
          <cell r="AG339" t="str">
            <v/>
          </cell>
          <cell r="AH339" t="str">
            <v/>
          </cell>
          <cell r="AI339" t="str">
            <v/>
          </cell>
          <cell r="AJ339" t="str">
            <v>No</v>
          </cell>
          <cell r="AL339" t="str">
            <v>NA</v>
          </cell>
          <cell r="AN339" t="str">
            <v>CFG(R0DIV6)</v>
          </cell>
          <cell r="AP339" t="str">
            <v>NA</v>
          </cell>
          <cell r="AR339" t="str">
            <v>CFG(Disabled)</v>
          </cell>
          <cell r="AT339" t="str">
            <v>100KOhm PU</v>
          </cell>
          <cell r="AV339" t="str">
            <v>CFG(Pull)</v>
          </cell>
          <cell r="AX339" t="str">
            <v>CFG(Enabled)</v>
          </cell>
          <cell r="AZ339" t="str">
            <v>CFG(CMOS)</v>
          </cell>
          <cell r="BB339" t="str">
            <v>NA</v>
          </cell>
          <cell r="BD339" t="str">
            <v>CFG(II_OFF)</v>
          </cell>
          <cell r="BF339" t="str">
            <v>CFG(LPDDR2)</v>
          </cell>
          <cell r="BH339" t="str">
            <v>CFG(0)</v>
          </cell>
          <cell r="BW339">
            <v>894</v>
          </cell>
          <cell r="BX339">
            <v>-2792.7249999999999</v>
          </cell>
          <cell r="CI339" t="str">
            <v>DRAM_D55</v>
          </cell>
        </row>
        <row r="340">
          <cell r="C340" t="str">
            <v>dram_d57</v>
          </cell>
          <cell r="E340" t="str">
            <v>GPIO</v>
          </cell>
          <cell r="I340" t="str">
            <v>mmdc</v>
          </cell>
          <cell r="J340" t="str">
            <v>DRAM_D[57]</v>
          </cell>
          <cell r="AF340" t="str">
            <v/>
          </cell>
          <cell r="AG340" t="str">
            <v/>
          </cell>
          <cell r="AH340" t="str">
            <v/>
          </cell>
          <cell r="AI340" t="str">
            <v/>
          </cell>
          <cell r="AJ340" t="str">
            <v>No</v>
          </cell>
          <cell r="AL340" t="str">
            <v>NA</v>
          </cell>
          <cell r="AN340" t="str">
            <v>CFG(R0DIV6)</v>
          </cell>
          <cell r="AP340" t="str">
            <v>NA</v>
          </cell>
          <cell r="AR340" t="str">
            <v>CFG(Disabled)</v>
          </cell>
          <cell r="AT340" t="str">
            <v>100KOhm PU</v>
          </cell>
          <cell r="AV340" t="str">
            <v>CFG(Pull)</v>
          </cell>
          <cell r="AX340" t="str">
            <v>CFG(Enabled)</v>
          </cell>
          <cell r="AZ340" t="str">
            <v>CFG(CMOS)</v>
          </cell>
          <cell r="BB340" t="str">
            <v>NA</v>
          </cell>
          <cell r="BD340" t="str">
            <v>CFG(II_OFF)</v>
          </cell>
          <cell r="BF340" t="str">
            <v>CFG(LPDDR2)</v>
          </cell>
          <cell r="BH340" t="str">
            <v>CFG(0)</v>
          </cell>
          <cell r="BW340">
            <v>894</v>
          </cell>
          <cell r="BX340">
            <v>-2792.7249999999999</v>
          </cell>
          <cell r="CI340" t="str">
            <v>DRAM_D57</v>
          </cell>
        </row>
        <row r="341">
          <cell r="C341" t="str">
            <v>dram_d60</v>
          </cell>
          <cell r="E341" t="str">
            <v>GPIO</v>
          </cell>
          <cell r="I341" t="str">
            <v>mmdc</v>
          </cell>
          <cell r="J341" t="str">
            <v>DRAM_D[60]</v>
          </cell>
          <cell r="AF341" t="str">
            <v/>
          </cell>
          <cell r="AG341" t="str">
            <v/>
          </cell>
          <cell r="AH341" t="str">
            <v/>
          </cell>
          <cell r="AI341" t="str">
            <v/>
          </cell>
          <cell r="AJ341" t="str">
            <v>No</v>
          </cell>
          <cell r="AL341" t="str">
            <v>NA</v>
          </cell>
          <cell r="AN341" t="str">
            <v>CFG(R0DIV6)</v>
          </cell>
          <cell r="AP341" t="str">
            <v>NA</v>
          </cell>
          <cell r="AR341" t="str">
            <v>CFG(Disabled)</v>
          </cell>
          <cell r="AT341" t="str">
            <v>100KOhm PU</v>
          </cell>
          <cell r="AV341" t="str">
            <v>CFG(Pull)</v>
          </cell>
          <cell r="AX341" t="str">
            <v>CFG(Enabled)</v>
          </cell>
          <cell r="AZ341" t="str">
            <v>CFG(CMOS)</v>
          </cell>
          <cell r="BB341" t="str">
            <v>NA</v>
          </cell>
          <cell r="BD341" t="str">
            <v>CFG(II_OFF)</v>
          </cell>
          <cell r="BF341" t="str">
            <v>CFG(LPDDR2)</v>
          </cell>
          <cell r="BH341" t="str">
            <v>CFG(0)</v>
          </cell>
          <cell r="BW341">
            <v>894</v>
          </cell>
          <cell r="BX341">
            <v>-2792.7249999999999</v>
          </cell>
          <cell r="CI341" t="str">
            <v>DRAM_D60</v>
          </cell>
        </row>
        <row r="342">
          <cell r="C342" t="str">
            <v>nvcc_dram__36</v>
          </cell>
          <cell r="E342" t="str">
            <v>NOISY_POWER</v>
          </cell>
          <cell r="AF342" t="str">
            <v/>
          </cell>
          <cell r="AG342" t="str">
            <v/>
          </cell>
          <cell r="AH342" t="str">
            <v/>
          </cell>
          <cell r="AI342" t="str">
            <v/>
          </cell>
          <cell r="AJ342" t="str">
            <v>NA</v>
          </cell>
          <cell r="AL342" t="str">
            <v>NA</v>
          </cell>
          <cell r="AN342" t="str">
            <v>NA</v>
          </cell>
          <cell r="AP342" t="str">
            <v>NA</v>
          </cell>
          <cell r="AR342" t="str">
            <v>NA</v>
          </cell>
          <cell r="AT342" t="str">
            <v>NA</v>
          </cell>
          <cell r="AV342" t="str">
            <v>NA</v>
          </cell>
          <cell r="AX342" t="str">
            <v>NA</v>
          </cell>
          <cell r="AZ342" t="str">
            <v>NA</v>
          </cell>
          <cell r="BB342" t="str">
            <v>NA</v>
          </cell>
          <cell r="BD342" t="str">
            <v>NA</v>
          </cell>
          <cell r="BF342" t="str">
            <v>NA</v>
          </cell>
          <cell r="BH342" t="str">
            <v>NA</v>
          </cell>
          <cell r="BW342">
            <v>2692.7249999999999</v>
          </cell>
          <cell r="BX342">
            <v>-2401.5</v>
          </cell>
          <cell r="CI342" t="str">
            <v>NVCC_DRAM</v>
          </cell>
        </row>
        <row r="343">
          <cell r="C343" t="str">
            <v>dram_d61</v>
          </cell>
          <cell r="E343" t="str">
            <v>GPIO</v>
          </cell>
          <cell r="I343" t="str">
            <v>mmdc</v>
          </cell>
          <cell r="J343" t="str">
            <v>DRAM_D[61]</v>
          </cell>
          <cell r="AF343" t="str">
            <v/>
          </cell>
          <cell r="AG343" t="str">
            <v/>
          </cell>
          <cell r="AH343" t="str">
            <v/>
          </cell>
          <cell r="AI343" t="str">
            <v/>
          </cell>
          <cell r="AJ343" t="str">
            <v>No</v>
          </cell>
          <cell r="AL343" t="str">
            <v>NA</v>
          </cell>
          <cell r="AN343" t="str">
            <v>CFG(R0DIV6)</v>
          </cell>
          <cell r="AP343" t="str">
            <v>NA</v>
          </cell>
          <cell r="AR343" t="str">
            <v>CFG(Disabled)</v>
          </cell>
          <cell r="AT343" t="str">
            <v>100KOhm PU</v>
          </cell>
          <cell r="AV343" t="str">
            <v>CFG(Pull)</v>
          </cell>
          <cell r="AX343" t="str">
            <v>CFG(Enabled)</v>
          </cell>
          <cell r="AZ343" t="str">
            <v>CFG(CMOS)</v>
          </cell>
          <cell r="BB343" t="str">
            <v>NA</v>
          </cell>
          <cell r="BD343" t="str">
            <v>CFG(II_OFF)</v>
          </cell>
          <cell r="BF343" t="str">
            <v>CFG(LPDDR2)</v>
          </cell>
          <cell r="BH343" t="str">
            <v>CFG(0)</v>
          </cell>
          <cell r="BW343">
            <v>894</v>
          </cell>
          <cell r="BX343">
            <v>-2792.7249999999999</v>
          </cell>
          <cell r="CI343" t="str">
            <v>DRAM_D61</v>
          </cell>
        </row>
        <row r="344">
          <cell r="C344" t="str">
            <v>dram_d56</v>
          </cell>
          <cell r="E344" t="str">
            <v>GPIO</v>
          </cell>
          <cell r="I344" t="str">
            <v>mmdc</v>
          </cell>
          <cell r="J344" t="str">
            <v>DRAM_D[56]</v>
          </cell>
          <cell r="AF344" t="str">
            <v/>
          </cell>
          <cell r="AG344" t="str">
            <v/>
          </cell>
          <cell r="AH344" t="str">
            <v/>
          </cell>
          <cell r="AI344" t="str">
            <v/>
          </cell>
          <cell r="AJ344" t="str">
            <v>No</v>
          </cell>
          <cell r="AL344" t="str">
            <v>NA</v>
          </cell>
          <cell r="AN344" t="str">
            <v>CFG(R0DIV6)</v>
          </cell>
          <cell r="AP344" t="str">
            <v>NA</v>
          </cell>
          <cell r="AR344" t="str">
            <v>CFG(Disabled)</v>
          </cell>
          <cell r="AT344" t="str">
            <v>100KOhm PU</v>
          </cell>
          <cell r="AV344" t="str">
            <v>CFG(Pull)</v>
          </cell>
          <cell r="AX344" t="str">
            <v>CFG(Enabled)</v>
          </cell>
          <cell r="AZ344" t="str">
            <v>CFG(CMOS)</v>
          </cell>
          <cell r="BB344" t="str">
            <v>NA</v>
          </cell>
          <cell r="BD344" t="str">
            <v>CFG(II_OFF)</v>
          </cell>
          <cell r="BF344" t="str">
            <v>CFG(LPDDR2)</v>
          </cell>
          <cell r="BH344" t="str">
            <v>CFG(0)</v>
          </cell>
          <cell r="BW344">
            <v>894</v>
          </cell>
          <cell r="BX344">
            <v>-2792.7249999999999</v>
          </cell>
          <cell r="CI344" t="str">
            <v>DRAM_D56</v>
          </cell>
        </row>
        <row r="345">
          <cell r="C345" t="str">
            <v>dram_dqm7</v>
          </cell>
          <cell r="E345" t="str">
            <v>GPIO</v>
          </cell>
          <cell r="I345" t="str">
            <v>mmdc</v>
          </cell>
          <cell r="J345" t="str">
            <v>DRAM_DQM[7]</v>
          </cell>
          <cell r="AF345" t="str">
            <v/>
          </cell>
          <cell r="AG345" t="str">
            <v/>
          </cell>
          <cell r="AH345" t="str">
            <v/>
          </cell>
          <cell r="AI345" t="str">
            <v/>
          </cell>
          <cell r="AJ345" t="str">
            <v>No</v>
          </cell>
          <cell r="AL345" t="str">
            <v>NA</v>
          </cell>
          <cell r="AN345" t="str">
            <v>CFG(R0DIV6)</v>
          </cell>
          <cell r="AP345" t="str">
            <v>NA</v>
          </cell>
          <cell r="AR345" t="str">
            <v>CFG(Disabled)</v>
          </cell>
          <cell r="AT345" t="str">
            <v>100KOhm PU</v>
          </cell>
          <cell r="AV345" t="str">
            <v>CFG(Pull)</v>
          </cell>
          <cell r="AX345" t="str">
            <v>CFG(Enabled)</v>
          </cell>
          <cell r="AZ345" t="str">
            <v>CFG(CMOS)</v>
          </cell>
          <cell r="BB345" t="str">
            <v>NA</v>
          </cell>
          <cell r="BD345" t="str">
            <v>CFG(II_OFF)</v>
          </cell>
          <cell r="BF345" t="str">
            <v>CFG(LPDDR2)</v>
          </cell>
          <cell r="BH345" t="str">
            <v>CFG(0)</v>
          </cell>
          <cell r="BW345">
            <v>941</v>
          </cell>
          <cell r="BX345">
            <v>-2792.7249999999999</v>
          </cell>
          <cell r="CI345" t="str">
            <v>DRAM_DQM7</v>
          </cell>
        </row>
        <row r="346">
          <cell r="C346" t="str">
            <v>pfill_calib__9</v>
          </cell>
          <cell r="E346" t="str">
            <v/>
          </cell>
          <cell r="AF346" t="str">
            <v/>
          </cell>
          <cell r="AG346" t="str">
            <v/>
          </cell>
          <cell r="AH346" t="str">
            <v/>
          </cell>
          <cell r="AI346" t="str">
            <v/>
          </cell>
          <cell r="AJ346" t="str">
            <v>NA</v>
          </cell>
          <cell r="AL346" t="str">
            <v>NA</v>
          </cell>
          <cell r="AN346" t="str">
            <v>NA</v>
          </cell>
          <cell r="AP346" t="str">
            <v>NA</v>
          </cell>
          <cell r="AR346" t="str">
            <v>NA</v>
          </cell>
          <cell r="AT346" t="str">
            <v>NA</v>
          </cell>
          <cell r="AV346" t="str">
            <v>NA</v>
          </cell>
          <cell r="AX346" t="str">
            <v>NA</v>
          </cell>
          <cell r="AZ346" t="str">
            <v>NA</v>
          </cell>
          <cell r="BB346" t="str">
            <v>NA</v>
          </cell>
          <cell r="BD346" t="str">
            <v>NA</v>
          </cell>
          <cell r="BF346" t="str">
            <v>NA</v>
          </cell>
          <cell r="BH346" t="str">
            <v>NA</v>
          </cell>
          <cell r="BW346">
            <v>-1995</v>
          </cell>
          <cell r="BX346">
            <v>-2792.7249999999999</v>
          </cell>
          <cell r="CI346">
            <v>0</v>
          </cell>
        </row>
        <row r="347">
          <cell r="C347" t="str">
            <v>nvcc_dram__37</v>
          </cell>
          <cell r="E347" t="str">
            <v>NOISY_POWER</v>
          </cell>
          <cell r="AF347" t="str">
            <v/>
          </cell>
          <cell r="AG347" t="str">
            <v/>
          </cell>
          <cell r="AH347" t="str">
            <v/>
          </cell>
          <cell r="AI347" t="str">
            <v/>
          </cell>
          <cell r="AJ347" t="str">
            <v>NA</v>
          </cell>
          <cell r="AL347" t="str">
            <v>NA</v>
          </cell>
          <cell r="AN347" t="str">
            <v>NA</v>
          </cell>
          <cell r="AP347" t="str">
            <v>NA</v>
          </cell>
          <cell r="AR347" t="str">
            <v>NA</v>
          </cell>
          <cell r="AT347" t="str">
            <v>NA</v>
          </cell>
          <cell r="AV347" t="str">
            <v>NA</v>
          </cell>
          <cell r="AX347" t="str">
            <v>NA</v>
          </cell>
          <cell r="AZ347" t="str">
            <v>NA</v>
          </cell>
          <cell r="BB347" t="str">
            <v>NA</v>
          </cell>
          <cell r="BD347" t="str">
            <v>NA</v>
          </cell>
          <cell r="BF347" t="str">
            <v>NA</v>
          </cell>
          <cell r="BH347" t="str">
            <v>NA</v>
          </cell>
          <cell r="BW347">
            <v>2692.7249999999999</v>
          </cell>
          <cell r="BX347">
            <v>-2401.5</v>
          </cell>
          <cell r="CI347" t="str">
            <v>NVCC_DRAM</v>
          </cell>
        </row>
        <row r="348">
          <cell r="C348" t="str">
            <v>dram_sdqs7</v>
          </cell>
          <cell r="E348" t="str">
            <v>GPIO</v>
          </cell>
          <cell r="I348" t="str">
            <v>mmdc</v>
          </cell>
          <cell r="J348" t="str">
            <v>DRAM_SDQS[7]</v>
          </cell>
          <cell r="AF348" t="str">
            <v/>
          </cell>
          <cell r="AG348" t="str">
            <v/>
          </cell>
          <cell r="AH348" t="str">
            <v/>
          </cell>
          <cell r="AI348" t="str">
            <v/>
          </cell>
          <cell r="AJ348" t="str">
            <v>No</v>
          </cell>
          <cell r="AL348" t="str">
            <v>NA</v>
          </cell>
          <cell r="AN348" t="str">
            <v>CFG(R0DIV6)</v>
          </cell>
          <cell r="AP348" t="str">
            <v>NA</v>
          </cell>
          <cell r="AR348" t="str">
            <v>CFG(Disabled)</v>
          </cell>
          <cell r="AT348" t="str">
            <v>CFG(100KOhm PD)</v>
          </cell>
          <cell r="AV348" t="str">
            <v>CFG(Pull)</v>
          </cell>
          <cell r="AX348" t="str">
            <v>CFG(Disabled)</v>
          </cell>
          <cell r="AZ348" t="str">
            <v>CFG(CMOS)</v>
          </cell>
          <cell r="BB348" t="str">
            <v>NA</v>
          </cell>
          <cell r="BD348" t="str">
            <v>CFG(II_OFF)</v>
          </cell>
          <cell r="BF348" t="str">
            <v>CFG(LPDDR2)</v>
          </cell>
          <cell r="BH348" t="str">
            <v>NA</v>
          </cell>
          <cell r="BW348">
            <v>659</v>
          </cell>
          <cell r="BX348">
            <v>-2792.7249999999999</v>
          </cell>
          <cell r="CI348" t="str">
            <v>DRAM_SDQS7</v>
          </cell>
        </row>
        <row r="349">
          <cell r="C349" t="str">
            <v>dram_sdqs7</v>
          </cell>
          <cell r="E349" t="str">
            <v/>
          </cell>
          <cell r="J349" t="str">
            <v>padn</v>
          </cell>
          <cell r="AF349" t="str">
            <v/>
          </cell>
          <cell r="AG349" t="str">
            <v/>
          </cell>
          <cell r="AH349" t="str">
            <v/>
          </cell>
          <cell r="AI349" t="str">
            <v/>
          </cell>
          <cell r="AJ349" t="e">
            <v>#N/A</v>
          </cell>
          <cell r="AL349" t="str">
            <v>NA</v>
          </cell>
          <cell r="AN349" t="str">
            <v>NA</v>
          </cell>
          <cell r="AP349" t="str">
            <v>NA</v>
          </cell>
          <cell r="AR349" t="str">
            <v>NA</v>
          </cell>
          <cell r="AT349" t="str">
            <v>NA</v>
          </cell>
          <cell r="AV349" t="str">
            <v>NA</v>
          </cell>
          <cell r="AX349" t="str">
            <v>NA</v>
          </cell>
          <cell r="AZ349" t="str">
            <v>NA</v>
          </cell>
          <cell r="BB349" t="str">
            <v>NA</v>
          </cell>
          <cell r="BD349" t="str">
            <v>NA</v>
          </cell>
          <cell r="BF349" t="str">
            <v>NA</v>
          </cell>
          <cell r="BH349" t="str">
            <v>NA</v>
          </cell>
          <cell r="BW349">
            <v>706</v>
          </cell>
          <cell r="BX349">
            <v>-2792.7249999999999</v>
          </cell>
          <cell r="CI349" t="str">
            <v>DRAM_SDQS7_B</v>
          </cell>
        </row>
        <row r="350">
          <cell r="C350" t="str">
            <v>dram_d59</v>
          </cell>
          <cell r="E350" t="str">
            <v>GPIO</v>
          </cell>
          <cell r="I350" t="str">
            <v>mmdc</v>
          </cell>
          <cell r="J350" t="str">
            <v>DRAM_D[59]</v>
          </cell>
          <cell r="AF350" t="str">
            <v/>
          </cell>
          <cell r="AG350" t="str">
            <v/>
          </cell>
          <cell r="AH350" t="str">
            <v/>
          </cell>
          <cell r="AI350" t="str">
            <v/>
          </cell>
          <cell r="AJ350" t="str">
            <v>No</v>
          </cell>
          <cell r="AL350" t="str">
            <v>NA</v>
          </cell>
          <cell r="AN350" t="str">
            <v>CFG(R0DIV6)</v>
          </cell>
          <cell r="AP350" t="str">
            <v>NA</v>
          </cell>
          <cell r="AR350" t="str">
            <v>CFG(Disabled)</v>
          </cell>
          <cell r="AT350" t="str">
            <v>100KOhm PU</v>
          </cell>
          <cell r="AV350" t="str">
            <v>CFG(Pull)</v>
          </cell>
          <cell r="AX350" t="str">
            <v>CFG(Enabled)</v>
          </cell>
          <cell r="AZ350" t="str">
            <v>CFG(CMOS)</v>
          </cell>
          <cell r="BB350" t="str">
            <v>NA</v>
          </cell>
          <cell r="BD350" t="str">
            <v>CFG(II_OFF)</v>
          </cell>
          <cell r="BF350" t="str">
            <v>CFG(LPDDR2)</v>
          </cell>
          <cell r="BH350" t="str">
            <v>CFG(0)</v>
          </cell>
          <cell r="BW350">
            <v>894</v>
          </cell>
          <cell r="BX350">
            <v>-2792.7249999999999</v>
          </cell>
          <cell r="CI350" t="str">
            <v>DRAM_D59</v>
          </cell>
        </row>
        <row r="351">
          <cell r="C351" t="str">
            <v>nvcc_dram__38</v>
          </cell>
          <cell r="E351" t="str">
            <v>NOISY_POWER</v>
          </cell>
          <cell r="AF351" t="str">
            <v/>
          </cell>
          <cell r="AG351" t="str">
            <v/>
          </cell>
          <cell r="AH351" t="str">
            <v/>
          </cell>
          <cell r="AI351" t="str">
            <v/>
          </cell>
          <cell r="AJ351" t="str">
            <v>NA</v>
          </cell>
          <cell r="AL351" t="str">
            <v>NA</v>
          </cell>
          <cell r="AN351" t="str">
            <v>NA</v>
          </cell>
          <cell r="AP351" t="str">
            <v>NA</v>
          </cell>
          <cell r="AR351" t="str">
            <v>NA</v>
          </cell>
          <cell r="AT351" t="str">
            <v>NA</v>
          </cell>
          <cell r="AV351" t="str">
            <v>NA</v>
          </cell>
          <cell r="AX351" t="str">
            <v>NA</v>
          </cell>
          <cell r="AZ351" t="str">
            <v>NA</v>
          </cell>
          <cell r="BB351" t="str">
            <v>NA</v>
          </cell>
          <cell r="BD351" t="str">
            <v>NA</v>
          </cell>
          <cell r="BF351" t="str">
            <v>NA</v>
          </cell>
          <cell r="BH351" t="str">
            <v>NA</v>
          </cell>
          <cell r="BW351">
            <v>2692.7249999999999</v>
          </cell>
          <cell r="BX351">
            <v>-2401.5</v>
          </cell>
          <cell r="CI351" t="str">
            <v>NVCC_DRAM</v>
          </cell>
        </row>
        <row r="352">
          <cell r="C352" t="str">
            <v>dram_d62</v>
          </cell>
          <cell r="E352" t="str">
            <v>GPIO</v>
          </cell>
          <cell r="I352" t="str">
            <v>mmdc</v>
          </cell>
          <cell r="J352" t="str">
            <v>DRAM_D[62]</v>
          </cell>
          <cell r="AF352" t="str">
            <v/>
          </cell>
          <cell r="AG352" t="str">
            <v/>
          </cell>
          <cell r="AH352" t="str">
            <v/>
          </cell>
          <cell r="AI352" t="str">
            <v/>
          </cell>
          <cell r="AJ352" t="str">
            <v>No</v>
          </cell>
          <cell r="AL352" t="str">
            <v>NA</v>
          </cell>
          <cell r="AN352" t="str">
            <v>CFG(R0DIV6)</v>
          </cell>
          <cell r="AP352" t="str">
            <v>NA</v>
          </cell>
          <cell r="AR352" t="str">
            <v>CFG(Disabled)</v>
          </cell>
          <cell r="AT352" t="str">
            <v>100KOhm PU</v>
          </cell>
          <cell r="AV352" t="str">
            <v>CFG(Pull)</v>
          </cell>
          <cell r="AX352" t="str">
            <v>CFG(Enabled)</v>
          </cell>
          <cell r="AZ352" t="str">
            <v>CFG(CMOS)</v>
          </cell>
          <cell r="BB352" t="str">
            <v>NA</v>
          </cell>
          <cell r="BD352" t="str">
            <v>CFG(II_OFF)</v>
          </cell>
          <cell r="BF352" t="str">
            <v>CFG(LPDDR2)</v>
          </cell>
          <cell r="BH352" t="str">
            <v>CFG(0)</v>
          </cell>
          <cell r="BW352">
            <v>894</v>
          </cell>
          <cell r="BX352">
            <v>-2792.7249999999999</v>
          </cell>
          <cell r="CI352" t="str">
            <v>DRAM_D62</v>
          </cell>
        </row>
        <row r="353">
          <cell r="C353" t="str">
            <v>dram_d58</v>
          </cell>
          <cell r="E353" t="str">
            <v>GPIO</v>
          </cell>
          <cell r="I353" t="str">
            <v>mmdc</v>
          </cell>
          <cell r="J353" t="str">
            <v>DRAM_D[58]</v>
          </cell>
          <cell r="AF353" t="str">
            <v/>
          </cell>
          <cell r="AG353" t="str">
            <v/>
          </cell>
          <cell r="AH353" t="str">
            <v/>
          </cell>
          <cell r="AI353" t="str">
            <v/>
          </cell>
          <cell r="AJ353" t="str">
            <v>No</v>
          </cell>
          <cell r="AL353" t="str">
            <v>NA</v>
          </cell>
          <cell r="AN353" t="str">
            <v>CFG(R0DIV6)</v>
          </cell>
          <cell r="AP353" t="str">
            <v>NA</v>
          </cell>
          <cell r="AR353" t="str">
            <v>CFG(Disabled)</v>
          </cell>
          <cell r="AT353" t="str">
            <v>100KOhm PU</v>
          </cell>
          <cell r="AV353" t="str">
            <v>CFG(Pull)</v>
          </cell>
          <cell r="AX353" t="str">
            <v>CFG(Enabled)</v>
          </cell>
          <cell r="AZ353" t="str">
            <v>CFG(CMOS)</v>
          </cell>
          <cell r="BB353" t="str">
            <v>NA</v>
          </cell>
          <cell r="BD353" t="str">
            <v>CFG(II_OFF)</v>
          </cell>
          <cell r="BF353" t="str">
            <v>CFG(LPDDR2)</v>
          </cell>
          <cell r="BH353" t="str">
            <v>CFG(0)</v>
          </cell>
          <cell r="BW353">
            <v>894</v>
          </cell>
          <cell r="BX353">
            <v>-2792.7249999999999</v>
          </cell>
          <cell r="CI353" t="str">
            <v>DRAM_D58</v>
          </cell>
        </row>
        <row r="354">
          <cell r="C354" t="str">
            <v>dram_d63</v>
          </cell>
          <cell r="E354" t="str">
            <v>GPIO</v>
          </cell>
          <cell r="I354" t="str">
            <v>mmdc</v>
          </cell>
          <cell r="J354" t="str">
            <v>DRAM_D[63]</v>
          </cell>
          <cell r="AF354" t="str">
            <v/>
          </cell>
          <cell r="AG354" t="str">
            <v/>
          </cell>
          <cell r="AH354" t="str">
            <v/>
          </cell>
          <cell r="AI354" t="str">
            <v/>
          </cell>
          <cell r="AJ354" t="str">
            <v>No</v>
          </cell>
          <cell r="AL354" t="str">
            <v>NA</v>
          </cell>
          <cell r="AN354" t="str">
            <v>CFG(R0DIV6)</v>
          </cell>
          <cell r="AP354" t="str">
            <v>NA</v>
          </cell>
          <cell r="AR354" t="str">
            <v>CFG(Disabled)</v>
          </cell>
          <cell r="AT354" t="str">
            <v>100KOhm PU</v>
          </cell>
          <cell r="AV354" t="str">
            <v>CFG(Pull)</v>
          </cell>
          <cell r="AX354" t="str">
            <v>CFG(Enabled)</v>
          </cell>
          <cell r="AZ354" t="str">
            <v>CFG(CMOS)</v>
          </cell>
          <cell r="BB354" t="str">
            <v>NA</v>
          </cell>
          <cell r="BD354" t="str">
            <v>CFG(II_OFF)</v>
          </cell>
          <cell r="BF354" t="str">
            <v>CFG(LPDDR2)</v>
          </cell>
          <cell r="BH354" t="str">
            <v>CFG(0)</v>
          </cell>
          <cell r="BW354">
            <v>894</v>
          </cell>
          <cell r="BX354">
            <v>-2792.7249999999999</v>
          </cell>
          <cell r="CI354" t="str">
            <v>DRAM_D63</v>
          </cell>
        </row>
        <row r="355">
          <cell r="C355" t="str">
            <v>pcut_ddr__1</v>
          </cell>
          <cell r="E355" t="str">
            <v/>
          </cell>
          <cell r="AF355" t="str">
            <v/>
          </cell>
          <cell r="AG355" t="str">
            <v/>
          </cell>
          <cell r="AH355" t="str">
            <v/>
          </cell>
          <cell r="AI355" t="str">
            <v/>
          </cell>
          <cell r="AJ355" t="str">
            <v>NA</v>
          </cell>
          <cell r="AL355" t="str">
            <v>NA</v>
          </cell>
          <cell r="AN355" t="str">
            <v>NA</v>
          </cell>
          <cell r="AP355" t="str">
            <v>NA</v>
          </cell>
          <cell r="AR355" t="str">
            <v>NA</v>
          </cell>
          <cell r="AT355" t="str">
            <v>NA</v>
          </cell>
          <cell r="AV355" t="str">
            <v>NA</v>
          </cell>
          <cell r="AX355" t="str">
            <v>NA</v>
          </cell>
          <cell r="AZ355" t="str">
            <v>NA</v>
          </cell>
          <cell r="BB355" t="str">
            <v>NA</v>
          </cell>
          <cell r="BD355" t="str">
            <v>NA</v>
          </cell>
          <cell r="BF355" t="str">
            <v>NA</v>
          </cell>
          <cell r="BH355" t="str">
            <v>NA</v>
          </cell>
          <cell r="BW355">
            <v>-1995</v>
          </cell>
          <cell r="BX355">
            <v>-2792.7249999999999</v>
          </cell>
          <cell r="CI355">
            <v>0</v>
          </cell>
        </row>
        <row r="356">
          <cell r="C356" t="str">
            <v>enet_txd1</v>
          </cell>
          <cell r="E356" t="str">
            <v>GPIO</v>
          </cell>
          <cell r="I356" t="str">
            <v>mlb</v>
          </cell>
          <cell r="J356" t="str">
            <v>MLBCLK</v>
          </cell>
          <cell r="K356" t="str">
            <v>enet</v>
          </cell>
          <cell r="L356" t="str">
            <v>TDATA[1]</v>
          </cell>
          <cell r="M356" t="str">
            <v>esai1</v>
          </cell>
          <cell r="N356" t="str">
            <v>TX2_RX3</v>
          </cell>
          <cell r="Q356" t="str">
            <v>enet</v>
          </cell>
          <cell r="R356" t="str">
            <v>1588_EVENT0_IN</v>
          </cell>
          <cell r="S356" t="str">
            <v>gpio1</v>
          </cell>
          <cell r="T356" t="str">
            <v>GPIO[29]</v>
          </cell>
          <cell r="X356" t="str">
            <v>anatop</v>
          </cell>
          <cell r="Y356" t="str">
            <v>USBPHY2_TSTO_RX_HS_RXD</v>
          </cell>
          <cell r="AF356" t="str">
            <v>ipt_enet_txd1_dir</v>
          </cell>
          <cell r="AG356" t="str">
            <v>ipt_enet_txd1_in</v>
          </cell>
          <cell r="AH356" t="str">
            <v>ipt_enet_txd1_out</v>
          </cell>
          <cell r="AI356" t="str">
            <v>ipt_mode</v>
          </cell>
          <cell r="AJ356" t="str">
            <v>Yes</v>
          </cell>
          <cell r="AL356" t="str">
            <v>CFG(SLOW)</v>
          </cell>
          <cell r="AN356" t="str">
            <v>CFG(R0DIV6)</v>
          </cell>
          <cell r="AP356" t="str">
            <v>CFG(Disabled)</v>
          </cell>
          <cell r="AR356" t="str">
            <v>CFG(Enabled)</v>
          </cell>
          <cell r="AT356" t="str">
            <v>CFG(100KOhm PU)</v>
          </cell>
          <cell r="AV356" t="str">
            <v>CFG(Pull)</v>
          </cell>
          <cell r="AX356" t="str">
            <v>CFG(Enabled)</v>
          </cell>
          <cell r="AZ356" t="str">
            <v>NA</v>
          </cell>
          <cell r="BB356" t="str">
            <v>CFG(100MHz)</v>
          </cell>
          <cell r="BD356" t="str">
            <v>NA</v>
          </cell>
          <cell r="BF356" t="str">
            <v>NA</v>
          </cell>
          <cell r="BH356" t="str">
            <v>NA</v>
          </cell>
          <cell r="BW356">
            <v>-1545</v>
          </cell>
          <cell r="BX356">
            <v>-2792.7249999999999</v>
          </cell>
          <cell r="CI356" t="str">
            <v>ENET_TXD1</v>
          </cell>
        </row>
        <row r="357">
          <cell r="C357" t="str">
            <v>enet_rxd0</v>
          </cell>
          <cell r="E357" t="str">
            <v>GPIO</v>
          </cell>
          <cell r="I357" t="str">
            <v>osc32k</v>
          </cell>
          <cell r="J357" t="str">
            <v>32K_OUT</v>
          </cell>
          <cell r="K357" t="str">
            <v>enet</v>
          </cell>
          <cell r="L357" t="str">
            <v>RDATA[0]</v>
          </cell>
          <cell r="M357" t="str">
            <v>esai1</v>
          </cell>
          <cell r="N357" t="str">
            <v>HCKT</v>
          </cell>
          <cell r="O357" t="str">
            <v>spdif</v>
          </cell>
          <cell r="P357" t="str">
            <v>OUT1</v>
          </cell>
          <cell r="S357" t="str">
            <v>gpio1</v>
          </cell>
          <cell r="T357" t="str">
            <v>GPIO[27]</v>
          </cell>
          <cell r="U357" t="str">
            <v>phy</v>
          </cell>
          <cell r="V357" t="str">
            <v>TMS</v>
          </cell>
          <cell r="W357" t="str">
            <v>sjc.sjc_gpucr2_reg[31]</v>
          </cell>
          <cell r="X357" t="str">
            <v>anatop</v>
          </cell>
          <cell r="Y357" t="str">
            <v>USBPHY1_TSTO_PLL_CLK20DIV</v>
          </cell>
          <cell r="AF357" t="str">
            <v>ipt_enet_rxd0_dir</v>
          </cell>
          <cell r="AG357" t="str">
            <v>ipt_enet_rxd0_in</v>
          </cell>
          <cell r="AH357" t="str">
            <v>ipt_enet_rxd0_out</v>
          </cell>
          <cell r="AI357" t="str">
            <v>ipt_mode</v>
          </cell>
          <cell r="AJ357" t="str">
            <v>Yes</v>
          </cell>
          <cell r="AL357" t="str">
            <v>CFG(SLOW)</v>
          </cell>
          <cell r="AN357" t="str">
            <v>CFG(R0DIV6)</v>
          </cell>
          <cell r="AP357" t="str">
            <v>CFG(Disabled)</v>
          </cell>
          <cell r="AR357" t="str">
            <v>CFG(Enabled)</v>
          </cell>
          <cell r="AT357" t="str">
            <v>CFG(100KOhm PU)</v>
          </cell>
          <cell r="AV357" t="str">
            <v>CFG(Pull)</v>
          </cell>
          <cell r="AX357" t="str">
            <v>CFG(Enabled)</v>
          </cell>
          <cell r="AZ357" t="str">
            <v>NA</v>
          </cell>
          <cell r="BB357" t="str">
            <v>100MHz</v>
          </cell>
          <cell r="BD357" t="str">
            <v>NA</v>
          </cell>
          <cell r="BF357" t="str">
            <v>NA</v>
          </cell>
          <cell r="BH357" t="str">
            <v>NA</v>
          </cell>
          <cell r="BW357">
            <v>-1645</v>
          </cell>
          <cell r="BX357">
            <v>-2792.7249999999999</v>
          </cell>
          <cell r="CI357" t="str">
            <v>ENET_RXD0</v>
          </cell>
        </row>
        <row r="358">
          <cell r="C358" t="str">
            <v>enet_rxd1</v>
          </cell>
          <cell r="E358" t="str">
            <v>GPIO</v>
          </cell>
          <cell r="I358" t="str">
            <v>mlb</v>
          </cell>
          <cell r="J358" t="str">
            <v>MLBSIG</v>
          </cell>
          <cell r="K358" t="str">
            <v>enet</v>
          </cell>
          <cell r="L358" t="str">
            <v>RDATA[1]</v>
          </cell>
          <cell r="M358" t="str">
            <v>esai1</v>
          </cell>
          <cell r="N358" t="str">
            <v>FST</v>
          </cell>
          <cell r="Q358" t="str">
            <v>enet</v>
          </cell>
          <cell r="R358" t="str">
            <v>1588_EVENT3_OUT</v>
          </cell>
          <cell r="S358" t="str">
            <v>gpio1</v>
          </cell>
          <cell r="T358" t="str">
            <v>GPIO[26]</v>
          </cell>
          <cell r="U358" t="str">
            <v>phy</v>
          </cell>
          <cell r="V358" t="str">
            <v>TCK</v>
          </cell>
          <cell r="W358" t="str">
            <v>sjc.sjc_gpucr2_reg[31]</v>
          </cell>
          <cell r="X358" t="str">
            <v>anatop</v>
          </cell>
          <cell r="Y358" t="str">
            <v>USBPHY1_TSTO_RX_DISCON_DET</v>
          </cell>
          <cell r="AF358" t="str">
            <v>ipt_enet_rxd1_dir</v>
          </cell>
          <cell r="AG358" t="str">
            <v>ipt_enet_rxd1_in</v>
          </cell>
          <cell r="AH358" t="str">
            <v>ipt_enet_rxd1_out</v>
          </cell>
          <cell r="AI358" t="str">
            <v>ipt_mode</v>
          </cell>
          <cell r="AJ358" t="str">
            <v>Yes</v>
          </cell>
          <cell r="AL358" t="str">
            <v>CFG(SLOW)</v>
          </cell>
          <cell r="AN358" t="str">
            <v>CFG(R0DIV6)</v>
          </cell>
          <cell r="AP358" t="str">
            <v>CFG(Disabled)</v>
          </cell>
          <cell r="AR358" t="str">
            <v>CFG(Enabled)</v>
          </cell>
          <cell r="AT358" t="str">
            <v>CFG(100KOhm PU)</v>
          </cell>
          <cell r="AV358" t="str">
            <v>CFG(Pull)</v>
          </cell>
          <cell r="AX358" t="str">
            <v>CFG(Enabled)</v>
          </cell>
          <cell r="AZ358" t="str">
            <v>NA</v>
          </cell>
          <cell r="BB358" t="str">
            <v>CFG(100MHz)</v>
          </cell>
          <cell r="BD358" t="str">
            <v>NA</v>
          </cell>
          <cell r="BF358" t="str">
            <v>NA</v>
          </cell>
          <cell r="BH358" t="str">
            <v>NA</v>
          </cell>
          <cell r="BW358">
            <v>-1745</v>
          </cell>
          <cell r="BX358">
            <v>-2792.7249999999999</v>
          </cell>
          <cell r="CI358" t="str">
            <v>VSS</v>
          </cell>
        </row>
        <row r="359">
          <cell r="C359" t="str">
            <v>enet_rx_er</v>
          </cell>
          <cell r="E359" t="str">
            <v>GPIO</v>
          </cell>
          <cell r="I359" t="str">
            <v>anatop</v>
          </cell>
          <cell r="J359" t="str">
            <v>USBOTG_ID</v>
          </cell>
          <cell r="K359" t="str">
            <v>enet</v>
          </cell>
          <cell r="L359" t="str">
            <v>RX_ER</v>
          </cell>
          <cell r="M359" t="str">
            <v>esai1</v>
          </cell>
          <cell r="N359" t="str">
            <v>HCKR</v>
          </cell>
          <cell r="O359" t="str">
            <v>spdif</v>
          </cell>
          <cell r="P359" t="str">
            <v>IN1</v>
          </cell>
          <cell r="Q359" t="str">
            <v>enet</v>
          </cell>
          <cell r="R359" t="str">
            <v>1588_EVENT2_OUT</v>
          </cell>
          <cell r="S359" t="str">
            <v>gpio1</v>
          </cell>
          <cell r="T359" t="str">
            <v>GPIO[24]</v>
          </cell>
          <cell r="U359" t="str">
            <v>phy</v>
          </cell>
          <cell r="V359" t="str">
            <v>TDI</v>
          </cell>
          <cell r="W359" t="str">
            <v>sjc.sjc_gpucr2_reg[31]</v>
          </cell>
          <cell r="X359" t="str">
            <v>anatop</v>
          </cell>
          <cell r="Y359" t="str">
            <v>USBPHY1_TSTO_RX_HS_RXD</v>
          </cell>
          <cell r="AF359" t="str">
            <v>ipt_enet_rx_er_dir</v>
          </cell>
          <cell r="AG359" t="str">
            <v>ipt_enet_rx_er_in</v>
          </cell>
          <cell r="AH359" t="str">
            <v>ipt_enet_rx_er_out</v>
          </cell>
          <cell r="AI359" t="str">
            <v>ipt_mode</v>
          </cell>
          <cell r="AJ359" t="str">
            <v>Yes</v>
          </cell>
          <cell r="AL359" t="str">
            <v>CFG(SLOW)</v>
          </cell>
          <cell r="AN359" t="str">
            <v>CFG(R0DIV6)</v>
          </cell>
          <cell r="AP359" t="str">
            <v>CFG(Disabled)</v>
          </cell>
          <cell r="AR359" t="str">
            <v>CFG(Enabled)</v>
          </cell>
          <cell r="AT359" t="str">
            <v>CFG(100KOhm PU)</v>
          </cell>
          <cell r="AV359" t="str">
            <v>CFG(Pull)</v>
          </cell>
          <cell r="AX359" t="str">
            <v>CFG(Enabled)</v>
          </cell>
          <cell r="AZ359" t="str">
            <v>NA</v>
          </cell>
          <cell r="BB359" t="str">
            <v>CFG(100MHz)</v>
          </cell>
          <cell r="BD359" t="str">
            <v>NA</v>
          </cell>
          <cell r="BF359" t="str">
            <v>NA</v>
          </cell>
          <cell r="BH359" t="str">
            <v>NA</v>
          </cell>
          <cell r="BW359">
            <v>-1845</v>
          </cell>
          <cell r="BX359">
            <v>-2792.7249999999999</v>
          </cell>
          <cell r="CI359" t="str">
            <v>VSS</v>
          </cell>
        </row>
        <row r="360">
          <cell r="C360" t="str">
            <v>nvcc_enet__0</v>
          </cell>
          <cell r="E360" t="str">
            <v>NOISY_POWER</v>
          </cell>
          <cell r="AF360" t="str">
            <v/>
          </cell>
          <cell r="AG360" t="str">
            <v/>
          </cell>
          <cell r="AH360" t="str">
            <v/>
          </cell>
          <cell r="AI360" t="str">
            <v/>
          </cell>
          <cell r="AJ360" t="str">
            <v>NA</v>
          </cell>
          <cell r="AL360" t="str">
            <v>NA</v>
          </cell>
          <cell r="AN360" t="str">
            <v>NA</v>
          </cell>
          <cell r="AP360" t="str">
            <v>NA</v>
          </cell>
          <cell r="AR360" t="str">
            <v>NA</v>
          </cell>
          <cell r="AT360" t="str">
            <v>NA</v>
          </cell>
          <cell r="AV360" t="str">
            <v>NA</v>
          </cell>
          <cell r="AX360" t="str">
            <v>NA</v>
          </cell>
          <cell r="AZ360" t="str">
            <v>NA</v>
          </cell>
          <cell r="BB360" t="str">
            <v>NA</v>
          </cell>
          <cell r="BD360" t="str">
            <v>NA</v>
          </cell>
          <cell r="BF360" t="str">
            <v>NA</v>
          </cell>
          <cell r="BH360" t="str">
            <v>NA</v>
          </cell>
          <cell r="BW360">
            <v>-1995</v>
          </cell>
          <cell r="BX360">
            <v>-2792.7249999999999</v>
          </cell>
          <cell r="CI360" t="str">
            <v>NVCC_ENET</v>
          </cell>
        </row>
        <row r="361">
          <cell r="C361" t="str">
            <v>enet_mdio</v>
          </cell>
          <cell r="E361" t="str">
            <v>GPIO</v>
          </cell>
          <cell r="K361" t="str">
            <v>enet</v>
          </cell>
          <cell r="L361" t="str">
            <v>MDIO</v>
          </cell>
          <cell r="M361" t="str">
            <v>esai1</v>
          </cell>
          <cell r="N361" t="str">
            <v>SCKR</v>
          </cell>
          <cell r="O361" t="str">
            <v>sdma</v>
          </cell>
          <cell r="P361" t="str">
            <v>DEBUG_BUS_DEVICE[3]</v>
          </cell>
          <cell r="Q361" t="str">
            <v>enet</v>
          </cell>
          <cell r="R361" t="str">
            <v>1588_EVENT1_OUT</v>
          </cell>
          <cell r="S361" t="str">
            <v>gpio1</v>
          </cell>
          <cell r="T361" t="str">
            <v>GPIO[22]</v>
          </cell>
          <cell r="U361" t="str">
            <v>spdif</v>
          </cell>
          <cell r="V361" t="str">
            <v>PLOCK</v>
          </cell>
          <cell r="AF361" t="str">
            <v>ipt_enet_mdio_dir</v>
          </cell>
          <cell r="AG361" t="str">
            <v>ipt_enet_mdio_in</v>
          </cell>
          <cell r="AH361" t="str">
            <v>ipt_enet_mdio_out</v>
          </cell>
          <cell r="AI361" t="str">
            <v>ipt_mode</v>
          </cell>
          <cell r="AJ361" t="str">
            <v>Yes</v>
          </cell>
          <cell r="AL361" t="str">
            <v>CFG(SLOW)</v>
          </cell>
          <cell r="AN361" t="str">
            <v>CFG(R0DIV6)</v>
          </cell>
          <cell r="AP361" t="str">
            <v>CFG(Disabled)</v>
          </cell>
          <cell r="AR361" t="str">
            <v>CFG(Enabled)</v>
          </cell>
          <cell r="AT361" t="str">
            <v>CFG(100KOhm PU)</v>
          </cell>
          <cell r="AV361" t="str">
            <v>CFG(Pull)</v>
          </cell>
          <cell r="AX361" t="str">
            <v>CFG(Enabled)</v>
          </cell>
          <cell r="AZ361" t="str">
            <v>NA</v>
          </cell>
          <cell r="BB361" t="str">
            <v>CFG(100MHz)</v>
          </cell>
          <cell r="BD361" t="str">
            <v>NA</v>
          </cell>
          <cell r="BF361" t="str">
            <v>NA</v>
          </cell>
          <cell r="BH361" t="str">
            <v>NA</v>
          </cell>
          <cell r="BW361">
            <v>-1945</v>
          </cell>
          <cell r="BX361">
            <v>-2792.7249999999999</v>
          </cell>
          <cell r="CI361" t="str">
            <v>ENET_MDIO</v>
          </cell>
        </row>
        <row r="362">
          <cell r="C362" t="str">
            <v>enet_ref_clk</v>
          </cell>
          <cell r="E362" t="str">
            <v>GPIO</v>
          </cell>
          <cell r="K362" t="str">
            <v>enet</v>
          </cell>
          <cell r="L362" t="str">
            <v>TX_CLK</v>
          </cell>
          <cell r="M362" t="str">
            <v>esai1</v>
          </cell>
          <cell r="N362" t="str">
            <v>FSR</v>
          </cell>
          <cell r="O362" t="str">
            <v>sdma</v>
          </cell>
          <cell r="P362" t="str">
            <v>DEBUG_BUS_DEVICE[4]</v>
          </cell>
          <cell r="S362" t="str">
            <v>gpio1</v>
          </cell>
          <cell r="T362" t="str">
            <v>GPIO[23]</v>
          </cell>
          <cell r="U362" t="str">
            <v>spdif</v>
          </cell>
          <cell r="V362" t="str">
            <v>SRCLK</v>
          </cell>
          <cell r="X362" t="str">
            <v>anatop</v>
          </cell>
          <cell r="Y362" t="str">
            <v>USBPHY1_TSTO_RX_SQUELCH</v>
          </cell>
          <cell r="AF362" t="str">
            <v>ipt_enet_ref_clk_dir</v>
          </cell>
          <cell r="AG362" t="str">
            <v>ipt_enet_ref_clk_in</v>
          </cell>
          <cell r="AH362" t="str">
            <v>ipt_enet_ref_clk_out</v>
          </cell>
          <cell r="AI362" t="str">
            <v>ipt_mode</v>
          </cell>
          <cell r="AJ362" t="str">
            <v>Yes</v>
          </cell>
          <cell r="AL362" t="str">
            <v>CFG(SLOW)</v>
          </cell>
          <cell r="AN362" t="str">
            <v>CFG(R0DIV6)</v>
          </cell>
          <cell r="AP362" t="str">
            <v>CFG(Disabled)</v>
          </cell>
          <cell r="AR362" t="str">
            <v>CFG(Enabled)</v>
          </cell>
          <cell r="AT362" t="str">
            <v>CFG(100KOhm PU)</v>
          </cell>
          <cell r="AV362" t="str">
            <v>CFG(Pull)</v>
          </cell>
          <cell r="AX362" t="str">
            <v>CFG(Enabled)</v>
          </cell>
          <cell r="AZ362" t="str">
            <v>NA</v>
          </cell>
          <cell r="BB362" t="str">
            <v>CFG(100MHz)</v>
          </cell>
          <cell r="BD362" t="str">
            <v>NA</v>
          </cell>
          <cell r="BF362" t="str">
            <v>NA</v>
          </cell>
          <cell r="BH362" t="str">
            <v>NA</v>
          </cell>
          <cell r="BW362">
            <v>-1895</v>
          </cell>
          <cell r="BX362">
            <v>-2792.7249999999999</v>
          </cell>
          <cell r="CI362" t="str">
            <v>VSS</v>
          </cell>
        </row>
        <row r="363">
          <cell r="C363" t="str">
            <v>enet_tx_en</v>
          </cell>
          <cell r="E363" t="str">
            <v>GPIO</v>
          </cell>
          <cell r="K363" t="str">
            <v>enet</v>
          </cell>
          <cell r="L363" t="str">
            <v>TX_EN</v>
          </cell>
          <cell r="M363" t="str">
            <v>esai1</v>
          </cell>
          <cell r="N363" t="str">
            <v>TX3_RX2</v>
          </cell>
          <cell r="S363" t="str">
            <v>gpio1</v>
          </cell>
          <cell r="T363" t="str">
            <v>GPIO[28]</v>
          </cell>
          <cell r="X363" t="str">
            <v>anatop</v>
          </cell>
          <cell r="Y363" t="str">
            <v>USBPHY2_TSTO_RX_SQUELCH</v>
          </cell>
          <cell r="AF363" t="str">
            <v>ipt_enet_tx_en_dir</v>
          </cell>
          <cell r="AG363" t="str">
            <v>ipt_enet_tx_en_in</v>
          </cell>
          <cell r="AH363" t="str">
            <v>ipt_enet_tx_en_out</v>
          </cell>
          <cell r="AI363" t="str">
            <v>ipt_mode</v>
          </cell>
          <cell r="AJ363" t="str">
            <v>Yes</v>
          </cell>
          <cell r="AL363" t="str">
            <v>CFG(SLOW)</v>
          </cell>
          <cell r="AN363" t="str">
            <v>CFG(R0DIV6)</v>
          </cell>
          <cell r="AP363" t="str">
            <v>CFG(Disabled)</v>
          </cell>
          <cell r="AR363" t="str">
            <v>CFG(Enabled)</v>
          </cell>
          <cell r="AT363" t="str">
            <v>CFG(100KOhm PU)</v>
          </cell>
          <cell r="AV363" t="str">
            <v>CFG(Pull)</v>
          </cell>
          <cell r="AX363" t="str">
            <v>CFG(Enabled)</v>
          </cell>
          <cell r="AZ363" t="str">
            <v>NA</v>
          </cell>
          <cell r="BB363" t="str">
            <v>CFG(100MHz)</v>
          </cell>
          <cell r="BD363" t="str">
            <v>NA</v>
          </cell>
          <cell r="BF363" t="str">
            <v>NA</v>
          </cell>
          <cell r="BH363" t="str">
            <v>NA</v>
          </cell>
          <cell r="BW363">
            <v>-1595</v>
          </cell>
          <cell r="BX363">
            <v>-2792.7249999999999</v>
          </cell>
          <cell r="CI363" t="str">
            <v>ENET_TX_EN</v>
          </cell>
        </row>
        <row r="364">
          <cell r="C364" t="str">
            <v>nvcc_enet__1</v>
          </cell>
          <cell r="E364" t="str">
            <v>NOISY_POWER</v>
          </cell>
          <cell r="AF364" t="str">
            <v/>
          </cell>
          <cell r="AG364" t="str">
            <v/>
          </cell>
          <cell r="AH364" t="str">
            <v/>
          </cell>
          <cell r="AI364" t="str">
            <v/>
          </cell>
          <cell r="AJ364" t="str">
            <v>NA</v>
          </cell>
          <cell r="AL364" t="str">
            <v>NA</v>
          </cell>
          <cell r="AN364" t="str">
            <v>NA</v>
          </cell>
          <cell r="AP364" t="str">
            <v>NA</v>
          </cell>
          <cell r="AR364" t="str">
            <v>NA</v>
          </cell>
          <cell r="AT364" t="str">
            <v>NA</v>
          </cell>
          <cell r="AV364" t="str">
            <v>NA</v>
          </cell>
          <cell r="AX364" t="str">
            <v>NA</v>
          </cell>
          <cell r="AZ364" t="str">
            <v>NA</v>
          </cell>
          <cell r="BB364" t="str">
            <v>NA</v>
          </cell>
          <cell r="BD364" t="str">
            <v>NA</v>
          </cell>
          <cell r="BF364" t="str">
            <v>NA</v>
          </cell>
          <cell r="BH364" t="str">
            <v>NA</v>
          </cell>
          <cell r="BW364">
            <v>-1695</v>
          </cell>
          <cell r="BX364">
            <v>-2792.7249999999999</v>
          </cell>
          <cell r="CI364" t="str">
            <v>NVCC_ENET</v>
          </cell>
        </row>
        <row r="365">
          <cell r="C365" t="str">
            <v>enet_mdc</v>
          </cell>
          <cell r="E365" t="str">
            <v>GPIO</v>
          </cell>
          <cell r="I365" t="str">
            <v>mlb</v>
          </cell>
          <cell r="J365" t="str">
            <v>MLBDAT</v>
          </cell>
          <cell r="K365" t="str">
            <v>enet</v>
          </cell>
          <cell r="L365" t="str">
            <v>MDC</v>
          </cell>
          <cell r="M365" t="str">
            <v>esai1</v>
          </cell>
          <cell r="N365" t="str">
            <v>TX5_RX0</v>
          </cell>
          <cell r="Q365" t="str">
            <v>enet</v>
          </cell>
          <cell r="R365" t="str">
            <v>1588_EVENT1_IN</v>
          </cell>
          <cell r="S365" t="str">
            <v>gpio1</v>
          </cell>
          <cell r="T365" t="str">
            <v>GPIO[31]</v>
          </cell>
          <cell r="X365" t="str">
            <v>anatop</v>
          </cell>
          <cell r="Y365" t="str">
            <v>USBPHY2_TSTO_RX_DISCON_DET</v>
          </cell>
          <cell r="AF365" t="str">
            <v>ipt_enet_mdc_dir</v>
          </cell>
          <cell r="AG365" t="str">
            <v>ipt_enet_mdc_in</v>
          </cell>
          <cell r="AH365" t="str">
            <v>ipt_enet_mdc_out</v>
          </cell>
          <cell r="AI365" t="str">
            <v>ipt_mode</v>
          </cell>
          <cell r="AJ365" t="str">
            <v>Yes</v>
          </cell>
          <cell r="AL365" t="str">
            <v>CFG(SLOW)</v>
          </cell>
          <cell r="AN365" t="str">
            <v>CFG(R0DIV6)</v>
          </cell>
          <cell r="AP365" t="str">
            <v>CFG(Disabled)</v>
          </cell>
          <cell r="AR365" t="str">
            <v>CFG(Enabled)</v>
          </cell>
          <cell r="AT365" t="str">
            <v>CFG(100KOhm PU)</v>
          </cell>
          <cell r="AV365" t="str">
            <v>CFG(Pull)</v>
          </cell>
          <cell r="AX365" t="str">
            <v>CFG(Enabled)</v>
          </cell>
          <cell r="AZ365" t="str">
            <v>NA</v>
          </cell>
          <cell r="BB365" t="str">
            <v>CFG(100MHz)</v>
          </cell>
          <cell r="BD365" t="str">
            <v>NA</v>
          </cell>
          <cell r="BF365" t="str">
            <v>NA</v>
          </cell>
          <cell r="BH365" t="str">
            <v>NA</v>
          </cell>
          <cell r="BW365">
            <v>-1448</v>
          </cell>
          <cell r="BX365">
            <v>-2792.7249999999999</v>
          </cell>
          <cell r="CI365" t="str">
            <v>ENET_MDC</v>
          </cell>
        </row>
        <row r="366">
          <cell r="C366" t="str">
            <v>enet_txd0</v>
          </cell>
          <cell r="E366" t="str">
            <v>GPIO</v>
          </cell>
          <cell r="K366" t="str">
            <v>enet</v>
          </cell>
          <cell r="L366" t="str">
            <v>TDATA[0]</v>
          </cell>
          <cell r="M366" t="str">
            <v>esai1</v>
          </cell>
          <cell r="N366" t="str">
            <v>TX4_RX1</v>
          </cell>
          <cell r="S366" t="str">
            <v>gpio1</v>
          </cell>
          <cell r="T366" t="str">
            <v>GPIO[30]</v>
          </cell>
          <cell r="X366" t="str">
            <v>anatop</v>
          </cell>
          <cell r="Y366" t="str">
            <v>USBPHY2_TSTO_RX_FS_RXD</v>
          </cell>
          <cell r="AF366" t="str">
            <v>ipt_enet_txd0_dir</v>
          </cell>
          <cell r="AG366" t="str">
            <v>ipt_enet_txd0_in</v>
          </cell>
          <cell r="AH366" t="str">
            <v>ipt_enet_txd0_out</v>
          </cell>
          <cell r="AI366" t="str">
            <v>ipt_mode</v>
          </cell>
          <cell r="AJ366" t="str">
            <v>Yes</v>
          </cell>
          <cell r="AL366" t="str">
            <v>CFG(SLOW)</v>
          </cell>
          <cell r="AN366" t="str">
            <v>CFG(R0DIV6)</v>
          </cell>
          <cell r="AP366" t="str">
            <v>CFG(Disabled)</v>
          </cell>
          <cell r="AR366" t="str">
            <v>CFG(Enabled)</v>
          </cell>
          <cell r="AT366" t="str">
            <v>CFG(100KOhm PU)</v>
          </cell>
          <cell r="AV366" t="str">
            <v>CFG(Pull)</v>
          </cell>
          <cell r="AX366" t="str">
            <v>CFG(Enabled)</v>
          </cell>
          <cell r="AZ366" t="str">
            <v>NA</v>
          </cell>
          <cell r="BB366" t="str">
            <v>CFG(100MHz)</v>
          </cell>
          <cell r="BD366" t="str">
            <v>NA</v>
          </cell>
          <cell r="BF366" t="str">
            <v>NA</v>
          </cell>
          <cell r="BH366" t="str">
            <v>NA</v>
          </cell>
          <cell r="BW366">
            <v>-1498</v>
          </cell>
          <cell r="BX366">
            <v>-2792.7249999999999</v>
          </cell>
          <cell r="CI366" t="str">
            <v>ENET_TXD0</v>
          </cell>
        </row>
        <row r="367">
          <cell r="C367" t="str">
            <v>enet_crs_dv</v>
          </cell>
          <cell r="E367" t="str">
            <v>GPIO</v>
          </cell>
          <cell r="K367" t="str">
            <v>enet</v>
          </cell>
          <cell r="L367" t="str">
            <v>RX_EN</v>
          </cell>
          <cell r="M367" t="str">
            <v>esai1</v>
          </cell>
          <cell r="N367" t="str">
            <v>SCKT</v>
          </cell>
          <cell r="O367" t="str">
            <v>spdif</v>
          </cell>
          <cell r="P367" t="str">
            <v>SPDIF_EXTCLK</v>
          </cell>
          <cell r="S367" t="str">
            <v>gpio1</v>
          </cell>
          <cell r="T367" t="str">
            <v>GPIO[25]</v>
          </cell>
          <cell r="U367" t="str">
            <v>phy</v>
          </cell>
          <cell r="V367" t="str">
            <v>TDO</v>
          </cell>
          <cell r="W367" t="str">
            <v>sjc.sjc_gpucr2_reg[31]</v>
          </cell>
          <cell r="X367" t="str">
            <v>anatop</v>
          </cell>
          <cell r="Y367" t="str">
            <v>USBPHY1_TSTO_RX_FS_RXD</v>
          </cell>
          <cell r="AF367" t="str">
            <v>ipt_enet_crs_dv_dir</v>
          </cell>
          <cell r="AG367" t="str">
            <v>ipt_enet_crs_dv_in</v>
          </cell>
          <cell r="AH367" t="str">
            <v>ipt_enet_crs_dv_out</v>
          </cell>
          <cell r="AI367" t="str">
            <v>ipt_mode</v>
          </cell>
          <cell r="AJ367" t="str">
            <v>Yes</v>
          </cell>
          <cell r="AL367" t="str">
            <v>CFG(SLOW)</v>
          </cell>
          <cell r="AN367" t="str">
            <v>CFG(R0DIV6)</v>
          </cell>
          <cell r="AP367" t="str">
            <v>CFG(Disabled)</v>
          </cell>
          <cell r="AR367" t="str">
            <v>CFG(Enabled)</v>
          </cell>
          <cell r="AT367" t="str">
            <v>CFG(100KOhm PU)</v>
          </cell>
          <cell r="AV367" t="str">
            <v>CFG(Pull)</v>
          </cell>
          <cell r="AX367" t="str">
            <v>CFG(Enabled)</v>
          </cell>
          <cell r="AZ367" t="str">
            <v>NA</v>
          </cell>
          <cell r="BB367" t="str">
            <v>100MHz</v>
          </cell>
          <cell r="BD367" t="str">
            <v>NA</v>
          </cell>
          <cell r="BF367" t="str">
            <v>NA</v>
          </cell>
          <cell r="BH367" t="str">
            <v>NA</v>
          </cell>
          <cell r="BW367">
            <v>-1795</v>
          </cell>
          <cell r="BX367">
            <v>-2792.7249999999999</v>
          </cell>
          <cell r="CI367" t="str">
            <v>ENET_CRS_DV</v>
          </cell>
        </row>
        <row r="368">
          <cell r="C368" t="str">
            <v>pcut__7</v>
          </cell>
          <cell r="E368" t="str">
            <v/>
          </cell>
          <cell r="AF368" t="str">
            <v/>
          </cell>
          <cell r="AG368" t="str">
            <v/>
          </cell>
          <cell r="AH368" t="str">
            <v/>
          </cell>
          <cell r="AI368" t="str">
            <v/>
          </cell>
          <cell r="AJ368" t="str">
            <v>NA</v>
          </cell>
          <cell r="AL368" t="str">
            <v>NA</v>
          </cell>
          <cell r="AN368" t="str">
            <v>NA</v>
          </cell>
          <cell r="AP368" t="str">
            <v>NA</v>
          </cell>
          <cell r="AR368" t="str">
            <v>NA</v>
          </cell>
          <cell r="AT368" t="str">
            <v>NA</v>
          </cell>
          <cell r="AV368" t="str">
            <v>NA</v>
          </cell>
          <cell r="AX368" t="str">
            <v>NA</v>
          </cell>
          <cell r="AZ368" t="str">
            <v>NA</v>
          </cell>
          <cell r="BB368" t="str">
            <v>NA</v>
          </cell>
          <cell r="BD368" t="str">
            <v>NA</v>
          </cell>
          <cell r="BF368" t="str">
            <v>NA</v>
          </cell>
          <cell r="BH368" t="str">
            <v>NA</v>
          </cell>
          <cell r="BW368">
            <v>-1995</v>
          </cell>
          <cell r="BX368">
            <v>-2792.7249999999999</v>
          </cell>
          <cell r="CI368">
            <v>0</v>
          </cell>
        </row>
        <row r="369">
          <cell r="C369" t="str">
            <v>disp0_dat20</v>
          </cell>
          <cell r="E369" t="str">
            <v>GPIO</v>
          </cell>
          <cell r="I369" t="str">
            <v>ipu1</v>
          </cell>
          <cell r="J369" t="str">
            <v>DISP0_DAT[20]</v>
          </cell>
          <cell r="K369" t="str">
            <v>lcdif</v>
          </cell>
          <cell r="L369" t="str">
            <v>DAT[20]</v>
          </cell>
          <cell r="M369" t="str">
            <v>ecspi1</v>
          </cell>
          <cell r="N369" t="str">
            <v>SCLK</v>
          </cell>
          <cell r="O369" t="str">
            <v>audmux</v>
          </cell>
          <cell r="P369" t="str">
            <v>AUD4_TXC</v>
          </cell>
          <cell r="Q369" t="str">
            <v>sdma</v>
          </cell>
          <cell r="R369" t="str">
            <v>DEBUG_EVT_CHN_LINES[7]</v>
          </cell>
          <cell r="S369" t="str">
            <v>gpio5</v>
          </cell>
          <cell r="T369" t="str">
            <v>GPIO[14]</v>
          </cell>
          <cell r="U369" t="str">
            <v>mmdc</v>
          </cell>
          <cell r="V369" t="str">
            <v>MMDC_DEBUG[25]</v>
          </cell>
          <cell r="X369" t="str">
            <v>pl301_sim_mx6dl_per1</v>
          </cell>
          <cell r="Y369" t="str">
            <v>HADDR[28]</v>
          </cell>
          <cell r="Z369" t="str">
            <v>sjc.sjc_gpucr1_reg[11]</v>
          </cell>
          <cell r="AF369" t="str">
            <v>ipt_disp0_dat20_dir</v>
          </cell>
          <cell r="AG369" t="str">
            <v>ipt_disp0_dat20_in</v>
          </cell>
          <cell r="AH369" t="str">
            <v>ipt_disp0_dat20_out</v>
          </cell>
          <cell r="AI369" t="str">
            <v>ipt_mode</v>
          </cell>
          <cell r="AJ369" t="str">
            <v>Yes</v>
          </cell>
          <cell r="AL369" t="str">
            <v>CFG(SLOW)</v>
          </cell>
          <cell r="AN369" t="str">
            <v>CFG(R0DIV6)</v>
          </cell>
          <cell r="AP369" t="str">
            <v>CFG(Disabled)</v>
          </cell>
          <cell r="AR369" t="str">
            <v>CFG(Enabled)</v>
          </cell>
          <cell r="AT369" t="str">
            <v>CFG(100KOhm PU)</v>
          </cell>
          <cell r="AV369" t="str">
            <v>CFG(Pull)</v>
          </cell>
          <cell r="AX369" t="str">
            <v>CFG(Enabled)</v>
          </cell>
          <cell r="AZ369" t="str">
            <v>NA</v>
          </cell>
          <cell r="BB369" t="str">
            <v>CFG(100MHz)</v>
          </cell>
          <cell r="BD369" t="str">
            <v>NA</v>
          </cell>
          <cell r="BF369" t="str">
            <v>NA</v>
          </cell>
          <cell r="BH369" t="str">
            <v>NA</v>
          </cell>
          <cell r="BW369">
            <v>-2306</v>
          </cell>
          <cell r="BX369">
            <v>-2686.5</v>
          </cell>
          <cell r="CI369" t="str">
            <v>DISP0_DAT20</v>
          </cell>
        </row>
        <row r="370">
          <cell r="C370" t="str">
            <v>disp0_dat19</v>
          </cell>
          <cell r="E370" t="str">
            <v>GPIO</v>
          </cell>
          <cell r="I370" t="str">
            <v>ipu1</v>
          </cell>
          <cell r="J370" t="str">
            <v>DISP0_DAT[19]</v>
          </cell>
          <cell r="K370" t="str">
            <v>lcdif</v>
          </cell>
          <cell r="L370" t="str">
            <v>DAT[19]</v>
          </cell>
          <cell r="M370" t="str">
            <v>ecspi2</v>
          </cell>
          <cell r="N370" t="str">
            <v>SCLK</v>
          </cell>
          <cell r="O370" t="str">
            <v>audmux</v>
          </cell>
          <cell r="P370" t="str">
            <v>AUD5_RXD</v>
          </cell>
          <cell r="Q370" t="str">
            <v>audmux</v>
          </cell>
          <cell r="R370" t="str">
            <v>AUD4_RXC</v>
          </cell>
          <cell r="S370" t="str">
            <v>gpio5</v>
          </cell>
          <cell r="T370" t="str">
            <v>GPIO[13]</v>
          </cell>
          <cell r="U370" t="str">
            <v>mmdc</v>
          </cell>
          <cell r="V370" t="str">
            <v>MMDC_DEBUG[24]</v>
          </cell>
          <cell r="X370" t="str">
            <v>weim</v>
          </cell>
          <cell r="Y370" t="str">
            <v>WEIM_CS[3]</v>
          </cell>
          <cell r="AF370" t="str">
            <v>ipt_disp0_dat19_dir</v>
          </cell>
          <cell r="AG370" t="str">
            <v>ipt_disp0_dat19_in</v>
          </cell>
          <cell r="AH370" t="str">
            <v>ipt_disp0_dat19_out</v>
          </cell>
          <cell r="AI370" t="str">
            <v>ipt_mode</v>
          </cell>
          <cell r="AJ370" t="str">
            <v>Yes</v>
          </cell>
          <cell r="AL370" t="str">
            <v>CFG(SLOW)</v>
          </cell>
          <cell r="AN370" t="str">
            <v>CFG(R0DIV6)</v>
          </cell>
          <cell r="AP370" t="str">
            <v>CFG(Disabled)</v>
          </cell>
          <cell r="AR370" t="str">
            <v>CFG(Enabled)</v>
          </cell>
          <cell r="AT370" t="str">
            <v>CFG(100KOhm PU)</v>
          </cell>
          <cell r="AV370" t="str">
            <v>CFG(Pull)</v>
          </cell>
          <cell r="AX370" t="str">
            <v>CFG(Enabled)</v>
          </cell>
          <cell r="AZ370" t="str">
            <v>NA</v>
          </cell>
          <cell r="BB370" t="str">
            <v>CFG(100MHz)</v>
          </cell>
          <cell r="BD370" t="str">
            <v>NA</v>
          </cell>
          <cell r="BF370" t="str">
            <v>NA</v>
          </cell>
          <cell r="BH370" t="str">
            <v>NA</v>
          </cell>
          <cell r="BW370">
            <v>-2306</v>
          </cell>
          <cell r="BX370">
            <v>-2761.5</v>
          </cell>
          <cell r="CI370" t="str">
            <v>DISP0_DAT19</v>
          </cell>
        </row>
        <row r="371">
          <cell r="C371" t="str">
            <v>nvcc_lcd__0</v>
          </cell>
          <cell r="E371" t="str">
            <v>NOISY_POWER</v>
          </cell>
          <cell r="AF371" t="str">
            <v/>
          </cell>
          <cell r="AG371" t="str">
            <v/>
          </cell>
          <cell r="AH371" t="str">
            <v/>
          </cell>
          <cell r="AI371" t="str">
            <v/>
          </cell>
          <cell r="AJ371" t="str">
            <v>NA</v>
          </cell>
          <cell r="AL371" t="str">
            <v>NA</v>
          </cell>
          <cell r="AN371" t="str">
            <v>NA</v>
          </cell>
          <cell r="AP371" t="str">
            <v>NA</v>
          </cell>
          <cell r="AR371" t="str">
            <v>NA</v>
          </cell>
          <cell r="AT371" t="str">
            <v>NA</v>
          </cell>
          <cell r="AV371" t="str">
            <v>NA</v>
          </cell>
          <cell r="AX371" t="str">
            <v>NA</v>
          </cell>
          <cell r="AZ371" t="str">
            <v>NA</v>
          </cell>
          <cell r="BB371" t="str">
            <v>NA</v>
          </cell>
          <cell r="BD371" t="str">
            <v>NA</v>
          </cell>
          <cell r="BF371" t="str">
            <v>NA</v>
          </cell>
          <cell r="BH371" t="str">
            <v>NA</v>
          </cell>
          <cell r="BW371">
            <v>-2306</v>
          </cell>
          <cell r="BX371">
            <v>-2836.5</v>
          </cell>
          <cell r="CI371" t="str">
            <v>NVCC_LCD</v>
          </cell>
        </row>
        <row r="372">
          <cell r="C372" t="str">
            <v>disp0_dat17</v>
          </cell>
          <cell r="E372" t="str">
            <v>GPIO</v>
          </cell>
          <cell r="I372" t="str">
            <v>ipu1</v>
          </cell>
          <cell r="J372" t="str">
            <v>DISP0_DAT[17]</v>
          </cell>
          <cell r="K372" t="str">
            <v>lcdif</v>
          </cell>
          <cell r="L372" t="str">
            <v>DAT[17]</v>
          </cell>
          <cell r="M372" t="str">
            <v>ecspi2</v>
          </cell>
          <cell r="N372" t="str">
            <v>MISO</v>
          </cell>
          <cell r="O372" t="str">
            <v>audmux</v>
          </cell>
          <cell r="P372" t="str">
            <v>AUD5_TXD</v>
          </cell>
          <cell r="Q372" t="str">
            <v>sdma</v>
          </cell>
          <cell r="R372" t="str">
            <v>SDMA_EXT_EVENT[1]</v>
          </cell>
          <cell r="S372" t="str">
            <v>gpio5</v>
          </cell>
          <cell r="T372" t="str">
            <v>GPIO[11]</v>
          </cell>
          <cell r="U372" t="str">
            <v>mmdc</v>
          </cell>
          <cell r="V372" t="str">
            <v>MMDC_DEBUG[22]</v>
          </cell>
          <cell r="X372" t="str">
            <v>pl301_sim_mx6dl_per1</v>
          </cell>
          <cell r="Y372" t="str">
            <v>HADDR[27]</v>
          </cell>
          <cell r="Z372" t="str">
            <v>sjc.sjc_gpucr1_reg[11]</v>
          </cell>
          <cell r="AF372" t="str">
            <v>ipt_disp0_dat17_dir</v>
          </cell>
          <cell r="AG372" t="str">
            <v>ipt_disp0_dat17_in</v>
          </cell>
          <cell r="AH372" t="str">
            <v>ipt_disp0_dat17_out</v>
          </cell>
          <cell r="AI372" t="str">
            <v>ipt_mode</v>
          </cell>
          <cell r="AJ372" t="str">
            <v>Yes</v>
          </cell>
          <cell r="AL372" t="str">
            <v>CFG(SLOW)</v>
          </cell>
          <cell r="AN372" t="str">
            <v>CFG(R0DIV6)</v>
          </cell>
          <cell r="AP372" t="str">
            <v>CFG(Disabled)</v>
          </cell>
          <cell r="AR372" t="str">
            <v>CFG(Enabled)</v>
          </cell>
          <cell r="AT372" t="str">
            <v>CFG(100KOhm PU)</v>
          </cell>
          <cell r="AV372" t="str">
            <v>CFG(Pull)</v>
          </cell>
          <cell r="AX372" t="str">
            <v>CFG(Enabled)</v>
          </cell>
          <cell r="AZ372" t="str">
            <v>NA</v>
          </cell>
          <cell r="BB372" t="str">
            <v>CFG(100MHz)</v>
          </cell>
          <cell r="BD372" t="str">
            <v>NA</v>
          </cell>
          <cell r="BF372" t="str">
            <v>NA</v>
          </cell>
          <cell r="BH372" t="str">
            <v>NA</v>
          </cell>
          <cell r="BW372">
            <v>-2416</v>
          </cell>
          <cell r="BX372">
            <v>-2754.5</v>
          </cell>
          <cell r="CI372" t="str">
            <v>DISP0_DAT17</v>
          </cell>
        </row>
        <row r="373">
          <cell r="C373" t="str">
            <v>disp0_dat22</v>
          </cell>
          <cell r="E373" t="str">
            <v>GPIO</v>
          </cell>
          <cell r="I373" t="str">
            <v>ipu1</v>
          </cell>
          <cell r="J373" t="str">
            <v>DISP0_DAT[22]</v>
          </cell>
          <cell r="K373" t="str">
            <v>lcdif</v>
          </cell>
          <cell r="L373" t="str">
            <v>DAT[22]</v>
          </cell>
          <cell r="M373" t="str">
            <v>ecspi1</v>
          </cell>
          <cell r="N373" t="str">
            <v>MISO</v>
          </cell>
          <cell r="O373" t="str">
            <v>audmux</v>
          </cell>
          <cell r="P373" t="str">
            <v>AUD4_TXFS</v>
          </cell>
          <cell r="Q373" t="str">
            <v>sdma</v>
          </cell>
          <cell r="R373" t="str">
            <v>DEBUG_BUS_DEVICE[1]</v>
          </cell>
          <cell r="S373" t="str">
            <v>gpio5</v>
          </cell>
          <cell r="T373" t="str">
            <v>GPIO[16]</v>
          </cell>
          <cell r="U373" t="str">
            <v>mmdc</v>
          </cell>
          <cell r="V373" t="str">
            <v>MMDC_DEBUG[27]</v>
          </cell>
          <cell r="X373" t="str">
            <v>pl301_sim_mx6dl_per1</v>
          </cell>
          <cell r="Y373" t="str">
            <v>HADDR[30]</v>
          </cell>
          <cell r="Z373" t="str">
            <v>sjc.sjc_gpucr1_reg[11]</v>
          </cell>
          <cell r="AF373" t="str">
            <v>ipt_disp0_dat22_dir</v>
          </cell>
          <cell r="AG373" t="str">
            <v>ipt_disp0_dat22_in</v>
          </cell>
          <cell r="AH373" t="str">
            <v>ipt_disp0_dat22_out</v>
          </cell>
          <cell r="AI373" t="str">
            <v>ipt_mode</v>
          </cell>
          <cell r="AJ373" t="str">
            <v>Yes</v>
          </cell>
          <cell r="AL373" t="str">
            <v>CFG(SLOW)</v>
          </cell>
          <cell r="AN373" t="str">
            <v>CFG(R0DIV6)</v>
          </cell>
          <cell r="AP373" t="str">
            <v>CFG(Disabled)</v>
          </cell>
          <cell r="AR373" t="str">
            <v>CFG(Enabled)</v>
          </cell>
          <cell r="AT373" t="str">
            <v>CFG(100KOhm PU)</v>
          </cell>
          <cell r="AV373" t="str">
            <v>CFG(Pull)</v>
          </cell>
          <cell r="AX373" t="str">
            <v>CFG(Enabled)</v>
          </cell>
          <cell r="AZ373" t="str">
            <v>NA</v>
          </cell>
          <cell r="BB373" t="str">
            <v>CFG(100MHz)</v>
          </cell>
          <cell r="BD373" t="str">
            <v>NA</v>
          </cell>
          <cell r="BF373" t="str">
            <v>NA</v>
          </cell>
          <cell r="BH373" t="str">
            <v>NA</v>
          </cell>
          <cell r="BW373">
            <v>-2145</v>
          </cell>
          <cell r="BX373">
            <v>-2792.7249999999999</v>
          </cell>
          <cell r="CI373" t="str">
            <v>VSS</v>
          </cell>
        </row>
        <row r="374">
          <cell r="C374" t="str">
            <v>disp0_dat23</v>
          </cell>
          <cell r="E374" t="str">
            <v>GPIO</v>
          </cell>
          <cell r="I374" t="str">
            <v>ipu1</v>
          </cell>
          <cell r="J374" t="str">
            <v>DISP0_DAT[23]</v>
          </cell>
          <cell r="K374" t="str">
            <v>lcdif</v>
          </cell>
          <cell r="L374" t="str">
            <v>DAT[23]</v>
          </cell>
          <cell r="M374" t="str">
            <v>ecspi1</v>
          </cell>
          <cell r="N374" t="str">
            <v>SS0</v>
          </cell>
          <cell r="O374" t="str">
            <v>audmux</v>
          </cell>
          <cell r="P374" t="str">
            <v>AUD4_RXD</v>
          </cell>
          <cell r="Q374" t="str">
            <v>sdma</v>
          </cell>
          <cell r="R374" t="str">
            <v>DEBUG_BUS_DEVICE[2]</v>
          </cell>
          <cell r="S374" t="str">
            <v>gpio5</v>
          </cell>
          <cell r="T374" t="str">
            <v>GPIO[17]</v>
          </cell>
          <cell r="U374" t="str">
            <v>mmdc</v>
          </cell>
          <cell r="V374" t="str">
            <v>MMDC_DEBUG[28]</v>
          </cell>
          <cell r="X374" t="str">
            <v>pl301_sim_mx6dl_per1</v>
          </cell>
          <cell r="Y374" t="str">
            <v>HADDR[31]</v>
          </cell>
          <cell r="Z374" t="str">
            <v>sjc.sjc_gpucr1_reg[11]</v>
          </cell>
          <cell r="AF374" t="str">
            <v>ipt_disp0_dat23_dir</v>
          </cell>
          <cell r="AG374" t="str">
            <v>ipt_disp0_dat23_in</v>
          </cell>
          <cell r="AH374" t="str">
            <v>ipt_disp0_dat23_out</v>
          </cell>
          <cell r="AI374" t="str">
            <v>ipt_mode</v>
          </cell>
          <cell r="AJ374" t="str">
            <v>Yes</v>
          </cell>
          <cell r="AL374" t="str">
            <v>CFG(SLOW)</v>
          </cell>
          <cell r="AN374" t="str">
            <v>CFG(R0DIV6)</v>
          </cell>
          <cell r="AP374" t="str">
            <v>CFG(Disabled)</v>
          </cell>
          <cell r="AR374" t="str">
            <v>CFG(Enabled)</v>
          </cell>
          <cell r="AT374" t="str">
            <v>CFG(100KOhm PU)</v>
          </cell>
          <cell r="AV374" t="str">
            <v>CFG(Pull)</v>
          </cell>
          <cell r="AX374" t="str">
            <v>CFG(Enabled)</v>
          </cell>
          <cell r="AZ374" t="str">
            <v>NA</v>
          </cell>
          <cell r="BB374" t="str">
            <v>CFG(100MHz)</v>
          </cell>
          <cell r="BD374" t="str">
            <v>NA</v>
          </cell>
          <cell r="BF374" t="str">
            <v>NA</v>
          </cell>
          <cell r="BH374" t="str">
            <v>NA</v>
          </cell>
          <cell r="BW374">
            <v>-2095</v>
          </cell>
          <cell r="BX374">
            <v>-2792.7249999999999</v>
          </cell>
          <cell r="CI374" t="str">
            <v>DISP0_DAT23</v>
          </cell>
        </row>
        <row r="375">
          <cell r="C375" t="str">
            <v>disp0_dat18</v>
          </cell>
          <cell r="E375" t="str">
            <v>GPIO</v>
          </cell>
          <cell r="I375" t="str">
            <v>ipu1</v>
          </cell>
          <cell r="J375" t="str">
            <v>DISP0_DAT[18]</v>
          </cell>
          <cell r="K375" t="str">
            <v>lcdif</v>
          </cell>
          <cell r="L375" t="str">
            <v>DAT[18]</v>
          </cell>
          <cell r="M375" t="str">
            <v>ecspi2</v>
          </cell>
          <cell r="N375" t="str">
            <v>SS0</v>
          </cell>
          <cell r="O375" t="str">
            <v>audmux</v>
          </cell>
          <cell r="P375" t="str">
            <v>AUD5_TXFS</v>
          </cell>
          <cell r="Q375" t="str">
            <v>audmux</v>
          </cell>
          <cell r="R375" t="str">
            <v>AUD4_RXFS</v>
          </cell>
          <cell r="S375" t="str">
            <v>gpio5</v>
          </cell>
          <cell r="T375" t="str">
            <v>GPIO[12]</v>
          </cell>
          <cell r="U375" t="str">
            <v>mmdc</v>
          </cell>
          <cell r="V375" t="str">
            <v>MMDC_DEBUG[23]</v>
          </cell>
          <cell r="X375" t="str">
            <v>weim</v>
          </cell>
          <cell r="Y375" t="str">
            <v>WEIM_CS[2]</v>
          </cell>
          <cell r="AF375" t="str">
            <v>ipt_disp0_dat18_dir</v>
          </cell>
          <cell r="AG375" t="str">
            <v>ipt_disp0_dat18_in</v>
          </cell>
          <cell r="AH375" t="str">
            <v>ipt_disp0_dat18_out</v>
          </cell>
          <cell r="AI375" t="str">
            <v>ipt_mode</v>
          </cell>
          <cell r="AJ375" t="str">
            <v>Yes</v>
          </cell>
          <cell r="AL375" t="str">
            <v>CFG(SLOW)</v>
          </cell>
          <cell r="AN375" t="str">
            <v>CFG(R0DIV6)</v>
          </cell>
          <cell r="AP375" t="str">
            <v>CFG(Disabled)</v>
          </cell>
          <cell r="AR375" t="str">
            <v>CFG(Enabled)</v>
          </cell>
          <cell r="AT375" t="str">
            <v>CFG(100KOhm PU)</v>
          </cell>
          <cell r="AV375" t="str">
            <v>CFG(Pull)</v>
          </cell>
          <cell r="AX375" t="str">
            <v>CFG(Enabled)</v>
          </cell>
          <cell r="AZ375" t="str">
            <v>NA</v>
          </cell>
          <cell r="BB375" t="str">
            <v>CFG(100MHz)</v>
          </cell>
          <cell r="BD375" t="str">
            <v>NA</v>
          </cell>
          <cell r="BF375" t="str">
            <v>NA</v>
          </cell>
          <cell r="BH375" t="str">
            <v>NA</v>
          </cell>
          <cell r="BW375">
            <v>-2416</v>
          </cell>
          <cell r="BX375">
            <v>-2679.5</v>
          </cell>
          <cell r="CI375" t="str">
            <v>DISP0_DAT18</v>
          </cell>
        </row>
        <row r="376">
          <cell r="C376" t="str">
            <v>disp0_dat14</v>
          </cell>
          <cell r="E376" t="str">
            <v>GPIO</v>
          </cell>
          <cell r="I376" t="str">
            <v>ipu1</v>
          </cell>
          <cell r="J376" t="str">
            <v>DISP0_DAT[14]</v>
          </cell>
          <cell r="K376" t="str">
            <v>lcdif</v>
          </cell>
          <cell r="L376" t="str">
            <v>DAT[14]</v>
          </cell>
          <cell r="O376" t="str">
            <v>audmux</v>
          </cell>
          <cell r="P376" t="str">
            <v>AUD5_RXC</v>
          </cell>
          <cell r="Q376" t="str">
            <v>sdma</v>
          </cell>
          <cell r="R376" t="str">
            <v>DEBUG_EVT_CHN_LINES[1]</v>
          </cell>
          <cell r="S376" t="str">
            <v>gpio5</v>
          </cell>
          <cell r="T376" t="str">
            <v>GPIO[8]</v>
          </cell>
          <cell r="U376" t="str">
            <v>mmdc</v>
          </cell>
          <cell r="V376" t="str">
            <v>MMDC_DEBUG[19]</v>
          </cell>
          <cell r="X376" t="str">
            <v>pl301_sim_mx6dl_per1</v>
          </cell>
          <cell r="Y376" t="str">
            <v>HSIZE[2]</v>
          </cell>
          <cell r="Z376" t="str">
            <v>sjc.sjc_gpucr1_reg[11]</v>
          </cell>
          <cell r="AF376" t="str">
            <v>ipt_disp0_dat14_dir</v>
          </cell>
          <cell r="AG376" t="str">
            <v>ipt_disp0_dat14_in</v>
          </cell>
          <cell r="AH376" t="str">
            <v>ipt_disp0_dat14_out</v>
          </cell>
          <cell r="AI376" t="str">
            <v>ipt_mode</v>
          </cell>
          <cell r="AJ376" t="str">
            <v>Yes</v>
          </cell>
          <cell r="AL376" t="str">
            <v>CFG(SLOW)</v>
          </cell>
          <cell r="AN376" t="str">
            <v>CFG(R0DIV6)</v>
          </cell>
          <cell r="AP376" t="str">
            <v>CFG(Disabled)</v>
          </cell>
          <cell r="AR376" t="str">
            <v>CFG(Enabled)</v>
          </cell>
          <cell r="AT376" t="str">
            <v>CFG(100KOhm PU)</v>
          </cell>
          <cell r="AV376" t="str">
            <v>CFG(Pull)</v>
          </cell>
          <cell r="AX376" t="str">
            <v>CFG(Enabled)</v>
          </cell>
          <cell r="AZ376" t="str">
            <v>NA</v>
          </cell>
          <cell r="BB376" t="str">
            <v>CFG(100MHz)</v>
          </cell>
          <cell r="BD376" t="str">
            <v>NA</v>
          </cell>
          <cell r="BF376" t="str">
            <v>NA</v>
          </cell>
          <cell r="BH376" t="str">
            <v>NA</v>
          </cell>
          <cell r="BW376">
            <v>-2526</v>
          </cell>
          <cell r="BX376">
            <v>-2761.5</v>
          </cell>
          <cell r="CI376" t="str">
            <v>DISP0_DAT14</v>
          </cell>
        </row>
        <row r="377">
          <cell r="C377" t="str">
            <v>nvcc_lcd__1</v>
          </cell>
          <cell r="E377" t="str">
            <v>NOISY_POWER</v>
          </cell>
          <cell r="AF377" t="str">
            <v/>
          </cell>
          <cell r="AG377" t="str">
            <v/>
          </cell>
          <cell r="AH377" t="str">
            <v/>
          </cell>
          <cell r="AI377" t="str">
            <v/>
          </cell>
          <cell r="AJ377" t="str">
            <v>NA</v>
          </cell>
          <cell r="AL377" t="str">
            <v>NA</v>
          </cell>
          <cell r="AN377" t="str">
            <v>NA</v>
          </cell>
          <cell r="AP377" t="str">
            <v>NA</v>
          </cell>
          <cell r="AR377" t="str">
            <v>NA</v>
          </cell>
          <cell r="AT377" t="str">
            <v>NA</v>
          </cell>
          <cell r="AV377" t="str">
            <v>NA</v>
          </cell>
          <cell r="AX377" t="str">
            <v>NA</v>
          </cell>
          <cell r="AZ377" t="str">
            <v>NA</v>
          </cell>
          <cell r="BB377" t="str">
            <v>NA</v>
          </cell>
          <cell r="BD377" t="str">
            <v>NA</v>
          </cell>
          <cell r="BF377" t="str">
            <v>NA</v>
          </cell>
          <cell r="BH377" t="str">
            <v>NA</v>
          </cell>
          <cell r="BW377">
            <v>-2692.7249999999999</v>
          </cell>
          <cell r="BX377">
            <v>-1824</v>
          </cell>
          <cell r="CI377" t="str">
            <v>NVCC_LCD</v>
          </cell>
        </row>
        <row r="378">
          <cell r="C378" t="str">
            <v>disp0_dat9</v>
          </cell>
          <cell r="E378" t="str">
            <v>GPIO</v>
          </cell>
          <cell r="I378" t="str">
            <v>ipu1</v>
          </cell>
          <cell r="J378" t="str">
            <v>DISP0_DAT[9]</v>
          </cell>
          <cell r="K378" t="str">
            <v>lcdif</v>
          </cell>
          <cell r="L378" t="str">
            <v>DAT[9]</v>
          </cell>
          <cell r="M378" t="str">
            <v>pwm2</v>
          </cell>
          <cell r="N378" t="str">
            <v>PWMO</v>
          </cell>
          <cell r="O378" t="str">
            <v>wdog2</v>
          </cell>
          <cell r="P378" t="str">
            <v>WDOG_B</v>
          </cell>
          <cell r="Q378" t="str">
            <v>sdma</v>
          </cell>
          <cell r="R378" t="str">
            <v>DEBUG_EVENT_CHANNEL[2]</v>
          </cell>
          <cell r="S378" t="str">
            <v>gpio4</v>
          </cell>
          <cell r="T378" t="str">
            <v>GPIO[30]</v>
          </cell>
          <cell r="U378" t="str">
            <v>mmdc</v>
          </cell>
          <cell r="V378" t="str">
            <v>MMDC_DEBUG[14]</v>
          </cell>
          <cell r="X378" t="str">
            <v>pl301_sim_mx6dl_per1</v>
          </cell>
          <cell r="Y378" t="str">
            <v>HADDR[20]</v>
          </cell>
          <cell r="Z378" t="str">
            <v>sjc.sjc_gpucr1_reg[11]</v>
          </cell>
          <cell r="AF378" t="str">
            <v>ipt_disp0_dat9_dir</v>
          </cell>
          <cell r="AG378" t="str">
            <v>ipt_disp0_dat9_in</v>
          </cell>
          <cell r="AH378" t="str">
            <v>ipt_disp0_dat9_out</v>
          </cell>
          <cell r="AI378" t="str">
            <v>ipt_mode</v>
          </cell>
          <cell r="AJ378" t="str">
            <v>Yes</v>
          </cell>
          <cell r="AL378" t="str">
            <v>CFG(SLOW)</v>
          </cell>
          <cell r="AN378" t="str">
            <v>CFG(R0DIV6)</v>
          </cell>
          <cell r="AP378" t="str">
            <v>CFG(Disabled)</v>
          </cell>
          <cell r="AR378" t="str">
            <v>CFG(Enabled)</v>
          </cell>
          <cell r="AT378" t="str">
            <v>CFG(100KOhm PU)</v>
          </cell>
          <cell r="AV378" t="str">
            <v>CFG(Pull)</v>
          </cell>
          <cell r="AX378" t="str">
            <v>CFG(Enabled)</v>
          </cell>
          <cell r="AZ378" t="str">
            <v>NA</v>
          </cell>
          <cell r="BB378" t="str">
            <v>CFG(100MHz)</v>
          </cell>
          <cell r="BD378" t="str">
            <v>NA</v>
          </cell>
          <cell r="BF378" t="str">
            <v>NA</v>
          </cell>
          <cell r="BH378" t="str">
            <v>NA</v>
          </cell>
          <cell r="BW378">
            <v>-2692.7249999999999</v>
          </cell>
          <cell r="BX378">
            <v>-2475.5</v>
          </cell>
          <cell r="CI378" t="str">
            <v>DISP0_DAT9</v>
          </cell>
        </row>
        <row r="379">
          <cell r="C379" t="str">
            <v>disp0_dat12</v>
          </cell>
          <cell r="E379" t="str">
            <v>GPIO</v>
          </cell>
          <cell r="I379" t="str">
            <v>ipu1</v>
          </cell>
          <cell r="J379" t="str">
            <v>DISP0_DAT[12]</v>
          </cell>
          <cell r="K379" t="str">
            <v>lcdif</v>
          </cell>
          <cell r="L379" t="str">
            <v>DAT[12]</v>
          </cell>
          <cell r="Q379" t="str">
            <v>sdma</v>
          </cell>
          <cell r="R379" t="str">
            <v>DEBUG_EVENT_CHANNEL[5]</v>
          </cell>
          <cell r="S379" t="str">
            <v>gpio5</v>
          </cell>
          <cell r="T379" t="str">
            <v>GPIO[6]</v>
          </cell>
          <cell r="U379" t="str">
            <v>mmdc</v>
          </cell>
          <cell r="V379" t="str">
            <v>MMDC_DEBUG[17]</v>
          </cell>
          <cell r="X379" t="str">
            <v>pl301_sim_mx6dl_per1</v>
          </cell>
          <cell r="Y379" t="str">
            <v>HADDR[23]</v>
          </cell>
          <cell r="Z379" t="str">
            <v>sjc.sjc_gpucr1_reg[11]</v>
          </cell>
          <cell r="AF379" t="str">
            <v>ipt_disp0_dat12_dir</v>
          </cell>
          <cell r="AG379" t="str">
            <v>ipt_disp0_dat12_in</v>
          </cell>
          <cell r="AH379" t="str">
            <v>ipt_disp0_dat12_out</v>
          </cell>
          <cell r="AI379" t="str">
            <v>ipt_mode</v>
          </cell>
          <cell r="AJ379" t="str">
            <v>Yes</v>
          </cell>
          <cell r="AL379" t="str">
            <v>CFG(SLOW)</v>
          </cell>
          <cell r="AN379" t="str">
            <v>CFG(R0DIV6)</v>
          </cell>
          <cell r="AP379" t="str">
            <v>CFG(Disabled)</v>
          </cell>
          <cell r="AR379" t="str">
            <v>CFG(Enabled)</v>
          </cell>
          <cell r="AT379" t="str">
            <v>CFG(100KOhm PU)</v>
          </cell>
          <cell r="AV379" t="str">
            <v>CFG(Pull)</v>
          </cell>
          <cell r="AX379" t="str">
            <v>CFG(Enabled)</v>
          </cell>
          <cell r="AZ379" t="str">
            <v>NA</v>
          </cell>
          <cell r="BB379" t="str">
            <v>CFG(100MHz)</v>
          </cell>
          <cell r="BD379" t="str">
            <v>NA</v>
          </cell>
          <cell r="BF379" t="str">
            <v>NA</v>
          </cell>
          <cell r="BH379" t="str">
            <v>NA</v>
          </cell>
          <cell r="BW379">
            <v>-2692.7249999999999</v>
          </cell>
          <cell r="BX379">
            <v>-2649.5</v>
          </cell>
          <cell r="CI379" t="str">
            <v>DISP0_DAT12</v>
          </cell>
        </row>
        <row r="380">
          <cell r="C380" t="str">
            <v>disp0_dat11</v>
          </cell>
          <cell r="E380" t="str">
            <v>GPIO</v>
          </cell>
          <cell r="I380" t="str">
            <v>ipu1</v>
          </cell>
          <cell r="J380" t="str">
            <v>DISP0_DAT[11]</v>
          </cell>
          <cell r="K380" t="str">
            <v>lcdif</v>
          </cell>
          <cell r="L380" t="str">
            <v>DAT[11]</v>
          </cell>
          <cell r="O380" t="str">
            <v>usdhc1</v>
          </cell>
          <cell r="P380" t="str">
            <v>USDHC_DEBUG[7]</v>
          </cell>
          <cell r="Q380" t="str">
            <v>sdma</v>
          </cell>
          <cell r="R380" t="str">
            <v>DEBUG_EVENT_CHANNEL[4]</v>
          </cell>
          <cell r="S380" t="str">
            <v>gpio5</v>
          </cell>
          <cell r="T380" t="str">
            <v>GPIO[5]</v>
          </cell>
          <cell r="U380" t="str">
            <v>mmdc</v>
          </cell>
          <cell r="V380" t="str">
            <v>MMDC_DEBUG[16]</v>
          </cell>
          <cell r="X380" t="str">
            <v>pl301_sim_mx6dl_per1</v>
          </cell>
          <cell r="Y380" t="str">
            <v>HADDR[22]</v>
          </cell>
          <cell r="Z380" t="str">
            <v>sjc.sjc_gpucr1_reg[11]</v>
          </cell>
          <cell r="AF380" t="str">
            <v>ipt_disp0_dat11_dir</v>
          </cell>
          <cell r="AG380" t="str">
            <v>ipt_disp0_dat11_in</v>
          </cell>
          <cell r="AH380" t="str">
            <v>ipt_disp0_dat11_out</v>
          </cell>
          <cell r="AI380" t="str">
            <v>ipt_mode</v>
          </cell>
          <cell r="AJ380" t="str">
            <v>Yes</v>
          </cell>
          <cell r="AL380" t="str">
            <v>CFG(SLOW)</v>
          </cell>
          <cell r="AN380" t="str">
            <v>CFG(R0DIV6)</v>
          </cell>
          <cell r="AP380" t="str">
            <v>CFG(Disabled)</v>
          </cell>
          <cell r="AR380" t="str">
            <v>CFG(Enabled)</v>
          </cell>
          <cell r="AT380" t="str">
            <v>CFG(100KOhm PU)</v>
          </cell>
          <cell r="AV380" t="str">
            <v>CFG(Pull)</v>
          </cell>
          <cell r="AX380" t="str">
            <v>CFG(Enabled)</v>
          </cell>
          <cell r="AZ380" t="str">
            <v>NA</v>
          </cell>
          <cell r="BB380" t="str">
            <v>CFG(100MHz)</v>
          </cell>
          <cell r="BD380" t="str">
            <v>NA</v>
          </cell>
          <cell r="BF380" t="str">
            <v>NA</v>
          </cell>
          <cell r="BH380" t="str">
            <v>NA</v>
          </cell>
          <cell r="BW380">
            <v>-2692.7249999999999</v>
          </cell>
          <cell r="BX380">
            <v>-2590.5</v>
          </cell>
          <cell r="CI380" t="str">
            <v>DISP0_DAT11</v>
          </cell>
        </row>
        <row r="381">
          <cell r="C381" t="str">
            <v>disp0_dat15</v>
          </cell>
          <cell r="E381" t="str">
            <v>GPIO</v>
          </cell>
          <cell r="I381" t="str">
            <v>ipu1</v>
          </cell>
          <cell r="J381" t="str">
            <v>DISP0_DAT[15]</v>
          </cell>
          <cell r="K381" t="str">
            <v>lcdif</v>
          </cell>
          <cell r="L381" t="str">
            <v>DAT[15]</v>
          </cell>
          <cell r="M381" t="str">
            <v>ecspi1</v>
          </cell>
          <cell r="N381" t="str">
            <v>SS1</v>
          </cell>
          <cell r="O381" t="str">
            <v>ecspi2</v>
          </cell>
          <cell r="P381" t="str">
            <v>SS1</v>
          </cell>
          <cell r="Q381" t="str">
            <v>sdma</v>
          </cell>
          <cell r="R381" t="str">
            <v>DEBUG_EVT_CHN_LINES[2]</v>
          </cell>
          <cell r="S381" t="str">
            <v>gpio5</v>
          </cell>
          <cell r="T381" t="str">
            <v>GPIO[9]</v>
          </cell>
          <cell r="U381" t="str">
            <v>mmdc</v>
          </cell>
          <cell r="V381" t="str">
            <v>MMDC_DEBUG[20]</v>
          </cell>
          <cell r="X381" t="str">
            <v>pl301_sim_mx6dl_per1</v>
          </cell>
          <cell r="Y381" t="str">
            <v>HADDR[25]</v>
          </cell>
          <cell r="Z381" t="str">
            <v>sjc.sjc_gpucr1_reg[11]</v>
          </cell>
          <cell r="AF381" t="str">
            <v>ipt_disp0_dat15_dir</v>
          </cell>
          <cell r="AG381" t="str">
            <v>ipt_disp0_dat15_in</v>
          </cell>
          <cell r="AH381" t="str">
            <v>ipt_disp0_dat15_out</v>
          </cell>
          <cell r="AI381" t="str">
            <v>ipt_mode</v>
          </cell>
          <cell r="AJ381" t="str">
            <v>Yes</v>
          </cell>
          <cell r="AL381" t="str">
            <v>CFG(SLOW)</v>
          </cell>
          <cell r="AN381" t="str">
            <v>CFG(R0DIV6)</v>
          </cell>
          <cell r="AP381" t="str">
            <v>CFG(Disabled)</v>
          </cell>
          <cell r="AR381" t="str">
            <v>CFG(Enabled)</v>
          </cell>
          <cell r="AT381" t="str">
            <v>CFG(100KOhm PU)</v>
          </cell>
          <cell r="AV381" t="str">
            <v>CFG(Pull)</v>
          </cell>
          <cell r="AX381" t="str">
            <v>CFG(Enabled)</v>
          </cell>
          <cell r="AZ381" t="str">
            <v>NA</v>
          </cell>
          <cell r="BB381" t="str">
            <v>CFG(100MHz)</v>
          </cell>
          <cell r="BD381" t="str">
            <v>NA</v>
          </cell>
          <cell r="BF381" t="str">
            <v>NA</v>
          </cell>
          <cell r="BH381" t="str">
            <v>NA</v>
          </cell>
          <cell r="BW381">
            <v>-2526</v>
          </cell>
          <cell r="BX381">
            <v>-2686.5</v>
          </cell>
          <cell r="CI381" t="str">
            <v>DISP0_DAT15</v>
          </cell>
        </row>
        <row r="382">
          <cell r="C382" t="str">
            <v>disp0_dat16</v>
          </cell>
          <cell r="E382" t="str">
            <v>GPIO</v>
          </cell>
          <cell r="I382" t="str">
            <v>ipu1</v>
          </cell>
          <cell r="J382" t="str">
            <v>DISP0_DAT[16]</v>
          </cell>
          <cell r="K382" t="str">
            <v>lcdif</v>
          </cell>
          <cell r="L382" t="str">
            <v>DAT[16]</v>
          </cell>
          <cell r="M382" t="str">
            <v>ecspi2</v>
          </cell>
          <cell r="N382" t="str">
            <v>MOSI</v>
          </cell>
          <cell r="O382" t="str">
            <v>audmux</v>
          </cell>
          <cell r="P382" t="str">
            <v>AUD5_TXC</v>
          </cell>
          <cell r="Q382" t="str">
            <v>sdma</v>
          </cell>
          <cell r="R382" t="str">
            <v>SDMA_EXT_EVENT[0]</v>
          </cell>
          <cell r="S382" t="str">
            <v>gpio5</v>
          </cell>
          <cell r="T382" t="str">
            <v>GPIO[10]</v>
          </cell>
          <cell r="U382" t="str">
            <v>mmdc</v>
          </cell>
          <cell r="V382" t="str">
            <v>MMDC_DEBUG[21]</v>
          </cell>
          <cell r="X382" t="str">
            <v>pl301_sim_mx6dl_per1</v>
          </cell>
          <cell r="Y382" t="str">
            <v>HADDR[26]</v>
          </cell>
          <cell r="Z382" t="str">
            <v>sjc.sjc_gpucr1_reg[11]</v>
          </cell>
          <cell r="AF382" t="str">
            <v>ipt_disp0_dat16_dir</v>
          </cell>
          <cell r="AG382" t="str">
            <v>ipt_disp0_dat16_in</v>
          </cell>
          <cell r="AH382" t="str">
            <v>ipt_disp0_dat16_out</v>
          </cell>
          <cell r="AI382" t="str">
            <v>ipt_mode</v>
          </cell>
          <cell r="AJ382" t="str">
            <v>Yes</v>
          </cell>
          <cell r="AL382" t="str">
            <v>CFG(SLOW)</v>
          </cell>
          <cell r="AN382" t="str">
            <v>CFG(R0DIV6)</v>
          </cell>
          <cell r="AP382" t="str">
            <v>CFG(Disabled)</v>
          </cell>
          <cell r="AR382" t="str">
            <v>CFG(Enabled)</v>
          </cell>
          <cell r="AT382" t="str">
            <v>CFG(100KOhm PU)</v>
          </cell>
          <cell r="AV382" t="str">
            <v>CFG(Pull)</v>
          </cell>
          <cell r="AX382" t="str">
            <v>CFG(Enabled)</v>
          </cell>
          <cell r="AZ382" t="str">
            <v>NA</v>
          </cell>
          <cell r="BB382" t="str">
            <v>CFG(100MHz)</v>
          </cell>
          <cell r="BD382" t="str">
            <v>NA</v>
          </cell>
          <cell r="BF382" t="str">
            <v>NA</v>
          </cell>
          <cell r="BH382" t="str">
            <v>NA</v>
          </cell>
          <cell r="BW382">
            <v>-2416</v>
          </cell>
          <cell r="BX382">
            <v>-2829.5</v>
          </cell>
          <cell r="CI382" t="str">
            <v>DISP0_DAT16</v>
          </cell>
        </row>
        <row r="383">
          <cell r="C383" t="str">
            <v>nvcc_lcd__2</v>
          </cell>
          <cell r="E383" t="str">
            <v>NOISY_POWER</v>
          </cell>
          <cell r="AF383" t="str">
            <v/>
          </cell>
          <cell r="AG383" t="str">
            <v/>
          </cell>
          <cell r="AH383" t="str">
            <v/>
          </cell>
          <cell r="AI383" t="str">
            <v/>
          </cell>
          <cell r="AJ383" t="str">
            <v>NA</v>
          </cell>
          <cell r="AL383" t="str">
            <v>NA</v>
          </cell>
          <cell r="AN383" t="str">
            <v>NA</v>
          </cell>
          <cell r="AP383" t="str">
            <v>NA</v>
          </cell>
          <cell r="AR383" t="str">
            <v>NA</v>
          </cell>
          <cell r="AT383" t="str">
            <v>NA</v>
          </cell>
          <cell r="AV383" t="str">
            <v>NA</v>
          </cell>
          <cell r="AX383" t="str">
            <v>NA</v>
          </cell>
          <cell r="AZ383" t="str">
            <v>NA</v>
          </cell>
          <cell r="BB383" t="str">
            <v>NA</v>
          </cell>
          <cell r="BD383" t="str">
            <v>NA</v>
          </cell>
          <cell r="BF383" t="str">
            <v>NA</v>
          </cell>
          <cell r="BH383" t="str">
            <v>NA</v>
          </cell>
          <cell r="BW383">
            <v>-2692.7249999999999</v>
          </cell>
          <cell r="BX383">
            <v>-1495</v>
          </cell>
          <cell r="CI383" t="str">
            <v>NVCC_LCD</v>
          </cell>
        </row>
        <row r="384">
          <cell r="C384" t="str">
            <v>disp0_dat21</v>
          </cell>
          <cell r="E384" t="str">
            <v>GPIO</v>
          </cell>
          <cell r="I384" t="str">
            <v>ipu1</v>
          </cell>
          <cell r="J384" t="str">
            <v>DISP0_DAT[21]</v>
          </cell>
          <cell r="K384" t="str">
            <v>lcdif</v>
          </cell>
          <cell r="L384" t="str">
            <v>DAT[21]</v>
          </cell>
          <cell r="M384" t="str">
            <v>ecspi1</v>
          </cell>
          <cell r="N384" t="str">
            <v>MOSI</v>
          </cell>
          <cell r="O384" t="str">
            <v>audmux</v>
          </cell>
          <cell r="P384" t="str">
            <v>AUD4_TXD</v>
          </cell>
          <cell r="Q384" t="str">
            <v>sdma</v>
          </cell>
          <cell r="R384" t="str">
            <v>DEBUG_BUS_DEVICE[0]</v>
          </cell>
          <cell r="S384" t="str">
            <v>gpio5</v>
          </cell>
          <cell r="T384" t="str">
            <v>GPIO[15]</v>
          </cell>
          <cell r="U384" t="str">
            <v>mmdc</v>
          </cell>
          <cell r="V384" t="str">
            <v>MMDC_DEBUG[26]</v>
          </cell>
          <cell r="X384" t="str">
            <v>pl301_sim_mx6dl_per1</v>
          </cell>
          <cell r="Y384" t="str">
            <v>HADDR[29]</v>
          </cell>
          <cell r="Z384" t="str">
            <v>sjc.sjc_gpucr1_reg[11]</v>
          </cell>
          <cell r="AF384" t="str">
            <v>ipt_disp0_dat21_dir</v>
          </cell>
          <cell r="AG384" t="str">
            <v>ipt_disp0_dat21_in</v>
          </cell>
          <cell r="AH384" t="str">
            <v>ipt_disp0_dat21_out</v>
          </cell>
          <cell r="AI384" t="str">
            <v>ipt_mode</v>
          </cell>
          <cell r="AJ384" t="str">
            <v>Yes</v>
          </cell>
          <cell r="AL384" t="str">
            <v>CFG(SLOW)</v>
          </cell>
          <cell r="AN384" t="str">
            <v>CFG(R0DIV6)</v>
          </cell>
          <cell r="AP384" t="str">
            <v>CFG(Disabled)</v>
          </cell>
          <cell r="AR384" t="str">
            <v>CFG(Enabled)</v>
          </cell>
          <cell r="AT384" t="str">
            <v>CFG(100KOhm PU)</v>
          </cell>
          <cell r="AV384" t="str">
            <v>CFG(Pull)</v>
          </cell>
          <cell r="AX384" t="str">
            <v>CFG(Enabled)</v>
          </cell>
          <cell r="AZ384" t="str">
            <v>NA</v>
          </cell>
          <cell r="BB384" t="str">
            <v>CFG(100MHz)</v>
          </cell>
          <cell r="BD384" t="str">
            <v>NA</v>
          </cell>
          <cell r="BF384" t="str">
            <v>NA</v>
          </cell>
          <cell r="BH384" t="str">
            <v>NA</v>
          </cell>
          <cell r="BW384">
            <v>-2195</v>
          </cell>
          <cell r="BX384">
            <v>-2792.7249999999999</v>
          </cell>
          <cell r="CI384" t="str">
            <v>DISP0_DAT21</v>
          </cell>
        </row>
        <row r="385">
          <cell r="C385" t="str">
            <v>disp0_dat13</v>
          </cell>
          <cell r="E385" t="str">
            <v>GPIO</v>
          </cell>
          <cell r="I385" t="str">
            <v>ipu1</v>
          </cell>
          <cell r="J385" t="str">
            <v>DISP0_DAT[13]</v>
          </cell>
          <cell r="K385" t="str">
            <v>lcdif</v>
          </cell>
          <cell r="L385" t="str">
            <v>DAT[13]</v>
          </cell>
          <cell r="O385" t="str">
            <v>audmux</v>
          </cell>
          <cell r="P385" t="str">
            <v>AUD5_RXFS</v>
          </cell>
          <cell r="Q385" t="str">
            <v>sdma</v>
          </cell>
          <cell r="R385" t="str">
            <v>DEBUG_EVT_CHN_LINES[0]</v>
          </cell>
          <cell r="S385" t="str">
            <v>gpio5</v>
          </cell>
          <cell r="T385" t="str">
            <v>GPIO[7]</v>
          </cell>
          <cell r="U385" t="str">
            <v>mmdc</v>
          </cell>
          <cell r="V385" t="str">
            <v>MMDC_DEBUG[18]</v>
          </cell>
          <cell r="X385" t="str">
            <v>pl301_sim_mx6dl_per1</v>
          </cell>
          <cell r="Y385" t="str">
            <v>HADDR[24]</v>
          </cell>
          <cell r="Z385" t="str">
            <v>sjc.sjc_gpucr1_reg[11]</v>
          </cell>
          <cell r="AF385" t="str">
            <v>ipt_disp0_dat13_dir</v>
          </cell>
          <cell r="AG385" t="str">
            <v>ipt_disp0_dat13_in</v>
          </cell>
          <cell r="AH385" t="str">
            <v>ipt_disp0_dat13_out</v>
          </cell>
          <cell r="AI385" t="str">
            <v>ipt_mode</v>
          </cell>
          <cell r="AJ385" t="str">
            <v>Yes</v>
          </cell>
          <cell r="AL385" t="str">
            <v>CFG(SLOW)</v>
          </cell>
          <cell r="AN385" t="str">
            <v>CFG(R0DIV6)</v>
          </cell>
          <cell r="AP385" t="str">
            <v>CFG(Disabled)</v>
          </cell>
          <cell r="AR385" t="str">
            <v>CFG(Enabled)</v>
          </cell>
          <cell r="AT385" t="str">
            <v>CFG(100KOhm PU)</v>
          </cell>
          <cell r="AV385" t="str">
            <v>CFG(Pull)</v>
          </cell>
          <cell r="AX385" t="str">
            <v>CFG(Enabled)</v>
          </cell>
          <cell r="AZ385" t="str">
            <v>NA</v>
          </cell>
          <cell r="BB385" t="str">
            <v>CFG(100MHz)</v>
          </cell>
          <cell r="BD385" t="str">
            <v>NA</v>
          </cell>
          <cell r="BF385" t="str">
            <v>NA</v>
          </cell>
          <cell r="BH385" t="str">
            <v>NA</v>
          </cell>
          <cell r="BW385">
            <v>-2692.7249999999999</v>
          </cell>
          <cell r="BX385">
            <v>-2728</v>
          </cell>
          <cell r="CI385" t="str">
            <v>DISP0_DAT13</v>
          </cell>
        </row>
        <row r="386">
          <cell r="C386" t="str">
            <v>disp0_dat10</v>
          </cell>
          <cell r="E386" t="str">
            <v>GPIO</v>
          </cell>
          <cell r="I386" t="str">
            <v>ipu1</v>
          </cell>
          <cell r="J386" t="str">
            <v>DISP0_DAT[10]</v>
          </cell>
          <cell r="K386" t="str">
            <v>lcdif</v>
          </cell>
          <cell r="L386" t="str">
            <v>DAT[10]</v>
          </cell>
          <cell r="O386" t="str">
            <v>usdhc1</v>
          </cell>
          <cell r="P386" t="str">
            <v>USDHC_DEBUG[6]</v>
          </cell>
          <cell r="Q386" t="str">
            <v>sdma</v>
          </cell>
          <cell r="R386" t="str">
            <v>DEBUG_EVENT_CHANNEL[3]</v>
          </cell>
          <cell r="S386" t="str">
            <v>gpio4</v>
          </cell>
          <cell r="T386" t="str">
            <v>GPIO[31]</v>
          </cell>
          <cell r="U386" t="str">
            <v>mmdc</v>
          </cell>
          <cell r="V386" t="str">
            <v>MMDC_DEBUG[15]</v>
          </cell>
          <cell r="X386" t="str">
            <v>pl301_sim_mx6dl_per1</v>
          </cell>
          <cell r="Y386" t="str">
            <v>HADDR[21]</v>
          </cell>
          <cell r="Z386" t="str">
            <v>sjc.sjc_gpucr1_reg[11]</v>
          </cell>
          <cell r="AF386" t="str">
            <v>ipt_disp0_dat10_dir</v>
          </cell>
          <cell r="AG386" t="str">
            <v>ipt_disp0_dat10_in</v>
          </cell>
          <cell r="AH386" t="str">
            <v>ipt_disp0_dat10_out</v>
          </cell>
          <cell r="AI386" t="str">
            <v>ipt_mode</v>
          </cell>
          <cell r="AJ386" t="str">
            <v>Yes</v>
          </cell>
          <cell r="AL386" t="str">
            <v>CFG(SLOW)</v>
          </cell>
          <cell r="AN386" t="str">
            <v>CFG(R0DIV6)</v>
          </cell>
          <cell r="AP386" t="str">
            <v>CFG(Disabled)</v>
          </cell>
          <cell r="AR386" t="str">
            <v>CFG(Enabled)</v>
          </cell>
          <cell r="AT386" t="str">
            <v>CFG(100KOhm PU)</v>
          </cell>
          <cell r="AV386" t="str">
            <v>CFG(Pull)</v>
          </cell>
          <cell r="AX386" t="str">
            <v>CFG(Enabled)</v>
          </cell>
          <cell r="AZ386" t="str">
            <v>NA</v>
          </cell>
          <cell r="BB386" t="str">
            <v>CFG(100MHz)</v>
          </cell>
          <cell r="BD386" t="str">
            <v>NA</v>
          </cell>
          <cell r="BF386" t="str">
            <v>NA</v>
          </cell>
          <cell r="BH386" t="str">
            <v>NA</v>
          </cell>
          <cell r="BW386">
            <v>-2692.7249999999999</v>
          </cell>
          <cell r="BX386">
            <v>-2531.5</v>
          </cell>
          <cell r="CI386" t="str">
            <v>DISP0_DAT10</v>
          </cell>
        </row>
        <row r="387">
          <cell r="C387" t="str">
            <v>disp0_dat8</v>
          </cell>
          <cell r="E387" t="str">
            <v>GPIO</v>
          </cell>
          <cell r="I387" t="str">
            <v>ipu1</v>
          </cell>
          <cell r="J387" t="str">
            <v>DISP0_DAT[8]</v>
          </cell>
          <cell r="K387" t="str">
            <v>lcdif</v>
          </cell>
          <cell r="L387" t="str">
            <v>DAT[8]</v>
          </cell>
          <cell r="M387" t="str">
            <v>pwm1</v>
          </cell>
          <cell r="N387" t="str">
            <v>PWMO</v>
          </cell>
          <cell r="O387" t="str">
            <v>wdog1</v>
          </cell>
          <cell r="P387" t="str">
            <v>WDOG_B</v>
          </cell>
          <cell r="Q387" t="str">
            <v>sdma</v>
          </cell>
          <cell r="R387" t="str">
            <v>DEBUG_EVENT_CHANNEL[1]</v>
          </cell>
          <cell r="S387" t="str">
            <v>gpio4</v>
          </cell>
          <cell r="T387" t="str">
            <v>GPIO[29]</v>
          </cell>
          <cell r="U387" t="str">
            <v>mmdc</v>
          </cell>
          <cell r="V387" t="str">
            <v>MMDC_DEBUG[13]</v>
          </cell>
          <cell r="X387" t="str">
            <v>pl301_sim_mx6dl_per1</v>
          </cell>
          <cell r="Y387" t="str">
            <v>HADDR[19]</v>
          </cell>
          <cell r="Z387" t="str">
            <v>sjc.sjc_gpucr1_reg[11]</v>
          </cell>
          <cell r="AF387" t="str">
            <v>ipt_disp0_dat8_dir</v>
          </cell>
          <cell r="AG387" t="str">
            <v>ipt_disp0_dat8_in</v>
          </cell>
          <cell r="AH387" t="str">
            <v>ipt_disp0_dat8_out</v>
          </cell>
          <cell r="AI387" t="str">
            <v>ipt_mode</v>
          </cell>
          <cell r="AJ387" t="str">
            <v>Yes</v>
          </cell>
          <cell r="AL387" t="str">
            <v>CFG(SLOW)</v>
          </cell>
          <cell r="AN387" t="str">
            <v>CFG(R0DIV6)</v>
          </cell>
          <cell r="AP387" t="str">
            <v>CFG(Disabled)</v>
          </cell>
          <cell r="AR387" t="str">
            <v>CFG(Enabled)</v>
          </cell>
          <cell r="AT387" t="str">
            <v>CFG(100KOhm PU)</v>
          </cell>
          <cell r="AV387" t="str">
            <v>CFG(Pull)</v>
          </cell>
          <cell r="AX387" t="str">
            <v>CFG(Enabled)</v>
          </cell>
          <cell r="AZ387" t="str">
            <v>NA</v>
          </cell>
          <cell r="BB387" t="str">
            <v>CFG(100MHz)</v>
          </cell>
          <cell r="BD387" t="str">
            <v>NA</v>
          </cell>
          <cell r="BF387" t="str">
            <v>NA</v>
          </cell>
          <cell r="BH387" t="str">
            <v>NA</v>
          </cell>
          <cell r="BW387">
            <v>-2692.7249999999999</v>
          </cell>
          <cell r="BX387">
            <v>-2365</v>
          </cell>
          <cell r="CI387" t="str">
            <v>DISP0_DAT8</v>
          </cell>
        </row>
        <row r="388">
          <cell r="C388" t="str">
            <v>disp0_dat6</v>
          </cell>
          <cell r="E388" t="str">
            <v>GPIO</v>
          </cell>
          <cell r="I388" t="str">
            <v>ipu1</v>
          </cell>
          <cell r="J388" t="str">
            <v>DISP0_DAT[6]</v>
          </cell>
          <cell r="K388" t="str">
            <v>lcdif</v>
          </cell>
          <cell r="L388" t="str">
            <v>DAT[6]</v>
          </cell>
          <cell r="M388" t="str">
            <v>ecspi3</v>
          </cell>
          <cell r="N388" t="str">
            <v>SS3</v>
          </cell>
          <cell r="O388" t="str">
            <v>audmux</v>
          </cell>
          <cell r="P388" t="str">
            <v>AUD6_RXC</v>
          </cell>
          <cell r="Q388" t="str">
            <v>sdma</v>
          </cell>
          <cell r="R388" t="str">
            <v>DEBUG_RTBUFFER_WRITE</v>
          </cell>
          <cell r="S388" t="str">
            <v>gpio4</v>
          </cell>
          <cell r="T388" t="str">
            <v>GPIO[27]</v>
          </cell>
          <cell r="U388" t="str">
            <v>mmdc</v>
          </cell>
          <cell r="V388" t="str">
            <v>MMDC_DEBUG[11]</v>
          </cell>
          <cell r="X388" t="str">
            <v>pl301_sim_mx6dl_per1</v>
          </cell>
          <cell r="Y388" t="str">
            <v>HADDR[17]</v>
          </cell>
          <cell r="Z388" t="str">
            <v>sjc.sjc_gpucr1_reg[11]</v>
          </cell>
          <cell r="AF388" t="str">
            <v>ipt_disp0_dat6_dir</v>
          </cell>
          <cell r="AG388" t="str">
            <v>ipt_disp0_dat6_in</v>
          </cell>
          <cell r="AH388" t="str">
            <v>ipt_disp0_dat6_out</v>
          </cell>
          <cell r="AI388" t="str">
            <v>ipt_mode</v>
          </cell>
          <cell r="AJ388" t="str">
            <v>Yes</v>
          </cell>
          <cell r="AL388" t="str">
            <v>CFG(SLOW)</v>
          </cell>
          <cell r="AN388" t="str">
            <v>CFG(R0DIV6)</v>
          </cell>
          <cell r="AP388" t="str">
            <v>CFG(Disabled)</v>
          </cell>
          <cell r="AR388" t="str">
            <v>CFG(Enabled)</v>
          </cell>
          <cell r="AT388" t="str">
            <v>CFG(100KOhm PU)</v>
          </cell>
          <cell r="AV388" t="str">
            <v>CFG(Pull)</v>
          </cell>
          <cell r="AX388" t="str">
            <v>CFG(Enabled)</v>
          </cell>
          <cell r="AZ388" t="str">
            <v>NA</v>
          </cell>
          <cell r="BB388" t="str">
            <v>CFG(100MHz)</v>
          </cell>
          <cell r="BD388" t="str">
            <v>NA</v>
          </cell>
          <cell r="BF388" t="str">
            <v>NA</v>
          </cell>
          <cell r="BH388" t="str">
            <v>NA</v>
          </cell>
          <cell r="BW388">
            <v>-2692.7249999999999</v>
          </cell>
          <cell r="BX388">
            <v>-2258</v>
          </cell>
          <cell r="CI388" t="str">
            <v>DISP0_DAT6</v>
          </cell>
        </row>
        <row r="389">
          <cell r="C389" t="str">
            <v>nvcc_lcd__3</v>
          </cell>
          <cell r="E389" t="str">
            <v>NOISY_POWER</v>
          </cell>
          <cell r="AF389" t="str">
            <v/>
          </cell>
          <cell r="AG389" t="str">
            <v/>
          </cell>
          <cell r="AH389" t="str">
            <v/>
          </cell>
          <cell r="AI389" t="str">
            <v/>
          </cell>
          <cell r="AJ389" t="str">
            <v>NA</v>
          </cell>
          <cell r="AL389" t="str">
            <v>NA</v>
          </cell>
          <cell r="AN389" t="str">
            <v>NA</v>
          </cell>
          <cell r="AP389" t="str">
            <v>NA</v>
          </cell>
          <cell r="AR389" t="str">
            <v>NA</v>
          </cell>
          <cell r="AT389" t="str">
            <v>NA</v>
          </cell>
          <cell r="AV389" t="str">
            <v>NA</v>
          </cell>
          <cell r="AX389" t="str">
            <v>NA</v>
          </cell>
          <cell r="AZ389" t="str">
            <v>NA</v>
          </cell>
          <cell r="BB389" t="str">
            <v>NA</v>
          </cell>
          <cell r="BD389" t="str">
            <v>NA</v>
          </cell>
          <cell r="BF389" t="str">
            <v>NA</v>
          </cell>
          <cell r="BH389" t="str">
            <v>NA</v>
          </cell>
          <cell r="BW389">
            <v>-2692.7249999999999</v>
          </cell>
          <cell r="BX389">
            <v>-2108</v>
          </cell>
          <cell r="CI389" t="str">
            <v>NVCC_LCD</v>
          </cell>
        </row>
        <row r="390">
          <cell r="C390" t="str">
            <v>disp0_dat7</v>
          </cell>
          <cell r="E390" t="str">
            <v>GPIO</v>
          </cell>
          <cell r="I390" t="str">
            <v>ipu1</v>
          </cell>
          <cell r="J390" t="str">
            <v>DISP0_DAT[7]</v>
          </cell>
          <cell r="K390" t="str">
            <v>lcdif</v>
          </cell>
          <cell r="L390" t="str">
            <v>DAT[7]</v>
          </cell>
          <cell r="M390" t="str">
            <v>ecspi3</v>
          </cell>
          <cell r="N390" t="str">
            <v>RDY</v>
          </cell>
          <cell r="O390" t="str">
            <v>usdhc1</v>
          </cell>
          <cell r="P390" t="str">
            <v>USDHC_DEBUG[5]</v>
          </cell>
          <cell r="Q390" t="str">
            <v>sdma</v>
          </cell>
          <cell r="R390" t="str">
            <v>DEBUG_EVENT_CHANNEL[0]</v>
          </cell>
          <cell r="S390" t="str">
            <v>gpio4</v>
          </cell>
          <cell r="T390" t="str">
            <v>GPIO[28]</v>
          </cell>
          <cell r="U390" t="str">
            <v>mmdc</v>
          </cell>
          <cell r="V390" t="str">
            <v>MMDC_DEBUG[12]</v>
          </cell>
          <cell r="X390" t="str">
            <v>pl301_sim_mx6dl_per1</v>
          </cell>
          <cell r="Y390" t="str">
            <v>HADDR[18]</v>
          </cell>
          <cell r="Z390" t="str">
            <v>sjc.sjc_gpucr1_reg[11]</v>
          </cell>
          <cell r="AF390" t="str">
            <v>ipt_disp0_dat7_dir</v>
          </cell>
          <cell r="AG390" t="str">
            <v>ipt_disp0_dat7_in</v>
          </cell>
          <cell r="AH390" t="str">
            <v>ipt_disp0_dat7_out</v>
          </cell>
          <cell r="AI390" t="str">
            <v>ipt_mode</v>
          </cell>
          <cell r="AJ390" t="str">
            <v>Yes</v>
          </cell>
          <cell r="AL390" t="str">
            <v>CFG(SLOW)</v>
          </cell>
          <cell r="AN390" t="str">
            <v>CFG(R0DIV6)</v>
          </cell>
          <cell r="AP390" t="str">
            <v>CFG(Disabled)</v>
          </cell>
          <cell r="AR390" t="str">
            <v>CFG(Enabled)</v>
          </cell>
          <cell r="AT390" t="str">
            <v>CFG(100KOhm PU)</v>
          </cell>
          <cell r="AV390" t="str">
            <v>CFG(Pull)</v>
          </cell>
          <cell r="AX390" t="str">
            <v>CFG(Enabled)</v>
          </cell>
          <cell r="AZ390" t="str">
            <v>NA</v>
          </cell>
          <cell r="BB390" t="str">
            <v>CFG(100MHz)</v>
          </cell>
          <cell r="BD390" t="str">
            <v>NA</v>
          </cell>
          <cell r="BF390" t="str">
            <v>NA</v>
          </cell>
          <cell r="BH390" t="str">
            <v>NA</v>
          </cell>
          <cell r="BW390">
            <v>-2692.7249999999999</v>
          </cell>
          <cell r="BX390">
            <v>-2311</v>
          </cell>
          <cell r="CI390" t="str">
            <v>DISP0_DAT7</v>
          </cell>
        </row>
        <row r="391">
          <cell r="C391" t="str">
            <v>disp0_dat5</v>
          </cell>
          <cell r="E391" t="str">
            <v>GPIO</v>
          </cell>
          <cell r="I391" t="str">
            <v>ipu1</v>
          </cell>
          <cell r="J391" t="str">
            <v>DISP0_DAT[5]</v>
          </cell>
          <cell r="K391" t="str">
            <v>lcdif</v>
          </cell>
          <cell r="L391" t="str">
            <v>DAT[5]</v>
          </cell>
          <cell r="M391" t="str">
            <v>ecspi3</v>
          </cell>
          <cell r="N391" t="str">
            <v>SS2</v>
          </cell>
          <cell r="O391" t="str">
            <v>audmux</v>
          </cell>
          <cell r="P391" t="str">
            <v>AUD6_RXFS</v>
          </cell>
          <cell r="Q391" t="str">
            <v>sdma</v>
          </cell>
          <cell r="R391" t="str">
            <v>DEBUG_MATCHED_DMBUS</v>
          </cell>
          <cell r="S391" t="str">
            <v>gpio4</v>
          </cell>
          <cell r="T391" t="str">
            <v>GPIO[26]</v>
          </cell>
          <cell r="U391" t="str">
            <v>mmdc</v>
          </cell>
          <cell r="V391" t="str">
            <v>MMDC_DEBUG[10]</v>
          </cell>
          <cell r="X391" t="str">
            <v>pl301_sim_mx6dl_per1</v>
          </cell>
          <cell r="Y391" t="str">
            <v>HADDR[16]</v>
          </cell>
          <cell r="Z391" t="str">
            <v>sjc.sjc_gpucr1_reg[11]</v>
          </cell>
          <cell r="AF391" t="str">
            <v>ipt_disp0_dat5_dir</v>
          </cell>
          <cell r="AG391" t="str">
            <v>ipt_disp0_dat5_in</v>
          </cell>
          <cell r="AH391" t="str">
            <v>ipt_disp0_dat5_out</v>
          </cell>
          <cell r="AI391" t="str">
            <v>ipt_mode</v>
          </cell>
          <cell r="AJ391" t="str">
            <v>Yes</v>
          </cell>
          <cell r="AL391" t="str">
            <v>CFG(SLOW)</v>
          </cell>
          <cell r="AN391" t="str">
            <v>CFG(R0DIV6)</v>
          </cell>
          <cell r="AP391" t="str">
            <v>CFG(Disabled)</v>
          </cell>
          <cell r="AR391" t="str">
            <v>CFG(Enabled)</v>
          </cell>
          <cell r="AT391" t="str">
            <v>CFG(100KOhm PU)</v>
          </cell>
          <cell r="AV391" t="str">
            <v>CFG(Pull)</v>
          </cell>
          <cell r="AX391" t="str">
            <v>CFG(Enabled)</v>
          </cell>
          <cell r="AZ391" t="str">
            <v>NA</v>
          </cell>
          <cell r="BB391" t="str">
            <v>CFG(100MHz)</v>
          </cell>
          <cell r="BD391" t="str">
            <v>NA</v>
          </cell>
          <cell r="BF391" t="str">
            <v>NA</v>
          </cell>
          <cell r="BH391" t="str">
            <v>NA</v>
          </cell>
          <cell r="BW391">
            <v>-2692.7249999999999</v>
          </cell>
          <cell r="BX391">
            <v>-2206</v>
          </cell>
          <cell r="CI391" t="str">
            <v>DISP0_DAT5</v>
          </cell>
        </row>
        <row r="392">
          <cell r="C392" t="str">
            <v>di0_pin4</v>
          </cell>
          <cell r="E392" t="str">
            <v>GPIO</v>
          </cell>
          <cell r="I392" t="str">
            <v>ipu1</v>
          </cell>
          <cell r="J392" t="str">
            <v>DI0_PIN4</v>
          </cell>
          <cell r="K392" t="str">
            <v>lcdif</v>
          </cell>
          <cell r="L392" t="str">
            <v>BUSY</v>
          </cell>
          <cell r="M392" t="str">
            <v>audmux</v>
          </cell>
          <cell r="N392" t="str">
            <v>AUD6_RXD</v>
          </cell>
          <cell r="O392" t="str">
            <v>usdhc1</v>
          </cell>
          <cell r="P392" t="str">
            <v>WP</v>
          </cell>
          <cell r="Q392" t="str">
            <v>sdma</v>
          </cell>
          <cell r="R392" t="str">
            <v>DEBUG_YIELD</v>
          </cell>
          <cell r="S392" t="str">
            <v>gpio4</v>
          </cell>
          <cell r="T392" t="str">
            <v>GPIO[20]</v>
          </cell>
          <cell r="U392" t="str">
            <v>mmdc</v>
          </cell>
          <cell r="V392" t="str">
            <v>MMDC_DEBUG[4]</v>
          </cell>
          <cell r="X392" t="str">
            <v>pl301_sim_mx6dl_per1</v>
          </cell>
          <cell r="Y392" t="str">
            <v>HADDR[11]</v>
          </cell>
          <cell r="Z392" t="str">
            <v>sjc.sjc_gpucr1_reg[11]</v>
          </cell>
          <cell r="AF392" t="str">
            <v>ipt_di0_pin4_dir</v>
          </cell>
          <cell r="AG392" t="str">
            <v>ipt_di0_pin4_in</v>
          </cell>
          <cell r="AH392" t="str">
            <v>ipt_di0_pin4_out</v>
          </cell>
          <cell r="AI392" t="str">
            <v>ipt_mode</v>
          </cell>
          <cell r="AJ392" t="str">
            <v>Yes</v>
          </cell>
          <cell r="AL392" t="str">
            <v>CFG(SLOW)</v>
          </cell>
          <cell r="AN392" t="str">
            <v>CFG(R0DIV6)</v>
          </cell>
          <cell r="AP392" t="str">
            <v>CFG(Disabled)</v>
          </cell>
          <cell r="AR392" t="str">
            <v>CFG(Enabled)</v>
          </cell>
          <cell r="AT392" t="str">
            <v>CFG(100KOhm PU)</v>
          </cell>
          <cell r="AV392" t="str">
            <v>CFG(Pull)</v>
          </cell>
          <cell r="AX392" t="str">
            <v>CFG(Enabled)</v>
          </cell>
          <cell r="AZ392" t="str">
            <v>NA</v>
          </cell>
          <cell r="BB392" t="str">
            <v>CFG(100MHz)</v>
          </cell>
          <cell r="BD392" t="str">
            <v>NA</v>
          </cell>
          <cell r="BF392" t="str">
            <v>NA</v>
          </cell>
          <cell r="BH392" t="str">
            <v>NA</v>
          </cell>
          <cell r="BW392">
            <v>-2692.7249999999999</v>
          </cell>
          <cell r="BX392">
            <v>-1871</v>
          </cell>
          <cell r="CI392" t="str">
            <v>DI0_PIN4</v>
          </cell>
        </row>
        <row r="393">
          <cell r="C393" t="str">
            <v>di0_pin2</v>
          </cell>
          <cell r="E393" t="str">
            <v>GPIO</v>
          </cell>
          <cell r="I393" t="str">
            <v>ipu1</v>
          </cell>
          <cell r="J393" t="str">
            <v>DI0_PIN2</v>
          </cell>
          <cell r="K393" t="str">
            <v>lcdif</v>
          </cell>
          <cell r="L393" t="str">
            <v>HSYNC</v>
          </cell>
          <cell r="M393" t="str">
            <v>audmux</v>
          </cell>
          <cell r="N393" t="str">
            <v>AUD6_TXD</v>
          </cell>
          <cell r="O393" t="str">
            <v>mipi_core</v>
          </cell>
          <cell r="P393" t="str">
            <v>DPHY_TEST_OUT[30]</v>
          </cell>
          <cell r="Q393" t="str">
            <v>sdma</v>
          </cell>
          <cell r="R393" t="str">
            <v>DEBUG_CORE_STATE[2]</v>
          </cell>
          <cell r="S393" t="str">
            <v>gpio4</v>
          </cell>
          <cell r="T393" t="str">
            <v>GPIO[18]</v>
          </cell>
          <cell r="U393" t="str">
            <v>mmdc</v>
          </cell>
          <cell r="V393" t="str">
            <v>MMDC_DEBUG[2]</v>
          </cell>
          <cell r="X393" t="str">
            <v>pl301_sim_mx6dl_per1</v>
          </cell>
          <cell r="Y393" t="str">
            <v>HADDR[9]</v>
          </cell>
          <cell r="Z393" t="str">
            <v>sjc.sjc_gpucr1_reg[11]</v>
          </cell>
          <cell r="AF393" t="str">
            <v>ipt_di0_pin2_dir</v>
          </cell>
          <cell r="AG393" t="str">
            <v>ipt_di0_pin2_in</v>
          </cell>
          <cell r="AH393" t="str">
            <v>ipt_di0_pin2_out</v>
          </cell>
          <cell r="AI393" t="str">
            <v>ipt_mode</v>
          </cell>
          <cell r="AJ393" t="str">
            <v>Yes</v>
          </cell>
          <cell r="AL393" t="str">
            <v>CFG(SLOW)</v>
          </cell>
          <cell r="AN393" t="str">
            <v>CFG(R0DIV6)</v>
          </cell>
          <cell r="AP393" t="str">
            <v>CFG(Disabled)</v>
          </cell>
          <cell r="AR393" t="str">
            <v>CFG(Enabled)</v>
          </cell>
          <cell r="AT393" t="str">
            <v>CFG(100KOhm PU)</v>
          </cell>
          <cell r="AV393" t="str">
            <v>CFG(Pull)</v>
          </cell>
          <cell r="AX393" t="str">
            <v>CFG(Enabled)</v>
          </cell>
          <cell r="AZ393" t="str">
            <v>NA</v>
          </cell>
          <cell r="BB393" t="str">
            <v>CFG(100MHz)</v>
          </cell>
          <cell r="BD393" t="str">
            <v>NA</v>
          </cell>
          <cell r="BF393" t="str">
            <v>NA</v>
          </cell>
          <cell r="BH393" t="str">
            <v>NA</v>
          </cell>
          <cell r="BW393">
            <v>-2692.7249999999999</v>
          </cell>
          <cell r="BX393">
            <v>-1730</v>
          </cell>
          <cell r="CI393" t="str">
            <v>DI0_PIN2</v>
          </cell>
        </row>
        <row r="394">
          <cell r="C394" t="str">
            <v>disp0_dat0</v>
          </cell>
          <cell r="E394" t="str">
            <v>GPIO</v>
          </cell>
          <cell r="I394" t="str">
            <v>ipu1</v>
          </cell>
          <cell r="J394" t="str">
            <v>DISP0_DAT[0]</v>
          </cell>
          <cell r="K394" t="str">
            <v>lcdif</v>
          </cell>
          <cell r="L394" t="str">
            <v>DAT[0]</v>
          </cell>
          <cell r="M394" t="str">
            <v>ecspi3</v>
          </cell>
          <cell r="N394" t="str">
            <v>SCLK</v>
          </cell>
          <cell r="O394" t="str">
            <v>usdhc1</v>
          </cell>
          <cell r="P394" t="str">
            <v>USDHC_DEBUG[0]</v>
          </cell>
          <cell r="Q394" t="str">
            <v>sdma</v>
          </cell>
          <cell r="R394" t="str">
            <v>DEBUG_CORE_RUN</v>
          </cell>
          <cell r="S394" t="str">
            <v>gpio4</v>
          </cell>
          <cell r="T394" t="str">
            <v>GPIO[21]</v>
          </cell>
          <cell r="U394" t="str">
            <v>mmdc</v>
          </cell>
          <cell r="V394" t="str">
            <v>MMDC_DEBUG[5]</v>
          </cell>
          <cell r="X394" t="str">
            <v>pl301_sim_mx6dl_per1</v>
          </cell>
          <cell r="Y394" t="str">
            <v>HSIZE[1]</v>
          </cell>
          <cell r="Z394" t="str">
            <v>sjc.sjc_gpucr1_reg[11]</v>
          </cell>
          <cell r="AF394" t="str">
            <v>ipt_disp0_dat0_dir</v>
          </cell>
          <cell r="AG394" t="str">
            <v>ipt_disp0_dat0_in</v>
          </cell>
          <cell r="AH394" t="str">
            <v>ipt_disp0_dat0_out</v>
          </cell>
          <cell r="AI394" t="str">
            <v>ipt_mode</v>
          </cell>
          <cell r="AJ394" t="str">
            <v>Yes</v>
          </cell>
          <cell r="AL394" t="str">
            <v>CFG(SLOW)</v>
          </cell>
          <cell r="AN394" t="str">
            <v>CFG(R0DIV6)</v>
          </cell>
          <cell r="AP394" t="str">
            <v>CFG(Disabled)</v>
          </cell>
          <cell r="AR394" t="str">
            <v>CFG(Enabled)</v>
          </cell>
          <cell r="AT394" t="str">
            <v>CFG(100KOhm PU)</v>
          </cell>
          <cell r="AV394" t="str">
            <v>CFG(Pull)</v>
          </cell>
          <cell r="AX394" t="str">
            <v>CFG(Enabled)</v>
          </cell>
          <cell r="AZ394" t="str">
            <v>NA</v>
          </cell>
          <cell r="BB394" t="str">
            <v>CFG(100MHz)</v>
          </cell>
          <cell r="BD394" t="str">
            <v>NA</v>
          </cell>
          <cell r="BF394" t="str">
            <v>NA</v>
          </cell>
          <cell r="BH394" t="str">
            <v>NA</v>
          </cell>
          <cell r="BW394">
            <v>-2692.7249999999999</v>
          </cell>
          <cell r="BX394">
            <v>-1918</v>
          </cell>
          <cell r="CI394" t="str">
            <v>DISP0_DAT0</v>
          </cell>
        </row>
        <row r="395">
          <cell r="C395" t="str">
            <v>nvcc_lcd__4</v>
          </cell>
          <cell r="E395" t="str">
            <v>NOISY_POWER</v>
          </cell>
          <cell r="AF395" t="str">
            <v/>
          </cell>
          <cell r="AG395" t="str">
            <v/>
          </cell>
          <cell r="AH395" t="str">
            <v/>
          </cell>
          <cell r="AI395" t="str">
            <v/>
          </cell>
          <cell r="AJ395" t="str">
            <v>NA</v>
          </cell>
          <cell r="AL395" t="str">
            <v>NA</v>
          </cell>
          <cell r="AN395" t="str">
            <v>NA</v>
          </cell>
          <cell r="AP395" t="str">
            <v>NA</v>
          </cell>
          <cell r="AR395" t="str">
            <v>NA</v>
          </cell>
          <cell r="AT395" t="str">
            <v>NA</v>
          </cell>
          <cell r="AV395" t="str">
            <v>NA</v>
          </cell>
          <cell r="AX395" t="str">
            <v>NA</v>
          </cell>
          <cell r="AZ395" t="str">
            <v>NA</v>
          </cell>
          <cell r="BB395" t="str">
            <v>NA</v>
          </cell>
          <cell r="BD395" t="str">
            <v>NA</v>
          </cell>
          <cell r="BF395" t="str">
            <v>NA</v>
          </cell>
          <cell r="BH395" t="str">
            <v>NA</v>
          </cell>
          <cell r="BW395">
            <v>-2692.7249999999999</v>
          </cell>
          <cell r="BX395">
            <v>-2419.5</v>
          </cell>
          <cell r="CI395" t="str">
            <v>NVCC_LCD</v>
          </cell>
        </row>
        <row r="396">
          <cell r="C396" t="str">
            <v>disp0_dat2</v>
          </cell>
          <cell r="E396" t="str">
            <v>GPIO</v>
          </cell>
          <cell r="I396" t="str">
            <v>ipu1</v>
          </cell>
          <cell r="J396" t="str">
            <v>DISP0_DAT[2]</v>
          </cell>
          <cell r="K396" t="str">
            <v>lcdif</v>
          </cell>
          <cell r="L396" t="str">
            <v>DAT[2]</v>
          </cell>
          <cell r="M396" t="str">
            <v>ecspi3</v>
          </cell>
          <cell r="N396" t="str">
            <v>MISO</v>
          </cell>
          <cell r="O396" t="str">
            <v>usdhc1</v>
          </cell>
          <cell r="P396" t="str">
            <v>USDHC_DEBUG[2]</v>
          </cell>
          <cell r="Q396" t="str">
            <v>sdma</v>
          </cell>
          <cell r="R396" t="str">
            <v>DEBUG_MODE</v>
          </cell>
          <cell r="S396" t="str">
            <v>gpio4</v>
          </cell>
          <cell r="T396" t="str">
            <v>GPIO[23]</v>
          </cell>
          <cell r="U396" t="str">
            <v>mmdc</v>
          </cell>
          <cell r="V396" t="str">
            <v>MMDC_DEBUG[7]</v>
          </cell>
          <cell r="X396" t="str">
            <v>pl301_sim_mx6dl_per1</v>
          </cell>
          <cell r="Y396" t="str">
            <v>HADDR[13]</v>
          </cell>
          <cell r="Z396" t="str">
            <v>sjc.sjc_gpucr1_reg[11]</v>
          </cell>
          <cell r="AF396" t="str">
            <v>ipt_disp0_dat2_dir</v>
          </cell>
          <cell r="AG396" t="str">
            <v>ipt_disp0_dat2_in</v>
          </cell>
          <cell r="AH396" t="str">
            <v>ipt_disp0_dat2_out</v>
          </cell>
          <cell r="AI396" t="str">
            <v>ipt_mode</v>
          </cell>
          <cell r="AJ396" t="str">
            <v>Yes</v>
          </cell>
          <cell r="AL396" t="str">
            <v>CFG(SLOW)</v>
          </cell>
          <cell r="AN396" t="str">
            <v>CFG(R0DIV6)</v>
          </cell>
          <cell r="AP396" t="str">
            <v>CFG(Disabled)</v>
          </cell>
          <cell r="AR396" t="str">
            <v>CFG(Enabled)</v>
          </cell>
          <cell r="AT396" t="str">
            <v>CFG(100KOhm PU)</v>
          </cell>
          <cell r="AV396" t="str">
            <v>CFG(Pull)</v>
          </cell>
          <cell r="AX396" t="str">
            <v>CFG(Enabled)</v>
          </cell>
          <cell r="AZ396" t="str">
            <v>NA</v>
          </cell>
          <cell r="BB396" t="str">
            <v>CFG(100MHz)</v>
          </cell>
          <cell r="BD396" t="str">
            <v>NA</v>
          </cell>
          <cell r="BF396" t="str">
            <v>NA</v>
          </cell>
          <cell r="BH396" t="str">
            <v>NA</v>
          </cell>
          <cell r="BW396">
            <v>-2692.7249999999999</v>
          </cell>
          <cell r="BX396">
            <v>-2013</v>
          </cell>
          <cell r="CI396" t="str">
            <v>DISP0_DAT2</v>
          </cell>
        </row>
        <row r="397">
          <cell r="C397" t="str">
            <v>disp0_dat1</v>
          </cell>
          <cell r="E397" t="str">
            <v>GPIO</v>
          </cell>
          <cell r="I397" t="str">
            <v>ipu1</v>
          </cell>
          <cell r="J397" t="str">
            <v>DISP0_DAT[1]</v>
          </cell>
          <cell r="K397" t="str">
            <v>lcdif</v>
          </cell>
          <cell r="L397" t="str">
            <v>DAT[1]</v>
          </cell>
          <cell r="M397" t="str">
            <v>ecspi3</v>
          </cell>
          <cell r="N397" t="str">
            <v>MOSI</v>
          </cell>
          <cell r="O397" t="str">
            <v>usdhc1</v>
          </cell>
          <cell r="P397" t="str">
            <v>USDHC_DEBUG[1]</v>
          </cell>
          <cell r="Q397" t="str">
            <v>sdma</v>
          </cell>
          <cell r="R397" t="str">
            <v>DEBUG_EVENT_CHANNEL_SEL</v>
          </cell>
          <cell r="S397" t="str">
            <v>gpio4</v>
          </cell>
          <cell r="T397" t="str">
            <v>GPIO[22]</v>
          </cell>
          <cell r="U397" t="str">
            <v>mmdc</v>
          </cell>
          <cell r="V397" t="str">
            <v>MMDC_DEBUG[6]</v>
          </cell>
          <cell r="X397" t="str">
            <v>pl301_sim_mx6dl_per1</v>
          </cell>
          <cell r="Y397" t="str">
            <v>HADDR[12]</v>
          </cell>
          <cell r="Z397" t="str">
            <v>sjc.sjc_gpucr1_reg[11]</v>
          </cell>
          <cell r="AF397" t="str">
            <v>ipt_disp0_dat1_dir</v>
          </cell>
          <cell r="AG397" t="str">
            <v>ipt_disp0_dat1_in</v>
          </cell>
          <cell r="AH397" t="str">
            <v>ipt_disp0_dat1_out</v>
          </cell>
          <cell r="AI397" t="str">
            <v>ipt_mode</v>
          </cell>
          <cell r="AJ397" t="str">
            <v>Yes</v>
          </cell>
          <cell r="AL397" t="str">
            <v>CFG(SLOW)</v>
          </cell>
          <cell r="AN397" t="str">
            <v>CFG(R0DIV6)</v>
          </cell>
          <cell r="AP397" t="str">
            <v>CFG(Disabled)</v>
          </cell>
          <cell r="AR397" t="str">
            <v>CFG(Enabled)</v>
          </cell>
          <cell r="AT397" t="str">
            <v>CFG(100KOhm PU)</v>
          </cell>
          <cell r="AV397" t="str">
            <v>CFG(Pull)</v>
          </cell>
          <cell r="AX397" t="str">
            <v>CFG(Enabled)</v>
          </cell>
          <cell r="AZ397" t="str">
            <v>NA</v>
          </cell>
          <cell r="BB397" t="str">
            <v>CFG(100MHz)</v>
          </cell>
          <cell r="BD397" t="str">
            <v>NA</v>
          </cell>
          <cell r="BF397" t="str">
            <v>NA</v>
          </cell>
          <cell r="BH397" t="str">
            <v>NA</v>
          </cell>
          <cell r="BW397">
            <v>-2692.7249999999999</v>
          </cell>
          <cell r="BX397">
            <v>-1965</v>
          </cell>
          <cell r="CI397" t="str">
            <v>DISP0_DAT1</v>
          </cell>
        </row>
        <row r="398">
          <cell r="C398" t="str">
            <v>disp0_dat3</v>
          </cell>
          <cell r="E398" t="str">
            <v>GPIO</v>
          </cell>
          <cell r="I398" t="str">
            <v>ipu1</v>
          </cell>
          <cell r="J398" t="str">
            <v>DISP0_DAT[3]</v>
          </cell>
          <cell r="K398" t="str">
            <v>lcdif</v>
          </cell>
          <cell r="L398" t="str">
            <v>DAT[3]</v>
          </cell>
          <cell r="M398" t="str">
            <v>ecspi3</v>
          </cell>
          <cell r="N398" t="str">
            <v>SS0</v>
          </cell>
          <cell r="O398" t="str">
            <v>usdhc1</v>
          </cell>
          <cell r="P398" t="str">
            <v>USDHC_DEBUG[3]</v>
          </cell>
          <cell r="Q398" t="str">
            <v>sdma</v>
          </cell>
          <cell r="R398" t="str">
            <v>DEBUG_BUS_ERROR</v>
          </cell>
          <cell r="S398" t="str">
            <v>gpio4</v>
          </cell>
          <cell r="T398" t="str">
            <v>GPIO[24]</v>
          </cell>
          <cell r="U398" t="str">
            <v>mmdc</v>
          </cell>
          <cell r="V398" t="str">
            <v>MMDC_DEBUG[8]</v>
          </cell>
          <cell r="X398" t="str">
            <v>pl301_sim_mx6dl_per1</v>
          </cell>
          <cell r="Y398" t="str">
            <v>HADDR[14]</v>
          </cell>
          <cell r="Z398" t="str">
            <v>sjc.sjc_gpucr1_reg[11]</v>
          </cell>
          <cell r="AF398" t="str">
            <v>ipt_disp0_dat3_dir</v>
          </cell>
          <cell r="AG398" t="str">
            <v>ipt_disp0_dat3_in</v>
          </cell>
          <cell r="AH398" t="str">
            <v>ipt_disp0_dat3_out</v>
          </cell>
          <cell r="AI398" t="str">
            <v>ipt_mode</v>
          </cell>
          <cell r="AJ398" t="str">
            <v>Yes</v>
          </cell>
          <cell r="AL398" t="str">
            <v>CFG(SLOW)</v>
          </cell>
          <cell r="AN398" t="str">
            <v>CFG(R0DIV6)</v>
          </cell>
          <cell r="AP398" t="str">
            <v>CFG(Disabled)</v>
          </cell>
          <cell r="AR398" t="str">
            <v>CFG(Enabled)</v>
          </cell>
          <cell r="AT398" t="str">
            <v>CFG(100KOhm PU)</v>
          </cell>
          <cell r="AV398" t="str">
            <v>CFG(Pull)</v>
          </cell>
          <cell r="AX398" t="str">
            <v>CFG(Enabled)</v>
          </cell>
          <cell r="AZ398" t="str">
            <v>NA</v>
          </cell>
          <cell r="BB398" t="str">
            <v>CFG(100MHz)</v>
          </cell>
          <cell r="BD398" t="str">
            <v>NA</v>
          </cell>
          <cell r="BF398" t="str">
            <v>NA</v>
          </cell>
          <cell r="BH398" t="str">
            <v>NA</v>
          </cell>
          <cell r="BW398">
            <v>-2692.7249999999999</v>
          </cell>
          <cell r="BX398">
            <v>-2060</v>
          </cell>
          <cell r="CI398" t="str">
            <v>DISP0_DAT3</v>
          </cell>
        </row>
        <row r="399">
          <cell r="C399" t="str">
            <v>di0_pin15</v>
          </cell>
          <cell r="E399" t="str">
            <v>GPIO</v>
          </cell>
          <cell r="I399" t="str">
            <v>ipu1</v>
          </cell>
          <cell r="J399" t="str">
            <v>DI0_PIN15</v>
          </cell>
          <cell r="K399" t="str">
            <v>lcdif</v>
          </cell>
          <cell r="L399" t="str">
            <v>ENABLE</v>
          </cell>
          <cell r="M399" t="str">
            <v>audmux</v>
          </cell>
          <cell r="N399" t="str">
            <v>AUD6_TXC</v>
          </cell>
          <cell r="O399" t="str">
            <v>mipi_core</v>
          </cell>
          <cell r="P399" t="str">
            <v>DPHY_TEST_OUT[29]</v>
          </cell>
          <cell r="Q399" t="str">
            <v>sdma</v>
          </cell>
          <cell r="R399" t="str">
            <v>DEBUG_CORE_STATE[1]</v>
          </cell>
          <cell r="S399" t="str">
            <v>gpio4</v>
          </cell>
          <cell r="T399" t="str">
            <v>GPIO[17]</v>
          </cell>
          <cell r="U399" t="str">
            <v>mmdc</v>
          </cell>
          <cell r="V399" t="str">
            <v>MMDC_DEBUG[1]</v>
          </cell>
          <cell r="X399" t="str">
            <v>pl301_sim_mx6dl_per1</v>
          </cell>
          <cell r="Y399" t="str">
            <v>HSIZE[0]</v>
          </cell>
          <cell r="Z399" t="str">
            <v>sjc.sjc_gpucr1_reg[11]</v>
          </cell>
          <cell r="AF399" t="str">
            <v>ipt_di0_pin15_dir</v>
          </cell>
          <cell r="AG399" t="str">
            <v>ipt_di0_pin15_in</v>
          </cell>
          <cell r="AH399" t="str">
            <v>ipt_di0_pin15_out</v>
          </cell>
          <cell r="AI399" t="str">
            <v>ipt_mode</v>
          </cell>
          <cell r="AJ399" t="str">
            <v>Yes</v>
          </cell>
          <cell r="AL399" t="str">
            <v>CFG(SLOW)</v>
          </cell>
          <cell r="AN399" t="str">
            <v>CFG(R0DIV6)</v>
          </cell>
          <cell r="AP399" t="str">
            <v>CFG(Disabled)</v>
          </cell>
          <cell r="AR399" t="str">
            <v>CFG(Enabled)</v>
          </cell>
          <cell r="AT399" t="str">
            <v>CFG(100KOhm PU)</v>
          </cell>
          <cell r="AV399" t="str">
            <v>CFG(Pull)</v>
          </cell>
          <cell r="AX399" t="str">
            <v>CFG(Enabled)</v>
          </cell>
          <cell r="AZ399" t="str">
            <v>NA</v>
          </cell>
          <cell r="BB399" t="str">
            <v>CFG(100MHz)</v>
          </cell>
          <cell r="BD399" t="str">
            <v>NA</v>
          </cell>
          <cell r="BF399" t="str">
            <v>NA</v>
          </cell>
          <cell r="BH399" t="str">
            <v>NA</v>
          </cell>
          <cell r="BW399">
            <v>-2692.7249999999999</v>
          </cell>
          <cell r="BX399">
            <v>-1683</v>
          </cell>
          <cell r="CI399" t="str">
            <v>DI0_PIN15</v>
          </cell>
        </row>
        <row r="400">
          <cell r="C400" t="str">
            <v>disp0_dat4</v>
          </cell>
          <cell r="E400" t="str">
            <v>GPIO</v>
          </cell>
          <cell r="I400" t="str">
            <v>ipu1</v>
          </cell>
          <cell r="J400" t="str">
            <v>DISP0_DAT[4]</v>
          </cell>
          <cell r="K400" t="str">
            <v>lcdif</v>
          </cell>
          <cell r="L400" t="str">
            <v>DAT[4]</v>
          </cell>
          <cell r="M400" t="str">
            <v>ecspi3</v>
          </cell>
          <cell r="N400" t="str">
            <v>SS1</v>
          </cell>
          <cell r="O400" t="str">
            <v>usdhc1</v>
          </cell>
          <cell r="P400" t="str">
            <v>USDHC_DEBUG[4]</v>
          </cell>
          <cell r="Q400" t="str">
            <v>sdma</v>
          </cell>
          <cell r="R400" t="str">
            <v>DEBUG_BUS_RWB</v>
          </cell>
          <cell r="S400" t="str">
            <v>gpio4</v>
          </cell>
          <cell r="T400" t="str">
            <v>GPIO[25]</v>
          </cell>
          <cell r="U400" t="str">
            <v>mmdc</v>
          </cell>
          <cell r="V400" t="str">
            <v>MMDC_DEBUG[9]</v>
          </cell>
          <cell r="X400" t="str">
            <v>pl301_sim_mx6dl_per1</v>
          </cell>
          <cell r="Y400" t="str">
            <v>HADDR[15]</v>
          </cell>
          <cell r="Z400" t="str">
            <v>sjc.sjc_gpucr1_reg[11]</v>
          </cell>
          <cell r="AF400" t="str">
            <v>ipt_disp0_dat4_dir</v>
          </cell>
          <cell r="AG400" t="str">
            <v>ipt_disp0_dat4_in</v>
          </cell>
          <cell r="AH400" t="str">
            <v>ipt_disp0_dat4_out</v>
          </cell>
          <cell r="AI400" t="str">
            <v>ipt_mode</v>
          </cell>
          <cell r="AJ400" t="str">
            <v>Yes</v>
          </cell>
          <cell r="AL400" t="str">
            <v>CFG(SLOW)</v>
          </cell>
          <cell r="AN400" t="str">
            <v>CFG(R0DIV6)</v>
          </cell>
          <cell r="AP400" t="str">
            <v>CFG(Disabled)</v>
          </cell>
          <cell r="AR400" t="str">
            <v>CFG(Enabled)</v>
          </cell>
          <cell r="AT400" t="str">
            <v>CFG(100KOhm PU)</v>
          </cell>
          <cell r="AV400" t="str">
            <v>CFG(Pull)</v>
          </cell>
          <cell r="AX400" t="str">
            <v>CFG(Enabled)</v>
          </cell>
          <cell r="AZ400" t="str">
            <v>NA</v>
          </cell>
          <cell r="BB400" t="str">
            <v>CFG(100MHz)</v>
          </cell>
          <cell r="BD400" t="str">
            <v>NA</v>
          </cell>
          <cell r="BF400" t="str">
            <v>NA</v>
          </cell>
          <cell r="BH400" t="str">
            <v>NA</v>
          </cell>
          <cell r="BW400">
            <v>-2692.7249999999999</v>
          </cell>
          <cell r="BX400">
            <v>-2155</v>
          </cell>
          <cell r="CI400" t="str">
            <v>DISP0_DAT4</v>
          </cell>
        </row>
        <row r="401">
          <cell r="C401" t="str">
            <v>nvcc_lcd__5</v>
          </cell>
          <cell r="E401" t="str">
            <v>NOISY_POWER</v>
          </cell>
          <cell r="AF401" t="str">
            <v/>
          </cell>
          <cell r="AG401" t="str">
            <v/>
          </cell>
          <cell r="AH401" t="str">
            <v/>
          </cell>
          <cell r="AI401" t="str">
            <v/>
          </cell>
          <cell r="AJ401" t="str">
            <v>NA</v>
          </cell>
          <cell r="AL401" t="str">
            <v>NA</v>
          </cell>
          <cell r="AN401" t="str">
            <v>NA</v>
          </cell>
          <cell r="AP401" t="str">
            <v>NA</v>
          </cell>
          <cell r="AR401" t="str">
            <v>NA</v>
          </cell>
          <cell r="AT401" t="str">
            <v>NA</v>
          </cell>
          <cell r="AV401" t="str">
            <v>NA</v>
          </cell>
          <cell r="AX401" t="str">
            <v>NA</v>
          </cell>
          <cell r="AZ401" t="str">
            <v>NA</v>
          </cell>
          <cell r="BB401" t="str">
            <v>NA</v>
          </cell>
          <cell r="BD401" t="str">
            <v>NA</v>
          </cell>
          <cell r="BF401" t="str">
            <v>NA</v>
          </cell>
          <cell r="BH401" t="str">
            <v>NA</v>
          </cell>
          <cell r="BW401">
            <v>-2526</v>
          </cell>
          <cell r="BX401">
            <v>-2836.5</v>
          </cell>
          <cell r="CI401" t="str">
            <v>NVCC_LCD</v>
          </cell>
        </row>
        <row r="402">
          <cell r="C402" t="str">
            <v>di0_pin3</v>
          </cell>
          <cell r="E402" t="str">
            <v>GPIO</v>
          </cell>
          <cell r="I402" t="str">
            <v>ipu1</v>
          </cell>
          <cell r="J402" t="str">
            <v>DI0_PIN3</v>
          </cell>
          <cell r="K402" t="str">
            <v>lcdif</v>
          </cell>
          <cell r="L402" t="str">
            <v>VSYNC</v>
          </cell>
          <cell r="M402" t="str">
            <v>audmux</v>
          </cell>
          <cell r="N402" t="str">
            <v>AUD6_TXFS</v>
          </cell>
          <cell r="O402" t="str">
            <v>mipi_core</v>
          </cell>
          <cell r="P402" t="str">
            <v>DPHY_TEST_OUT[31]</v>
          </cell>
          <cell r="Q402" t="str">
            <v>sdma</v>
          </cell>
          <cell r="R402" t="str">
            <v>DEBUG_CORE_STATE[3]</v>
          </cell>
          <cell r="S402" t="str">
            <v>gpio4</v>
          </cell>
          <cell r="T402" t="str">
            <v>GPIO[19]</v>
          </cell>
          <cell r="U402" t="str">
            <v>mmdc</v>
          </cell>
          <cell r="V402" t="str">
            <v>MMDC_DEBUG[3]</v>
          </cell>
          <cell r="X402" t="str">
            <v>pl301_sim_mx6dl_per1</v>
          </cell>
          <cell r="Y402" t="str">
            <v>HADDR[10]</v>
          </cell>
          <cell r="Z402" t="str">
            <v>sjc.sjc_gpucr1_reg[11]</v>
          </cell>
          <cell r="AF402" t="str">
            <v>ipt_di0_pin3_dir</v>
          </cell>
          <cell r="AG402" t="str">
            <v>ipt_di0_pin3_in</v>
          </cell>
          <cell r="AH402" t="str">
            <v>ipt_di0_pin3_out</v>
          </cell>
          <cell r="AI402" t="str">
            <v>ipt_mode</v>
          </cell>
          <cell r="AJ402" t="str">
            <v>Yes</v>
          </cell>
          <cell r="AL402" t="str">
            <v>CFG(SLOW)</v>
          </cell>
          <cell r="AN402" t="str">
            <v>CFG(R0DIV6)</v>
          </cell>
          <cell r="AP402" t="str">
            <v>CFG(Disabled)</v>
          </cell>
          <cell r="AR402" t="str">
            <v>CFG(Enabled)</v>
          </cell>
          <cell r="AT402" t="str">
            <v>CFG(100KOhm PU)</v>
          </cell>
          <cell r="AV402" t="str">
            <v>CFG(Pull)</v>
          </cell>
          <cell r="AX402" t="str">
            <v>CFG(Enabled)</v>
          </cell>
          <cell r="AZ402" t="str">
            <v>NA</v>
          </cell>
          <cell r="BB402" t="str">
            <v>CFG(100MHz)</v>
          </cell>
          <cell r="BD402" t="str">
            <v>NA</v>
          </cell>
          <cell r="BF402" t="str">
            <v>NA</v>
          </cell>
          <cell r="BH402" t="str">
            <v>NA</v>
          </cell>
          <cell r="BW402">
            <v>-2692.7249999999999</v>
          </cell>
          <cell r="BX402">
            <v>-1777</v>
          </cell>
          <cell r="CI402" t="str">
            <v>DI0_PIN3</v>
          </cell>
        </row>
        <row r="403">
          <cell r="C403" t="str">
            <v>di0_disp_clk</v>
          </cell>
          <cell r="E403" t="str">
            <v>GPIO</v>
          </cell>
          <cell r="I403" t="str">
            <v>ipu1</v>
          </cell>
          <cell r="J403" t="str">
            <v>DI0_DISP_CLK</v>
          </cell>
          <cell r="K403" t="str">
            <v>lcdif</v>
          </cell>
          <cell r="L403" t="str">
            <v>CLK</v>
          </cell>
          <cell r="O403" t="str">
            <v>mipi_core</v>
          </cell>
          <cell r="P403" t="str">
            <v>DPHY_TEST_OUT[28]</v>
          </cell>
          <cell r="Q403" t="str">
            <v>sdma</v>
          </cell>
          <cell r="R403" t="str">
            <v>DEBUG_CORE_STATE[0]</v>
          </cell>
          <cell r="S403" t="str">
            <v>gpio4</v>
          </cell>
          <cell r="T403" t="str">
            <v>GPIO[16]</v>
          </cell>
          <cell r="U403" t="str">
            <v>mmdc</v>
          </cell>
          <cell r="V403" t="str">
            <v>MMDC_DEBUG[0]</v>
          </cell>
          <cell r="X403" t="str">
            <v>tpsmp</v>
          </cell>
          <cell r="Y403" t="str">
            <v>HDATA_DIR</v>
          </cell>
          <cell r="Z403" t="str">
            <v>sjc.sjc_gpucr1_reg[11]</v>
          </cell>
          <cell r="AF403" t="str">
            <v>ipt_di0_disp_clk_dir</v>
          </cell>
          <cell r="AG403" t="str">
            <v>ipt_di0_disp_clk_in</v>
          </cell>
          <cell r="AH403" t="str">
            <v>ipt_di0_disp_clk_out</v>
          </cell>
          <cell r="AI403" t="str">
            <v>ipt_mode</v>
          </cell>
          <cell r="AJ403" t="str">
            <v>Yes</v>
          </cell>
          <cell r="AL403" t="str">
            <v>CFG(SLOW)</v>
          </cell>
          <cell r="AN403" t="str">
            <v>CFG(R0DIV6)</v>
          </cell>
          <cell r="AP403" t="str">
            <v>CFG(Disabled)</v>
          </cell>
          <cell r="AR403" t="str">
            <v>CFG(Enabled)</v>
          </cell>
          <cell r="AT403" t="str">
            <v>CFG(100KOhm PU)</v>
          </cell>
          <cell r="AV403" t="str">
            <v>CFG(Pull)</v>
          </cell>
          <cell r="AX403" t="str">
            <v>CFG(Enabled)</v>
          </cell>
          <cell r="AZ403" t="str">
            <v>NA</v>
          </cell>
          <cell r="BB403" t="str">
            <v>CFG(100MHz)</v>
          </cell>
          <cell r="BD403" t="str">
            <v>NA</v>
          </cell>
          <cell r="BF403" t="str">
            <v>NA</v>
          </cell>
          <cell r="BH403" t="str">
            <v>NA</v>
          </cell>
          <cell r="BW403">
            <v>-2692.7249999999999</v>
          </cell>
          <cell r="BX403">
            <v>-1636</v>
          </cell>
          <cell r="CI403" t="str">
            <v>DI0_DISP_CLK</v>
          </cell>
        </row>
        <row r="404">
          <cell r="C404" t="str">
            <v>pcut__8</v>
          </cell>
          <cell r="E404" t="str">
            <v/>
          </cell>
          <cell r="AF404" t="str">
            <v/>
          </cell>
          <cell r="AG404" t="str">
            <v/>
          </cell>
          <cell r="AH404" t="str">
            <v/>
          </cell>
          <cell r="AI404" t="str">
            <v/>
          </cell>
          <cell r="AJ404" t="str">
            <v>NA</v>
          </cell>
          <cell r="AL404" t="str">
            <v>NA</v>
          </cell>
          <cell r="AN404" t="str">
            <v>NA</v>
          </cell>
          <cell r="AP404" t="str">
            <v>NA</v>
          </cell>
          <cell r="AR404" t="str">
            <v>NA</v>
          </cell>
          <cell r="AT404" t="str">
            <v>NA</v>
          </cell>
          <cell r="AV404" t="str">
            <v>NA</v>
          </cell>
          <cell r="AX404" t="str">
            <v>NA</v>
          </cell>
          <cell r="AZ404" t="str">
            <v>NA</v>
          </cell>
          <cell r="BB404" t="str">
            <v>NA</v>
          </cell>
          <cell r="BD404" t="str">
            <v>NA</v>
          </cell>
          <cell r="BF404" t="str">
            <v>NA</v>
          </cell>
          <cell r="BH404" t="str">
            <v>NA</v>
          </cell>
          <cell r="BW404">
            <v>-1995</v>
          </cell>
          <cell r="BX404">
            <v>-2792.7249999999999</v>
          </cell>
          <cell r="CI404">
            <v>0</v>
          </cell>
        </row>
        <row r="405">
          <cell r="C405" t="str">
            <v>eim_da14</v>
          </cell>
          <cell r="E405" t="str">
            <v>GPIO</v>
          </cell>
          <cell r="I405" t="str">
            <v>weim</v>
          </cell>
          <cell r="J405" t="str">
            <v>WEIM_DA_A[14]</v>
          </cell>
          <cell r="K405" t="str">
            <v>ipu1</v>
          </cell>
          <cell r="L405" t="str">
            <v>DI1_D1_CS</v>
          </cell>
          <cell r="M405" t="str">
            <v>ccm</v>
          </cell>
          <cell r="N405" t="str">
            <v>DI0_EXT_CLK</v>
          </cell>
          <cell r="O405" t="str">
            <v>mipi_core</v>
          </cell>
          <cell r="P405" t="str">
            <v>DPHY_TEST_OUT[16]</v>
          </cell>
          <cell r="Q405" t="str">
            <v>sdma</v>
          </cell>
          <cell r="R405" t="str">
            <v>DEBUG_EVT_CHN_LINES[5]</v>
          </cell>
          <cell r="S405" t="str">
            <v>gpio3</v>
          </cell>
          <cell r="T405" t="str">
            <v>GPIO[14]</v>
          </cell>
          <cell r="U405" t="str">
            <v>tpsmp</v>
          </cell>
          <cell r="V405" t="str">
            <v>HDATA[28]</v>
          </cell>
          <cell r="W405" t="str">
            <v>sjc.sjc_gpucr1_reg[11]</v>
          </cell>
          <cell r="X405" t="str">
            <v>src</v>
          </cell>
          <cell r="Y405" t="str">
            <v>BT_CFG[14]</v>
          </cell>
          <cell r="Z405" t="str">
            <v>~src.system_rst_b</v>
          </cell>
          <cell r="AF405" t="str">
            <v>ipt_eim_da14_dir</v>
          </cell>
          <cell r="AG405" t="str">
            <v>ipt_eim_da14_in</v>
          </cell>
          <cell r="AH405" t="str">
            <v>ipt_eim_da14_out</v>
          </cell>
          <cell r="AI405" t="str">
            <v>ipt_mode</v>
          </cell>
          <cell r="AJ405" t="str">
            <v>Yes</v>
          </cell>
          <cell r="AL405" t="str">
            <v>CFG(FAST)</v>
          </cell>
          <cell r="AN405" t="str">
            <v>CFG(R0DIV6)</v>
          </cell>
          <cell r="AP405" t="str">
            <v>CFG(Disabled)</v>
          </cell>
          <cell r="AR405" t="str">
            <v>CFG(Disabled)</v>
          </cell>
          <cell r="AT405" t="str">
            <v>CFG(100KOhm PU)</v>
          </cell>
          <cell r="AV405" t="str">
            <v>CFG(Pull)</v>
          </cell>
          <cell r="AX405" t="str">
            <v>CFG(Enabled)</v>
          </cell>
          <cell r="AZ405" t="str">
            <v>NA</v>
          </cell>
          <cell r="BB405" t="str">
            <v>CFG(100MHz)</v>
          </cell>
          <cell r="BD405" t="str">
            <v>NA</v>
          </cell>
          <cell r="BF405" t="str">
            <v>NA</v>
          </cell>
          <cell r="BH405" t="str">
            <v>NA</v>
          </cell>
          <cell r="BW405">
            <v>-2692.7249999999999</v>
          </cell>
          <cell r="BX405">
            <v>-1072</v>
          </cell>
          <cell r="CI405" t="str">
            <v>EIM_DA14</v>
          </cell>
        </row>
        <row r="406">
          <cell r="C406" t="str">
            <v>eim_da15</v>
          </cell>
          <cell r="E406" t="str">
            <v>GPIO</v>
          </cell>
          <cell r="I406" t="str">
            <v>weim</v>
          </cell>
          <cell r="J406" t="str">
            <v>WEIM_DA_A[15]</v>
          </cell>
          <cell r="K406" t="str">
            <v>ipu1</v>
          </cell>
          <cell r="L406" t="str">
            <v>DI1_PIN1</v>
          </cell>
          <cell r="M406" t="str">
            <v>ipu1</v>
          </cell>
          <cell r="N406" t="str">
            <v>DI1_PIN4</v>
          </cell>
          <cell r="O406" t="str">
            <v>mipi_core</v>
          </cell>
          <cell r="P406" t="str">
            <v>DPHY_TEST_OUT[17]</v>
          </cell>
          <cell r="S406" t="str">
            <v>gpio3</v>
          </cell>
          <cell r="T406" t="str">
            <v>GPIO[15]</v>
          </cell>
          <cell r="U406" t="str">
            <v>tpsmp</v>
          </cell>
          <cell r="V406" t="str">
            <v>HDATA[29]</v>
          </cell>
          <cell r="W406" t="str">
            <v>sjc.sjc_gpucr1_reg[11]</v>
          </cell>
          <cell r="X406" t="str">
            <v>src</v>
          </cell>
          <cell r="Y406" t="str">
            <v>BT_CFG[15]</v>
          </cell>
          <cell r="Z406" t="str">
            <v>~src.system_rst_b</v>
          </cell>
          <cell r="AF406" t="str">
            <v>ipt_eim_da15_dir</v>
          </cell>
          <cell r="AG406" t="str">
            <v>ipt_eim_da15_in</v>
          </cell>
          <cell r="AH406" t="str">
            <v>ipt_eim_da15_out</v>
          </cell>
          <cell r="AI406" t="str">
            <v>ipt_mode</v>
          </cell>
          <cell r="AJ406" t="str">
            <v>Yes</v>
          </cell>
          <cell r="AL406" t="str">
            <v>CFG(FAST)</v>
          </cell>
          <cell r="AN406" t="str">
            <v>CFG(R0DIV6)</v>
          </cell>
          <cell r="AP406" t="str">
            <v>CFG(Disabled)</v>
          </cell>
          <cell r="AR406" t="str">
            <v>CFG(Disabled)</v>
          </cell>
          <cell r="AT406" t="str">
            <v>CFG(100KOhm PU)</v>
          </cell>
          <cell r="AV406" t="str">
            <v>CFG(Pull)</v>
          </cell>
          <cell r="AX406" t="str">
            <v>CFG(Enabled)</v>
          </cell>
          <cell r="AZ406" t="str">
            <v>NA</v>
          </cell>
          <cell r="BB406" t="str">
            <v>CFG(100MHz)</v>
          </cell>
          <cell r="BD406" t="str">
            <v>NA</v>
          </cell>
          <cell r="BF406" t="str">
            <v>NA</v>
          </cell>
          <cell r="BH406" t="str">
            <v>NA</v>
          </cell>
          <cell r="BW406">
            <v>-2692.7249999999999</v>
          </cell>
          <cell r="BX406">
            <v>56</v>
          </cell>
          <cell r="CI406" t="str">
            <v>EIM_DA15</v>
          </cell>
        </row>
        <row r="407">
          <cell r="C407" t="str">
            <v>eim_bclk</v>
          </cell>
          <cell r="E407" t="str">
            <v>GPIO</v>
          </cell>
          <cell r="I407" t="str">
            <v>weim</v>
          </cell>
          <cell r="J407" t="str">
            <v>WEIM_BCLK</v>
          </cell>
          <cell r="K407" t="str">
            <v>ipu1</v>
          </cell>
          <cell r="L407" t="str">
            <v>DI1_PIN16</v>
          </cell>
          <cell r="S407" t="str">
            <v>gpio6</v>
          </cell>
          <cell r="T407" t="str">
            <v>GPIO[31]</v>
          </cell>
          <cell r="U407" t="str">
            <v>tpsmp</v>
          </cell>
          <cell r="V407" t="str">
            <v>HDATA[31]</v>
          </cell>
          <cell r="W407" t="str">
            <v>sjc.sjc_gpucr1_reg[11]</v>
          </cell>
          <cell r="AF407" t="str">
            <v>ipt_eim_bclk_dir</v>
          </cell>
          <cell r="AG407" t="str">
            <v>ipt_eim_bclk_in</v>
          </cell>
          <cell r="AH407" t="str">
            <v>ipt_eim_bclk_out</v>
          </cell>
          <cell r="AI407" t="str">
            <v>ipt_mode</v>
          </cell>
          <cell r="AJ407" t="str">
            <v>Yes</v>
          </cell>
          <cell r="AL407" t="str">
            <v>CFG(FAST)</v>
          </cell>
          <cell r="AN407" t="str">
            <v>CFG(R0DIV6)</v>
          </cell>
          <cell r="AP407" t="str">
            <v>CFG(Disabled)</v>
          </cell>
          <cell r="AR407" t="str">
            <v>CFG(Disabled)</v>
          </cell>
          <cell r="AT407" t="str">
            <v>CFG(100KOhm PU)</v>
          </cell>
          <cell r="AV407" t="str">
            <v>CFG(Pull)</v>
          </cell>
          <cell r="AX407" t="str">
            <v>CFG(Enabled)</v>
          </cell>
          <cell r="AZ407" t="str">
            <v>NA</v>
          </cell>
          <cell r="BB407" t="str">
            <v>CFG(100MHz)</v>
          </cell>
          <cell r="BD407" t="str">
            <v>NA</v>
          </cell>
          <cell r="BF407" t="str">
            <v>NA</v>
          </cell>
          <cell r="BH407" t="str">
            <v>NA</v>
          </cell>
          <cell r="BW407">
            <v>-2692.7249999999999</v>
          </cell>
          <cell r="BX407">
            <v>1372</v>
          </cell>
          <cell r="CI407" t="str">
            <v>EIM_BCLK</v>
          </cell>
        </row>
        <row r="408">
          <cell r="C408" t="str">
            <v>nvcc_eim__0</v>
          </cell>
          <cell r="E408" t="str">
            <v>NOISY_POWER</v>
          </cell>
          <cell r="AF408" t="str">
            <v/>
          </cell>
          <cell r="AG408" t="str">
            <v/>
          </cell>
          <cell r="AH408" t="str">
            <v/>
          </cell>
          <cell r="AI408" t="str">
            <v/>
          </cell>
          <cell r="AJ408" t="str">
            <v>NA</v>
          </cell>
          <cell r="AL408" t="str">
            <v>NA</v>
          </cell>
          <cell r="AN408" t="str">
            <v>NA</v>
          </cell>
          <cell r="AP408" t="str">
            <v>NA</v>
          </cell>
          <cell r="AR408" t="str">
            <v>NA</v>
          </cell>
          <cell r="AT408" t="str">
            <v>NA</v>
          </cell>
          <cell r="AV408" t="str">
            <v>NA</v>
          </cell>
          <cell r="AX408" t="str">
            <v>NA</v>
          </cell>
          <cell r="AZ408" t="str">
            <v>NA</v>
          </cell>
          <cell r="BB408" t="str">
            <v>NA</v>
          </cell>
          <cell r="BD408" t="str">
            <v>NA</v>
          </cell>
          <cell r="BF408" t="str">
            <v>NA</v>
          </cell>
          <cell r="BH408" t="str">
            <v>NA</v>
          </cell>
          <cell r="BW408">
            <v>-2692.7249999999999</v>
          </cell>
          <cell r="BX408">
            <v>1419</v>
          </cell>
          <cell r="CI408" t="str">
            <v>NVCC_EIM</v>
          </cell>
        </row>
        <row r="409">
          <cell r="C409" t="str">
            <v>eim_da13</v>
          </cell>
          <cell r="E409" t="str">
            <v>GPIO</v>
          </cell>
          <cell r="I409" t="str">
            <v>weim</v>
          </cell>
          <cell r="J409" t="str">
            <v>WEIM_DA_A[13]</v>
          </cell>
          <cell r="K409" t="str">
            <v>ipu1</v>
          </cell>
          <cell r="L409" t="str">
            <v>DI1_D0_CS</v>
          </cell>
          <cell r="M409" t="str">
            <v>ccm</v>
          </cell>
          <cell r="N409" t="str">
            <v>DI1_EXT_CLK</v>
          </cell>
          <cell r="O409" t="str">
            <v>mipi_core</v>
          </cell>
          <cell r="P409" t="str">
            <v>DPHY_TEST_OUT[15]</v>
          </cell>
          <cell r="Q409" t="str">
            <v>sdma</v>
          </cell>
          <cell r="R409" t="str">
            <v>DEBUG_EVT_CHN_LINES[4]</v>
          </cell>
          <cell r="S409" t="str">
            <v>gpio3</v>
          </cell>
          <cell r="T409" t="str">
            <v>GPIO[13]</v>
          </cell>
          <cell r="U409" t="str">
            <v>tpsmp</v>
          </cell>
          <cell r="V409" t="str">
            <v>HDATA[27]</v>
          </cell>
          <cell r="W409" t="str">
            <v>sjc.sjc_gpucr1_reg[11]</v>
          </cell>
          <cell r="X409" t="str">
            <v>src</v>
          </cell>
          <cell r="Y409" t="str">
            <v>BT_CFG[13]</v>
          </cell>
          <cell r="Z409" t="str">
            <v>~src.system_rst_b</v>
          </cell>
          <cell r="AF409" t="str">
            <v>ipt_eim_da13_dir</v>
          </cell>
          <cell r="AG409" t="str">
            <v>ipt_eim_da13_in</v>
          </cell>
          <cell r="AH409" t="str">
            <v>ipt_eim_da13_out</v>
          </cell>
          <cell r="AI409" t="str">
            <v>ipt_mode</v>
          </cell>
          <cell r="AJ409" t="str">
            <v>Yes</v>
          </cell>
          <cell r="AL409" t="str">
            <v>CFG(FAST)</v>
          </cell>
          <cell r="AN409" t="str">
            <v>CFG(R0DIV6)</v>
          </cell>
          <cell r="AP409" t="str">
            <v>CFG(Disabled)</v>
          </cell>
          <cell r="AR409" t="str">
            <v>CFG(Disabled)</v>
          </cell>
          <cell r="AT409" t="str">
            <v>CFG(100KOhm PU)</v>
          </cell>
          <cell r="AV409" t="str">
            <v>CFG(Pull)</v>
          </cell>
          <cell r="AX409" t="str">
            <v>CFG(Enabled)</v>
          </cell>
          <cell r="AZ409" t="str">
            <v>NA</v>
          </cell>
          <cell r="BB409" t="str">
            <v>CFG(100MHz)</v>
          </cell>
          <cell r="BD409" t="str">
            <v>NA</v>
          </cell>
          <cell r="BF409" t="str">
            <v>NA</v>
          </cell>
          <cell r="BH409" t="str">
            <v>NA</v>
          </cell>
          <cell r="BW409">
            <v>-2692.7249999999999</v>
          </cell>
          <cell r="BX409">
            <v>-1025</v>
          </cell>
          <cell r="CI409" t="str">
            <v>EIM_DA13</v>
          </cell>
        </row>
        <row r="410">
          <cell r="C410" t="str">
            <v>eim_wait</v>
          </cell>
          <cell r="E410" t="str">
            <v>GPIO</v>
          </cell>
          <cell r="I410" t="str">
            <v>weim</v>
          </cell>
          <cell r="J410" t="str">
            <v>WEIM_WAIT</v>
          </cell>
          <cell r="K410" t="str">
            <v>weim</v>
          </cell>
          <cell r="L410" t="str">
            <v>WEIM_DTACK_B</v>
          </cell>
          <cell r="S410" t="str">
            <v>gpio5</v>
          </cell>
          <cell r="T410" t="str">
            <v>GPIO[0]</v>
          </cell>
          <cell r="U410" t="str">
            <v>tpsmp</v>
          </cell>
          <cell r="V410" t="str">
            <v>HDATA[30]</v>
          </cell>
          <cell r="W410" t="str">
            <v>sjc.sjc_gpucr1_reg[11]</v>
          </cell>
          <cell r="X410" t="str">
            <v>src</v>
          </cell>
          <cell r="Y410" t="str">
            <v>BT_CFG[25]</v>
          </cell>
          <cell r="Z410" t="str">
            <v>~src.system_rst_b</v>
          </cell>
          <cell r="AF410" t="str">
            <v>ipt_eim_wait_dir</v>
          </cell>
          <cell r="AG410" t="str">
            <v>ipt_eim_wait_in</v>
          </cell>
          <cell r="AH410" t="str">
            <v>ipt_eim_wait_out</v>
          </cell>
          <cell r="AI410" t="str">
            <v>ipt_mode</v>
          </cell>
          <cell r="AJ410" t="str">
            <v>Yes</v>
          </cell>
          <cell r="AL410" t="str">
            <v>CFG(SLOW)</v>
          </cell>
          <cell r="AN410" t="str">
            <v>CFG(R0DIV4)</v>
          </cell>
          <cell r="AP410" t="str">
            <v>CFG(Disabled)</v>
          </cell>
          <cell r="AR410" t="str">
            <v>CFG(Disabled)</v>
          </cell>
          <cell r="AT410" t="str">
            <v>CFG(100KOhm PU)</v>
          </cell>
          <cell r="AV410" t="str">
            <v>CFG(Pull)</v>
          </cell>
          <cell r="AX410" t="str">
            <v>CFG(Enabled)</v>
          </cell>
          <cell r="AZ410" t="str">
            <v>NA</v>
          </cell>
          <cell r="BB410" t="str">
            <v>CFG(50MHz)</v>
          </cell>
          <cell r="BD410" t="str">
            <v>NA</v>
          </cell>
          <cell r="BF410" t="str">
            <v>NA</v>
          </cell>
          <cell r="BH410" t="str">
            <v>NA</v>
          </cell>
          <cell r="BW410">
            <v>-2692.7249999999999</v>
          </cell>
          <cell r="BX410">
            <v>996</v>
          </cell>
          <cell r="CI410" t="str">
            <v>EIM_WAIT</v>
          </cell>
        </row>
        <row r="411">
          <cell r="C411" t="str">
            <v>eim_da10</v>
          </cell>
          <cell r="E411" t="str">
            <v>GPIO</v>
          </cell>
          <cell r="I411" t="str">
            <v>weim</v>
          </cell>
          <cell r="J411" t="str">
            <v>WEIM_DA_A[10]</v>
          </cell>
          <cell r="K411" t="str">
            <v>ipu1</v>
          </cell>
          <cell r="L411" t="str">
            <v>DI1_PIN15</v>
          </cell>
          <cell r="M411" t="str">
            <v>ipu1</v>
          </cell>
          <cell r="N411" t="str">
            <v>CSI1_DATA_EN</v>
          </cell>
          <cell r="O411" t="str">
            <v>mipi_core</v>
          </cell>
          <cell r="P411" t="str">
            <v>DPHY_TEST_OUT[12]</v>
          </cell>
          <cell r="S411" t="str">
            <v>gpio3</v>
          </cell>
          <cell r="T411" t="str">
            <v>GPIO[10]</v>
          </cell>
          <cell r="U411" t="str">
            <v>tpsmp</v>
          </cell>
          <cell r="V411" t="str">
            <v>HDATA[24]</v>
          </cell>
          <cell r="W411" t="str">
            <v>sjc.sjc_gpucr1_reg[11]</v>
          </cell>
          <cell r="X411" t="str">
            <v>src</v>
          </cell>
          <cell r="Y411" t="str">
            <v>BT_CFG[10]</v>
          </cell>
          <cell r="Z411" t="str">
            <v>~src.system_rst_b</v>
          </cell>
          <cell r="AF411" t="str">
            <v>ipt_eim_da10_dir</v>
          </cell>
          <cell r="AG411" t="str">
            <v>ipt_eim_da10_in</v>
          </cell>
          <cell r="AH411" t="str">
            <v>ipt_eim_da10_out</v>
          </cell>
          <cell r="AI411" t="str">
            <v>ipt_mode</v>
          </cell>
          <cell r="AJ411" t="str">
            <v>Yes</v>
          </cell>
          <cell r="AL411" t="str">
            <v>CFG(FAST)</v>
          </cell>
          <cell r="AN411" t="str">
            <v>CFG(R0DIV6)</v>
          </cell>
          <cell r="AP411" t="str">
            <v>CFG(Disabled)</v>
          </cell>
          <cell r="AR411" t="str">
            <v>CFG(Disabled)</v>
          </cell>
          <cell r="AT411" t="str">
            <v>CFG(100KOhm PU)</v>
          </cell>
          <cell r="AV411" t="str">
            <v>CFG(Pull)</v>
          </cell>
          <cell r="AX411" t="str">
            <v>CFG(Enabled)</v>
          </cell>
          <cell r="AZ411" t="str">
            <v>NA</v>
          </cell>
          <cell r="BB411" t="str">
            <v>CFG(100MHz)</v>
          </cell>
          <cell r="BD411" t="str">
            <v>NA</v>
          </cell>
          <cell r="BF411" t="str">
            <v>NA</v>
          </cell>
          <cell r="BH411" t="str">
            <v>NA</v>
          </cell>
          <cell r="BW411">
            <v>-2692.7249999999999</v>
          </cell>
          <cell r="BX411">
            <v>-837</v>
          </cell>
          <cell r="CI411" t="str">
            <v>EIM_DA10</v>
          </cell>
        </row>
        <row r="412">
          <cell r="C412" t="str">
            <v>eim_da12</v>
          </cell>
          <cell r="E412" t="str">
            <v>GPIO</v>
          </cell>
          <cell r="I412" t="str">
            <v>weim</v>
          </cell>
          <cell r="J412" t="str">
            <v>WEIM_DA_A[12]</v>
          </cell>
          <cell r="K412" t="str">
            <v>ipu1</v>
          </cell>
          <cell r="L412" t="str">
            <v>DI1_PIN3</v>
          </cell>
          <cell r="M412" t="str">
            <v>ipu1</v>
          </cell>
          <cell r="N412" t="str">
            <v>CSI1_VSYNC</v>
          </cell>
          <cell r="O412" t="str">
            <v>mipi_core</v>
          </cell>
          <cell r="P412" t="str">
            <v>DPHY_TEST_OUT[14]</v>
          </cell>
          <cell r="Q412" t="str">
            <v>sdma</v>
          </cell>
          <cell r="R412" t="str">
            <v>DEBUG_EVT_CHN_LINES[3]</v>
          </cell>
          <cell r="S412" t="str">
            <v>gpio3</v>
          </cell>
          <cell r="T412" t="str">
            <v>GPIO[12]</v>
          </cell>
          <cell r="U412" t="str">
            <v>tpsmp</v>
          </cell>
          <cell r="V412" t="str">
            <v>HDATA[26]</v>
          </cell>
          <cell r="W412" t="str">
            <v>sjc.sjc_gpucr1_reg[11]</v>
          </cell>
          <cell r="X412" t="str">
            <v>src</v>
          </cell>
          <cell r="Y412" t="str">
            <v>BT_CFG[12]</v>
          </cell>
          <cell r="Z412" t="str">
            <v>~src.system_rst_b</v>
          </cell>
          <cell r="AF412" t="str">
            <v>ipt_eim_da12_dir</v>
          </cell>
          <cell r="AG412" t="str">
            <v>ipt_eim_da12_in</v>
          </cell>
          <cell r="AH412" t="str">
            <v>ipt_eim_da12_out</v>
          </cell>
          <cell r="AI412" t="str">
            <v>ipt_mode</v>
          </cell>
          <cell r="AJ412" t="str">
            <v>Yes</v>
          </cell>
          <cell r="AL412" t="str">
            <v>CFG(FAST)</v>
          </cell>
          <cell r="AN412" t="str">
            <v>CFG(R0DIV6)</v>
          </cell>
          <cell r="AP412" t="str">
            <v>CFG(Disabled)</v>
          </cell>
          <cell r="AR412" t="str">
            <v>CFG(Disabled)</v>
          </cell>
          <cell r="AT412" t="str">
            <v>CFG(100KOhm PU)</v>
          </cell>
          <cell r="AV412" t="str">
            <v>CFG(Pull)</v>
          </cell>
          <cell r="AX412" t="str">
            <v>CFG(Enabled)</v>
          </cell>
          <cell r="AZ412" t="str">
            <v>NA</v>
          </cell>
          <cell r="BB412" t="str">
            <v>CFG(100MHz)</v>
          </cell>
          <cell r="BD412" t="str">
            <v>NA</v>
          </cell>
          <cell r="BF412" t="str">
            <v>NA</v>
          </cell>
          <cell r="BH412" t="str">
            <v>NA</v>
          </cell>
          <cell r="BW412">
            <v>-2692.7249999999999</v>
          </cell>
          <cell r="BX412">
            <v>-978</v>
          </cell>
          <cell r="CI412" t="str">
            <v>EIM_DA12</v>
          </cell>
        </row>
        <row r="413">
          <cell r="C413" t="str">
            <v>eim_da9</v>
          </cell>
          <cell r="E413" t="str">
            <v>GPIO</v>
          </cell>
          <cell r="I413" t="str">
            <v>weim</v>
          </cell>
          <cell r="J413" t="str">
            <v>WEIM_DA_A[9]</v>
          </cell>
          <cell r="K413" t="str">
            <v>ipu1</v>
          </cell>
          <cell r="L413" t="str">
            <v>DISP1_DAT[0]</v>
          </cell>
          <cell r="M413" t="str">
            <v>ipu1</v>
          </cell>
          <cell r="N413" t="str">
            <v>CSI1_D[0]</v>
          </cell>
          <cell r="O413" t="str">
            <v>mipi_core</v>
          </cell>
          <cell r="P413" t="str">
            <v>DPHY_TEST_OUT[11]</v>
          </cell>
          <cell r="S413" t="str">
            <v>gpio3</v>
          </cell>
          <cell r="T413" t="str">
            <v>GPIO[9]</v>
          </cell>
          <cell r="U413" t="str">
            <v>tpsmp</v>
          </cell>
          <cell r="V413" t="str">
            <v>HDATA[23]</v>
          </cell>
          <cell r="W413" t="str">
            <v>sjc.sjc_gpucr1_reg[11]</v>
          </cell>
          <cell r="X413" t="str">
            <v>src</v>
          </cell>
          <cell r="Y413" t="str">
            <v>BT_CFG[9]</v>
          </cell>
          <cell r="Z413" t="str">
            <v>~src.system_rst_b</v>
          </cell>
          <cell r="AF413" t="str">
            <v>ipt_eim_da9_dir</v>
          </cell>
          <cell r="AG413" t="str">
            <v>ipt_eim_da9_in</v>
          </cell>
          <cell r="AH413" t="str">
            <v>ipt_eim_da9_out</v>
          </cell>
          <cell r="AI413" t="str">
            <v>ipt_mode</v>
          </cell>
          <cell r="AJ413" t="str">
            <v>Yes</v>
          </cell>
          <cell r="AL413" t="str">
            <v>CFG(FAST)</v>
          </cell>
          <cell r="AN413" t="str">
            <v>CFG(R0DIV6)</v>
          </cell>
          <cell r="AP413" t="str">
            <v>CFG(Disabled)</v>
          </cell>
          <cell r="AR413" t="str">
            <v>CFG(Disabled)</v>
          </cell>
          <cell r="AT413" t="str">
            <v>CFG(100KOhm PU)</v>
          </cell>
          <cell r="AV413" t="str">
            <v>CFG(Pull)</v>
          </cell>
          <cell r="AX413" t="str">
            <v>CFG(Enabled)</v>
          </cell>
          <cell r="AZ413" t="str">
            <v>NA</v>
          </cell>
          <cell r="BB413" t="str">
            <v>CFG(100MHz)</v>
          </cell>
          <cell r="BD413" t="str">
            <v>NA</v>
          </cell>
          <cell r="BF413" t="str">
            <v>NA</v>
          </cell>
          <cell r="BH413" t="str">
            <v>NA</v>
          </cell>
          <cell r="BW413">
            <v>-2692.7249999999999</v>
          </cell>
          <cell r="BX413">
            <v>-1025</v>
          </cell>
          <cell r="CI413" t="str">
            <v>EIM_DA9</v>
          </cell>
        </row>
        <row r="414">
          <cell r="C414" t="str">
            <v>nvcc_eim__1</v>
          </cell>
          <cell r="E414" t="str">
            <v>NOISY_POWER</v>
          </cell>
          <cell r="AF414" t="str">
            <v/>
          </cell>
          <cell r="AG414" t="str">
            <v/>
          </cell>
          <cell r="AH414" t="str">
            <v/>
          </cell>
          <cell r="AI414" t="str">
            <v/>
          </cell>
          <cell r="AJ414" t="str">
            <v>NA</v>
          </cell>
          <cell r="AL414" t="str">
            <v>NA</v>
          </cell>
          <cell r="AN414" t="str">
            <v>NA</v>
          </cell>
          <cell r="AP414" t="str">
            <v>NA</v>
          </cell>
          <cell r="AR414" t="str">
            <v>NA</v>
          </cell>
          <cell r="AT414" t="str">
            <v>NA</v>
          </cell>
          <cell r="AV414" t="str">
            <v>NA</v>
          </cell>
          <cell r="AX414" t="str">
            <v>NA</v>
          </cell>
          <cell r="AZ414" t="str">
            <v>NA</v>
          </cell>
          <cell r="BB414" t="str">
            <v>NA</v>
          </cell>
          <cell r="BD414" t="str">
            <v>NA</v>
          </cell>
          <cell r="BF414" t="str">
            <v>NA</v>
          </cell>
          <cell r="BH414" t="str">
            <v>NA</v>
          </cell>
          <cell r="BW414">
            <v>-2692.7249999999999</v>
          </cell>
          <cell r="BX414">
            <v>1137</v>
          </cell>
          <cell r="CI414" t="str">
            <v>NVCC_EIM</v>
          </cell>
        </row>
        <row r="415">
          <cell r="C415" t="str">
            <v>eim_da11</v>
          </cell>
          <cell r="E415" t="str">
            <v>GPIO</v>
          </cell>
          <cell r="I415" t="str">
            <v>weim</v>
          </cell>
          <cell r="J415" t="str">
            <v>WEIM_DA_A[11]</v>
          </cell>
          <cell r="K415" t="str">
            <v>ipu1</v>
          </cell>
          <cell r="L415" t="str">
            <v>DI1_PIN2</v>
          </cell>
          <cell r="M415" t="str">
            <v>ipu1</v>
          </cell>
          <cell r="N415" t="str">
            <v>CSI1_HSYNC</v>
          </cell>
          <cell r="O415" t="str">
            <v>mipi_core</v>
          </cell>
          <cell r="P415" t="str">
            <v>DPHY_TEST_OUT[13]</v>
          </cell>
          <cell r="Q415" t="str">
            <v>sdma</v>
          </cell>
          <cell r="R415" t="str">
            <v>DEBUG_EVT_CHN_LINES[6]</v>
          </cell>
          <cell r="S415" t="str">
            <v>gpio3</v>
          </cell>
          <cell r="T415" t="str">
            <v>GPIO[11]</v>
          </cell>
          <cell r="U415" t="str">
            <v>tpsmp</v>
          </cell>
          <cell r="V415" t="str">
            <v>HDATA[25]</v>
          </cell>
          <cell r="W415" t="str">
            <v>sjc.sjc_gpucr1_reg[11]</v>
          </cell>
          <cell r="X415" t="str">
            <v>src</v>
          </cell>
          <cell r="Y415" t="str">
            <v>BT_CFG[11]</v>
          </cell>
          <cell r="Z415" t="str">
            <v>~src.system_rst_b</v>
          </cell>
          <cell r="AF415" t="str">
            <v>ipt_eim_da11_dir</v>
          </cell>
          <cell r="AG415" t="str">
            <v>ipt_eim_da11_in</v>
          </cell>
          <cell r="AH415" t="str">
            <v>ipt_eim_da11_out</v>
          </cell>
          <cell r="AI415" t="str">
            <v>ipt_mode</v>
          </cell>
          <cell r="AJ415" t="str">
            <v>Yes</v>
          </cell>
          <cell r="AL415" t="str">
            <v>CFG(FAST)</v>
          </cell>
          <cell r="AN415" t="str">
            <v>CFG(R0DIV6)</v>
          </cell>
          <cell r="AP415" t="str">
            <v>CFG(Disabled)</v>
          </cell>
          <cell r="AR415" t="str">
            <v>CFG(Disabled)</v>
          </cell>
          <cell r="AT415" t="str">
            <v>CFG(100KOhm PU)</v>
          </cell>
          <cell r="AV415" t="str">
            <v>CFG(Pull)</v>
          </cell>
          <cell r="AX415" t="str">
            <v>CFG(Enabled)</v>
          </cell>
          <cell r="AZ415" t="str">
            <v>NA</v>
          </cell>
          <cell r="BB415" t="str">
            <v>CFG(100MHz)</v>
          </cell>
          <cell r="BD415" t="str">
            <v>NA</v>
          </cell>
          <cell r="BF415" t="str">
            <v>NA</v>
          </cell>
          <cell r="BH415" t="str">
            <v>NA</v>
          </cell>
          <cell r="BW415">
            <v>-2692.7249999999999</v>
          </cell>
          <cell r="BX415">
            <v>-884</v>
          </cell>
          <cell r="CI415" t="str">
            <v>EIM_DA11</v>
          </cell>
        </row>
        <row r="416">
          <cell r="C416" t="str">
            <v>eim_da7</v>
          </cell>
          <cell r="E416" t="str">
            <v>GPIO</v>
          </cell>
          <cell r="I416" t="str">
            <v>weim</v>
          </cell>
          <cell r="J416" t="str">
            <v>WEIM_DA_A[7]</v>
          </cell>
          <cell r="K416" t="str">
            <v>ipu1</v>
          </cell>
          <cell r="L416" t="str">
            <v>DISP1_DAT[2]</v>
          </cell>
          <cell r="M416" t="str">
            <v>ipu1</v>
          </cell>
          <cell r="N416" t="str">
            <v>CSI1_D[2]</v>
          </cell>
          <cell r="O416" t="str">
            <v>mipi_core</v>
          </cell>
          <cell r="P416" t="str">
            <v>DPHY_TEST_OUT[9]</v>
          </cell>
          <cell r="S416" t="str">
            <v>gpio3</v>
          </cell>
          <cell r="T416" t="str">
            <v>GPIO[7]</v>
          </cell>
          <cell r="U416" t="str">
            <v>tpsmp</v>
          </cell>
          <cell r="V416" t="str">
            <v>HDATA[21]</v>
          </cell>
          <cell r="W416" t="str">
            <v>sjc.sjc_gpucr1_reg[11]</v>
          </cell>
          <cell r="X416" t="str">
            <v>src</v>
          </cell>
          <cell r="Y416" t="str">
            <v>BT_CFG[7]</v>
          </cell>
          <cell r="Z416" t="str">
            <v>~src.system_rst_b</v>
          </cell>
          <cell r="AF416" t="str">
            <v>ipt_eim_da7_dir</v>
          </cell>
          <cell r="AG416" t="str">
            <v>ipt_eim_da7_in</v>
          </cell>
          <cell r="AH416" t="str">
            <v>ipt_eim_da7_out</v>
          </cell>
          <cell r="AI416" t="str">
            <v>ipt_mode</v>
          </cell>
          <cell r="AJ416" t="str">
            <v>Yes</v>
          </cell>
          <cell r="AL416" t="str">
            <v>CFG(FAST)</v>
          </cell>
          <cell r="AN416" t="str">
            <v>CFG(R0DIV6)</v>
          </cell>
          <cell r="AP416" t="str">
            <v>CFG(Disabled)</v>
          </cell>
          <cell r="AR416" t="str">
            <v>CFG(Disabled)</v>
          </cell>
          <cell r="AT416" t="str">
            <v>CFG(100KOhm PU)</v>
          </cell>
          <cell r="AV416" t="str">
            <v>CFG(Pull)</v>
          </cell>
          <cell r="AX416" t="str">
            <v>CFG(Enabled)</v>
          </cell>
          <cell r="AZ416" t="str">
            <v>NA</v>
          </cell>
          <cell r="BB416" t="str">
            <v>CFG(100MHz)</v>
          </cell>
          <cell r="BD416" t="str">
            <v>NA</v>
          </cell>
          <cell r="BF416" t="str">
            <v>NA</v>
          </cell>
          <cell r="BH416" t="str">
            <v>NA</v>
          </cell>
          <cell r="BW416">
            <v>-2692.7249999999999</v>
          </cell>
          <cell r="BX416">
            <v>996</v>
          </cell>
          <cell r="CI416" t="str">
            <v>EIM_DA7</v>
          </cell>
        </row>
        <row r="417">
          <cell r="C417" t="str">
            <v>eim_da5</v>
          </cell>
          <cell r="E417" t="str">
            <v>GPIO</v>
          </cell>
          <cell r="I417" t="str">
            <v>weim</v>
          </cell>
          <cell r="J417" t="str">
            <v>WEIM_DA_A[5]</v>
          </cell>
          <cell r="K417" t="str">
            <v>ipu1</v>
          </cell>
          <cell r="L417" t="str">
            <v>DISP1_DAT[4]</v>
          </cell>
          <cell r="M417" t="str">
            <v>ipu1</v>
          </cell>
          <cell r="N417" t="str">
            <v>CSI1_D[4]</v>
          </cell>
          <cell r="O417" t="str">
            <v>mipi_core</v>
          </cell>
          <cell r="P417" t="str">
            <v>DPHY_TEST_OUT[7]</v>
          </cell>
          <cell r="Q417" t="str">
            <v>anatop</v>
          </cell>
          <cell r="R417" t="str">
            <v>USBPHY1_TSTI_TX_DP</v>
          </cell>
          <cell r="S417" t="str">
            <v>gpio3</v>
          </cell>
          <cell r="T417" t="str">
            <v>GPIO[5]</v>
          </cell>
          <cell r="U417" t="str">
            <v>tpsmp</v>
          </cell>
          <cell r="V417" t="str">
            <v>HDATA[19]</v>
          </cell>
          <cell r="W417" t="str">
            <v>sjc.sjc_gpucr1_reg[11]</v>
          </cell>
          <cell r="X417" t="str">
            <v>src</v>
          </cell>
          <cell r="Y417" t="str">
            <v>BT_CFG[5]</v>
          </cell>
          <cell r="Z417" t="str">
            <v>~src.system_rst_b</v>
          </cell>
          <cell r="AF417" t="str">
            <v>ipt_eim_da5_dir</v>
          </cell>
          <cell r="AG417" t="str">
            <v>ipt_eim_da5_in</v>
          </cell>
          <cell r="AH417" t="str">
            <v>ipt_eim_da5_out</v>
          </cell>
          <cell r="AI417" t="str">
            <v>ipt_mode</v>
          </cell>
          <cell r="AJ417" t="str">
            <v>Yes</v>
          </cell>
          <cell r="AL417" t="str">
            <v>CFG(FAST)</v>
          </cell>
          <cell r="AN417" t="str">
            <v>CFG(R0DIV6)</v>
          </cell>
          <cell r="AP417" t="str">
            <v>CFG(Disabled)</v>
          </cell>
          <cell r="AR417" t="str">
            <v>CFG(Disabled)</v>
          </cell>
          <cell r="AT417" t="str">
            <v>CFG(100KOhm PU)</v>
          </cell>
          <cell r="AV417" t="str">
            <v>CFG(Pull)</v>
          </cell>
          <cell r="AX417" t="str">
            <v>CFG(Enabled)</v>
          </cell>
          <cell r="AZ417" t="str">
            <v>NA</v>
          </cell>
          <cell r="BB417" t="str">
            <v>CFG(100MHz)</v>
          </cell>
          <cell r="BD417" t="str">
            <v>NA</v>
          </cell>
          <cell r="BF417" t="str">
            <v>NA</v>
          </cell>
          <cell r="BH417" t="str">
            <v>NA</v>
          </cell>
          <cell r="BW417">
            <v>-2692.7249999999999</v>
          </cell>
          <cell r="BX417">
            <v>291</v>
          </cell>
          <cell r="CI417" t="str">
            <v>EIM_DA5</v>
          </cell>
        </row>
        <row r="418">
          <cell r="C418" t="str">
            <v>eim_da8</v>
          </cell>
          <cell r="E418" t="str">
            <v>GPIO</v>
          </cell>
          <cell r="I418" t="str">
            <v>weim</v>
          </cell>
          <cell r="J418" t="str">
            <v>WEIM_DA_A[8]</v>
          </cell>
          <cell r="K418" t="str">
            <v>ipu1</v>
          </cell>
          <cell r="L418" t="str">
            <v>DISP1_DAT[1]</v>
          </cell>
          <cell r="M418" t="str">
            <v>ipu1</v>
          </cell>
          <cell r="N418" t="str">
            <v>CSI1_D[1]</v>
          </cell>
          <cell r="O418" t="str">
            <v>mipi_core</v>
          </cell>
          <cell r="P418" t="str">
            <v>DPHY_TEST_OUT[10]</v>
          </cell>
          <cell r="S418" t="str">
            <v>gpio3</v>
          </cell>
          <cell r="T418" t="str">
            <v>GPIO[8]</v>
          </cell>
          <cell r="U418" t="str">
            <v>tpsmp</v>
          </cell>
          <cell r="V418" t="str">
            <v>HDATA[22]</v>
          </cell>
          <cell r="W418" t="str">
            <v>sjc.sjc_gpucr1_reg[11]</v>
          </cell>
          <cell r="X418" t="str">
            <v>src</v>
          </cell>
          <cell r="Y418" t="str">
            <v>BT_CFG[8]</v>
          </cell>
          <cell r="Z418" t="str">
            <v>~src.system_rst_b</v>
          </cell>
          <cell r="AF418" t="str">
            <v>ipt_eim_da8_dir</v>
          </cell>
          <cell r="AG418" t="str">
            <v>ipt_eim_da8_in</v>
          </cell>
          <cell r="AH418" t="str">
            <v>ipt_eim_da8_out</v>
          </cell>
          <cell r="AI418" t="str">
            <v>ipt_mode</v>
          </cell>
          <cell r="AJ418" t="str">
            <v>Yes</v>
          </cell>
          <cell r="AL418" t="str">
            <v>CFG(FAST)</v>
          </cell>
          <cell r="AN418" t="str">
            <v>CFG(R0DIV6)</v>
          </cell>
          <cell r="AP418" t="str">
            <v>CFG(Disabled)</v>
          </cell>
          <cell r="AR418" t="str">
            <v>CFG(Disabled)</v>
          </cell>
          <cell r="AT418" t="str">
            <v>CFG(100KOhm PU)</v>
          </cell>
          <cell r="AV418" t="str">
            <v>CFG(Pull)</v>
          </cell>
          <cell r="AX418" t="str">
            <v>CFG(Enabled)</v>
          </cell>
          <cell r="AZ418" t="str">
            <v>NA</v>
          </cell>
          <cell r="BB418" t="str">
            <v>CFG(100MHz)</v>
          </cell>
          <cell r="BD418" t="str">
            <v>NA</v>
          </cell>
          <cell r="BF418" t="str">
            <v>NA</v>
          </cell>
          <cell r="BH418" t="str">
            <v>NA</v>
          </cell>
          <cell r="BW418">
            <v>-2692.7249999999999</v>
          </cell>
          <cell r="BX418">
            <v>-978</v>
          </cell>
          <cell r="CI418" t="str">
            <v>EIM_DA8</v>
          </cell>
        </row>
        <row r="419">
          <cell r="C419" t="str">
            <v>eim_da4</v>
          </cell>
          <cell r="E419" t="str">
            <v>GPIO</v>
          </cell>
          <cell r="I419" t="str">
            <v>weim</v>
          </cell>
          <cell r="J419" t="str">
            <v>WEIM_DA_A[4]</v>
          </cell>
          <cell r="K419" t="str">
            <v>ipu1</v>
          </cell>
          <cell r="L419" t="str">
            <v>DISP1_DAT[5]</v>
          </cell>
          <cell r="M419" t="str">
            <v>ipu1</v>
          </cell>
          <cell r="N419" t="str">
            <v>CSI1_D[5]</v>
          </cell>
          <cell r="O419" t="str">
            <v>mipi_core</v>
          </cell>
          <cell r="P419" t="str">
            <v>DPHY_TEST_OUT[6]</v>
          </cell>
          <cell r="Q419" t="str">
            <v>anatop</v>
          </cell>
          <cell r="R419" t="str">
            <v>USBPHY1_TSTI_TX_EN</v>
          </cell>
          <cell r="S419" t="str">
            <v>gpio3</v>
          </cell>
          <cell r="T419" t="str">
            <v>GPIO[4]</v>
          </cell>
          <cell r="U419" t="str">
            <v>tpsmp</v>
          </cell>
          <cell r="V419" t="str">
            <v>HDATA[18]</v>
          </cell>
          <cell r="W419" t="str">
            <v>sjc.sjc_gpucr1_reg[11]</v>
          </cell>
          <cell r="X419" t="str">
            <v>src</v>
          </cell>
          <cell r="Y419" t="str">
            <v>BT_CFG[4]</v>
          </cell>
          <cell r="Z419" t="str">
            <v>~src.system_rst_b</v>
          </cell>
          <cell r="AF419" t="str">
            <v>ipt_eim_da4_dir</v>
          </cell>
          <cell r="AG419" t="str">
            <v>ipt_eim_da4_in</v>
          </cell>
          <cell r="AH419" t="str">
            <v>ipt_eim_da4_out</v>
          </cell>
          <cell r="AI419" t="str">
            <v>ipt_mode</v>
          </cell>
          <cell r="AJ419" t="str">
            <v>Yes</v>
          </cell>
          <cell r="AL419" t="str">
            <v>CFG(FAST)</v>
          </cell>
          <cell r="AN419" t="str">
            <v>CFG(R0DIV6)</v>
          </cell>
          <cell r="AP419" t="str">
            <v>CFG(Disabled)</v>
          </cell>
          <cell r="AR419" t="str">
            <v>CFG(Disabled)</v>
          </cell>
          <cell r="AT419" t="str">
            <v>CFG(100KOhm PU)</v>
          </cell>
          <cell r="AV419" t="str">
            <v>CFG(Pull)</v>
          </cell>
          <cell r="AX419" t="str">
            <v>CFG(Enabled)</v>
          </cell>
          <cell r="AZ419" t="str">
            <v>NA</v>
          </cell>
          <cell r="BB419" t="str">
            <v>CFG(100MHz)</v>
          </cell>
          <cell r="BD419" t="str">
            <v>NA</v>
          </cell>
          <cell r="BF419" t="str">
            <v>NA</v>
          </cell>
          <cell r="BH419" t="str">
            <v>NA</v>
          </cell>
          <cell r="BW419">
            <v>-2692.7249999999999</v>
          </cell>
          <cell r="BX419">
            <v>9</v>
          </cell>
          <cell r="CI419" t="str">
            <v>EIM_DA4</v>
          </cell>
        </row>
        <row r="420">
          <cell r="C420" t="str">
            <v>nvcc_eim__2</v>
          </cell>
          <cell r="E420" t="str">
            <v>NOISY_POWER</v>
          </cell>
          <cell r="AF420" t="str">
            <v/>
          </cell>
          <cell r="AG420" t="str">
            <v/>
          </cell>
          <cell r="AH420" t="str">
            <v/>
          </cell>
          <cell r="AI420" t="str">
            <v/>
          </cell>
          <cell r="AJ420" t="str">
            <v>NA</v>
          </cell>
          <cell r="AL420" t="str">
            <v>NA</v>
          </cell>
          <cell r="AN420" t="str">
            <v>NA</v>
          </cell>
          <cell r="AP420" t="str">
            <v>NA</v>
          </cell>
          <cell r="AR420" t="str">
            <v>NA</v>
          </cell>
          <cell r="AT420" t="str">
            <v>NA</v>
          </cell>
          <cell r="AV420" t="str">
            <v>NA</v>
          </cell>
          <cell r="AX420" t="str">
            <v>NA</v>
          </cell>
          <cell r="AZ420" t="str">
            <v>NA</v>
          </cell>
          <cell r="BB420" t="str">
            <v>NA</v>
          </cell>
          <cell r="BD420" t="str">
            <v>NA</v>
          </cell>
          <cell r="BF420" t="str">
            <v>NA</v>
          </cell>
          <cell r="BH420" t="str">
            <v>NA</v>
          </cell>
          <cell r="BW420">
            <v>-2692.7249999999999</v>
          </cell>
          <cell r="BX420">
            <v>244</v>
          </cell>
          <cell r="CI420" t="str">
            <v>NVCC_EIM</v>
          </cell>
        </row>
        <row r="421">
          <cell r="C421" t="str">
            <v>eim_da2</v>
          </cell>
          <cell r="E421" t="str">
            <v>GPIO</v>
          </cell>
          <cell r="I421" t="str">
            <v>weim</v>
          </cell>
          <cell r="J421" t="str">
            <v>WEIM_DA_A[2]</v>
          </cell>
          <cell r="K421" t="str">
            <v>ipu1</v>
          </cell>
          <cell r="L421" t="str">
            <v>DISP1_DAT[7]</v>
          </cell>
          <cell r="M421" t="str">
            <v>ipu1</v>
          </cell>
          <cell r="N421" t="str">
            <v>CSI1_D[7]</v>
          </cell>
          <cell r="O421" t="str">
            <v>mipi_core</v>
          </cell>
          <cell r="P421" t="str">
            <v>DPHY_TEST_OUT[4]</v>
          </cell>
          <cell r="Q421" t="str">
            <v>anatop</v>
          </cell>
          <cell r="R421" t="str">
            <v>USBPHY1_TSTI_TX_HS_MODE</v>
          </cell>
          <cell r="S421" t="str">
            <v>gpio3</v>
          </cell>
          <cell r="T421" t="str">
            <v>GPIO[2]</v>
          </cell>
          <cell r="U421" t="str">
            <v>tpsmp</v>
          </cell>
          <cell r="V421" t="str">
            <v>HDATA[16]</v>
          </cell>
          <cell r="W421" t="str">
            <v>sjc.sjc_gpucr1_reg[11]</v>
          </cell>
          <cell r="X421" t="str">
            <v>src</v>
          </cell>
          <cell r="Y421" t="str">
            <v>BT_CFG[2]</v>
          </cell>
          <cell r="Z421" t="str">
            <v>~src.system_rst_b</v>
          </cell>
          <cell r="AF421" t="str">
            <v>ipt_eim_da2_dir</v>
          </cell>
          <cell r="AG421" t="str">
            <v>ipt_eim_da2_in</v>
          </cell>
          <cell r="AH421" t="str">
            <v>ipt_eim_da2_out</v>
          </cell>
          <cell r="AI421" t="str">
            <v>ipt_mode</v>
          </cell>
          <cell r="AJ421" t="str">
            <v>Yes</v>
          </cell>
          <cell r="AL421" t="str">
            <v>CFG(FAST)</v>
          </cell>
          <cell r="AN421" t="str">
            <v>CFG(R0DIV6)</v>
          </cell>
          <cell r="AP421" t="str">
            <v>CFG(Disabled)</v>
          </cell>
          <cell r="AR421" t="str">
            <v>CFG(Disabled)</v>
          </cell>
          <cell r="AT421" t="str">
            <v>CFG(100KOhm PU)</v>
          </cell>
          <cell r="AV421" t="str">
            <v>CFG(Pull)</v>
          </cell>
          <cell r="AX421" t="str">
            <v>CFG(Enabled)</v>
          </cell>
          <cell r="AZ421" t="str">
            <v>NA</v>
          </cell>
          <cell r="BB421" t="str">
            <v>CFG(100MHz)</v>
          </cell>
          <cell r="BD421" t="str">
            <v>NA</v>
          </cell>
          <cell r="BF421" t="str">
            <v>NA</v>
          </cell>
          <cell r="BH421" t="str">
            <v>NA</v>
          </cell>
          <cell r="BW421">
            <v>-2692.7249999999999</v>
          </cell>
          <cell r="BX421">
            <v>-226</v>
          </cell>
          <cell r="CI421" t="str">
            <v>EIM_DA2</v>
          </cell>
        </row>
        <row r="422">
          <cell r="C422" t="str">
            <v>eim_da6</v>
          </cell>
          <cell r="E422" t="str">
            <v>GPIO</v>
          </cell>
          <cell r="I422" t="str">
            <v>weim</v>
          </cell>
          <cell r="J422" t="str">
            <v>WEIM_DA_A[6]</v>
          </cell>
          <cell r="K422" t="str">
            <v>ipu1</v>
          </cell>
          <cell r="L422" t="str">
            <v>DISP1_DAT[3]</v>
          </cell>
          <cell r="M422" t="str">
            <v>ipu1</v>
          </cell>
          <cell r="N422" t="str">
            <v>CSI1_D[3]</v>
          </cell>
          <cell r="O422" t="str">
            <v>mipi_core</v>
          </cell>
          <cell r="P422" t="str">
            <v>DPHY_TEST_OUT[8]</v>
          </cell>
          <cell r="Q422" t="str">
            <v>anatop</v>
          </cell>
          <cell r="R422" t="str">
            <v>USBPHY1_TSTI_TX_DN</v>
          </cell>
          <cell r="S422" t="str">
            <v>gpio3</v>
          </cell>
          <cell r="T422" t="str">
            <v>GPIO[6]</v>
          </cell>
          <cell r="U422" t="str">
            <v>tpsmp</v>
          </cell>
          <cell r="V422" t="str">
            <v>HDATA[20]</v>
          </cell>
          <cell r="W422" t="str">
            <v>sjc.sjc_gpucr1_reg[11]</v>
          </cell>
          <cell r="X422" t="str">
            <v>src</v>
          </cell>
          <cell r="Y422" t="str">
            <v>BT_CFG[6]</v>
          </cell>
          <cell r="Z422" t="str">
            <v>~src.system_rst_b</v>
          </cell>
          <cell r="AF422" t="str">
            <v>ipt_eim_da6_dir</v>
          </cell>
          <cell r="AG422" t="str">
            <v>ipt_eim_da6_in</v>
          </cell>
          <cell r="AH422" t="str">
            <v>ipt_eim_da6_out</v>
          </cell>
          <cell r="AI422" t="str">
            <v>ipt_mode</v>
          </cell>
          <cell r="AJ422" t="str">
            <v>Yes</v>
          </cell>
          <cell r="AL422" t="str">
            <v>CFG(FAST)</v>
          </cell>
          <cell r="AN422" t="str">
            <v>CFG(R0DIV6)</v>
          </cell>
          <cell r="AP422" t="str">
            <v>CFG(Disabled)</v>
          </cell>
          <cell r="AR422" t="str">
            <v>CFG(Disabled)</v>
          </cell>
          <cell r="AT422" t="str">
            <v>CFG(100KOhm PU)</v>
          </cell>
          <cell r="AV422" t="str">
            <v>CFG(Pull)</v>
          </cell>
          <cell r="AX422" t="str">
            <v>CFG(Enabled)</v>
          </cell>
          <cell r="AZ422" t="str">
            <v>NA</v>
          </cell>
          <cell r="BB422" t="str">
            <v>CFG(100MHz)</v>
          </cell>
          <cell r="BD422" t="str">
            <v>NA</v>
          </cell>
          <cell r="BF422" t="str">
            <v>NA</v>
          </cell>
          <cell r="BH422" t="str">
            <v>NA</v>
          </cell>
          <cell r="BW422">
            <v>-2692.7249999999999</v>
          </cell>
          <cell r="BX422">
            <v>949</v>
          </cell>
          <cell r="CI422" t="str">
            <v>EIM_DA6</v>
          </cell>
        </row>
        <row r="423">
          <cell r="C423" t="str">
            <v>eim_da0</v>
          </cell>
          <cell r="E423" t="str">
            <v>GPIO</v>
          </cell>
          <cell r="I423" t="str">
            <v>weim</v>
          </cell>
          <cell r="J423" t="str">
            <v>WEIM_DA_A[0]</v>
          </cell>
          <cell r="K423" t="str">
            <v>ipu1</v>
          </cell>
          <cell r="L423" t="str">
            <v>DISP1_DAT[9]</v>
          </cell>
          <cell r="M423" t="str">
            <v>ipu1</v>
          </cell>
          <cell r="N423" t="str">
            <v>CSI1_D[9]</v>
          </cell>
          <cell r="O423" t="str">
            <v>mipi_core</v>
          </cell>
          <cell r="P423" t="str">
            <v>DPHY_TEST_OUT[2]</v>
          </cell>
          <cell r="S423" t="str">
            <v>gpio3</v>
          </cell>
          <cell r="T423" t="str">
            <v>GPIO[0]</v>
          </cell>
          <cell r="U423" t="str">
            <v>tpsmp</v>
          </cell>
          <cell r="V423" t="str">
            <v>HDATA[14]</v>
          </cell>
          <cell r="W423" t="str">
            <v>sjc.sjc_gpucr1_reg[11]</v>
          </cell>
          <cell r="X423" t="str">
            <v>src</v>
          </cell>
          <cell r="Y423" t="str">
            <v>BT_CFG[0]</v>
          </cell>
          <cell r="Z423" t="str">
            <v>~src.system_rst_b</v>
          </cell>
          <cell r="AF423" t="str">
            <v>ipt_eim_da0_dir</v>
          </cell>
          <cell r="AG423" t="str">
            <v>ipt_eim_da0_in</v>
          </cell>
          <cell r="AH423" t="str">
            <v>ipt_eim_da0_out</v>
          </cell>
          <cell r="AI423" t="str">
            <v>ipt_mode</v>
          </cell>
          <cell r="AJ423" t="str">
            <v>Yes</v>
          </cell>
          <cell r="AL423" t="str">
            <v>CFG(FAST)</v>
          </cell>
          <cell r="AN423" t="str">
            <v>CFG(R0DIV6)</v>
          </cell>
          <cell r="AP423" t="str">
            <v>CFG(Disabled)</v>
          </cell>
          <cell r="AR423" t="str">
            <v>CFG(Disabled)</v>
          </cell>
          <cell r="AT423" t="str">
            <v>CFG(100KOhm PU)</v>
          </cell>
          <cell r="AV423" t="str">
            <v>CFG(Pull)</v>
          </cell>
          <cell r="AX423" t="str">
            <v>CFG(Enabled)</v>
          </cell>
          <cell r="AZ423" t="str">
            <v>NA</v>
          </cell>
          <cell r="BB423" t="str">
            <v>CFG(100MHz)</v>
          </cell>
          <cell r="BD423" t="str">
            <v>NA</v>
          </cell>
          <cell r="BF423" t="str">
            <v>NA</v>
          </cell>
          <cell r="BH423" t="str">
            <v>NA</v>
          </cell>
          <cell r="BW423">
            <v>-2692.7249999999999</v>
          </cell>
          <cell r="BX423">
            <v>-743</v>
          </cell>
          <cell r="CI423" t="str">
            <v>EIM_DA0</v>
          </cell>
        </row>
        <row r="424">
          <cell r="C424" t="str">
            <v>eim_da3</v>
          </cell>
          <cell r="E424" t="str">
            <v>GPIO</v>
          </cell>
          <cell r="I424" t="str">
            <v>weim</v>
          </cell>
          <cell r="J424" t="str">
            <v>WEIM_DA_A[3]</v>
          </cell>
          <cell r="K424" t="str">
            <v>ipu1</v>
          </cell>
          <cell r="L424" t="str">
            <v>DISP1_DAT[6]</v>
          </cell>
          <cell r="M424" t="str">
            <v>ipu1</v>
          </cell>
          <cell r="N424" t="str">
            <v>CSI1_D[6]</v>
          </cell>
          <cell r="O424" t="str">
            <v>mipi_core</v>
          </cell>
          <cell r="P424" t="str">
            <v>DPHY_TEST_OUT[5]</v>
          </cell>
          <cell r="Q424" t="str">
            <v>anatop</v>
          </cell>
          <cell r="R424" t="str">
            <v>USBPHY1_TSTI_TX_HIZ</v>
          </cell>
          <cell r="S424" t="str">
            <v>gpio3</v>
          </cell>
          <cell r="T424" t="str">
            <v>GPIO[3]</v>
          </cell>
          <cell r="U424" t="str">
            <v>tpsmp</v>
          </cell>
          <cell r="V424" t="str">
            <v>HDATA[17]</v>
          </cell>
          <cell r="W424" t="str">
            <v>sjc.sjc_gpucr1_reg[11]</v>
          </cell>
          <cell r="X424" t="str">
            <v>src</v>
          </cell>
          <cell r="Y424" t="str">
            <v>BT_CFG[3]</v>
          </cell>
          <cell r="Z424" t="str">
            <v>~src.system_rst_b</v>
          </cell>
          <cell r="AF424" t="str">
            <v>ipt_eim_da3_dir</v>
          </cell>
          <cell r="AG424" t="str">
            <v>ipt_eim_da3_in</v>
          </cell>
          <cell r="AH424" t="str">
            <v>ipt_eim_da3_out</v>
          </cell>
          <cell r="AI424" t="str">
            <v>ipt_mode</v>
          </cell>
          <cell r="AJ424" t="str">
            <v>Yes</v>
          </cell>
          <cell r="AL424" t="str">
            <v>CFG(FAST)</v>
          </cell>
          <cell r="AN424" t="str">
            <v>CFG(R0DIV6)</v>
          </cell>
          <cell r="AP424" t="str">
            <v>CFG(Disabled)</v>
          </cell>
          <cell r="AR424" t="str">
            <v>CFG(Disabled)</v>
          </cell>
          <cell r="AT424" t="str">
            <v>CFG(100KOhm PU)</v>
          </cell>
          <cell r="AV424" t="str">
            <v>CFG(Pull)</v>
          </cell>
          <cell r="AX424" t="str">
            <v>CFG(Enabled)</v>
          </cell>
          <cell r="AZ424" t="str">
            <v>NA</v>
          </cell>
          <cell r="BB424" t="str">
            <v>CFG(100MHz)</v>
          </cell>
          <cell r="BD424" t="str">
            <v>NA</v>
          </cell>
          <cell r="BF424" t="str">
            <v>NA</v>
          </cell>
          <cell r="BH424" t="str">
            <v>NA</v>
          </cell>
          <cell r="BW424">
            <v>-2692.7249999999999</v>
          </cell>
          <cell r="BX424">
            <v>-85</v>
          </cell>
          <cell r="CI424" t="str">
            <v>EIM_DA3</v>
          </cell>
        </row>
        <row r="425">
          <cell r="C425" t="str">
            <v>eim_eb1</v>
          </cell>
          <cell r="E425" t="str">
            <v>GPIO</v>
          </cell>
          <cell r="I425" t="str">
            <v>weim</v>
          </cell>
          <cell r="J425" t="str">
            <v>WEIM_EB[1]</v>
          </cell>
          <cell r="K425" t="str">
            <v>ipu1</v>
          </cell>
          <cell r="L425" t="str">
            <v>DISP1_DAT[10]</v>
          </cell>
          <cell r="M425" t="str">
            <v>ipu1</v>
          </cell>
          <cell r="N425" t="str">
            <v>CSI1_D[10]</v>
          </cell>
          <cell r="O425" t="str">
            <v>mipi_core</v>
          </cell>
          <cell r="P425" t="str">
            <v>DPHY_TEST_OUT[1]</v>
          </cell>
          <cell r="S425" t="str">
            <v>gpio2</v>
          </cell>
          <cell r="T425" t="str">
            <v>GPIO[29]</v>
          </cell>
          <cell r="U425" t="str">
            <v>tpsmp</v>
          </cell>
          <cell r="V425" t="str">
            <v>HDATA[13]</v>
          </cell>
          <cell r="W425" t="str">
            <v>sjc.sjc_gpucr1_reg[11]</v>
          </cell>
          <cell r="X425" t="str">
            <v>src</v>
          </cell>
          <cell r="Y425" t="str">
            <v>BT_CFG[28]</v>
          </cell>
          <cell r="Z425" t="str">
            <v>~src.system_rst_b</v>
          </cell>
          <cell r="AF425" t="str">
            <v>ipt_eim_eb1_dir</v>
          </cell>
          <cell r="AG425" t="str">
            <v>ipt_eim_eb1_in</v>
          </cell>
          <cell r="AH425" t="str">
            <v>ipt_eim_eb1_out</v>
          </cell>
          <cell r="AI425" t="str">
            <v>ipt_mode</v>
          </cell>
          <cell r="AJ425" t="str">
            <v>Yes</v>
          </cell>
          <cell r="AL425" t="str">
            <v>CFG(FAST)</v>
          </cell>
          <cell r="AN425" t="str">
            <v>CFG(R0DIV6)</v>
          </cell>
          <cell r="AP425" t="str">
            <v>CFG(Disabled)</v>
          </cell>
          <cell r="AR425" t="str">
            <v>CFG(Disabled)</v>
          </cell>
          <cell r="AT425" t="str">
            <v>CFG(100KOhm PU)</v>
          </cell>
          <cell r="AV425" t="str">
            <v>CFG(Pull)</v>
          </cell>
          <cell r="AX425" t="str">
            <v>CFG(Enabled)</v>
          </cell>
          <cell r="AZ425" t="str">
            <v>NA</v>
          </cell>
          <cell r="BB425" t="str">
            <v>CFG(100MHz)</v>
          </cell>
          <cell r="BD425" t="str">
            <v>NA</v>
          </cell>
          <cell r="BF425" t="str">
            <v>NA</v>
          </cell>
          <cell r="BH425" t="str">
            <v>NA</v>
          </cell>
          <cell r="BW425">
            <v>-2692.7249999999999</v>
          </cell>
          <cell r="BX425">
            <v>56</v>
          </cell>
          <cell r="CI425" t="str">
            <v>EIM_EB1</v>
          </cell>
        </row>
        <row r="426">
          <cell r="C426" t="str">
            <v>nvcc_eim__3</v>
          </cell>
          <cell r="E426" t="str">
            <v>NOISY_POWER</v>
          </cell>
          <cell r="AF426" t="str">
            <v/>
          </cell>
          <cell r="AG426" t="str">
            <v/>
          </cell>
          <cell r="AH426" t="str">
            <v/>
          </cell>
          <cell r="AI426" t="str">
            <v/>
          </cell>
          <cell r="AJ426" t="str">
            <v>NA</v>
          </cell>
          <cell r="AL426" t="str">
            <v>NA</v>
          </cell>
          <cell r="AN426" t="str">
            <v>NA</v>
          </cell>
          <cell r="AP426" t="str">
            <v>NA</v>
          </cell>
          <cell r="AR426" t="str">
            <v>NA</v>
          </cell>
          <cell r="AT426" t="str">
            <v>NA</v>
          </cell>
          <cell r="AV426" t="str">
            <v>NA</v>
          </cell>
          <cell r="AX426" t="str">
            <v>NA</v>
          </cell>
          <cell r="AZ426" t="str">
            <v>NA</v>
          </cell>
          <cell r="BB426" t="str">
            <v>NA</v>
          </cell>
          <cell r="BD426" t="str">
            <v>NA</v>
          </cell>
          <cell r="BF426" t="str">
            <v>NA</v>
          </cell>
          <cell r="BH426" t="str">
            <v>NA</v>
          </cell>
          <cell r="BW426">
            <v>-2692.7249999999999</v>
          </cell>
          <cell r="BX426">
            <v>-38</v>
          </cell>
          <cell r="CI426" t="str">
            <v>NVCC_EIM</v>
          </cell>
        </row>
        <row r="427">
          <cell r="C427" t="str">
            <v>eim_eb0</v>
          </cell>
          <cell r="E427" t="str">
            <v>GPIO</v>
          </cell>
          <cell r="I427" t="str">
            <v>weim</v>
          </cell>
          <cell r="J427" t="str">
            <v>WEIM_EB[0]</v>
          </cell>
          <cell r="K427" t="str">
            <v>ipu1</v>
          </cell>
          <cell r="L427" t="str">
            <v>DISP1_DAT[11]</v>
          </cell>
          <cell r="M427" t="str">
            <v>ipu1</v>
          </cell>
          <cell r="N427" t="str">
            <v>CSI1_D[11]</v>
          </cell>
          <cell r="O427" t="str">
            <v>mipi_core</v>
          </cell>
          <cell r="P427" t="str">
            <v>DPHY_TEST_OUT[0]</v>
          </cell>
          <cell r="Q427" t="str">
            <v>ccm</v>
          </cell>
          <cell r="R427" t="str">
            <v>PMIC_RDY</v>
          </cell>
          <cell r="S427" t="str">
            <v>gpio2</v>
          </cell>
          <cell r="T427" t="str">
            <v>GPIO[28]</v>
          </cell>
          <cell r="U427" t="str">
            <v>tpsmp</v>
          </cell>
          <cell r="V427" t="str">
            <v>HDATA[12]</v>
          </cell>
          <cell r="W427" t="str">
            <v>sjc.sjc_gpucr1_reg[11]</v>
          </cell>
          <cell r="X427" t="str">
            <v>src</v>
          </cell>
          <cell r="Y427" t="str">
            <v>BT_CFG[27]</v>
          </cell>
          <cell r="Z427" t="str">
            <v>~src.system_rst_b</v>
          </cell>
          <cell r="AF427" t="str">
            <v>ipt_eim_eb0_dir</v>
          </cell>
          <cell r="AG427" t="str">
            <v>ipt_eim_eb0_in</v>
          </cell>
          <cell r="AH427" t="str">
            <v>ipt_eim_eb0_out</v>
          </cell>
          <cell r="AI427" t="str">
            <v>ipt_mode</v>
          </cell>
          <cell r="AJ427" t="str">
            <v>Yes</v>
          </cell>
          <cell r="AL427" t="str">
            <v>CFG(FAST)</v>
          </cell>
          <cell r="AN427" t="str">
            <v>CFG(R0DIV6)</v>
          </cell>
          <cell r="AP427" t="str">
            <v>CFG(Disabled)</v>
          </cell>
          <cell r="AR427" t="str">
            <v>CFG(Disabled)</v>
          </cell>
          <cell r="AT427" t="str">
            <v>CFG(100KOhm PU)</v>
          </cell>
          <cell r="AV427" t="str">
            <v>CFG(Pull)</v>
          </cell>
          <cell r="AX427" t="str">
            <v>CFG(Enabled)</v>
          </cell>
          <cell r="AZ427" t="str">
            <v>NA</v>
          </cell>
          <cell r="BB427" t="str">
            <v>CFG(100MHz)</v>
          </cell>
          <cell r="BD427" t="str">
            <v>NA</v>
          </cell>
          <cell r="BF427" t="str">
            <v>NA</v>
          </cell>
          <cell r="BH427" t="str">
            <v>NA</v>
          </cell>
          <cell r="BW427">
            <v>-2692.7249999999999</v>
          </cell>
          <cell r="BX427">
            <v>-1072</v>
          </cell>
          <cell r="CI427" t="str">
            <v>EIM_EB0</v>
          </cell>
        </row>
        <row r="428">
          <cell r="C428" t="str">
            <v>eim_da1</v>
          </cell>
          <cell r="E428" t="str">
            <v>GPIO</v>
          </cell>
          <cell r="I428" t="str">
            <v>weim</v>
          </cell>
          <cell r="J428" t="str">
            <v>WEIM_DA_A[1]</v>
          </cell>
          <cell r="K428" t="str">
            <v>ipu1</v>
          </cell>
          <cell r="L428" t="str">
            <v>DISP1_DAT[8]</v>
          </cell>
          <cell r="M428" t="str">
            <v>ipu1</v>
          </cell>
          <cell r="N428" t="str">
            <v>CSI1_D[8]</v>
          </cell>
          <cell r="O428" t="str">
            <v>mipi_core</v>
          </cell>
          <cell r="P428" t="str">
            <v>DPHY_TEST_OUT[3]</v>
          </cell>
          <cell r="Q428" t="str">
            <v>anatop</v>
          </cell>
          <cell r="R428" t="str">
            <v>USBPHY1_TSTI_TX_LS_MODE</v>
          </cell>
          <cell r="S428" t="str">
            <v>gpio3</v>
          </cell>
          <cell r="T428" t="str">
            <v>GPIO[1]</v>
          </cell>
          <cell r="U428" t="str">
            <v>tpsmp</v>
          </cell>
          <cell r="V428" t="str">
            <v>HDATA[15]</v>
          </cell>
          <cell r="W428" t="str">
            <v>sjc.sjc_gpucr1_reg[11]</v>
          </cell>
          <cell r="X428" t="str">
            <v>src</v>
          </cell>
          <cell r="Y428" t="str">
            <v>BT_CFG[1]</v>
          </cell>
          <cell r="Z428" t="str">
            <v>~src.system_rst_b</v>
          </cell>
          <cell r="AF428" t="str">
            <v>ipt_eim_da1_dir</v>
          </cell>
          <cell r="AG428" t="str">
            <v>ipt_eim_da1_in</v>
          </cell>
          <cell r="AH428" t="str">
            <v>ipt_eim_da1_out</v>
          </cell>
          <cell r="AI428" t="str">
            <v>ipt_mode</v>
          </cell>
          <cell r="AJ428" t="str">
            <v>Yes</v>
          </cell>
          <cell r="AL428" t="str">
            <v>CFG(FAST)</v>
          </cell>
          <cell r="AN428" t="str">
            <v>CFG(R0DIV6)</v>
          </cell>
          <cell r="AP428" t="str">
            <v>CFG(Disabled)</v>
          </cell>
          <cell r="AR428" t="str">
            <v>CFG(Disabled)</v>
          </cell>
          <cell r="AT428" t="str">
            <v>CFG(100KOhm PU)</v>
          </cell>
          <cell r="AV428" t="str">
            <v>CFG(Pull)</v>
          </cell>
          <cell r="AX428" t="str">
            <v>CFG(Enabled)</v>
          </cell>
          <cell r="AZ428" t="str">
            <v>NA</v>
          </cell>
          <cell r="BB428" t="str">
            <v>CFG(100MHz)</v>
          </cell>
          <cell r="BD428" t="str">
            <v>NA</v>
          </cell>
          <cell r="BF428" t="str">
            <v>NA</v>
          </cell>
          <cell r="BH428" t="str">
            <v>NA</v>
          </cell>
          <cell r="BW428">
            <v>-2692.7249999999999</v>
          </cell>
          <cell r="BX428">
            <v>-790</v>
          </cell>
          <cell r="CI428" t="str">
            <v>EIM_DA1</v>
          </cell>
        </row>
        <row r="429">
          <cell r="C429" t="str">
            <v>eim_lba</v>
          </cell>
          <cell r="E429" t="str">
            <v>GPIO</v>
          </cell>
          <cell r="I429" t="str">
            <v>weim</v>
          </cell>
          <cell r="J429" t="str">
            <v>WEIM_LBA</v>
          </cell>
          <cell r="K429" t="str">
            <v>ipu1</v>
          </cell>
          <cell r="L429" t="str">
            <v>DI1_PIN17</v>
          </cell>
          <cell r="M429" t="str">
            <v>ecspi2</v>
          </cell>
          <cell r="N429" t="str">
            <v>SS1</v>
          </cell>
          <cell r="S429" t="str">
            <v>gpio2</v>
          </cell>
          <cell r="T429" t="str">
            <v>GPIO[27]</v>
          </cell>
          <cell r="U429" t="str">
            <v>tpsmp</v>
          </cell>
          <cell r="V429" t="str">
            <v>HDATA[11]</v>
          </cell>
          <cell r="W429" t="str">
            <v>sjc.sjc_gpucr1_reg[11]</v>
          </cell>
          <cell r="X429" t="str">
            <v>src</v>
          </cell>
          <cell r="Y429" t="str">
            <v>BT_CFG[26]</v>
          </cell>
          <cell r="Z429" t="str">
            <v>~src.system_rst_b</v>
          </cell>
          <cell r="AF429" t="str">
            <v>ipt_eim_lba_dir</v>
          </cell>
          <cell r="AG429" t="str">
            <v>ipt_eim_lba_in</v>
          </cell>
          <cell r="AH429" t="str">
            <v>ipt_eim_lba_out</v>
          </cell>
          <cell r="AI429" t="str">
            <v>ipt_mode</v>
          </cell>
          <cell r="AJ429" t="str">
            <v>Yes</v>
          </cell>
          <cell r="AL429" t="str">
            <v>CFG(FAST)</v>
          </cell>
          <cell r="AN429" t="str">
            <v>CFG(R0DIV6)</v>
          </cell>
          <cell r="AP429" t="str">
            <v>CFG(Disabled)</v>
          </cell>
          <cell r="AR429" t="str">
            <v>CFG(Disabled)</v>
          </cell>
          <cell r="AT429" t="str">
            <v>CFG(100KOhm PU)</v>
          </cell>
          <cell r="AV429" t="str">
            <v>CFG(Pull)</v>
          </cell>
          <cell r="AX429" t="str">
            <v>CFG(Enabled)</v>
          </cell>
          <cell r="AZ429" t="str">
            <v>NA</v>
          </cell>
          <cell r="BB429" t="str">
            <v>CFG(100MHz)</v>
          </cell>
          <cell r="BD429" t="str">
            <v>NA</v>
          </cell>
          <cell r="BF429" t="str">
            <v>NA</v>
          </cell>
          <cell r="BH429" t="str">
            <v>NA</v>
          </cell>
          <cell r="BW429">
            <v>-2692.7249999999999</v>
          </cell>
          <cell r="BX429">
            <v>9</v>
          </cell>
          <cell r="CI429" t="str">
            <v>EIM_LBA</v>
          </cell>
        </row>
        <row r="430">
          <cell r="C430" t="str">
            <v>eim_oe</v>
          </cell>
          <cell r="E430" t="str">
            <v>GPIO</v>
          </cell>
          <cell r="I430" t="str">
            <v>weim</v>
          </cell>
          <cell r="J430" t="str">
            <v>WEIM_OE</v>
          </cell>
          <cell r="K430" t="str">
            <v>ipu1</v>
          </cell>
          <cell r="L430" t="str">
            <v>DI1_PIN7</v>
          </cell>
          <cell r="M430" t="str">
            <v>ecspi2</v>
          </cell>
          <cell r="N430" t="str">
            <v>MISO</v>
          </cell>
          <cell r="Q430" t="str">
            <v>mipi_core</v>
          </cell>
          <cell r="R430" t="str">
            <v>DPHY_TEST_OUT[26]</v>
          </cell>
          <cell r="S430" t="str">
            <v>gpio2</v>
          </cell>
          <cell r="T430" t="str">
            <v>GPIO[25]</v>
          </cell>
          <cell r="U430" t="str">
            <v>tpsmp</v>
          </cell>
          <cell r="V430" t="str">
            <v>HDATA[9]</v>
          </cell>
          <cell r="W430" t="str">
            <v>sjc.sjc_gpucr1_reg[11]</v>
          </cell>
          <cell r="AF430" t="str">
            <v>ipt_eim_oe_dir</v>
          </cell>
          <cell r="AG430" t="str">
            <v>ipt_eim_oe_in</v>
          </cell>
          <cell r="AH430" t="str">
            <v>ipt_eim_oe_out</v>
          </cell>
          <cell r="AI430" t="str">
            <v>ipt_mode</v>
          </cell>
          <cell r="AJ430" t="str">
            <v>Yes</v>
          </cell>
          <cell r="AL430" t="str">
            <v>CFG(FAST)</v>
          </cell>
          <cell r="AN430" t="str">
            <v>CFG(R0DIV6)</v>
          </cell>
          <cell r="AP430" t="str">
            <v>CFG(Disabled)</v>
          </cell>
          <cell r="AR430" t="str">
            <v>CFG(Disabled)</v>
          </cell>
          <cell r="AT430" t="str">
            <v>CFG(100KOhm PU)</v>
          </cell>
          <cell r="AV430" t="str">
            <v>CFG(Pull)</v>
          </cell>
          <cell r="AX430" t="str">
            <v>CFG(Enabled)</v>
          </cell>
          <cell r="AZ430" t="str">
            <v>NA</v>
          </cell>
          <cell r="BB430" t="str">
            <v>CFG(100MHz)</v>
          </cell>
          <cell r="BD430" t="str">
            <v>NA</v>
          </cell>
          <cell r="BF430" t="str">
            <v>NA</v>
          </cell>
          <cell r="BH430" t="str">
            <v>NA</v>
          </cell>
          <cell r="BW430">
            <v>-2692.7249999999999</v>
          </cell>
          <cell r="BX430">
            <v>291</v>
          </cell>
          <cell r="CI430" t="str">
            <v>EIM_OE</v>
          </cell>
        </row>
        <row r="431">
          <cell r="C431" t="str">
            <v>eim_rw</v>
          </cell>
          <cell r="E431" t="str">
            <v>GPIO</v>
          </cell>
          <cell r="I431" t="str">
            <v>weim</v>
          </cell>
          <cell r="J431" t="str">
            <v>WEIM_RW</v>
          </cell>
          <cell r="K431" t="str">
            <v>ipu1</v>
          </cell>
          <cell r="L431" t="str">
            <v>DI1_PIN8</v>
          </cell>
          <cell r="M431" t="str">
            <v>ecspi2</v>
          </cell>
          <cell r="N431" t="str">
            <v>SS0</v>
          </cell>
          <cell r="Q431" t="str">
            <v>mipi_core</v>
          </cell>
          <cell r="R431" t="str">
            <v>DPHY_TEST_OUT[27]</v>
          </cell>
          <cell r="S431" t="str">
            <v>gpio2</v>
          </cell>
          <cell r="T431" t="str">
            <v>GPIO[26]</v>
          </cell>
          <cell r="U431" t="str">
            <v>tpsmp</v>
          </cell>
          <cell r="V431" t="str">
            <v>HDATA[10]</v>
          </cell>
          <cell r="W431" t="str">
            <v>sjc.sjc_gpucr1_reg[11]</v>
          </cell>
          <cell r="X431" t="str">
            <v>src</v>
          </cell>
          <cell r="Y431" t="str">
            <v>BT_CFG[29]</v>
          </cell>
          <cell r="Z431" t="str">
            <v>~src.system_rst_b</v>
          </cell>
          <cell r="AF431" t="str">
            <v>ipt_eim_rw_dir</v>
          </cell>
          <cell r="AG431" t="str">
            <v>ipt_eim_rw_in</v>
          </cell>
          <cell r="AH431" t="str">
            <v>ipt_eim_rw_out</v>
          </cell>
          <cell r="AI431" t="str">
            <v>ipt_mode</v>
          </cell>
          <cell r="AJ431" t="str">
            <v>Yes</v>
          </cell>
          <cell r="AL431" t="str">
            <v>CFG(FAST)</v>
          </cell>
          <cell r="AN431" t="str">
            <v>CFG(R0DIV6)</v>
          </cell>
          <cell r="AP431" t="str">
            <v>CFG(Disabled)</v>
          </cell>
          <cell r="AR431" t="str">
            <v>CFG(Disabled)</v>
          </cell>
          <cell r="AT431" t="str">
            <v>CFG(100KOhm PU)</v>
          </cell>
          <cell r="AV431" t="str">
            <v>CFG(Pull)</v>
          </cell>
          <cell r="AX431" t="str">
            <v>CFG(Enabled)</v>
          </cell>
          <cell r="AZ431" t="str">
            <v>NA</v>
          </cell>
          <cell r="BB431" t="str">
            <v>CFG(100MHz)</v>
          </cell>
          <cell r="BD431" t="str">
            <v>NA</v>
          </cell>
          <cell r="BF431" t="str">
            <v>NA</v>
          </cell>
          <cell r="BH431" t="str">
            <v>NA</v>
          </cell>
          <cell r="BW431">
            <v>-2692.7249999999999</v>
          </cell>
          <cell r="BX431">
            <v>949</v>
          </cell>
          <cell r="CI431" t="str">
            <v>EIM_RW</v>
          </cell>
        </row>
        <row r="432">
          <cell r="C432" t="str">
            <v>nvcc_eim__4</v>
          </cell>
          <cell r="E432" t="str">
            <v>NOISY_POWER</v>
          </cell>
          <cell r="AF432" t="str">
            <v/>
          </cell>
          <cell r="AG432" t="str">
            <v/>
          </cell>
          <cell r="AH432" t="str">
            <v/>
          </cell>
          <cell r="AI432" t="str">
            <v/>
          </cell>
          <cell r="AJ432" t="str">
            <v>NA</v>
          </cell>
          <cell r="AL432" t="str">
            <v>NA</v>
          </cell>
          <cell r="AN432" t="str">
            <v>NA</v>
          </cell>
          <cell r="AP432" t="str">
            <v>NA</v>
          </cell>
          <cell r="AR432" t="str">
            <v>NA</v>
          </cell>
          <cell r="AT432" t="str">
            <v>NA</v>
          </cell>
          <cell r="AV432" t="str">
            <v>NA</v>
          </cell>
          <cell r="AX432" t="str">
            <v>NA</v>
          </cell>
          <cell r="AZ432" t="str">
            <v>NA</v>
          </cell>
          <cell r="BB432" t="str">
            <v>NA</v>
          </cell>
          <cell r="BD432" t="str">
            <v>NA</v>
          </cell>
          <cell r="BF432" t="str">
            <v>NA</v>
          </cell>
          <cell r="BH432" t="str">
            <v>NA</v>
          </cell>
          <cell r="BW432">
            <v>-2692.7249999999999</v>
          </cell>
          <cell r="BX432">
            <v>-320</v>
          </cell>
          <cell r="CI432" t="str">
            <v>NVCC_EIM</v>
          </cell>
        </row>
        <row r="433">
          <cell r="C433" t="str">
            <v>eim_cs1</v>
          </cell>
          <cell r="E433" t="str">
            <v>GPIO</v>
          </cell>
          <cell r="I433" t="str">
            <v>weim</v>
          </cell>
          <cell r="J433" t="str">
            <v>WEIM_CS[1]</v>
          </cell>
          <cell r="K433" t="str">
            <v>ipu1</v>
          </cell>
          <cell r="L433" t="str">
            <v>DI1_PIN6</v>
          </cell>
          <cell r="M433" t="str">
            <v>ecspi2</v>
          </cell>
          <cell r="N433" t="str">
            <v>MOSI</v>
          </cell>
          <cell r="Q433" t="str">
            <v>mipi_core</v>
          </cell>
          <cell r="R433" t="str">
            <v>DPHY_TEST_OUT[25]</v>
          </cell>
          <cell r="S433" t="str">
            <v>gpio2</v>
          </cell>
          <cell r="T433" t="str">
            <v>GPIO[24]</v>
          </cell>
          <cell r="U433" t="str">
            <v>tpsmp</v>
          </cell>
          <cell r="V433" t="str">
            <v>HDATA[8]</v>
          </cell>
          <cell r="W433" t="str">
            <v>sjc.sjc_gpucr1_reg[11]</v>
          </cell>
          <cell r="AF433" t="str">
            <v>ipt_eim_cs1_dir</v>
          </cell>
          <cell r="AG433" t="str">
            <v>ipt_eim_cs1_in</v>
          </cell>
          <cell r="AH433" t="str">
            <v>ipt_eim_cs1_out</v>
          </cell>
          <cell r="AI433" t="str">
            <v>ipt_mode</v>
          </cell>
          <cell r="AJ433" t="str">
            <v>Yes</v>
          </cell>
          <cell r="AL433" t="str">
            <v>CFG(FAST)</v>
          </cell>
          <cell r="AN433" t="str">
            <v>CFG(R0DIV6)</v>
          </cell>
          <cell r="AP433" t="str">
            <v>CFG(Disabled)</v>
          </cell>
          <cell r="AR433" t="str">
            <v>CFG(Disabled)</v>
          </cell>
          <cell r="AT433" t="str">
            <v>CFG(100KOhm PU)</v>
          </cell>
          <cell r="AV433" t="str">
            <v>CFG(Pull)</v>
          </cell>
          <cell r="AX433" t="str">
            <v>CFG(Enabled)</v>
          </cell>
          <cell r="AZ433" t="str">
            <v>NA</v>
          </cell>
          <cell r="BB433" t="str">
            <v>CFG(100MHz)</v>
          </cell>
          <cell r="BD433" t="str">
            <v>NA</v>
          </cell>
          <cell r="BF433" t="str">
            <v>NA</v>
          </cell>
          <cell r="BH433" t="str">
            <v>NA</v>
          </cell>
          <cell r="BW433">
            <v>-2692.7249999999999</v>
          </cell>
          <cell r="BX433">
            <v>1466</v>
          </cell>
          <cell r="CI433" t="str">
            <v>EIM_CS1</v>
          </cell>
        </row>
        <row r="434">
          <cell r="C434" t="str">
            <v>eim_a16</v>
          </cell>
          <cell r="E434" t="str">
            <v>GPIO</v>
          </cell>
          <cell r="I434" t="str">
            <v>weim</v>
          </cell>
          <cell r="J434" t="str">
            <v>WEIM_A[16]</v>
          </cell>
          <cell r="K434" t="str">
            <v>ipu1</v>
          </cell>
          <cell r="L434" t="str">
            <v>DI1_DISP_CLK</v>
          </cell>
          <cell r="M434" t="str">
            <v>ipu1</v>
          </cell>
          <cell r="N434" t="str">
            <v>CSI1_PIXCLK</v>
          </cell>
          <cell r="Q434" t="str">
            <v>mipi_core</v>
          </cell>
          <cell r="R434" t="str">
            <v>DPHY_TEST_OUT[23]</v>
          </cell>
          <cell r="S434" t="str">
            <v>gpio2</v>
          </cell>
          <cell r="T434" t="str">
            <v>GPIO[22]</v>
          </cell>
          <cell r="U434" t="str">
            <v>tpsmp</v>
          </cell>
          <cell r="V434" t="str">
            <v>HDATA[6]</v>
          </cell>
          <cell r="W434" t="str">
            <v>sjc.sjc_gpucr1_reg[11]</v>
          </cell>
          <cell r="X434" t="str">
            <v>src</v>
          </cell>
          <cell r="Y434" t="str">
            <v>BT_CFG[16]</v>
          </cell>
          <cell r="Z434" t="str">
            <v>~src.system_rst_b</v>
          </cell>
          <cell r="AF434" t="str">
            <v>ipt_eim_a16_dir</v>
          </cell>
          <cell r="AG434" t="str">
            <v>ipt_eim_a16_in</v>
          </cell>
          <cell r="AH434" t="str">
            <v>ipt_eim_a16_out</v>
          </cell>
          <cell r="AI434" t="str">
            <v>ipt_mode</v>
          </cell>
          <cell r="AJ434" t="str">
            <v>Yes</v>
          </cell>
          <cell r="AL434" t="str">
            <v>CFG(FAST)</v>
          </cell>
          <cell r="AN434" t="str">
            <v>CFG(R0DIV6)</v>
          </cell>
          <cell r="AP434" t="str">
            <v>CFG(Disabled)</v>
          </cell>
          <cell r="AR434" t="str">
            <v>CFG(Disabled)</v>
          </cell>
          <cell r="AT434" t="str">
            <v>CFG(100KOhm PU)</v>
          </cell>
          <cell r="AV434" t="str">
            <v>CFG(Pull)</v>
          </cell>
          <cell r="AX434" t="str">
            <v>CFG(Enabled)</v>
          </cell>
          <cell r="AZ434" t="str">
            <v>NA</v>
          </cell>
          <cell r="BB434" t="str">
            <v>CFG(100MHz)</v>
          </cell>
          <cell r="BD434" t="str">
            <v>NA</v>
          </cell>
          <cell r="BF434" t="str">
            <v>NA</v>
          </cell>
          <cell r="BH434" t="str">
            <v>NA</v>
          </cell>
          <cell r="BW434">
            <v>-2692.7249999999999</v>
          </cell>
          <cell r="BX434">
            <v>1043</v>
          </cell>
          <cell r="CI434" t="str">
            <v>EIM_A16</v>
          </cell>
        </row>
        <row r="435">
          <cell r="C435" t="str">
            <v>eim_a18</v>
          </cell>
          <cell r="E435" t="str">
            <v>GPIO</v>
          </cell>
          <cell r="I435" t="str">
            <v>weim</v>
          </cell>
          <cell r="J435" t="str">
            <v>WEIM_A[18]</v>
          </cell>
          <cell r="K435" t="str">
            <v>ipu1</v>
          </cell>
          <cell r="L435" t="str">
            <v>DISP1_DAT[13]</v>
          </cell>
          <cell r="M435" t="str">
            <v>ipu1</v>
          </cell>
          <cell r="N435" t="str">
            <v>CSI1_D[13]</v>
          </cell>
          <cell r="Q435" t="str">
            <v>mipi_core</v>
          </cell>
          <cell r="R435" t="str">
            <v>DPHY_TEST_OUT[21]</v>
          </cell>
          <cell r="S435" t="str">
            <v>gpio2</v>
          </cell>
          <cell r="T435" t="str">
            <v>GPIO[20]</v>
          </cell>
          <cell r="U435" t="str">
            <v>tpsmp</v>
          </cell>
          <cell r="V435" t="str">
            <v>HDATA[4]</v>
          </cell>
          <cell r="W435" t="str">
            <v>sjc.sjc_gpucr1_reg[11]</v>
          </cell>
          <cell r="X435" t="str">
            <v>src</v>
          </cell>
          <cell r="Y435" t="str">
            <v>BT_CFG[18]</v>
          </cell>
          <cell r="Z435" t="str">
            <v>~src.system_rst_b</v>
          </cell>
          <cell r="AF435" t="str">
            <v>ipt_eim_a18_dir</v>
          </cell>
          <cell r="AG435" t="str">
            <v>ipt_eim_a18_in</v>
          </cell>
          <cell r="AH435" t="str">
            <v>ipt_eim_a18_out</v>
          </cell>
          <cell r="AI435" t="str">
            <v>ipt_mode</v>
          </cell>
          <cell r="AJ435" t="str">
            <v>Yes</v>
          </cell>
          <cell r="AL435" t="str">
            <v>CFG(FAST)</v>
          </cell>
          <cell r="AN435" t="str">
            <v>CFG(R0DIV6)</v>
          </cell>
          <cell r="AP435" t="str">
            <v>CFG(Disabled)</v>
          </cell>
          <cell r="AR435" t="str">
            <v>CFG(Disabled)</v>
          </cell>
          <cell r="AT435" t="str">
            <v>CFG(100KOhm PU)</v>
          </cell>
          <cell r="AV435" t="str">
            <v>CFG(Pull)</v>
          </cell>
          <cell r="AX435" t="str">
            <v>CFG(Enabled)</v>
          </cell>
          <cell r="AZ435" t="str">
            <v>NA</v>
          </cell>
          <cell r="BB435" t="str">
            <v>CFG(100MHz)</v>
          </cell>
          <cell r="BD435" t="str">
            <v>NA</v>
          </cell>
          <cell r="BF435" t="str">
            <v>NA</v>
          </cell>
          <cell r="BH435" t="str">
            <v>NA</v>
          </cell>
          <cell r="BW435">
            <v>-2692.7249999999999</v>
          </cell>
          <cell r="BX435">
            <v>-1542</v>
          </cell>
          <cell r="CI435" t="str">
            <v>EIM_A18</v>
          </cell>
        </row>
        <row r="436">
          <cell r="C436" t="str">
            <v>eim_cs0</v>
          </cell>
          <cell r="E436" t="str">
            <v>GPIO</v>
          </cell>
          <cell r="I436" t="str">
            <v>weim</v>
          </cell>
          <cell r="J436" t="str">
            <v>WEIM_CS[0]</v>
          </cell>
          <cell r="K436" t="str">
            <v>ipu1</v>
          </cell>
          <cell r="L436" t="str">
            <v>DI1_PIN5</v>
          </cell>
          <cell r="M436" t="str">
            <v>ecspi2</v>
          </cell>
          <cell r="N436" t="str">
            <v>SCLK</v>
          </cell>
          <cell r="Q436" t="str">
            <v>mipi_core</v>
          </cell>
          <cell r="R436" t="str">
            <v>DPHY_TEST_OUT[24]</v>
          </cell>
          <cell r="S436" t="str">
            <v>gpio2</v>
          </cell>
          <cell r="T436" t="str">
            <v>GPIO[23]</v>
          </cell>
          <cell r="U436" t="str">
            <v>tpsmp</v>
          </cell>
          <cell r="V436" t="str">
            <v>HDATA[7]</v>
          </cell>
          <cell r="W436" t="str">
            <v>sjc.sjc_gpucr1_reg[11]</v>
          </cell>
          <cell r="AF436" t="str">
            <v>ipt_eim_cs0_dir</v>
          </cell>
          <cell r="AG436" t="str">
            <v>ipt_eim_cs0_in</v>
          </cell>
          <cell r="AH436" t="str">
            <v>ipt_eim_cs0_out</v>
          </cell>
          <cell r="AI436" t="str">
            <v>ipt_mode</v>
          </cell>
          <cell r="AJ436" t="str">
            <v>Yes</v>
          </cell>
          <cell r="AL436" t="str">
            <v>CFG(FAST)</v>
          </cell>
          <cell r="AN436" t="str">
            <v>CFG(R0DIV6)</v>
          </cell>
          <cell r="AP436" t="str">
            <v>CFG(Disabled)</v>
          </cell>
          <cell r="AR436" t="str">
            <v>CFG(Disabled)</v>
          </cell>
          <cell r="AT436" t="str">
            <v>CFG(100KOhm PU)</v>
          </cell>
          <cell r="AV436" t="str">
            <v>CFG(Pull)</v>
          </cell>
          <cell r="AX436" t="str">
            <v>CFG(Enabled)</v>
          </cell>
          <cell r="AZ436" t="str">
            <v>NA</v>
          </cell>
          <cell r="BB436" t="str">
            <v>CFG(100MHz)</v>
          </cell>
          <cell r="BD436" t="str">
            <v>NA</v>
          </cell>
          <cell r="BF436" t="str">
            <v>NA</v>
          </cell>
          <cell r="BH436" t="str">
            <v>NA</v>
          </cell>
          <cell r="BW436">
            <v>-2692.7249999999999</v>
          </cell>
          <cell r="BX436">
            <v>620</v>
          </cell>
          <cell r="CI436" t="str">
            <v>EIM_CS0</v>
          </cell>
        </row>
        <row r="437">
          <cell r="C437" t="str">
            <v>eim_a23</v>
          </cell>
          <cell r="E437" t="str">
            <v>GPIO</v>
          </cell>
          <cell r="I437" t="str">
            <v>weim</v>
          </cell>
          <cell r="J437" t="str">
            <v>WEIM_A[23]</v>
          </cell>
          <cell r="K437" t="str">
            <v>ipu1</v>
          </cell>
          <cell r="L437" t="str">
            <v>DISP1_DAT[18]</v>
          </cell>
          <cell r="M437" t="str">
            <v>ipu1</v>
          </cell>
          <cell r="N437" t="str">
            <v>CSI1_D[18]</v>
          </cell>
          <cell r="Q437" t="str">
            <v>ipu1</v>
          </cell>
          <cell r="R437" t="str">
            <v>SISG[3]</v>
          </cell>
          <cell r="S437" t="str">
            <v>gpio6</v>
          </cell>
          <cell r="T437" t="str">
            <v>GPIO[6]</v>
          </cell>
          <cell r="U437" t="str">
            <v>pl301_sim_mx6dl_per1</v>
          </cell>
          <cell r="V437" t="str">
            <v>HPROT[3]</v>
          </cell>
          <cell r="W437" t="str">
            <v>sjc.sjc_gpucr1_reg[11]</v>
          </cell>
          <cell r="X437" t="str">
            <v>src</v>
          </cell>
          <cell r="Y437" t="str">
            <v>BT_CFG[23]</v>
          </cell>
          <cell r="Z437" t="str">
            <v>~src.system_rst_b</v>
          </cell>
          <cell r="AF437" t="str">
            <v>ipt_eim_a23_dir</v>
          </cell>
          <cell r="AG437" t="str">
            <v>ipt_eim_a23_in</v>
          </cell>
          <cell r="AH437" t="str">
            <v>ipt_eim_a23_out</v>
          </cell>
          <cell r="AI437" t="str">
            <v>ipt_mode</v>
          </cell>
          <cell r="AJ437" t="str">
            <v>Yes</v>
          </cell>
          <cell r="AL437" t="str">
            <v>CFG(FAST)</v>
          </cell>
          <cell r="AN437" t="str">
            <v>CFG(R0DIV6)</v>
          </cell>
          <cell r="AP437" t="str">
            <v>CFG(Disabled)</v>
          </cell>
          <cell r="AR437" t="str">
            <v>CFG(Disabled)</v>
          </cell>
          <cell r="AT437" t="str">
            <v>CFG(100KOhm PU)</v>
          </cell>
          <cell r="AV437" t="str">
            <v>CFG(Pull)</v>
          </cell>
          <cell r="AX437" t="str">
            <v>CFG(Enabled)</v>
          </cell>
          <cell r="AZ437" t="str">
            <v>NA</v>
          </cell>
          <cell r="BB437" t="str">
            <v>CFG(100MHz)</v>
          </cell>
          <cell r="BD437" t="str">
            <v>NA</v>
          </cell>
          <cell r="BF437" t="str">
            <v>NA</v>
          </cell>
          <cell r="BH437" t="str">
            <v>NA</v>
          </cell>
          <cell r="BW437">
            <v>-2692.7249999999999</v>
          </cell>
          <cell r="BX437">
            <v>1231</v>
          </cell>
          <cell r="CI437" t="str">
            <v>EIM_A23</v>
          </cell>
        </row>
        <row r="438">
          <cell r="C438" t="str">
            <v>nvcc_eim__5</v>
          </cell>
          <cell r="E438" t="str">
            <v>NOISY_POWER</v>
          </cell>
          <cell r="AF438" t="str">
            <v/>
          </cell>
          <cell r="AG438" t="str">
            <v/>
          </cell>
          <cell r="AH438" t="str">
            <v/>
          </cell>
          <cell r="AI438" t="str">
            <v/>
          </cell>
          <cell r="AJ438" t="str">
            <v>NA</v>
          </cell>
          <cell r="AL438" t="str">
            <v>NA</v>
          </cell>
          <cell r="AN438" t="str">
            <v>NA</v>
          </cell>
          <cell r="AP438" t="str">
            <v>NA</v>
          </cell>
          <cell r="AR438" t="str">
            <v>NA</v>
          </cell>
          <cell r="AT438" t="str">
            <v>NA</v>
          </cell>
          <cell r="AV438" t="str">
            <v>NA</v>
          </cell>
          <cell r="AX438" t="str">
            <v>NA</v>
          </cell>
          <cell r="AZ438" t="str">
            <v>NA</v>
          </cell>
          <cell r="BB438" t="str">
            <v>NA</v>
          </cell>
          <cell r="BD438" t="str">
            <v>NA</v>
          </cell>
          <cell r="BF438" t="str">
            <v>NA</v>
          </cell>
          <cell r="BH438" t="str">
            <v>NA</v>
          </cell>
          <cell r="BW438">
            <v>-2692.7249999999999</v>
          </cell>
          <cell r="BX438">
            <v>-931</v>
          </cell>
          <cell r="CI438" t="str">
            <v>NVCC_EIM</v>
          </cell>
        </row>
        <row r="439">
          <cell r="C439" t="str">
            <v>eim_a21</v>
          </cell>
          <cell r="E439" t="str">
            <v>GPIO</v>
          </cell>
          <cell r="I439" t="str">
            <v>weim</v>
          </cell>
          <cell r="J439" t="str">
            <v>WEIM_A[21]</v>
          </cell>
          <cell r="K439" t="str">
            <v>ipu1</v>
          </cell>
          <cell r="L439" t="str">
            <v>DISP1_DAT[16]</v>
          </cell>
          <cell r="M439" t="str">
            <v>ipu1</v>
          </cell>
          <cell r="N439" t="str">
            <v>CSI1_D[16]</v>
          </cell>
          <cell r="Q439" t="str">
            <v>mipi_core</v>
          </cell>
          <cell r="R439" t="str">
            <v>DPHY_TEST_OUT[18]</v>
          </cell>
          <cell r="S439" t="str">
            <v>gpio2</v>
          </cell>
          <cell r="T439" t="str">
            <v>GPIO[17]</v>
          </cell>
          <cell r="U439" t="str">
            <v>tpsmp</v>
          </cell>
          <cell r="V439" t="str">
            <v>HDATA[1]</v>
          </cell>
          <cell r="W439" t="str">
            <v>sjc.sjc_gpucr1_reg[11]</v>
          </cell>
          <cell r="X439" t="str">
            <v>src</v>
          </cell>
          <cell r="Y439" t="str">
            <v>BT_CFG[21]</v>
          </cell>
          <cell r="Z439" t="str">
            <v>~src.system_rst_b</v>
          </cell>
          <cell r="AF439" t="str">
            <v>ipt_eim_a21_dir</v>
          </cell>
          <cell r="AG439" t="str">
            <v>ipt_eim_a21_in</v>
          </cell>
          <cell r="AH439" t="str">
            <v>ipt_eim_a21_out</v>
          </cell>
          <cell r="AI439" t="str">
            <v>ipt_mode</v>
          </cell>
          <cell r="AJ439" t="str">
            <v>Yes</v>
          </cell>
          <cell r="AL439" t="str">
            <v>CFG(FAST)</v>
          </cell>
          <cell r="AN439" t="str">
            <v>CFG(R0DIV6)</v>
          </cell>
          <cell r="AP439" t="str">
            <v>CFG(Disabled)</v>
          </cell>
          <cell r="AR439" t="str">
            <v>CFG(Disabled)</v>
          </cell>
          <cell r="AT439" t="str">
            <v>CFG(100KOhm PU)</v>
          </cell>
          <cell r="AV439" t="str">
            <v>CFG(Pull)</v>
          </cell>
          <cell r="AX439" t="str">
            <v>CFG(Enabled)</v>
          </cell>
          <cell r="AZ439" t="str">
            <v>NA</v>
          </cell>
          <cell r="BB439" t="str">
            <v>CFG(100MHz)</v>
          </cell>
          <cell r="BD439" t="str">
            <v>NA</v>
          </cell>
          <cell r="BF439" t="str">
            <v>NA</v>
          </cell>
          <cell r="BH439" t="str">
            <v>NA</v>
          </cell>
          <cell r="BW439">
            <v>-2692.7249999999999</v>
          </cell>
          <cell r="BX439">
            <v>103</v>
          </cell>
          <cell r="CI439" t="str">
            <v>EIM_A21</v>
          </cell>
        </row>
        <row r="440">
          <cell r="C440" t="str">
            <v>eim_a19</v>
          </cell>
          <cell r="E440" t="str">
            <v>GPIO</v>
          </cell>
          <cell r="I440" t="str">
            <v>weim</v>
          </cell>
          <cell r="J440" t="str">
            <v>WEIM_A[19]</v>
          </cell>
          <cell r="K440" t="str">
            <v>ipu1</v>
          </cell>
          <cell r="L440" t="str">
            <v>DISP1_DAT[14]</v>
          </cell>
          <cell r="M440" t="str">
            <v>ipu1</v>
          </cell>
          <cell r="N440" t="str">
            <v>CSI1_D[14]</v>
          </cell>
          <cell r="Q440" t="str">
            <v>mipi_core</v>
          </cell>
          <cell r="R440" t="str">
            <v>DPHY_TEST_OUT[20]</v>
          </cell>
          <cell r="S440" t="str">
            <v>gpio2</v>
          </cell>
          <cell r="T440" t="str">
            <v>GPIO[19]</v>
          </cell>
          <cell r="U440" t="str">
            <v>tpsmp</v>
          </cell>
          <cell r="V440" t="str">
            <v>HDATA[3]</v>
          </cell>
          <cell r="W440" t="str">
            <v>sjc.sjc_gpucr1_reg[11]</v>
          </cell>
          <cell r="X440" t="str">
            <v>src</v>
          </cell>
          <cell r="Y440" t="str">
            <v>BT_CFG[19]</v>
          </cell>
          <cell r="Z440" t="str">
            <v>~src.system_rst_b</v>
          </cell>
          <cell r="AF440" t="str">
            <v>ipt_eim_a19_dir</v>
          </cell>
          <cell r="AG440" t="str">
            <v>ipt_eim_a19_in</v>
          </cell>
          <cell r="AH440" t="str">
            <v>ipt_eim_a19_out</v>
          </cell>
          <cell r="AI440" t="str">
            <v>ipt_mode</v>
          </cell>
          <cell r="AJ440" t="str">
            <v>Yes</v>
          </cell>
          <cell r="AL440" t="str">
            <v>CFG(FAST)</v>
          </cell>
          <cell r="AN440" t="str">
            <v>CFG(R0DIV6)</v>
          </cell>
          <cell r="AP440" t="str">
            <v>CFG(Disabled)</v>
          </cell>
          <cell r="AR440" t="str">
            <v>CFG(Disabled)</v>
          </cell>
          <cell r="AT440" t="str">
            <v>CFG(100KOhm PU)</v>
          </cell>
          <cell r="AV440" t="str">
            <v>CFG(Pull)</v>
          </cell>
          <cell r="AX440" t="str">
            <v>CFG(Enabled)</v>
          </cell>
          <cell r="AZ440" t="str">
            <v>NA</v>
          </cell>
          <cell r="BB440" t="str">
            <v>CFG(100MHz)</v>
          </cell>
          <cell r="BD440" t="str">
            <v>NA</v>
          </cell>
          <cell r="BF440" t="str">
            <v>NA</v>
          </cell>
          <cell r="BH440" t="str">
            <v>NA</v>
          </cell>
          <cell r="BW440">
            <v>-2692.7249999999999</v>
          </cell>
          <cell r="BX440">
            <v>150</v>
          </cell>
          <cell r="CI440" t="str">
            <v>EIM_A19</v>
          </cell>
        </row>
        <row r="441">
          <cell r="C441" t="str">
            <v>eim_a20</v>
          </cell>
          <cell r="E441" t="str">
            <v>GPIO</v>
          </cell>
          <cell r="I441" t="str">
            <v>weim</v>
          </cell>
          <cell r="J441" t="str">
            <v>WEIM_A[20]</v>
          </cell>
          <cell r="K441" t="str">
            <v>ipu1</v>
          </cell>
          <cell r="L441" t="str">
            <v>DISP1_DAT[15]</v>
          </cell>
          <cell r="M441" t="str">
            <v>ipu1</v>
          </cell>
          <cell r="N441" t="str">
            <v>CSI1_D[15]</v>
          </cell>
          <cell r="Q441" t="str">
            <v>mipi_core</v>
          </cell>
          <cell r="R441" t="str">
            <v>DPHY_TEST_OUT[19]</v>
          </cell>
          <cell r="S441" t="str">
            <v>gpio2</v>
          </cell>
          <cell r="T441" t="str">
            <v>GPIO[18]</v>
          </cell>
          <cell r="U441" t="str">
            <v>tpsmp</v>
          </cell>
          <cell r="V441" t="str">
            <v>HDATA[2]</v>
          </cell>
          <cell r="W441" t="str">
            <v>sjc.sjc_gpucr1_reg[11]</v>
          </cell>
          <cell r="X441" t="str">
            <v>src</v>
          </cell>
          <cell r="Y441" t="str">
            <v>BT_CFG[20]</v>
          </cell>
          <cell r="Z441" t="str">
            <v>~src.system_rst_b</v>
          </cell>
          <cell r="AF441" t="str">
            <v>ipt_eim_a20_dir</v>
          </cell>
          <cell r="AG441" t="str">
            <v>ipt_eim_a20_in</v>
          </cell>
          <cell r="AH441" t="str">
            <v>ipt_eim_a20_out</v>
          </cell>
          <cell r="AI441" t="str">
            <v>ipt_mode</v>
          </cell>
          <cell r="AJ441" t="str">
            <v>Yes</v>
          </cell>
          <cell r="AL441" t="str">
            <v>CFG(FAST)</v>
          </cell>
          <cell r="AN441" t="str">
            <v>CFG(R0DIV6)</v>
          </cell>
          <cell r="AP441" t="str">
            <v>CFG(Disabled)</v>
          </cell>
          <cell r="AR441" t="str">
            <v>CFG(Disabled)</v>
          </cell>
          <cell r="AT441" t="str">
            <v>CFG(100KOhm PU)</v>
          </cell>
          <cell r="AV441" t="str">
            <v>CFG(Pull)</v>
          </cell>
          <cell r="AX441" t="str">
            <v>CFG(Enabled)</v>
          </cell>
          <cell r="AZ441" t="str">
            <v>NA</v>
          </cell>
          <cell r="BB441" t="str">
            <v>CFG(100MHz)</v>
          </cell>
          <cell r="BD441" t="str">
            <v>NA</v>
          </cell>
          <cell r="BF441" t="str">
            <v>NA</v>
          </cell>
          <cell r="BH441" t="str">
            <v>NA</v>
          </cell>
          <cell r="BW441">
            <v>-2692.7249999999999</v>
          </cell>
          <cell r="BX441">
            <v>197</v>
          </cell>
          <cell r="CI441" t="str">
            <v>EIM_A20</v>
          </cell>
        </row>
        <row r="442">
          <cell r="C442" t="str">
            <v>eim_a24</v>
          </cell>
          <cell r="E442" t="str">
            <v>GPIO</v>
          </cell>
          <cell r="I442" t="str">
            <v>weim</v>
          </cell>
          <cell r="J442" t="str">
            <v>WEIM_A[24]</v>
          </cell>
          <cell r="K442" t="str">
            <v>ipu1</v>
          </cell>
          <cell r="L442" t="str">
            <v>DISP1_DAT[19]</v>
          </cell>
          <cell r="M442" t="str">
            <v>ipu1</v>
          </cell>
          <cell r="N442" t="str">
            <v>CSI1_D[19]</v>
          </cell>
          <cell r="Q442" t="str">
            <v>ipu1</v>
          </cell>
          <cell r="R442" t="str">
            <v>SISG[2]</v>
          </cell>
          <cell r="S442" t="str">
            <v>gpio5</v>
          </cell>
          <cell r="T442" t="str">
            <v>GPIO[4]</v>
          </cell>
          <cell r="U442" t="str">
            <v>pl301_sim_mx6dl_per1</v>
          </cell>
          <cell r="V442" t="str">
            <v>HPROT[2]</v>
          </cell>
          <cell r="W442" t="str">
            <v>sjc.sjc_gpucr1_reg[11]</v>
          </cell>
          <cell r="X442" t="str">
            <v>src</v>
          </cell>
          <cell r="Y442" t="str">
            <v>BT_CFG[24]</v>
          </cell>
          <cell r="Z442" t="str">
            <v>~src.system_rst_b</v>
          </cell>
          <cell r="AF442" t="str">
            <v>ipt_eim_a24_dir</v>
          </cell>
          <cell r="AG442" t="str">
            <v>ipt_eim_a24_in</v>
          </cell>
          <cell r="AH442" t="str">
            <v>ipt_eim_a24_out</v>
          </cell>
          <cell r="AI442" t="str">
            <v>ipt_mode</v>
          </cell>
          <cell r="AJ442" t="str">
            <v>Yes</v>
          </cell>
          <cell r="AL442" t="str">
            <v>CFG(FAST)</v>
          </cell>
          <cell r="AN442" t="str">
            <v>CFG(R0DIV6)</v>
          </cell>
          <cell r="AP442" t="str">
            <v>CFG(Disabled)</v>
          </cell>
          <cell r="AR442" t="str">
            <v>CFG(Disabled)</v>
          </cell>
          <cell r="AT442" t="str">
            <v>CFG(100KOhm PU)</v>
          </cell>
          <cell r="AV442" t="str">
            <v>CFG(Pull)</v>
          </cell>
          <cell r="AX442" t="str">
            <v>CFG(Enabled)</v>
          </cell>
          <cell r="AZ442" t="str">
            <v>NA</v>
          </cell>
          <cell r="BB442" t="str">
            <v>CFG(100MHz)</v>
          </cell>
          <cell r="BD442" t="str">
            <v>NA</v>
          </cell>
          <cell r="BF442" t="str">
            <v>NA</v>
          </cell>
          <cell r="BH442" t="str">
            <v>NA</v>
          </cell>
          <cell r="BW442">
            <v>-2692.7249999999999</v>
          </cell>
          <cell r="BX442">
            <v>1278</v>
          </cell>
          <cell r="CI442" t="str">
            <v>EIM_A24</v>
          </cell>
        </row>
        <row r="443">
          <cell r="C443" t="str">
            <v>eim_a17</v>
          </cell>
          <cell r="E443" t="str">
            <v>GPIO</v>
          </cell>
          <cell r="I443" t="str">
            <v>weim</v>
          </cell>
          <cell r="J443" t="str">
            <v>WEIM_A[17]</v>
          </cell>
          <cell r="K443" t="str">
            <v>ipu1</v>
          </cell>
          <cell r="L443" t="str">
            <v>DISP1_DAT[12]</v>
          </cell>
          <cell r="M443" t="str">
            <v>ipu1</v>
          </cell>
          <cell r="N443" t="str">
            <v>CSI1_D[12]</v>
          </cell>
          <cell r="Q443" t="str">
            <v>mipi_core</v>
          </cell>
          <cell r="R443" t="str">
            <v>DPHY_TEST_OUT[22]</v>
          </cell>
          <cell r="S443" t="str">
            <v>gpio2</v>
          </cell>
          <cell r="T443" t="str">
            <v>GPIO[21]</v>
          </cell>
          <cell r="U443" t="str">
            <v>tpsmp</v>
          </cell>
          <cell r="V443" t="str">
            <v>HDATA[5]</v>
          </cell>
          <cell r="W443" t="str">
            <v>sjc.sjc_gpucr1_reg[11]</v>
          </cell>
          <cell r="X443" t="str">
            <v>src</v>
          </cell>
          <cell r="Y443" t="str">
            <v>BT_CFG[17]</v>
          </cell>
          <cell r="Z443" t="str">
            <v>~src.system_rst_b</v>
          </cell>
          <cell r="AF443" t="str">
            <v>ipt_eim_a17_dir</v>
          </cell>
          <cell r="AG443" t="str">
            <v>ipt_eim_a17_in</v>
          </cell>
          <cell r="AH443" t="str">
            <v>ipt_eim_a17_out</v>
          </cell>
          <cell r="AI443" t="str">
            <v>ipt_mode</v>
          </cell>
          <cell r="AJ443" t="str">
            <v>Yes</v>
          </cell>
          <cell r="AL443" t="str">
            <v>CFG(FAST)</v>
          </cell>
          <cell r="AN443" t="str">
            <v>CFG(R0DIV6)</v>
          </cell>
          <cell r="AP443" t="str">
            <v>CFG(Disabled)</v>
          </cell>
          <cell r="AR443" t="str">
            <v>CFG(Disabled)</v>
          </cell>
          <cell r="AT443" t="str">
            <v>CFG(100KOhm PU)</v>
          </cell>
          <cell r="AV443" t="str">
            <v>CFG(Pull)</v>
          </cell>
          <cell r="AX443" t="str">
            <v>CFG(Enabled)</v>
          </cell>
          <cell r="AZ443" t="str">
            <v>NA</v>
          </cell>
          <cell r="BB443" t="str">
            <v>CFG(100MHz)</v>
          </cell>
          <cell r="BD443" t="str">
            <v>NA</v>
          </cell>
          <cell r="BF443" t="str">
            <v>NA</v>
          </cell>
          <cell r="BH443" t="str">
            <v>NA</v>
          </cell>
          <cell r="BW443">
            <v>-2692.7249999999999</v>
          </cell>
          <cell r="BX443">
            <v>1090</v>
          </cell>
          <cell r="CI443" t="str">
            <v>EIM_A17</v>
          </cell>
        </row>
        <row r="444">
          <cell r="C444" t="str">
            <v>nvcc_eim__6</v>
          </cell>
          <cell r="E444" t="str">
            <v>NOISY_POWER</v>
          </cell>
          <cell r="AF444" t="str">
            <v/>
          </cell>
          <cell r="AG444" t="str">
            <v/>
          </cell>
          <cell r="AH444" t="str">
            <v/>
          </cell>
          <cell r="AI444" t="str">
            <v/>
          </cell>
          <cell r="AJ444" t="str">
            <v>NA</v>
          </cell>
          <cell r="AL444" t="str">
            <v>NA</v>
          </cell>
          <cell r="AN444" t="str">
            <v>NA</v>
          </cell>
          <cell r="AP444" t="str">
            <v>NA</v>
          </cell>
          <cell r="AR444" t="str">
            <v>NA</v>
          </cell>
          <cell r="AT444" t="str">
            <v>NA</v>
          </cell>
          <cell r="AV444" t="str">
            <v>NA</v>
          </cell>
          <cell r="AX444" t="str">
            <v>NA</v>
          </cell>
          <cell r="AZ444" t="str">
            <v>NA</v>
          </cell>
          <cell r="BB444" t="str">
            <v>NA</v>
          </cell>
          <cell r="BD444" t="str">
            <v>NA</v>
          </cell>
          <cell r="BF444" t="str">
            <v>NA</v>
          </cell>
          <cell r="BH444" t="str">
            <v>NA</v>
          </cell>
          <cell r="BW444">
            <v>-2692.7249999999999</v>
          </cell>
          <cell r="BX444">
            <v>-1213</v>
          </cell>
          <cell r="CI444" t="str">
            <v>NVCC_EIM</v>
          </cell>
        </row>
        <row r="445">
          <cell r="C445" t="str">
            <v>eim_a22</v>
          </cell>
          <cell r="E445" t="str">
            <v>GPIO</v>
          </cell>
          <cell r="I445" t="str">
            <v>weim</v>
          </cell>
          <cell r="J445" t="str">
            <v>WEIM_A[22]</v>
          </cell>
          <cell r="K445" t="str">
            <v>ipu1</v>
          </cell>
          <cell r="L445" t="str">
            <v>DISP1_DAT[17]</v>
          </cell>
          <cell r="M445" t="str">
            <v>ipu1</v>
          </cell>
          <cell r="N445" t="str">
            <v>CSI1_D[17]</v>
          </cell>
          <cell r="S445" t="str">
            <v>gpio2</v>
          </cell>
          <cell r="T445" t="str">
            <v>GPIO[16]</v>
          </cell>
          <cell r="U445" t="str">
            <v>tpsmp</v>
          </cell>
          <cell r="V445" t="str">
            <v>HDATA[0]</v>
          </cell>
          <cell r="W445" t="str">
            <v>sjc.sjc_gpucr1_reg[11]</v>
          </cell>
          <cell r="X445" t="str">
            <v>src</v>
          </cell>
          <cell r="Y445" t="str">
            <v>BT_CFG[22]</v>
          </cell>
          <cell r="Z445" t="str">
            <v>~src.system_rst_b</v>
          </cell>
          <cell r="AF445" t="str">
            <v>ipt_eim_a22_dir</v>
          </cell>
          <cell r="AG445" t="str">
            <v>ipt_eim_a22_in</v>
          </cell>
          <cell r="AH445" t="str">
            <v>ipt_eim_a22_out</v>
          </cell>
          <cell r="AI445" t="str">
            <v>ipt_mode</v>
          </cell>
          <cell r="AJ445" t="str">
            <v>Yes</v>
          </cell>
          <cell r="AL445" t="str">
            <v>CFG(FAST)</v>
          </cell>
          <cell r="AN445" t="str">
            <v>CFG(R0DIV6)</v>
          </cell>
          <cell r="AP445" t="str">
            <v>CFG(Disabled)</v>
          </cell>
          <cell r="AR445" t="str">
            <v>CFG(Disabled)</v>
          </cell>
          <cell r="AT445" t="str">
            <v>CFG(100KOhm PU)</v>
          </cell>
          <cell r="AV445" t="str">
            <v>CFG(Pull)</v>
          </cell>
          <cell r="AX445" t="str">
            <v>CFG(Enabled)</v>
          </cell>
          <cell r="AZ445" t="str">
            <v>NA</v>
          </cell>
          <cell r="BB445" t="str">
            <v>CFG(100MHz)</v>
          </cell>
          <cell r="BD445" t="str">
            <v>NA</v>
          </cell>
          <cell r="BF445" t="str">
            <v>NA</v>
          </cell>
          <cell r="BH445" t="str">
            <v>NA</v>
          </cell>
          <cell r="BW445">
            <v>-2692.7249999999999</v>
          </cell>
          <cell r="BX445">
            <v>1184</v>
          </cell>
          <cell r="CI445" t="str">
            <v>EIM_A22</v>
          </cell>
        </row>
        <row r="446">
          <cell r="C446" t="str">
            <v>eim_d26</v>
          </cell>
          <cell r="E446" t="str">
            <v>GPIO</v>
          </cell>
          <cell r="I446" t="str">
            <v>weim</v>
          </cell>
          <cell r="J446" t="str">
            <v>WEIM_D[26]</v>
          </cell>
          <cell r="K446" t="str">
            <v>ipu1</v>
          </cell>
          <cell r="L446" t="str">
            <v>DI1_PIN11</v>
          </cell>
          <cell r="M446" t="str">
            <v>ipu1</v>
          </cell>
          <cell r="N446" t="str">
            <v>CSI0_D[1]</v>
          </cell>
          <cell r="O446" t="str">
            <v>ipu1</v>
          </cell>
          <cell r="P446" t="str">
            <v>CSI1_D[14]</v>
          </cell>
          <cell r="Q446" t="str">
            <v>uart2</v>
          </cell>
          <cell r="R446" t="str">
            <v>TXD_MUX</v>
          </cell>
          <cell r="S446" t="str">
            <v>gpio3</v>
          </cell>
          <cell r="T446" t="str">
            <v>GPIO[26]</v>
          </cell>
          <cell r="U446" t="str">
            <v>ipu1</v>
          </cell>
          <cell r="V446" t="str">
            <v>SISG[2]</v>
          </cell>
          <cell r="X446" t="str">
            <v>ipu1</v>
          </cell>
          <cell r="Y446" t="str">
            <v>DISP1_DAT[22]</v>
          </cell>
          <cell r="AF446" t="str">
            <v>ipt_eim_d26_dir</v>
          </cell>
          <cell r="AG446" t="str">
            <v>ipt_eim_d26_in</v>
          </cell>
          <cell r="AH446" t="str">
            <v>ipt_eim_d26_out</v>
          </cell>
          <cell r="AI446" t="str">
            <v>ipt_mode</v>
          </cell>
          <cell r="AJ446" t="str">
            <v>Yes</v>
          </cell>
          <cell r="AL446" t="str">
            <v>CFG(SLOW)</v>
          </cell>
          <cell r="AN446" t="str">
            <v>CFG(R0DIV6)</v>
          </cell>
          <cell r="AP446" t="str">
            <v>CFG(Disabled)</v>
          </cell>
          <cell r="AR446" t="str">
            <v>CFG(Enabled)</v>
          </cell>
          <cell r="AT446" t="str">
            <v>CFG(100KOhm PU)</v>
          </cell>
          <cell r="AV446" t="str">
            <v>CFG(Pull)</v>
          </cell>
          <cell r="AX446" t="str">
            <v>CFG(Enabled)</v>
          </cell>
          <cell r="AZ446" t="str">
            <v>NA</v>
          </cell>
          <cell r="BB446" t="str">
            <v>CFG(100MHz)</v>
          </cell>
          <cell r="BD446" t="str">
            <v>NA</v>
          </cell>
          <cell r="BF446" t="str">
            <v>NA</v>
          </cell>
          <cell r="BH446" t="str">
            <v>NA</v>
          </cell>
          <cell r="BW446">
            <v>-2692.7249999999999</v>
          </cell>
          <cell r="BX446">
            <v>-1166</v>
          </cell>
          <cell r="CI446" t="str">
            <v>EIM_D26</v>
          </cell>
        </row>
        <row r="447">
          <cell r="C447" t="str">
            <v>eim_d28</v>
          </cell>
          <cell r="E447" t="str">
            <v>GPIO</v>
          </cell>
          <cell r="I447" t="str">
            <v>weim</v>
          </cell>
          <cell r="J447" t="str">
            <v>WEIM_D[28]</v>
          </cell>
          <cell r="K447" t="str">
            <v>i2c1</v>
          </cell>
          <cell r="L447" t="str">
            <v>SDA</v>
          </cell>
          <cell r="M447" t="str">
            <v>ecspi4</v>
          </cell>
          <cell r="N447" t="str">
            <v>MOSI</v>
          </cell>
          <cell r="O447" t="str">
            <v>ipu1</v>
          </cell>
          <cell r="P447" t="str">
            <v>CSI1_D[12]</v>
          </cell>
          <cell r="Q447" t="str">
            <v>uart2</v>
          </cell>
          <cell r="R447" t="str">
            <v>CTS</v>
          </cell>
          <cell r="S447" t="str">
            <v>gpio3</v>
          </cell>
          <cell r="T447" t="str">
            <v>GPIO[28]</v>
          </cell>
          <cell r="U447" t="str">
            <v>ipu1</v>
          </cell>
          <cell r="V447" t="str">
            <v>EXT_TRIG</v>
          </cell>
          <cell r="X447" t="str">
            <v>ipu1</v>
          </cell>
          <cell r="Y447" t="str">
            <v>DI0_PIN13</v>
          </cell>
          <cell r="AF447" t="str">
            <v>ipt_eim_d28_dir</v>
          </cell>
          <cell r="AG447" t="str">
            <v>ipt_eim_d28_in</v>
          </cell>
          <cell r="AH447" t="str">
            <v>ipt_eim_d28_out</v>
          </cell>
          <cell r="AI447" t="str">
            <v>ipt_mode</v>
          </cell>
          <cell r="AJ447" t="str">
            <v>Yes</v>
          </cell>
          <cell r="AL447" t="str">
            <v>CFG(SLOW)</v>
          </cell>
          <cell r="AN447" t="str">
            <v>CFG(R0DIV6)</v>
          </cell>
          <cell r="AP447" t="str">
            <v>CFG(Disabled)</v>
          </cell>
          <cell r="AR447" t="str">
            <v>CFG(Enabled)</v>
          </cell>
          <cell r="AT447" t="str">
            <v>CFG(100KOhm PU)</v>
          </cell>
          <cell r="AV447" t="str">
            <v>CFG(Pull)</v>
          </cell>
          <cell r="AX447" t="str">
            <v>CFG(Enabled)</v>
          </cell>
          <cell r="AZ447" t="str">
            <v>NA</v>
          </cell>
          <cell r="BB447" t="str">
            <v>CFG(100MHz)</v>
          </cell>
          <cell r="BD447" t="str">
            <v>NA</v>
          </cell>
          <cell r="BF447" t="str">
            <v>NA</v>
          </cell>
          <cell r="BH447" t="str">
            <v>NA</v>
          </cell>
          <cell r="BW447">
            <v>-2692.7249999999999</v>
          </cell>
          <cell r="BX447">
            <v>-1307</v>
          </cell>
          <cell r="CI447" t="str">
            <v>EIM_D28</v>
          </cell>
        </row>
        <row r="448">
          <cell r="C448" t="str">
            <v>nvcc_eim__7</v>
          </cell>
          <cell r="E448" t="str">
            <v>NOISY_POWER</v>
          </cell>
          <cell r="AF448" t="str">
            <v/>
          </cell>
          <cell r="AG448" t="str">
            <v/>
          </cell>
          <cell r="AH448" t="str">
            <v/>
          </cell>
          <cell r="AI448" t="str">
            <v/>
          </cell>
          <cell r="AJ448" t="str">
            <v>NA</v>
          </cell>
          <cell r="AL448" t="str">
            <v>NA</v>
          </cell>
          <cell r="AN448" t="str">
            <v>NA</v>
          </cell>
          <cell r="AP448" t="str">
            <v>NA</v>
          </cell>
          <cell r="AR448" t="str">
            <v>NA</v>
          </cell>
          <cell r="AT448" t="str">
            <v>NA</v>
          </cell>
          <cell r="AV448" t="str">
            <v>NA</v>
          </cell>
          <cell r="AX448" t="str">
            <v>NA</v>
          </cell>
          <cell r="AZ448" t="str">
            <v>NA</v>
          </cell>
          <cell r="BB448" t="str">
            <v>NA</v>
          </cell>
          <cell r="BD448" t="str">
            <v>NA</v>
          </cell>
          <cell r="BF448" t="str">
            <v>NA</v>
          </cell>
          <cell r="BH448" t="str">
            <v>NA</v>
          </cell>
          <cell r="BW448">
            <v>-2692.7249999999999</v>
          </cell>
          <cell r="BX448">
            <v>-1213</v>
          </cell>
          <cell r="CI448" t="str">
            <v>NVCC_EIM</v>
          </cell>
        </row>
        <row r="449">
          <cell r="C449" t="str">
            <v>eim_d30</v>
          </cell>
          <cell r="E449" t="str">
            <v>GPIO</v>
          </cell>
          <cell r="I449" t="str">
            <v>weim</v>
          </cell>
          <cell r="J449" t="str">
            <v>WEIM_D[30]</v>
          </cell>
          <cell r="K449" t="str">
            <v>ipu1</v>
          </cell>
          <cell r="L449" t="str">
            <v>DISP1_DAT[21]</v>
          </cell>
          <cell r="M449" t="str">
            <v>ipu1</v>
          </cell>
          <cell r="N449" t="str">
            <v>DI0_PIN11</v>
          </cell>
          <cell r="O449" t="str">
            <v>ipu1</v>
          </cell>
          <cell r="P449" t="str">
            <v>CSI0_D[3]</v>
          </cell>
          <cell r="Q449" t="str">
            <v>uart3</v>
          </cell>
          <cell r="R449" t="str">
            <v>CTS</v>
          </cell>
          <cell r="S449" t="str">
            <v>gpio3</v>
          </cell>
          <cell r="T449" t="str">
            <v>GPIO[30]</v>
          </cell>
          <cell r="U449" t="str">
            <v>usboh3</v>
          </cell>
          <cell r="V449" t="str">
            <v>USBH1_OC</v>
          </cell>
          <cell r="X449" t="str">
            <v>pl301_sim_mx6dl_per1</v>
          </cell>
          <cell r="Y449" t="str">
            <v>HPROT[0]</v>
          </cell>
          <cell r="Z449" t="str">
            <v>sjc.sjc_gpucr1_reg[11]</v>
          </cell>
          <cell r="AF449" t="str">
            <v>ipt_eim_d30_dir</v>
          </cell>
          <cell r="AG449" t="str">
            <v>ipt_eim_d30_in</v>
          </cell>
          <cell r="AH449" t="str">
            <v>ipt_eim_d30_out</v>
          </cell>
          <cell r="AI449" t="str">
            <v>ipt_mode</v>
          </cell>
          <cell r="AJ449" t="str">
            <v>Yes</v>
          </cell>
          <cell r="AL449" t="str">
            <v>CFG(SLOW)</v>
          </cell>
          <cell r="AN449" t="str">
            <v>CFG(R0DIV6)</v>
          </cell>
          <cell r="AP449" t="str">
            <v>CFG(Disabled)</v>
          </cell>
          <cell r="AR449" t="str">
            <v>CFG(Enabled)</v>
          </cell>
          <cell r="AT449" t="str">
            <v>CFG(100KOhm PU)</v>
          </cell>
          <cell r="AV449" t="str">
            <v>CFG(Pull)</v>
          </cell>
          <cell r="AX449" t="str">
            <v>CFG(Enabled)</v>
          </cell>
          <cell r="AZ449" t="str">
            <v>NA</v>
          </cell>
          <cell r="BB449" t="str">
            <v>CFG(100MHz)</v>
          </cell>
          <cell r="BD449" t="str">
            <v>NA</v>
          </cell>
          <cell r="BF449" t="str">
            <v>NA</v>
          </cell>
          <cell r="BH449" t="str">
            <v>NA</v>
          </cell>
          <cell r="BW449">
            <v>-2692.7249999999999</v>
          </cell>
          <cell r="BX449">
            <v>-1401</v>
          </cell>
          <cell r="CI449" t="str">
            <v>EIM_D30</v>
          </cell>
        </row>
        <row r="450">
          <cell r="C450" t="str">
            <v>eim_d23</v>
          </cell>
          <cell r="E450" t="str">
            <v>GPIO</v>
          </cell>
          <cell r="I450" t="str">
            <v>weim</v>
          </cell>
          <cell r="J450" t="str">
            <v>WEIM_D[23]</v>
          </cell>
          <cell r="K450" t="str">
            <v>ipu1</v>
          </cell>
          <cell r="L450" t="str">
            <v>DI0_D0_CS</v>
          </cell>
          <cell r="M450" t="str">
            <v>uart3</v>
          </cell>
          <cell r="N450" t="str">
            <v>CTS</v>
          </cell>
          <cell r="O450" t="str">
            <v>uart1</v>
          </cell>
          <cell r="P450" t="str">
            <v>DCD</v>
          </cell>
          <cell r="Q450" t="str">
            <v>ipu1</v>
          </cell>
          <cell r="R450" t="str">
            <v>CSI1_DATA_EN</v>
          </cell>
          <cell r="S450" t="str">
            <v>gpio3</v>
          </cell>
          <cell r="T450" t="str">
            <v>GPIO[23]</v>
          </cell>
          <cell r="U450" t="str">
            <v>ipu1</v>
          </cell>
          <cell r="V450" t="str">
            <v>DI1_PIN2</v>
          </cell>
          <cell r="X450" t="str">
            <v>ipu1</v>
          </cell>
          <cell r="Y450" t="str">
            <v>DI1_PIN14</v>
          </cell>
          <cell r="AF450" t="str">
            <v>ipt_eim_d23_dir</v>
          </cell>
          <cell r="AG450" t="str">
            <v>ipt_eim_d23_in</v>
          </cell>
          <cell r="AH450" t="str">
            <v>ipt_eim_d23_out</v>
          </cell>
          <cell r="AI450" t="str">
            <v>ipt_mode</v>
          </cell>
          <cell r="AJ450" t="str">
            <v>Yes</v>
          </cell>
          <cell r="AL450" t="str">
            <v>CFG(SLOW)</v>
          </cell>
          <cell r="AN450" t="str">
            <v>CFG(R0DIV6)</v>
          </cell>
          <cell r="AP450" t="str">
            <v>CFG(Disabled)</v>
          </cell>
          <cell r="AR450" t="str">
            <v>CFG(Enabled)</v>
          </cell>
          <cell r="AT450" t="str">
            <v>CFG(100KOhm PU)</v>
          </cell>
          <cell r="AV450" t="str">
            <v>CFG(Pull)</v>
          </cell>
          <cell r="AX450" t="str">
            <v>CFG(Enabled)</v>
          </cell>
          <cell r="AZ450" t="str">
            <v>NA</v>
          </cell>
          <cell r="BB450" t="str">
            <v>CFG(100MHz)</v>
          </cell>
          <cell r="BD450" t="str">
            <v>NA</v>
          </cell>
          <cell r="BF450" t="str">
            <v>NA</v>
          </cell>
          <cell r="BH450" t="str">
            <v>NA</v>
          </cell>
          <cell r="BW450">
            <v>-2692.7249999999999</v>
          </cell>
          <cell r="BX450">
            <v>-555</v>
          </cell>
          <cell r="CI450" t="str">
            <v>EIM_D23</v>
          </cell>
        </row>
        <row r="451">
          <cell r="C451" t="str">
            <v>eim_d31</v>
          </cell>
          <cell r="E451" t="str">
            <v>GPIO</v>
          </cell>
          <cell r="I451" t="str">
            <v>weim</v>
          </cell>
          <cell r="J451" t="str">
            <v>WEIM_D[31]</v>
          </cell>
          <cell r="K451" t="str">
            <v>ipu1</v>
          </cell>
          <cell r="L451" t="str">
            <v>DISP1_DAT[20]</v>
          </cell>
          <cell r="M451" t="str">
            <v>ipu1</v>
          </cell>
          <cell r="N451" t="str">
            <v>DI0_PIN12</v>
          </cell>
          <cell r="O451" t="str">
            <v>ipu1</v>
          </cell>
          <cell r="P451" t="str">
            <v>CSI0_D[2]</v>
          </cell>
          <cell r="Q451" t="str">
            <v>uart3</v>
          </cell>
          <cell r="R451" t="str">
            <v>RTS</v>
          </cell>
          <cell r="S451" t="str">
            <v>gpio3</v>
          </cell>
          <cell r="T451" t="str">
            <v>GPIO[31]</v>
          </cell>
          <cell r="U451" t="str">
            <v>usboh3</v>
          </cell>
          <cell r="V451" t="str">
            <v>USBH1_PWR</v>
          </cell>
          <cell r="X451" t="str">
            <v>pl301_sim_mx6dl_per1</v>
          </cell>
          <cell r="Y451" t="str">
            <v>HPROT[1]</v>
          </cell>
          <cell r="Z451" t="str">
            <v>sjc.sjc_gpucr1_reg[11]</v>
          </cell>
          <cell r="AF451" t="str">
            <v>ipt_eim_d31_dir</v>
          </cell>
          <cell r="AG451" t="str">
            <v>ipt_eim_d31_in</v>
          </cell>
          <cell r="AH451" t="str">
            <v>ipt_eim_d31_out</v>
          </cell>
          <cell r="AI451" t="str">
            <v>ipt_mode</v>
          </cell>
          <cell r="AJ451" t="str">
            <v>Yes</v>
          </cell>
          <cell r="AL451" t="str">
            <v>CFG(SLOW)</v>
          </cell>
          <cell r="AN451" t="str">
            <v>CFG(R0DIV6)</v>
          </cell>
          <cell r="AP451" t="str">
            <v>CFG(Disabled)</v>
          </cell>
          <cell r="AR451" t="str">
            <v>CFG(Enabled)</v>
          </cell>
          <cell r="AT451" t="str">
            <v>CFG(100KOhm PD)</v>
          </cell>
          <cell r="AV451" t="str">
            <v>CFG(Pull)</v>
          </cell>
          <cell r="AX451" t="str">
            <v>CFG(Enabled)</v>
          </cell>
          <cell r="AZ451" t="str">
            <v>NA</v>
          </cell>
          <cell r="BB451" t="str">
            <v>CFG(100MHz)</v>
          </cell>
          <cell r="BD451" t="str">
            <v>NA</v>
          </cell>
          <cell r="BF451" t="str">
            <v>NA</v>
          </cell>
          <cell r="BH451" t="str">
            <v>NA</v>
          </cell>
          <cell r="BW451">
            <v>-2692.7249999999999</v>
          </cell>
          <cell r="BX451">
            <v>-696</v>
          </cell>
          <cell r="CI451" t="str">
            <v>EIM_D31</v>
          </cell>
        </row>
        <row r="452">
          <cell r="C452" t="str">
            <v>eim_d18</v>
          </cell>
          <cell r="E452" t="str">
            <v>GPIO</v>
          </cell>
          <cell r="I452" t="str">
            <v>weim</v>
          </cell>
          <cell r="J452" t="str">
            <v>WEIM_D[18]</v>
          </cell>
          <cell r="K452" t="str">
            <v>ecspi1</v>
          </cell>
          <cell r="L452" t="str">
            <v>MOSI</v>
          </cell>
          <cell r="M452" t="str">
            <v>ipu1</v>
          </cell>
          <cell r="N452" t="str">
            <v>DI0_PIN7</v>
          </cell>
          <cell r="O452" t="str">
            <v>ipu1</v>
          </cell>
          <cell r="P452" t="str">
            <v>CSI1_D[17]</v>
          </cell>
          <cell r="Q452" t="str">
            <v>ipu1</v>
          </cell>
          <cell r="R452" t="str">
            <v>DI1_D0_CS</v>
          </cell>
          <cell r="S452" t="str">
            <v>gpio3</v>
          </cell>
          <cell r="T452" t="str">
            <v>GPIO[18]</v>
          </cell>
          <cell r="U452" t="str">
            <v>i2c3</v>
          </cell>
          <cell r="V452" t="str">
            <v>SDA</v>
          </cell>
          <cell r="X452" t="str">
            <v>pl301_sim_mx6dl_per1</v>
          </cell>
          <cell r="Y452" t="str">
            <v>HBURST[2]</v>
          </cell>
          <cell r="Z452" t="str">
            <v>sjc.sjc_gpucr1_reg[11]</v>
          </cell>
          <cell r="AF452" t="str">
            <v>ipt_eim_d18_dir</v>
          </cell>
          <cell r="AG452" t="str">
            <v>ipt_eim_d18_in</v>
          </cell>
          <cell r="AH452" t="str">
            <v>ipt_eim_d18_out</v>
          </cell>
          <cell r="AI452" t="str">
            <v>ipt_mode</v>
          </cell>
          <cell r="AJ452" t="str">
            <v>Yes</v>
          </cell>
          <cell r="AL452" t="str">
            <v>CFG(SLOW)</v>
          </cell>
          <cell r="AN452" t="str">
            <v>CFG(R0DIV6)</v>
          </cell>
          <cell r="AP452" t="str">
            <v>CFG(Disabled)</v>
          </cell>
          <cell r="AR452" t="str">
            <v>CFG(Enabled)</v>
          </cell>
          <cell r="AT452" t="str">
            <v>CFG(100KOhm PU)</v>
          </cell>
          <cell r="AV452" t="str">
            <v>CFG(Pull)</v>
          </cell>
          <cell r="AX452" t="str">
            <v>CFG(Enabled)</v>
          </cell>
          <cell r="AZ452" t="str">
            <v>NA</v>
          </cell>
          <cell r="BB452" t="str">
            <v>CFG(100MHz)</v>
          </cell>
          <cell r="BD452" t="str">
            <v>NA</v>
          </cell>
          <cell r="BF452" t="str">
            <v>NA</v>
          </cell>
          <cell r="BH452" t="str">
            <v>NA</v>
          </cell>
          <cell r="BW452">
            <v>-2692.7249999999999</v>
          </cell>
          <cell r="BX452">
            <v>-461</v>
          </cell>
          <cell r="CI452" t="str">
            <v>EIM_D18</v>
          </cell>
        </row>
        <row r="453">
          <cell r="C453" t="str">
            <v>eim_d25</v>
          </cell>
          <cell r="E453" t="str">
            <v>GPIO</v>
          </cell>
          <cell r="I453" t="str">
            <v>weim</v>
          </cell>
          <cell r="J453" t="str">
            <v>WEIM_D[25]</v>
          </cell>
          <cell r="K453" t="str">
            <v>ecspi4</v>
          </cell>
          <cell r="L453" t="str">
            <v>SS3</v>
          </cell>
          <cell r="M453" t="str">
            <v>uart3</v>
          </cell>
          <cell r="N453" t="str">
            <v>RXD_MUX</v>
          </cell>
          <cell r="O453" t="str">
            <v>ecspi1</v>
          </cell>
          <cell r="P453" t="str">
            <v>SS3</v>
          </cell>
          <cell r="Q453" t="str">
            <v>ecspi2</v>
          </cell>
          <cell r="R453" t="str">
            <v>SS3</v>
          </cell>
          <cell r="S453" t="str">
            <v>gpio3</v>
          </cell>
          <cell r="T453" t="str">
            <v>GPIO[25]</v>
          </cell>
          <cell r="U453" t="str">
            <v>audmux</v>
          </cell>
          <cell r="V453" t="str">
            <v>AUD5_RXC</v>
          </cell>
          <cell r="X453" t="str">
            <v>uart1</v>
          </cell>
          <cell r="Y453" t="str">
            <v>DSR</v>
          </cell>
          <cell r="AF453" t="str">
            <v>ipt_eim_d25_dir</v>
          </cell>
          <cell r="AG453" t="str">
            <v>ipt_eim_d25_in</v>
          </cell>
          <cell r="AH453" t="str">
            <v>ipt_eim_d25_out</v>
          </cell>
          <cell r="AI453" t="str">
            <v>ipt_mode</v>
          </cell>
          <cell r="AJ453" t="str">
            <v>Yes</v>
          </cell>
          <cell r="AL453" t="str">
            <v>CFG(SLOW)</v>
          </cell>
          <cell r="AN453" t="str">
            <v>CFG(R0DIV6)</v>
          </cell>
          <cell r="AP453" t="str">
            <v>CFG(Disabled)</v>
          </cell>
          <cell r="AR453" t="str">
            <v>CFG(Enabled)</v>
          </cell>
          <cell r="AT453" t="str">
            <v>CFG(100KOhm PU)</v>
          </cell>
          <cell r="AV453" t="str">
            <v>CFG(Pull)</v>
          </cell>
          <cell r="AX453" t="str">
            <v>CFG(Enabled)</v>
          </cell>
          <cell r="AZ453" t="str">
            <v>NA</v>
          </cell>
          <cell r="BB453" t="str">
            <v>CFG(100MHz)</v>
          </cell>
          <cell r="BD453" t="str">
            <v>NA</v>
          </cell>
          <cell r="BF453" t="str">
            <v>NA</v>
          </cell>
          <cell r="BH453" t="str">
            <v>NA</v>
          </cell>
          <cell r="BW453">
            <v>-2692.7249999999999</v>
          </cell>
          <cell r="BX453">
            <v>-1119</v>
          </cell>
          <cell r="CI453" t="str">
            <v>EIM_D25</v>
          </cell>
        </row>
        <row r="454">
          <cell r="C454" t="str">
            <v>nvcc_eim__8</v>
          </cell>
          <cell r="E454" t="str">
            <v>NOISY_POWER</v>
          </cell>
          <cell r="AF454" t="str">
            <v/>
          </cell>
          <cell r="AG454" t="str">
            <v/>
          </cell>
          <cell r="AH454" t="str">
            <v/>
          </cell>
          <cell r="AI454" t="str">
            <v/>
          </cell>
          <cell r="AJ454" t="str">
            <v>NA</v>
          </cell>
          <cell r="AL454" t="str">
            <v>NA</v>
          </cell>
          <cell r="AN454" t="str">
            <v>NA</v>
          </cell>
          <cell r="AP454" t="str">
            <v>NA</v>
          </cell>
          <cell r="AR454" t="str">
            <v>NA</v>
          </cell>
          <cell r="AT454" t="str">
            <v>NA</v>
          </cell>
          <cell r="AV454" t="str">
            <v>NA</v>
          </cell>
          <cell r="AX454" t="str">
            <v>NA</v>
          </cell>
          <cell r="AZ454" t="str">
            <v>NA</v>
          </cell>
          <cell r="BB454" t="str">
            <v>NA</v>
          </cell>
          <cell r="BD454" t="str">
            <v>NA</v>
          </cell>
          <cell r="BF454" t="str">
            <v>NA</v>
          </cell>
          <cell r="BH454" t="str">
            <v>NA</v>
          </cell>
          <cell r="BW454">
            <v>-2692.7249999999999</v>
          </cell>
          <cell r="BX454">
            <v>-1213</v>
          </cell>
          <cell r="CI454" t="str">
            <v>NVCC_EIM</v>
          </cell>
        </row>
        <row r="455">
          <cell r="C455" t="str">
            <v>eim_eb3</v>
          </cell>
          <cell r="E455" t="str">
            <v>GPIO</v>
          </cell>
          <cell r="I455" t="str">
            <v>weim</v>
          </cell>
          <cell r="J455" t="str">
            <v>WEIM_EB[3]</v>
          </cell>
          <cell r="K455" t="str">
            <v>ecspi4</v>
          </cell>
          <cell r="L455" t="str">
            <v>RDY</v>
          </cell>
          <cell r="M455" t="str">
            <v>uart3</v>
          </cell>
          <cell r="N455" t="str">
            <v>RTS</v>
          </cell>
          <cell r="O455" t="str">
            <v>uart1</v>
          </cell>
          <cell r="P455" t="str">
            <v>RI</v>
          </cell>
          <cell r="Q455" t="str">
            <v>ipu1</v>
          </cell>
          <cell r="R455" t="str">
            <v>CSI1_HSYNC</v>
          </cell>
          <cell r="S455" t="str">
            <v>gpio2</v>
          </cell>
          <cell r="T455" t="str">
            <v>GPIO[31]</v>
          </cell>
          <cell r="U455" t="str">
            <v>ipu1</v>
          </cell>
          <cell r="V455" t="str">
            <v>DI1_PIN3</v>
          </cell>
          <cell r="X455" t="str">
            <v>src</v>
          </cell>
          <cell r="Y455" t="str">
            <v>BT_CFG[31]</v>
          </cell>
          <cell r="Z455" t="str">
            <v>~src.system_rst_b</v>
          </cell>
          <cell r="AF455" t="str">
            <v>ipt_eim_eb3_dir</v>
          </cell>
          <cell r="AG455" t="str">
            <v>ipt_eim_eb3_in</v>
          </cell>
          <cell r="AH455" t="str">
            <v>ipt_eim_eb3_out</v>
          </cell>
          <cell r="AI455" t="str">
            <v>ipt_mode</v>
          </cell>
          <cell r="AJ455" t="str">
            <v>Yes</v>
          </cell>
          <cell r="AL455" t="str">
            <v>CFG(SLOW)</v>
          </cell>
          <cell r="AN455" t="str">
            <v>CFG(R0DIV6)</v>
          </cell>
          <cell r="AP455" t="str">
            <v>CFG(Disabled)</v>
          </cell>
          <cell r="AR455" t="str">
            <v>CFG(Enabled)</v>
          </cell>
          <cell r="AT455" t="str">
            <v>CFG(100KOhm PU)</v>
          </cell>
          <cell r="AV455" t="str">
            <v>CFG(Pull)</v>
          </cell>
          <cell r="AX455" t="str">
            <v>CFG(Enabled)</v>
          </cell>
          <cell r="AZ455" t="str">
            <v>NA</v>
          </cell>
          <cell r="BB455" t="str">
            <v>CFG(100MHz)</v>
          </cell>
          <cell r="BD455" t="str">
            <v>NA</v>
          </cell>
          <cell r="BF455" t="str">
            <v>NA</v>
          </cell>
          <cell r="BH455" t="str">
            <v>NA</v>
          </cell>
          <cell r="BW455">
            <v>-2692.7249999999999</v>
          </cell>
          <cell r="BX455">
            <v>-85</v>
          </cell>
          <cell r="CI455" t="str">
            <v>EIM_EB3</v>
          </cell>
        </row>
        <row r="456">
          <cell r="C456" t="str">
            <v>eim_d16</v>
          </cell>
          <cell r="E456" t="str">
            <v>GPIO</v>
          </cell>
          <cell r="I456" t="str">
            <v>weim</v>
          </cell>
          <cell r="J456" t="str">
            <v>WEIM_D[16]</v>
          </cell>
          <cell r="K456" t="str">
            <v>ecspi1</v>
          </cell>
          <cell r="L456" t="str">
            <v>SCLK</v>
          </cell>
          <cell r="M456" t="str">
            <v>ipu1</v>
          </cell>
          <cell r="N456" t="str">
            <v>DI0_PIN5</v>
          </cell>
          <cell r="O456" t="str">
            <v>ipu1</v>
          </cell>
          <cell r="P456" t="str">
            <v>CSI1_D[18]</v>
          </cell>
          <cell r="Q456" t="str">
            <v>hdmi_tx</v>
          </cell>
          <cell r="R456" t="str">
            <v>DDC_SDA</v>
          </cell>
          <cell r="S456" t="str">
            <v>gpio3</v>
          </cell>
          <cell r="T456" t="str">
            <v>GPIO[16]</v>
          </cell>
          <cell r="U456" t="str">
            <v>i2c2</v>
          </cell>
          <cell r="V456" t="str">
            <v>SDA</v>
          </cell>
          <cell r="X456" t="str">
            <v>tpsmp</v>
          </cell>
          <cell r="Y456" t="str">
            <v>HTRANS[0]</v>
          </cell>
          <cell r="Z456" t="str">
            <v>sjc.sjc_gpucr1_reg[11]</v>
          </cell>
          <cell r="AF456" t="str">
            <v>ipt_eim_d16_dir</v>
          </cell>
          <cell r="AG456" t="str">
            <v>ipt_eim_d16_in</v>
          </cell>
          <cell r="AH456" t="str">
            <v>ipt_eim_d16_out</v>
          </cell>
          <cell r="AI456" t="str">
            <v>ipt_mode</v>
          </cell>
          <cell r="AJ456" t="str">
            <v>Yes</v>
          </cell>
          <cell r="AL456" t="str">
            <v>CFG(SLOW)</v>
          </cell>
          <cell r="AN456" t="str">
            <v>CFG(R0DIV6)</v>
          </cell>
          <cell r="AP456" t="str">
            <v>CFG(Disabled)</v>
          </cell>
          <cell r="AR456" t="str">
            <v>CFG(Enabled)</v>
          </cell>
          <cell r="AT456" t="str">
            <v>CFG(100KOhm PU)</v>
          </cell>
          <cell r="AV456" t="str">
            <v>CFG(Pull)</v>
          </cell>
          <cell r="AX456" t="str">
            <v>CFG(Enabled)</v>
          </cell>
          <cell r="AZ456" t="str">
            <v>NA</v>
          </cell>
          <cell r="BB456" t="str">
            <v>CFG(100MHz)</v>
          </cell>
          <cell r="BD456" t="str">
            <v>NA</v>
          </cell>
          <cell r="BF456" t="str">
            <v>NA</v>
          </cell>
          <cell r="BH456" t="str">
            <v>NA</v>
          </cell>
          <cell r="BW456">
            <v>-2692.7249999999999</v>
          </cell>
          <cell r="BX456">
            <v>-132</v>
          </cell>
          <cell r="CI456" t="str">
            <v>EIM_D16</v>
          </cell>
        </row>
        <row r="457">
          <cell r="C457" t="str">
            <v>eim_d29</v>
          </cell>
          <cell r="E457" t="str">
            <v>GPIO</v>
          </cell>
          <cell r="I457" t="str">
            <v>weim</v>
          </cell>
          <cell r="J457" t="str">
            <v>WEIM_D[29]</v>
          </cell>
          <cell r="K457" t="str">
            <v>ipu1</v>
          </cell>
          <cell r="L457" t="str">
            <v>DI1_PIN15</v>
          </cell>
          <cell r="M457" t="str">
            <v>ecspi4</v>
          </cell>
          <cell r="N457" t="str">
            <v>SS0</v>
          </cell>
          <cell r="Q457" t="str">
            <v>uart2</v>
          </cell>
          <cell r="R457" t="str">
            <v>RTS</v>
          </cell>
          <cell r="S457" t="str">
            <v>gpio3</v>
          </cell>
          <cell r="T457" t="str">
            <v>GPIO[29]</v>
          </cell>
          <cell r="U457" t="str">
            <v>ipu1</v>
          </cell>
          <cell r="V457" t="str">
            <v>CSI1_VSYNC</v>
          </cell>
          <cell r="X457" t="str">
            <v>ipu1</v>
          </cell>
          <cell r="Y457" t="str">
            <v>DI0_PIN14</v>
          </cell>
          <cell r="AF457" t="str">
            <v>ipt_eim_d29_dir</v>
          </cell>
          <cell r="AG457" t="str">
            <v>ipt_eim_d29_in</v>
          </cell>
          <cell r="AH457" t="str">
            <v>ipt_eim_d29_out</v>
          </cell>
          <cell r="AI457" t="str">
            <v>ipt_mode</v>
          </cell>
          <cell r="AJ457" t="str">
            <v>Yes</v>
          </cell>
          <cell r="AL457" t="str">
            <v>CFG(SLOW)</v>
          </cell>
          <cell r="AN457" t="str">
            <v>CFG(R0DIV6)</v>
          </cell>
          <cell r="AP457" t="str">
            <v>CFG(Disabled)</v>
          </cell>
          <cell r="AR457" t="str">
            <v>CFG(Enabled)</v>
          </cell>
          <cell r="AT457" t="str">
            <v>CFG(100KOhm PU)</v>
          </cell>
          <cell r="AV457" t="str">
            <v>CFG(Pull)</v>
          </cell>
          <cell r="AX457" t="str">
            <v>CFG(Enabled)</v>
          </cell>
          <cell r="AZ457" t="str">
            <v>NA</v>
          </cell>
          <cell r="BB457" t="str">
            <v>CFG(100MHz)</v>
          </cell>
          <cell r="BD457" t="str">
            <v>NA</v>
          </cell>
          <cell r="BF457" t="str">
            <v>NA</v>
          </cell>
          <cell r="BH457" t="str">
            <v>NA</v>
          </cell>
          <cell r="BW457">
            <v>-2692.7249999999999</v>
          </cell>
          <cell r="BX457">
            <v>-1354</v>
          </cell>
          <cell r="CI457" t="str">
            <v>EIM_D29</v>
          </cell>
        </row>
        <row r="458">
          <cell r="C458" t="str">
            <v>eim_d27</v>
          </cell>
          <cell r="E458" t="str">
            <v>GPIO</v>
          </cell>
          <cell r="I458" t="str">
            <v>weim</v>
          </cell>
          <cell r="J458" t="str">
            <v>WEIM_D[27]</v>
          </cell>
          <cell r="K458" t="str">
            <v>ipu1</v>
          </cell>
          <cell r="L458" t="str">
            <v>DI1_PIN13</v>
          </cell>
          <cell r="M458" t="str">
            <v>ipu1</v>
          </cell>
          <cell r="N458" t="str">
            <v>CSI0_D[0]</v>
          </cell>
          <cell r="O458" t="str">
            <v>ipu1</v>
          </cell>
          <cell r="P458" t="str">
            <v>CSI1_D[13]</v>
          </cell>
          <cell r="Q458" t="str">
            <v>uart2</v>
          </cell>
          <cell r="R458" t="str">
            <v>RXD_MUX</v>
          </cell>
          <cell r="S458" t="str">
            <v>gpio3</v>
          </cell>
          <cell r="T458" t="str">
            <v>GPIO[27]</v>
          </cell>
          <cell r="U458" t="str">
            <v>ipu1</v>
          </cell>
          <cell r="V458" t="str">
            <v>SISG[3]</v>
          </cell>
          <cell r="X458" t="str">
            <v>ipu1</v>
          </cell>
          <cell r="Y458" t="str">
            <v>DISP1_DAT[23]</v>
          </cell>
          <cell r="AF458" t="str">
            <v>ipt_eim_d27_dir</v>
          </cell>
          <cell r="AG458" t="str">
            <v>ipt_eim_d27_in</v>
          </cell>
          <cell r="AH458" t="str">
            <v>ipt_eim_d27_out</v>
          </cell>
          <cell r="AI458" t="str">
            <v>ipt_mode</v>
          </cell>
          <cell r="AJ458" t="str">
            <v>Yes</v>
          </cell>
          <cell r="AL458" t="str">
            <v>CFG(SLOW)</v>
          </cell>
          <cell r="AN458" t="str">
            <v>CFG(R0DIV6)</v>
          </cell>
          <cell r="AP458" t="str">
            <v>CFG(Disabled)</v>
          </cell>
          <cell r="AR458" t="str">
            <v>CFG(Enabled)</v>
          </cell>
          <cell r="AT458" t="str">
            <v>CFG(100KOhm PU)</v>
          </cell>
          <cell r="AV458" t="str">
            <v>CFG(Pull)</v>
          </cell>
          <cell r="AX458" t="str">
            <v>CFG(Enabled)</v>
          </cell>
          <cell r="AZ458" t="str">
            <v>NA</v>
          </cell>
          <cell r="BB458" t="str">
            <v>CFG(100MHz)</v>
          </cell>
          <cell r="BD458" t="str">
            <v>NA</v>
          </cell>
          <cell r="BF458" t="str">
            <v>NA</v>
          </cell>
          <cell r="BH458" t="str">
            <v>NA</v>
          </cell>
          <cell r="BW458">
            <v>-2692.7249999999999</v>
          </cell>
          <cell r="BX458">
            <v>-1260</v>
          </cell>
          <cell r="CI458" t="str">
            <v>EIM_D27</v>
          </cell>
        </row>
        <row r="459">
          <cell r="C459" t="str">
            <v>eim_d21</v>
          </cell>
          <cell r="E459" t="str">
            <v>GPIO</v>
          </cell>
          <cell r="I459" t="str">
            <v>weim</v>
          </cell>
          <cell r="J459" t="str">
            <v>WEIM_D[21]</v>
          </cell>
          <cell r="K459" t="str">
            <v>ecspi4</v>
          </cell>
          <cell r="L459" t="str">
            <v>SCLK</v>
          </cell>
          <cell r="M459" t="str">
            <v>ipu1</v>
          </cell>
          <cell r="N459" t="str">
            <v>DI0_PIN17</v>
          </cell>
          <cell r="O459" t="str">
            <v>ipu1</v>
          </cell>
          <cell r="P459" t="str">
            <v>CSI1_D[11]</v>
          </cell>
          <cell r="Q459" t="str">
            <v>usboh3</v>
          </cell>
          <cell r="R459" t="str">
            <v>USBOTG_OC</v>
          </cell>
          <cell r="S459" t="str">
            <v>gpio3</v>
          </cell>
          <cell r="T459" t="str">
            <v>GPIO[21]</v>
          </cell>
          <cell r="U459" t="str">
            <v>i2c1</v>
          </cell>
          <cell r="V459" t="str">
            <v>SCL</v>
          </cell>
          <cell r="X459" t="str">
            <v>spdif</v>
          </cell>
          <cell r="Y459" t="str">
            <v>IN1</v>
          </cell>
          <cell r="AF459" t="str">
            <v>ipt_eim_d21_dir</v>
          </cell>
          <cell r="AG459" t="str">
            <v>ipt_eim_d21_in</v>
          </cell>
          <cell r="AH459" t="str">
            <v>ipt_eim_d21_out</v>
          </cell>
          <cell r="AI459" t="str">
            <v>ipt_mode</v>
          </cell>
          <cell r="AJ459" t="str">
            <v>Yes</v>
          </cell>
          <cell r="AL459" t="str">
            <v>CFG(SLOW)</v>
          </cell>
          <cell r="AN459" t="str">
            <v>CFG(R0DIV6)</v>
          </cell>
          <cell r="AP459" t="str">
            <v>CFG(Disabled)</v>
          </cell>
          <cell r="AR459" t="str">
            <v>CFG(Enabled)</v>
          </cell>
          <cell r="AT459" t="str">
            <v>CFG(100KOhm PU)</v>
          </cell>
          <cell r="AV459" t="str">
            <v>CFG(Pull)</v>
          </cell>
          <cell r="AX459" t="str">
            <v>CFG(Enabled)</v>
          </cell>
          <cell r="AZ459" t="str">
            <v>NA</v>
          </cell>
          <cell r="BB459" t="str">
            <v>CFG(100MHz)</v>
          </cell>
          <cell r="BD459" t="str">
            <v>NA</v>
          </cell>
          <cell r="BF459" t="str">
            <v>NA</v>
          </cell>
          <cell r="BH459" t="str">
            <v>NA</v>
          </cell>
          <cell r="BW459">
            <v>-2692.7249999999999</v>
          </cell>
          <cell r="BX459">
            <v>-273</v>
          </cell>
          <cell r="CI459" t="str">
            <v>EIM_D21</v>
          </cell>
        </row>
        <row r="460">
          <cell r="C460" t="str">
            <v>nvcc_eim__9</v>
          </cell>
          <cell r="E460" t="str">
            <v>NOISY_POWER</v>
          </cell>
          <cell r="AF460" t="str">
            <v/>
          </cell>
          <cell r="AG460" t="str">
            <v/>
          </cell>
          <cell r="AH460" t="str">
            <v/>
          </cell>
          <cell r="AI460" t="str">
            <v/>
          </cell>
          <cell r="AJ460" t="str">
            <v>NA</v>
          </cell>
          <cell r="AL460" t="str">
            <v>NA</v>
          </cell>
          <cell r="AN460" t="str">
            <v>NA</v>
          </cell>
          <cell r="AP460" t="str">
            <v>NA</v>
          </cell>
          <cell r="AR460" t="str">
            <v>NA</v>
          </cell>
          <cell r="AT460" t="str">
            <v>NA</v>
          </cell>
          <cell r="AV460" t="str">
            <v>NA</v>
          </cell>
          <cell r="AX460" t="str">
            <v>NA</v>
          </cell>
          <cell r="AZ460" t="str">
            <v>NA</v>
          </cell>
          <cell r="BB460" t="str">
            <v>NA</v>
          </cell>
          <cell r="BD460" t="str">
            <v>NA</v>
          </cell>
          <cell r="BF460" t="str">
            <v>NA</v>
          </cell>
          <cell r="BH460" t="str">
            <v>NA</v>
          </cell>
          <cell r="BW460">
            <v>-2692.7249999999999</v>
          </cell>
          <cell r="BX460">
            <v>-1213</v>
          </cell>
          <cell r="CI460" t="str">
            <v>NVCC_EIM</v>
          </cell>
        </row>
        <row r="461">
          <cell r="C461" t="str">
            <v>eim_d19</v>
          </cell>
          <cell r="E461" t="str">
            <v>GPIO</v>
          </cell>
          <cell r="I461" t="str">
            <v>weim</v>
          </cell>
          <cell r="J461" t="str">
            <v>WEIM_D[19]</v>
          </cell>
          <cell r="K461" t="str">
            <v>ecspi1</v>
          </cell>
          <cell r="L461" t="str">
            <v>SS1</v>
          </cell>
          <cell r="M461" t="str">
            <v>ipu1</v>
          </cell>
          <cell r="N461" t="str">
            <v>DI0_PIN8</v>
          </cell>
          <cell r="O461" t="str">
            <v>ipu1</v>
          </cell>
          <cell r="P461" t="str">
            <v>CSI1_D[16]</v>
          </cell>
          <cell r="Q461" t="str">
            <v>uart1</v>
          </cell>
          <cell r="R461" t="str">
            <v>CTS</v>
          </cell>
          <cell r="S461" t="str">
            <v>gpio3</v>
          </cell>
          <cell r="T461" t="str">
            <v>GPIO[19]</v>
          </cell>
          <cell r="U461" t="str">
            <v>epit1</v>
          </cell>
          <cell r="V461" t="str">
            <v>EPITO</v>
          </cell>
          <cell r="X461" t="str">
            <v>pl301_sim_mx6dl_per1</v>
          </cell>
          <cell r="Y461" t="str">
            <v>HRESP</v>
          </cell>
          <cell r="Z461" t="str">
            <v>sjc.sjc_gpucr1_reg[11]</v>
          </cell>
          <cell r="AF461" t="str">
            <v>ipt_eim_d19_dir</v>
          </cell>
          <cell r="AG461" t="str">
            <v>ipt_eim_d19_in</v>
          </cell>
          <cell r="AH461" t="str">
            <v>ipt_eim_d19_out</v>
          </cell>
          <cell r="AI461" t="str">
            <v>ipt_mode</v>
          </cell>
          <cell r="AJ461" t="str">
            <v>Yes</v>
          </cell>
          <cell r="AL461" t="str">
            <v>CFG(SLOW)</v>
          </cell>
          <cell r="AN461" t="str">
            <v>CFG(R0DIV6)</v>
          </cell>
          <cell r="AP461" t="str">
            <v>CFG(Disabled)</v>
          </cell>
          <cell r="AR461" t="str">
            <v>CFG(Enabled)</v>
          </cell>
          <cell r="AT461" t="str">
            <v>CFG(100KOhm PU)</v>
          </cell>
          <cell r="AV461" t="str">
            <v>CFG(Pull)</v>
          </cell>
          <cell r="AX461" t="str">
            <v>CFG(Enabled)</v>
          </cell>
          <cell r="AZ461" t="str">
            <v>NA</v>
          </cell>
          <cell r="BB461" t="str">
            <v>CFG(100MHz)</v>
          </cell>
          <cell r="BD461" t="str">
            <v>NA</v>
          </cell>
          <cell r="BF461" t="str">
            <v>NA</v>
          </cell>
          <cell r="BH461" t="str">
            <v>NA</v>
          </cell>
          <cell r="BW461">
            <v>-2692.7249999999999</v>
          </cell>
          <cell r="BX461">
            <v>-508</v>
          </cell>
          <cell r="CI461" t="str">
            <v>EIM_D19</v>
          </cell>
        </row>
        <row r="462">
          <cell r="C462" t="str">
            <v>eim_a25</v>
          </cell>
          <cell r="E462" t="str">
            <v>GPIO</v>
          </cell>
          <cell r="I462" t="str">
            <v>weim</v>
          </cell>
          <cell r="J462" t="str">
            <v>WEIM_A[25]</v>
          </cell>
          <cell r="K462" t="str">
            <v>ecspi4</v>
          </cell>
          <cell r="L462" t="str">
            <v>SS1</v>
          </cell>
          <cell r="M462" t="str">
            <v>ecspi2</v>
          </cell>
          <cell r="N462" t="str">
            <v>RDY</v>
          </cell>
          <cell r="O462" t="str">
            <v>ipu1</v>
          </cell>
          <cell r="P462" t="str">
            <v>DI1_PIN12</v>
          </cell>
          <cell r="Q462" t="str">
            <v>ipu1</v>
          </cell>
          <cell r="R462" t="str">
            <v>DI0_D1_CS</v>
          </cell>
          <cell r="S462" t="str">
            <v>gpio5</v>
          </cell>
          <cell r="T462" t="str">
            <v>GPIO[2]</v>
          </cell>
          <cell r="U462" t="str">
            <v>hdmi_tx</v>
          </cell>
          <cell r="V462" t="str">
            <v>CEC_LINE</v>
          </cell>
          <cell r="X462" t="str">
            <v>pl301_sim_mx6dl_per1</v>
          </cell>
          <cell r="Y462" t="str">
            <v>HBURST[0]</v>
          </cell>
          <cell r="Z462" t="str">
            <v>sjc.sjc_gpucr1_reg[11]</v>
          </cell>
          <cell r="AF462" t="str">
            <v>ipt_eim_a25_dir</v>
          </cell>
          <cell r="AG462" t="str">
            <v>ipt_eim_a25_in</v>
          </cell>
          <cell r="AH462" t="str">
            <v>ipt_eim_a25_out</v>
          </cell>
          <cell r="AI462" t="str">
            <v>ipt_mode</v>
          </cell>
          <cell r="AJ462" t="str">
            <v>Yes</v>
          </cell>
          <cell r="AL462" t="str">
            <v>CFG(FAST)</v>
          </cell>
          <cell r="AN462" t="str">
            <v>CFG(R0DIV6)</v>
          </cell>
          <cell r="AP462" t="str">
            <v>CFG(Disabled)</v>
          </cell>
          <cell r="AR462" t="str">
            <v>CFG(Disabled)</v>
          </cell>
          <cell r="AT462" t="str">
            <v>CFG(100KOhm PU)</v>
          </cell>
          <cell r="AV462" t="str">
            <v>CFG(Pull)</v>
          </cell>
          <cell r="AX462" t="str">
            <v>CFG(Enabled)</v>
          </cell>
          <cell r="AZ462" t="str">
            <v>NA</v>
          </cell>
          <cell r="BB462" t="str">
            <v>CFG(100MHz)</v>
          </cell>
          <cell r="BD462" t="str">
            <v>NA</v>
          </cell>
          <cell r="BF462" t="str">
            <v>NA</v>
          </cell>
          <cell r="BH462" t="str">
            <v>NA</v>
          </cell>
          <cell r="BW462">
            <v>-2692.7249999999999</v>
          </cell>
          <cell r="BX462">
            <v>1325</v>
          </cell>
          <cell r="CI462" t="str">
            <v>EIM_A25</v>
          </cell>
        </row>
        <row r="463">
          <cell r="C463" t="str">
            <v>eim_d24</v>
          </cell>
          <cell r="E463" t="str">
            <v>GPIO</v>
          </cell>
          <cell r="I463" t="str">
            <v>weim</v>
          </cell>
          <cell r="J463" t="str">
            <v>WEIM_D[24]</v>
          </cell>
          <cell r="K463" t="str">
            <v>ecspi4</v>
          </cell>
          <cell r="L463" t="str">
            <v>SS2</v>
          </cell>
          <cell r="M463" t="str">
            <v>uart3</v>
          </cell>
          <cell r="N463" t="str">
            <v>TXD_MUX</v>
          </cell>
          <cell r="O463" t="str">
            <v>ecspi1</v>
          </cell>
          <cell r="P463" t="str">
            <v>SS2</v>
          </cell>
          <cell r="Q463" t="str">
            <v>ecspi2</v>
          </cell>
          <cell r="R463" t="str">
            <v>SS2</v>
          </cell>
          <cell r="S463" t="str">
            <v>gpio3</v>
          </cell>
          <cell r="T463" t="str">
            <v>GPIO[24]</v>
          </cell>
          <cell r="U463" t="str">
            <v>audmux</v>
          </cell>
          <cell r="V463" t="str">
            <v>AUD5_RXFS</v>
          </cell>
          <cell r="X463" t="str">
            <v>uart1</v>
          </cell>
          <cell r="Y463" t="str">
            <v>DTR</v>
          </cell>
          <cell r="AF463" t="str">
            <v>ipt_eim_d24_dir</v>
          </cell>
          <cell r="AG463" t="str">
            <v>ipt_eim_d24_in</v>
          </cell>
          <cell r="AH463" t="str">
            <v>ipt_eim_d24_out</v>
          </cell>
          <cell r="AI463" t="str">
            <v>ipt_mode</v>
          </cell>
          <cell r="AJ463" t="str">
            <v>Yes</v>
          </cell>
          <cell r="AL463" t="str">
            <v>CFG(SLOW)</v>
          </cell>
          <cell r="AN463" t="str">
            <v>CFG(R0DIV6)</v>
          </cell>
          <cell r="AP463" t="str">
            <v>CFG(Disabled)</v>
          </cell>
          <cell r="AR463" t="str">
            <v>CFG(Enabled)</v>
          </cell>
          <cell r="AT463" t="str">
            <v>CFG(100KOhm PU)</v>
          </cell>
          <cell r="AV463" t="str">
            <v>CFG(Pull)</v>
          </cell>
          <cell r="AX463" t="str">
            <v>CFG(Enabled)</v>
          </cell>
          <cell r="AZ463" t="str">
            <v>NA</v>
          </cell>
          <cell r="BB463" t="str">
            <v>CFG(100MHz)</v>
          </cell>
          <cell r="BD463" t="str">
            <v>NA</v>
          </cell>
          <cell r="BF463" t="str">
            <v>NA</v>
          </cell>
          <cell r="BH463" t="str">
            <v>NA</v>
          </cell>
          <cell r="BW463">
            <v>-2692.7249999999999</v>
          </cell>
          <cell r="BX463">
            <v>-602</v>
          </cell>
          <cell r="CI463" t="str">
            <v>EIM_D24</v>
          </cell>
        </row>
        <row r="464">
          <cell r="C464" t="str">
            <v>eim_d20</v>
          </cell>
          <cell r="E464" t="str">
            <v>GPIO</v>
          </cell>
          <cell r="I464" t="str">
            <v>weim</v>
          </cell>
          <cell r="J464" t="str">
            <v>WEIM_D[20]</v>
          </cell>
          <cell r="K464" t="str">
            <v>ecspi4</v>
          </cell>
          <cell r="L464" t="str">
            <v>SS0</v>
          </cell>
          <cell r="M464" t="str">
            <v>ipu1</v>
          </cell>
          <cell r="N464" t="str">
            <v>DI0_PIN16</v>
          </cell>
          <cell r="O464" t="str">
            <v>ipu1</v>
          </cell>
          <cell r="P464" t="str">
            <v>CSI1_D[15]</v>
          </cell>
          <cell r="Q464" t="str">
            <v>uart1</v>
          </cell>
          <cell r="R464" t="str">
            <v>RTS</v>
          </cell>
          <cell r="S464" t="str">
            <v>gpio3</v>
          </cell>
          <cell r="T464" t="str">
            <v>GPIO[20]</v>
          </cell>
          <cell r="U464" t="str">
            <v>epit2</v>
          </cell>
          <cell r="V464" t="str">
            <v>EPITO</v>
          </cell>
          <cell r="X464" t="str">
            <v>tpsmp</v>
          </cell>
          <cell r="Y464" t="str">
            <v>HTRANS[1]</v>
          </cell>
          <cell r="Z464" t="str">
            <v>sjc.sjc_gpucr1_reg[11]</v>
          </cell>
          <cell r="AF464" t="str">
            <v>ipt_eim_d20_dir</v>
          </cell>
          <cell r="AG464" t="str">
            <v>ipt_eim_d20_in</v>
          </cell>
          <cell r="AH464" t="str">
            <v>ipt_eim_d20_out</v>
          </cell>
          <cell r="AI464" t="str">
            <v>ipt_mode</v>
          </cell>
          <cell r="AJ464" t="str">
            <v>Yes</v>
          </cell>
          <cell r="AL464" t="str">
            <v>CFG(SLOW)</v>
          </cell>
          <cell r="AN464" t="str">
            <v>CFG(R0DIV6)</v>
          </cell>
          <cell r="AP464" t="str">
            <v>CFG(Disabled)</v>
          </cell>
          <cell r="AR464" t="str">
            <v>CFG(Enabled)</v>
          </cell>
          <cell r="AT464" t="str">
            <v>CFG(100KOhm PU)</v>
          </cell>
          <cell r="AV464" t="str">
            <v>CFG(Pull)</v>
          </cell>
          <cell r="AX464" t="str">
            <v>CFG(Enabled)</v>
          </cell>
          <cell r="AZ464" t="str">
            <v>NA</v>
          </cell>
          <cell r="BB464" t="str">
            <v>CFG(100MHz)</v>
          </cell>
          <cell r="BD464" t="str">
            <v>NA</v>
          </cell>
          <cell r="BF464" t="str">
            <v>NA</v>
          </cell>
          <cell r="BH464" t="str">
            <v>NA</v>
          </cell>
          <cell r="BW464">
            <v>-2692.7249999999999</v>
          </cell>
          <cell r="BX464">
            <v>-1448</v>
          </cell>
          <cell r="CI464" t="str">
            <v>EIM_D20</v>
          </cell>
        </row>
        <row r="465">
          <cell r="C465" t="str">
            <v>eim_d22</v>
          </cell>
          <cell r="E465" t="str">
            <v>GPIO</v>
          </cell>
          <cell r="I465" t="str">
            <v>weim</v>
          </cell>
          <cell r="J465" t="str">
            <v>WEIM_D[22]</v>
          </cell>
          <cell r="K465" t="str">
            <v>ecspi4</v>
          </cell>
          <cell r="L465" t="str">
            <v>MISO</v>
          </cell>
          <cell r="M465" t="str">
            <v>ipu1</v>
          </cell>
          <cell r="N465" t="str">
            <v>DI0_PIN1</v>
          </cell>
          <cell r="O465" t="str">
            <v>ipu1</v>
          </cell>
          <cell r="P465" t="str">
            <v>CSI1_D[10]</v>
          </cell>
          <cell r="Q465" t="str">
            <v>usboh3</v>
          </cell>
          <cell r="R465" t="str">
            <v>USBOTG_PWR</v>
          </cell>
          <cell r="S465" t="str">
            <v>gpio3</v>
          </cell>
          <cell r="T465" t="str">
            <v>GPIO[22]</v>
          </cell>
          <cell r="U465" t="str">
            <v>spdif</v>
          </cell>
          <cell r="V465" t="str">
            <v>OUT1</v>
          </cell>
          <cell r="X465" t="str">
            <v>pl301_sim_mx6dl_per1</v>
          </cell>
          <cell r="Y465" t="str">
            <v>HWRITE</v>
          </cell>
          <cell r="Z465" t="str">
            <v>sjc.sjc_gpucr1_reg[11]</v>
          </cell>
          <cell r="AF465" t="str">
            <v>ipt_eim_d22_dir</v>
          </cell>
          <cell r="AG465" t="str">
            <v>ipt_eim_d22_in</v>
          </cell>
          <cell r="AH465" t="str">
            <v>ipt_eim_d22_out</v>
          </cell>
          <cell r="AI465" t="str">
            <v>ipt_mode</v>
          </cell>
          <cell r="AJ465" t="str">
            <v>Yes</v>
          </cell>
          <cell r="AL465" t="str">
            <v>CFG(SLOW)</v>
          </cell>
          <cell r="AN465" t="str">
            <v>CFG(R0DIV6)</v>
          </cell>
          <cell r="AP465" t="str">
            <v>CFG(Disabled)</v>
          </cell>
          <cell r="AR465" t="str">
            <v>CFG(Enabled)</v>
          </cell>
          <cell r="AT465" t="str">
            <v>CFG(100KOhm PD)</v>
          </cell>
          <cell r="AV465" t="str">
            <v>CFG(Pull)</v>
          </cell>
          <cell r="AX465" t="str">
            <v>CFG(Enabled)</v>
          </cell>
          <cell r="AZ465" t="str">
            <v>NA</v>
          </cell>
          <cell r="BB465" t="str">
            <v>CFG(100MHz)</v>
          </cell>
          <cell r="BD465" t="str">
            <v>NA</v>
          </cell>
          <cell r="BF465" t="str">
            <v>NA</v>
          </cell>
          <cell r="BH465" t="str">
            <v>NA</v>
          </cell>
          <cell r="BW465">
            <v>-2692.7249999999999</v>
          </cell>
          <cell r="BX465">
            <v>-367</v>
          </cell>
          <cell r="CI465" t="str">
            <v>EIM_D22</v>
          </cell>
        </row>
        <row r="466">
          <cell r="C466" t="str">
            <v>nvcc_eim__10</v>
          </cell>
          <cell r="E466" t="str">
            <v>NOISY_POWER</v>
          </cell>
          <cell r="AF466" t="str">
            <v/>
          </cell>
          <cell r="AG466" t="str">
            <v/>
          </cell>
          <cell r="AH466" t="str">
            <v/>
          </cell>
          <cell r="AI466" t="str">
            <v/>
          </cell>
          <cell r="AJ466" t="str">
            <v>NA</v>
          </cell>
          <cell r="AL466" t="str">
            <v>NA</v>
          </cell>
          <cell r="AN466" t="str">
            <v>NA</v>
          </cell>
          <cell r="AP466" t="str">
            <v>NA</v>
          </cell>
          <cell r="AR466" t="str">
            <v>NA</v>
          </cell>
          <cell r="AT466" t="str">
            <v>NA</v>
          </cell>
          <cell r="AV466" t="str">
            <v>NA</v>
          </cell>
          <cell r="AX466" t="str">
            <v>NA</v>
          </cell>
          <cell r="AZ466" t="str">
            <v>NA</v>
          </cell>
          <cell r="BB466" t="str">
            <v>NA</v>
          </cell>
          <cell r="BD466" t="str">
            <v>NA</v>
          </cell>
          <cell r="BF466" t="str">
            <v>NA</v>
          </cell>
          <cell r="BH466" t="str">
            <v>NA</v>
          </cell>
          <cell r="BW466">
            <v>-2692.7249999999999</v>
          </cell>
          <cell r="BX466">
            <v>-1213</v>
          </cell>
          <cell r="CI466" t="str">
            <v>NVCC_EIM</v>
          </cell>
        </row>
        <row r="467">
          <cell r="C467" t="str">
            <v>eim_d17</v>
          </cell>
          <cell r="E467" t="str">
            <v>GPIO</v>
          </cell>
          <cell r="I467" t="str">
            <v>weim</v>
          </cell>
          <cell r="J467" t="str">
            <v>WEIM_D[17]</v>
          </cell>
          <cell r="K467" t="str">
            <v>ecspi1</v>
          </cell>
          <cell r="L467" t="str">
            <v>MISO</v>
          </cell>
          <cell r="M467" t="str">
            <v>ipu1</v>
          </cell>
          <cell r="N467" t="str">
            <v>DI0_PIN6</v>
          </cell>
          <cell r="O467" t="str">
            <v>ipu1</v>
          </cell>
          <cell r="P467" t="str">
            <v>CSI1_PIXCLK</v>
          </cell>
          <cell r="Q467" t="str">
            <v>dcic1</v>
          </cell>
          <cell r="R467" t="str">
            <v>DCIC_OUT</v>
          </cell>
          <cell r="S467" t="str">
            <v>gpio3</v>
          </cell>
          <cell r="T467" t="str">
            <v>GPIO[17]</v>
          </cell>
          <cell r="U467" t="str">
            <v>i2c3</v>
          </cell>
          <cell r="V467" t="str">
            <v>SCL</v>
          </cell>
          <cell r="X467" t="str">
            <v>pl301_sim_mx6dl_per1</v>
          </cell>
          <cell r="Y467" t="str">
            <v>HBURST[1]</v>
          </cell>
          <cell r="Z467" t="str">
            <v>sjc.sjc_gpucr1_reg[11]</v>
          </cell>
          <cell r="AF467" t="str">
            <v>ipt_eim_d17_dir</v>
          </cell>
          <cell r="AG467" t="str">
            <v>ipt_eim_d17_in</v>
          </cell>
          <cell r="AH467" t="str">
            <v>ipt_eim_d17_out</v>
          </cell>
          <cell r="AI467" t="str">
            <v>ipt_mode</v>
          </cell>
          <cell r="AJ467" t="str">
            <v>Yes</v>
          </cell>
          <cell r="AL467" t="str">
            <v>CFG(SLOW)</v>
          </cell>
          <cell r="AN467" t="str">
            <v>CFG(R0DIV6)</v>
          </cell>
          <cell r="AP467" t="str">
            <v>CFG(Disabled)</v>
          </cell>
          <cell r="AR467" t="str">
            <v>CFG(Enabled)</v>
          </cell>
          <cell r="AT467" t="str">
            <v>CFG(100KOhm PU)</v>
          </cell>
          <cell r="AV467" t="str">
            <v>CFG(Pull)</v>
          </cell>
          <cell r="AX467" t="str">
            <v>CFG(Enabled)</v>
          </cell>
          <cell r="AZ467" t="str">
            <v>NA</v>
          </cell>
          <cell r="BB467" t="str">
            <v>CFG(100MHz)</v>
          </cell>
          <cell r="BD467" t="str">
            <v>NA</v>
          </cell>
          <cell r="BF467" t="str">
            <v>NA</v>
          </cell>
          <cell r="BH467" t="str">
            <v>NA</v>
          </cell>
          <cell r="BW467">
            <v>-2692.7249999999999</v>
          </cell>
          <cell r="BX467">
            <v>-179</v>
          </cell>
          <cell r="CI467" t="str">
            <v>EIM_D17</v>
          </cell>
        </row>
        <row r="468">
          <cell r="C468" t="str">
            <v>pfill_corner__4</v>
          </cell>
          <cell r="E468" t="str">
            <v/>
          </cell>
          <cell r="AF468" t="str">
            <v/>
          </cell>
          <cell r="AG468" t="str">
            <v/>
          </cell>
          <cell r="AH468" t="str">
            <v/>
          </cell>
          <cell r="AI468" t="str">
            <v/>
          </cell>
          <cell r="AJ468" t="str">
            <v>NA</v>
          </cell>
          <cell r="AL468" t="str">
            <v>NA</v>
          </cell>
          <cell r="AN468" t="str">
            <v>NA</v>
          </cell>
          <cell r="AP468" t="str">
            <v>NA</v>
          </cell>
          <cell r="AR468" t="str">
            <v>NA</v>
          </cell>
          <cell r="AT468" t="str">
            <v>NA</v>
          </cell>
          <cell r="AV468" t="str">
            <v>NA</v>
          </cell>
          <cell r="AX468" t="str">
            <v>NA</v>
          </cell>
          <cell r="AZ468" t="str">
            <v>NA</v>
          </cell>
          <cell r="BB468" t="str">
            <v>NA</v>
          </cell>
          <cell r="BD468" t="str">
            <v>NA</v>
          </cell>
          <cell r="BF468" t="str">
            <v>NA</v>
          </cell>
          <cell r="BH468" t="str">
            <v>NA</v>
          </cell>
          <cell r="BW468">
            <v>-1995</v>
          </cell>
          <cell r="BX468">
            <v>-2792.7249999999999</v>
          </cell>
          <cell r="CI468">
            <v>0</v>
          </cell>
        </row>
        <row r="469">
          <cell r="C469" t="str">
            <v>eim_eb2</v>
          </cell>
          <cell r="E469" t="str">
            <v>GPIO</v>
          </cell>
          <cell r="I469" t="str">
            <v>weim</v>
          </cell>
          <cell r="J469" t="str">
            <v>WEIM_EB[2]</v>
          </cell>
          <cell r="K469" t="str">
            <v>ecspi1</v>
          </cell>
          <cell r="L469" t="str">
            <v>SS0</v>
          </cell>
          <cell r="M469" t="str">
            <v>ccm</v>
          </cell>
          <cell r="N469" t="str">
            <v>DI1_EXT_CLK</v>
          </cell>
          <cell r="O469" t="str">
            <v>ipu1</v>
          </cell>
          <cell r="P469" t="str">
            <v>CSI1_D[19]</v>
          </cell>
          <cell r="Q469" t="str">
            <v>hdmi_tx</v>
          </cell>
          <cell r="R469" t="str">
            <v>DDC_SCL</v>
          </cell>
          <cell r="S469" t="str">
            <v>gpio2</v>
          </cell>
          <cell r="T469" t="str">
            <v>GPIO[30]</v>
          </cell>
          <cell r="U469" t="str">
            <v>i2c2</v>
          </cell>
          <cell r="V469" t="str">
            <v>SCL</v>
          </cell>
          <cell r="X469" t="str">
            <v>src</v>
          </cell>
          <cell r="Y469" t="str">
            <v>BT_CFG[30]</v>
          </cell>
          <cell r="Z469" t="str">
            <v>~src.system_rst_b</v>
          </cell>
          <cell r="AF469" t="str">
            <v>ipt_eim_eb2_dir</v>
          </cell>
          <cell r="AG469" t="str">
            <v>ipt_eim_eb2_in</v>
          </cell>
          <cell r="AH469" t="str">
            <v>ipt_eim_eb2_out</v>
          </cell>
          <cell r="AI469" t="str">
            <v>ipt_mode</v>
          </cell>
          <cell r="AJ469" t="str">
            <v>Yes</v>
          </cell>
          <cell r="AL469" t="str">
            <v>CFG(SLOW)</v>
          </cell>
          <cell r="AN469" t="str">
            <v>CFG(R0DIV6)</v>
          </cell>
          <cell r="AP469" t="str">
            <v>CFG(Disabled)</v>
          </cell>
          <cell r="AR469" t="str">
            <v>CFG(Enabled)</v>
          </cell>
          <cell r="AT469" t="str">
            <v>CFG(100KOhm PU)</v>
          </cell>
          <cell r="AV469" t="str">
            <v>CFG(Pull)</v>
          </cell>
          <cell r="AX469" t="str">
            <v>CFG(Enabled)</v>
          </cell>
          <cell r="AZ469" t="str">
            <v>NA</v>
          </cell>
          <cell r="BB469" t="str">
            <v>CFG(100MHz)</v>
          </cell>
          <cell r="BD469" t="str">
            <v>NA</v>
          </cell>
          <cell r="BF469" t="str">
            <v>NA</v>
          </cell>
          <cell r="BH469" t="str">
            <v>NA</v>
          </cell>
          <cell r="BW469">
            <v>-2692.7249999999999</v>
          </cell>
          <cell r="BX469">
            <v>-226</v>
          </cell>
          <cell r="CI469" t="str">
            <v>EIM_EB2</v>
          </cell>
        </row>
        <row r="470">
          <cell r="C470" t="str">
            <v>corner__2</v>
          </cell>
          <cell r="E470" t="str">
            <v/>
          </cell>
          <cell r="AF470" t="str">
            <v/>
          </cell>
          <cell r="AG470" t="str">
            <v/>
          </cell>
          <cell r="AH470" t="str">
            <v/>
          </cell>
          <cell r="AI470" t="str">
            <v/>
          </cell>
          <cell r="AJ470" t="str">
            <v>NA</v>
          </cell>
          <cell r="AL470" t="str">
            <v>NA</v>
          </cell>
          <cell r="AN470" t="str">
            <v>NA</v>
          </cell>
          <cell r="AP470" t="str">
            <v>NA</v>
          </cell>
          <cell r="AR470" t="str">
            <v>NA</v>
          </cell>
          <cell r="AT470" t="str">
            <v>NA</v>
          </cell>
          <cell r="AV470" t="str">
            <v>NA</v>
          </cell>
          <cell r="AX470" t="str">
            <v>NA</v>
          </cell>
          <cell r="AZ470" t="str">
            <v>NA</v>
          </cell>
          <cell r="BB470" t="str">
            <v>NA</v>
          </cell>
          <cell r="BD470" t="str">
            <v>NA</v>
          </cell>
          <cell r="BF470" t="str">
            <v>NA</v>
          </cell>
          <cell r="BH470" t="str">
            <v>NA</v>
          </cell>
          <cell r="BW470">
            <v>-1995</v>
          </cell>
          <cell r="BX470">
            <v>-2792.7249999999999</v>
          </cell>
          <cell r="CI470">
            <v>0</v>
          </cell>
        </row>
        <row r="471">
          <cell r="C471" t="str">
            <v>pcut_ddr__2</v>
          </cell>
          <cell r="E471" t="str">
            <v/>
          </cell>
          <cell r="AF471" t="str">
            <v/>
          </cell>
          <cell r="AG471" t="str">
            <v/>
          </cell>
          <cell r="AH471" t="str">
            <v/>
          </cell>
          <cell r="AI471" t="str">
            <v/>
          </cell>
          <cell r="AJ471" t="str">
            <v>NA</v>
          </cell>
          <cell r="AL471" t="str">
            <v>NA</v>
          </cell>
          <cell r="AN471" t="str">
            <v>NA</v>
          </cell>
          <cell r="AP471" t="str">
            <v>NA</v>
          </cell>
          <cell r="AR471" t="str">
            <v>NA</v>
          </cell>
          <cell r="AT471" t="str">
            <v>NA</v>
          </cell>
          <cell r="AV471" t="str">
            <v>NA</v>
          </cell>
          <cell r="AX471" t="str">
            <v>NA</v>
          </cell>
          <cell r="AZ471" t="str">
            <v>NA</v>
          </cell>
          <cell r="BB471" t="str">
            <v>NA</v>
          </cell>
          <cell r="BD471" t="str">
            <v>NA</v>
          </cell>
          <cell r="BF471" t="str">
            <v>NA</v>
          </cell>
          <cell r="BH471" t="str">
            <v>NA</v>
          </cell>
          <cell r="BW471">
            <v>-1995</v>
          </cell>
          <cell r="BX471">
            <v>-2792.7249999999999</v>
          </cell>
          <cell r="CI471">
            <v>0</v>
          </cell>
        </row>
        <row r="472">
          <cell r="C472" t="str">
            <v>pfill_corner__5</v>
          </cell>
          <cell r="E472" t="str">
            <v/>
          </cell>
          <cell r="AF472" t="str">
            <v/>
          </cell>
          <cell r="AG472" t="str">
            <v/>
          </cell>
          <cell r="AH472" t="str">
            <v/>
          </cell>
          <cell r="AI472" t="str">
            <v/>
          </cell>
          <cell r="AJ472" t="str">
            <v>NA</v>
          </cell>
          <cell r="AL472" t="str">
            <v>NA</v>
          </cell>
          <cell r="AN472" t="str">
            <v>NA</v>
          </cell>
          <cell r="AP472" t="str">
            <v>NA</v>
          </cell>
          <cell r="AR472" t="str">
            <v>NA</v>
          </cell>
          <cell r="AT472" t="str">
            <v>NA</v>
          </cell>
          <cell r="AV472" t="str">
            <v>NA</v>
          </cell>
          <cell r="AX472" t="str">
            <v>NA</v>
          </cell>
          <cell r="AZ472" t="str">
            <v>NA</v>
          </cell>
          <cell r="BB472" t="str">
            <v>NA</v>
          </cell>
          <cell r="BD472" t="str">
            <v>NA</v>
          </cell>
          <cell r="BF472" t="str">
            <v>NA</v>
          </cell>
          <cell r="BH472" t="str">
            <v>NA</v>
          </cell>
          <cell r="BW472">
            <v>-1995</v>
          </cell>
          <cell r="BX472">
            <v>-2792.7249999999999</v>
          </cell>
          <cell r="CI472">
            <v>0</v>
          </cell>
        </row>
        <row r="473">
          <cell r="C473" t="str">
            <v>rgmii_rd3</v>
          </cell>
          <cell r="E473" t="str">
            <v>GPIO</v>
          </cell>
          <cell r="I473" t="str">
            <v>mipi_hsi_ctrl</v>
          </cell>
          <cell r="J473" t="str">
            <v>TX_WAKE</v>
          </cell>
          <cell r="K473" t="str">
            <v>enet</v>
          </cell>
          <cell r="L473" t="str">
            <v>RGMII_RD3</v>
          </cell>
          <cell r="S473" t="str">
            <v>gpio6</v>
          </cell>
          <cell r="T473" t="str">
            <v>GPIO[29]</v>
          </cell>
          <cell r="U473" t="str">
            <v>mipi_core</v>
          </cell>
          <cell r="V473" t="str">
            <v>DPHY_TEST_IN[10]</v>
          </cell>
          <cell r="AF473" t="str">
            <v>ipt_rgmii_rd3_dir</v>
          </cell>
          <cell r="AG473" t="str">
            <v>ipt_rgmii_rd3_in</v>
          </cell>
          <cell r="AH473" t="str">
            <v>ipt_rgmii_rd3_out</v>
          </cell>
          <cell r="AI473" t="str">
            <v>ipt_mode</v>
          </cell>
          <cell r="AJ473" t="str">
            <v>Yes</v>
          </cell>
          <cell r="AL473" t="str">
            <v>NA</v>
          </cell>
          <cell r="AN473" t="str">
            <v>CFG(R0DIV6)</v>
          </cell>
          <cell r="AP473" t="str">
            <v>NA</v>
          </cell>
          <cell r="AR473" t="str">
            <v>CFG(Enabled)</v>
          </cell>
          <cell r="AT473" t="str">
            <v>CFG(100KOhm PU)</v>
          </cell>
          <cell r="AV473" t="str">
            <v>CFG(Pull)</v>
          </cell>
          <cell r="AX473" t="str">
            <v>CFG(Enabled)</v>
          </cell>
          <cell r="AZ473" t="str">
            <v>CFG(CMOS)</v>
          </cell>
          <cell r="BB473" t="str">
            <v>NA</v>
          </cell>
          <cell r="BD473" t="str">
            <v>CFG(II_OFF)</v>
          </cell>
          <cell r="BF473" t="str">
            <v>CFG(LPDDR2)</v>
          </cell>
          <cell r="BH473">
            <v>0</v>
          </cell>
          <cell r="BW473">
            <v>-2692.7249999999999</v>
          </cell>
          <cell r="BX473">
            <v>1654</v>
          </cell>
          <cell r="CI473" t="str">
            <v>RGMII_RD3</v>
          </cell>
        </row>
        <row r="474">
          <cell r="C474" t="str">
            <v>pfill_corner__6</v>
          </cell>
          <cell r="E474" t="str">
            <v/>
          </cell>
          <cell r="AF474" t="str">
            <v/>
          </cell>
          <cell r="AG474" t="str">
            <v/>
          </cell>
          <cell r="AH474" t="str">
            <v/>
          </cell>
          <cell r="AI474" t="str">
            <v/>
          </cell>
          <cell r="AJ474" t="str">
            <v>NA</v>
          </cell>
          <cell r="AL474" t="str">
            <v>NA</v>
          </cell>
          <cell r="AN474" t="str">
            <v>NA</v>
          </cell>
          <cell r="AP474" t="str">
            <v>NA</v>
          </cell>
          <cell r="AR474" t="str">
            <v>NA</v>
          </cell>
          <cell r="AT474" t="str">
            <v>NA</v>
          </cell>
          <cell r="AV474" t="str">
            <v>NA</v>
          </cell>
          <cell r="AX474" t="str">
            <v>NA</v>
          </cell>
          <cell r="AZ474" t="str">
            <v>NA</v>
          </cell>
          <cell r="BB474" t="str">
            <v>NA</v>
          </cell>
          <cell r="BD474" t="str">
            <v>NA</v>
          </cell>
          <cell r="BF474" t="str">
            <v>NA</v>
          </cell>
          <cell r="BH474" t="str">
            <v>NA</v>
          </cell>
          <cell r="BW474">
            <v>-1995</v>
          </cell>
          <cell r="BX474">
            <v>-2792.7249999999999</v>
          </cell>
          <cell r="CI474">
            <v>0</v>
          </cell>
        </row>
        <row r="475">
          <cell r="C475" t="str">
            <v>ngnd_rgmii</v>
          </cell>
          <cell r="E475" t="str">
            <v>NOISY_GROUND</v>
          </cell>
          <cell r="AF475" t="str">
            <v/>
          </cell>
          <cell r="AG475" t="str">
            <v/>
          </cell>
          <cell r="AH475" t="str">
            <v/>
          </cell>
          <cell r="AI475" t="str">
            <v/>
          </cell>
          <cell r="AJ475" t="str">
            <v>NA</v>
          </cell>
          <cell r="AL475" t="str">
            <v>NA</v>
          </cell>
          <cell r="AN475" t="str">
            <v>NA</v>
          </cell>
          <cell r="AP475" t="str">
            <v>NA</v>
          </cell>
          <cell r="AR475" t="str">
            <v>NA</v>
          </cell>
          <cell r="AT475" t="str">
            <v>NA</v>
          </cell>
          <cell r="AV475" t="str">
            <v>NA</v>
          </cell>
          <cell r="AX475" t="str">
            <v>NA</v>
          </cell>
          <cell r="AZ475" t="str">
            <v>NA</v>
          </cell>
          <cell r="BB475" t="str">
            <v>NA</v>
          </cell>
          <cell r="BD475" t="str">
            <v>NA</v>
          </cell>
          <cell r="BF475" t="str">
            <v>NA</v>
          </cell>
          <cell r="BH475" t="str">
            <v>NA</v>
          </cell>
          <cell r="BW475">
            <v>-2692.7249999999999</v>
          </cell>
          <cell r="BX475">
            <v>1748</v>
          </cell>
          <cell r="CI475" t="str">
            <v>VSS</v>
          </cell>
        </row>
        <row r="476">
          <cell r="C476" t="str">
            <v>nvcc_rgmii__0</v>
          </cell>
          <cell r="E476" t="str">
            <v>NOISY_POWER</v>
          </cell>
          <cell r="AF476" t="str">
            <v/>
          </cell>
          <cell r="AG476" t="str">
            <v/>
          </cell>
          <cell r="AH476" t="str">
            <v/>
          </cell>
          <cell r="AI476" t="str">
            <v/>
          </cell>
          <cell r="AJ476" t="str">
            <v>NA</v>
          </cell>
          <cell r="AL476" t="str">
            <v>NA</v>
          </cell>
          <cell r="AN476" t="str">
            <v>NA</v>
          </cell>
          <cell r="AP476" t="str">
            <v>NA</v>
          </cell>
          <cell r="AR476" t="str">
            <v>NA</v>
          </cell>
          <cell r="AT476" t="str">
            <v>NA</v>
          </cell>
          <cell r="AV476" t="str">
            <v>NA</v>
          </cell>
          <cell r="AX476" t="str">
            <v>NA</v>
          </cell>
          <cell r="AZ476" t="str">
            <v>NA</v>
          </cell>
          <cell r="BB476" t="str">
            <v>NA</v>
          </cell>
          <cell r="BD476" t="str">
            <v>NA</v>
          </cell>
          <cell r="BF476" t="str">
            <v>NA</v>
          </cell>
          <cell r="BH476" t="str">
            <v>NA</v>
          </cell>
          <cell r="BW476">
            <v>-2692.7249999999999</v>
          </cell>
          <cell r="BX476">
            <v>1748</v>
          </cell>
          <cell r="CI476" t="str">
            <v>NVCC_RGMII</v>
          </cell>
        </row>
        <row r="477">
          <cell r="C477" t="str">
            <v>rgmii_rd0</v>
          </cell>
          <cell r="E477" t="str">
            <v>GPIO</v>
          </cell>
          <cell r="I477" t="str">
            <v>mipi_hsi_ctrl</v>
          </cell>
          <cell r="J477" t="str">
            <v>RX_READY</v>
          </cell>
          <cell r="K477" t="str">
            <v>enet</v>
          </cell>
          <cell r="L477" t="str">
            <v>RGMII_RD0</v>
          </cell>
          <cell r="S477" t="str">
            <v>gpio6</v>
          </cell>
          <cell r="T477" t="str">
            <v>GPIO[25]</v>
          </cell>
          <cell r="U477" t="str">
            <v>mipi_core</v>
          </cell>
          <cell r="V477" t="str">
            <v>DPHY_TEST_IN[6]</v>
          </cell>
          <cell r="AF477" t="str">
            <v>ipt_rgmii_rd0_dir</v>
          </cell>
          <cell r="AG477" t="str">
            <v>ipt_rgmii_rd0_in</v>
          </cell>
          <cell r="AH477" t="str">
            <v>ipt_rgmii_rd0_out</v>
          </cell>
          <cell r="AI477" t="str">
            <v>ipt_mode</v>
          </cell>
          <cell r="AJ477" t="str">
            <v>Yes</v>
          </cell>
          <cell r="AL477" t="str">
            <v>NA</v>
          </cell>
          <cell r="AN477" t="str">
            <v>CFG(R0DIV6)</v>
          </cell>
          <cell r="AP477" t="str">
            <v>NA</v>
          </cell>
          <cell r="AR477" t="str">
            <v>CFG(Enabled)</v>
          </cell>
          <cell r="AT477" t="str">
            <v>CFG(100KOhm PU)</v>
          </cell>
          <cell r="AV477" t="str">
            <v>CFG(Pull)</v>
          </cell>
          <cell r="AX477" t="str">
            <v>CFG(Enabled)</v>
          </cell>
          <cell r="AZ477" t="str">
            <v>CFG(CMOS)</v>
          </cell>
          <cell r="BB477" t="str">
            <v>NA</v>
          </cell>
          <cell r="BD477" t="str">
            <v>CFG(II_OFF)</v>
          </cell>
          <cell r="BF477" t="str">
            <v>CFG(LPDDR2)</v>
          </cell>
          <cell r="BH477">
            <v>0</v>
          </cell>
          <cell r="BW477">
            <v>-2692.7249999999999</v>
          </cell>
          <cell r="BX477">
            <v>1936</v>
          </cell>
          <cell r="CI477" t="str">
            <v>RGMII_RD0</v>
          </cell>
        </row>
        <row r="478">
          <cell r="C478" t="str">
            <v>rgmii_rxc</v>
          </cell>
          <cell r="E478" t="str">
            <v>GPIO</v>
          </cell>
          <cell r="I478" t="str">
            <v>usboh3</v>
          </cell>
          <cell r="J478" t="str">
            <v>H3_STROBE</v>
          </cell>
          <cell r="K478" t="str">
            <v>enet</v>
          </cell>
          <cell r="L478" t="str">
            <v>RGMII_RXC</v>
          </cell>
          <cell r="S478" t="str">
            <v>gpio6</v>
          </cell>
          <cell r="T478" t="str">
            <v>GPIO[30]</v>
          </cell>
          <cell r="U478" t="str">
            <v>mipi_core</v>
          </cell>
          <cell r="V478" t="str">
            <v>DPHY_TEST_IN[11]</v>
          </cell>
          <cell r="AF478" t="str">
            <v>ipt_rgmii_rxc_dir</v>
          </cell>
          <cell r="AG478" t="str">
            <v>ipt_rgmii_rxc_in</v>
          </cell>
          <cell r="AH478" t="str">
            <v>ipt_rgmii_rxc_out</v>
          </cell>
          <cell r="AI478" t="str">
            <v>ipt_mode</v>
          </cell>
          <cell r="AJ478" t="str">
            <v>Yes</v>
          </cell>
          <cell r="AL478" t="str">
            <v>NA</v>
          </cell>
          <cell r="AN478" t="str">
            <v>CFG(R0DIV6)</v>
          </cell>
          <cell r="AP478" t="str">
            <v>NA</v>
          </cell>
          <cell r="AR478" t="str">
            <v>CFG(Enabled)</v>
          </cell>
          <cell r="AT478" t="str">
            <v>CFG(100KOhm PD)</v>
          </cell>
          <cell r="AV478" t="str">
            <v>CFG(Pull)</v>
          </cell>
          <cell r="AX478" t="str">
            <v>CFG(Enabled)</v>
          </cell>
          <cell r="AZ478" t="str">
            <v>CFG(CMOS)</v>
          </cell>
          <cell r="BB478" t="str">
            <v>NA</v>
          </cell>
          <cell r="BD478" t="str">
            <v>CFG(II_OFF)</v>
          </cell>
          <cell r="BF478" t="str">
            <v>CFG(LPDDR2)</v>
          </cell>
          <cell r="BH478">
            <v>0</v>
          </cell>
          <cell r="BW478">
            <v>-2692.7249999999999</v>
          </cell>
          <cell r="BX478">
            <v>1607</v>
          </cell>
          <cell r="CI478" t="str">
            <v>RGMII_RXC</v>
          </cell>
        </row>
        <row r="479">
          <cell r="C479" t="str">
            <v>rgmii_td3</v>
          </cell>
          <cell r="E479" t="str">
            <v>GPIO</v>
          </cell>
          <cell r="I479" t="str">
            <v>mipi_hsi_ctrl</v>
          </cell>
          <cell r="J479" t="str">
            <v>RX_WAKE</v>
          </cell>
          <cell r="K479" t="str">
            <v>enet</v>
          </cell>
          <cell r="L479" t="str">
            <v>RGMII_TD3</v>
          </cell>
          <cell r="S479" t="str">
            <v>gpio6</v>
          </cell>
          <cell r="T479" t="str">
            <v>GPIO[23]</v>
          </cell>
          <cell r="U479" t="str">
            <v>mipi_core</v>
          </cell>
          <cell r="V479" t="str">
            <v>DPHY_TEST_IN[4]</v>
          </cell>
          <cell r="AF479" t="str">
            <v>ipt_rgmii_td3_dir</v>
          </cell>
          <cell r="AG479" t="str">
            <v>ipt_rgmii_td3_in</v>
          </cell>
          <cell r="AH479" t="str">
            <v>ipt_rgmii_td3_out</v>
          </cell>
          <cell r="AI479" t="str">
            <v>ipt_mode</v>
          </cell>
          <cell r="AJ479" t="str">
            <v>Yes</v>
          </cell>
          <cell r="AL479" t="str">
            <v>NA</v>
          </cell>
          <cell r="AN479" t="str">
            <v>CFG(R0DIV6)</v>
          </cell>
          <cell r="AP479" t="str">
            <v>NA</v>
          </cell>
          <cell r="AR479" t="str">
            <v>CFG(Enabled)</v>
          </cell>
          <cell r="AT479" t="str">
            <v>CFG(100KOhm PU)</v>
          </cell>
          <cell r="AV479" t="str">
            <v>CFG(Pull)</v>
          </cell>
          <cell r="AX479" t="str">
            <v>CFG(Enabled)</v>
          </cell>
          <cell r="AZ479" t="str">
            <v>CFG(CMOS)</v>
          </cell>
          <cell r="BB479" t="str">
            <v>NA</v>
          </cell>
          <cell r="BD479" t="str">
            <v>II_OFF</v>
          </cell>
          <cell r="BF479" t="str">
            <v>CFG(LPDDR2)</v>
          </cell>
          <cell r="BH479">
            <v>0</v>
          </cell>
          <cell r="BW479">
            <v>-2692.7249999999999</v>
          </cell>
          <cell r="BX479">
            <v>2124</v>
          </cell>
          <cell r="CI479" t="str">
            <v>RGMII_TD3</v>
          </cell>
        </row>
        <row r="480">
          <cell r="C480" t="str">
            <v>nvcc_rgmii__1</v>
          </cell>
          <cell r="E480" t="str">
            <v>NOISY_POWER</v>
          </cell>
          <cell r="AF480" t="str">
            <v/>
          </cell>
          <cell r="AG480" t="str">
            <v/>
          </cell>
          <cell r="AH480" t="str">
            <v/>
          </cell>
          <cell r="AI480" t="str">
            <v/>
          </cell>
          <cell r="AJ480" t="str">
            <v>NA</v>
          </cell>
          <cell r="AL480" t="str">
            <v>NA</v>
          </cell>
          <cell r="AN480" t="str">
            <v>NA</v>
          </cell>
          <cell r="AP480" t="str">
            <v>NA</v>
          </cell>
          <cell r="AR480" t="str">
            <v>NA</v>
          </cell>
          <cell r="AT480" t="str">
            <v>NA</v>
          </cell>
          <cell r="AV480" t="str">
            <v>NA</v>
          </cell>
          <cell r="AX480" t="str">
            <v>NA</v>
          </cell>
          <cell r="AZ480" t="str">
            <v>NA</v>
          </cell>
          <cell r="BB480" t="str">
            <v>NA</v>
          </cell>
          <cell r="BD480" t="str">
            <v>NA</v>
          </cell>
          <cell r="BF480" t="str">
            <v>NA</v>
          </cell>
          <cell r="BH480" t="str">
            <v>NA</v>
          </cell>
          <cell r="BW480">
            <v>-2692.7249999999999</v>
          </cell>
          <cell r="BX480">
            <v>1983</v>
          </cell>
          <cell r="CI480" t="str">
            <v>NVCC_RGMII</v>
          </cell>
        </row>
        <row r="481">
          <cell r="C481" t="str">
            <v>rgmii_rd2</v>
          </cell>
          <cell r="E481" t="str">
            <v>GPIO</v>
          </cell>
          <cell r="I481" t="str">
            <v>mipi_hsi_ctrl</v>
          </cell>
          <cell r="J481" t="str">
            <v>TX_DATA</v>
          </cell>
          <cell r="K481" t="str">
            <v>enet</v>
          </cell>
          <cell r="L481" t="str">
            <v>RGMII_RD2</v>
          </cell>
          <cell r="S481" t="str">
            <v>gpio6</v>
          </cell>
          <cell r="T481" t="str">
            <v>GPIO[28]</v>
          </cell>
          <cell r="U481" t="str">
            <v>mipi_core</v>
          </cell>
          <cell r="V481" t="str">
            <v>DPHY_TEST_IN[9]</v>
          </cell>
          <cell r="AF481" t="str">
            <v>ipt_rgmii_rd2_dir</v>
          </cell>
          <cell r="AG481" t="str">
            <v>ipt_rgmii_rd2_in</v>
          </cell>
          <cell r="AH481" t="str">
            <v>ipt_rgmii_rd2_out</v>
          </cell>
          <cell r="AI481" t="str">
            <v>ipt_mode</v>
          </cell>
          <cell r="AJ481" t="str">
            <v>Yes</v>
          </cell>
          <cell r="AL481" t="str">
            <v>NA</v>
          </cell>
          <cell r="AN481" t="str">
            <v>CFG(R0DIV6)</v>
          </cell>
          <cell r="AP481" t="str">
            <v>NA</v>
          </cell>
          <cell r="AR481" t="str">
            <v>CFG(Enabled)</v>
          </cell>
          <cell r="AT481" t="str">
            <v>CFG(100KOhm PU)</v>
          </cell>
          <cell r="AV481" t="str">
            <v>CFG(Pull)</v>
          </cell>
          <cell r="AX481" t="str">
            <v>CFG(Enabled)</v>
          </cell>
          <cell r="AZ481" t="str">
            <v>CFG(CMOS)</v>
          </cell>
          <cell r="BB481" t="str">
            <v>NA</v>
          </cell>
          <cell r="BD481" t="str">
            <v>CFG(II_OFF)</v>
          </cell>
          <cell r="BF481" t="str">
            <v>CFG(LPDDR2)</v>
          </cell>
          <cell r="BH481">
            <v>0</v>
          </cell>
          <cell r="BW481">
            <v>-2692.7249999999999</v>
          </cell>
          <cell r="BX481">
            <v>1795</v>
          </cell>
          <cell r="CI481" t="str">
            <v>RGMII_RD2</v>
          </cell>
        </row>
        <row r="482">
          <cell r="C482" t="str">
            <v>rgmii_rd1</v>
          </cell>
          <cell r="E482" t="str">
            <v>GPIO</v>
          </cell>
          <cell r="I482" t="str">
            <v>mipi_hsi_ctrl</v>
          </cell>
          <cell r="J482" t="str">
            <v>TX_FLAG</v>
          </cell>
          <cell r="K482" t="str">
            <v>enet</v>
          </cell>
          <cell r="L482" t="str">
            <v>RGMII_RD1</v>
          </cell>
          <cell r="S482" t="str">
            <v>gpio6</v>
          </cell>
          <cell r="T482" t="str">
            <v>GPIO[27]</v>
          </cell>
          <cell r="U482" t="str">
            <v>mipi_core</v>
          </cell>
          <cell r="V482" t="str">
            <v>DPHY_TEST_IN[8]</v>
          </cell>
          <cell r="X482" t="str">
            <v>sjc</v>
          </cell>
          <cell r="Y482" t="str">
            <v>FAIL</v>
          </cell>
          <cell r="AF482" t="str">
            <v>ipt_rgmii_rd1_dir</v>
          </cell>
          <cell r="AG482" t="str">
            <v>ipt_rgmii_rd1_in</v>
          </cell>
          <cell r="AH482" t="str">
            <v>ipt_rgmii_rd1_out</v>
          </cell>
          <cell r="AI482" t="str">
            <v>ipt_mode</v>
          </cell>
          <cell r="AJ482" t="str">
            <v>Yes</v>
          </cell>
          <cell r="AL482" t="str">
            <v>NA</v>
          </cell>
          <cell r="AN482" t="str">
            <v>CFG(R0DIV6)</v>
          </cell>
          <cell r="AP482" t="str">
            <v>NA</v>
          </cell>
          <cell r="AR482" t="str">
            <v>CFG(Enabled)</v>
          </cell>
          <cell r="AT482" t="str">
            <v>CFG(100KOhm PU)</v>
          </cell>
          <cell r="AV482" t="str">
            <v>CFG(Pull)</v>
          </cell>
          <cell r="AX482" t="str">
            <v>CFG(Enabled)</v>
          </cell>
          <cell r="AZ482" t="str">
            <v>CFG(CMOS)</v>
          </cell>
          <cell r="BB482" t="str">
            <v>NA</v>
          </cell>
          <cell r="BD482" t="str">
            <v>CFG(II_OFF)</v>
          </cell>
          <cell r="BF482" t="str">
            <v>CFG(LPDDR2)</v>
          </cell>
          <cell r="BH482">
            <v>0</v>
          </cell>
          <cell r="BW482">
            <v>-2692.7249999999999</v>
          </cell>
          <cell r="BX482">
            <v>1842</v>
          </cell>
          <cell r="CI482" t="str">
            <v>RGMII_RD1</v>
          </cell>
        </row>
        <row r="483">
          <cell r="C483" t="str">
            <v>rgmii_tx_ctl</v>
          </cell>
          <cell r="E483" t="str">
            <v>GPIO</v>
          </cell>
          <cell r="I483" t="str">
            <v>usboh3</v>
          </cell>
          <cell r="J483" t="str">
            <v>H2_STROBE</v>
          </cell>
          <cell r="K483" t="str">
            <v>enet</v>
          </cell>
          <cell r="L483" t="str">
            <v>RGMII_TX_CTL</v>
          </cell>
          <cell r="S483" t="str">
            <v>gpio6</v>
          </cell>
          <cell r="T483" t="str">
            <v>GPIO[26]</v>
          </cell>
          <cell r="U483" t="str">
            <v>mipi_core</v>
          </cell>
          <cell r="V483" t="str">
            <v>DPHY_TEST_IN[7]</v>
          </cell>
          <cell r="X483" t="str">
            <v>enet</v>
          </cell>
          <cell r="Y483" t="str">
            <v>ANATOP_ETHERNET_REF_OUT</v>
          </cell>
          <cell r="Z483" t="str">
            <v>sjc.sjc_gpucr1_reg[23]</v>
          </cell>
          <cell r="AF483" t="str">
            <v>ipt_rgmii_tx_ctl_dir</v>
          </cell>
          <cell r="AG483" t="str">
            <v>ipt_rgmii_tx_ctl_in</v>
          </cell>
          <cell r="AH483" t="str">
            <v>ipt_rgmii_tx_ctl_out</v>
          </cell>
          <cell r="AI483" t="str">
            <v>ipt_mode</v>
          </cell>
          <cell r="AJ483" t="str">
            <v>Yes</v>
          </cell>
          <cell r="AL483" t="str">
            <v>NA</v>
          </cell>
          <cell r="AN483" t="str">
            <v>CFG(R0DIV6)</v>
          </cell>
          <cell r="AP483" t="str">
            <v>NA</v>
          </cell>
          <cell r="AR483" t="str">
            <v>CFG(Enabled)</v>
          </cell>
          <cell r="AT483" t="str">
            <v>CFG(100KOhm PD)</v>
          </cell>
          <cell r="AV483" t="str">
            <v>CFG(Pull)</v>
          </cell>
          <cell r="AX483" t="str">
            <v>CFG(Enabled)</v>
          </cell>
          <cell r="AZ483" t="str">
            <v>CMOS</v>
          </cell>
          <cell r="BB483" t="str">
            <v>NA</v>
          </cell>
          <cell r="BD483" t="str">
            <v>II_OFF</v>
          </cell>
          <cell r="BF483" t="str">
            <v>CFG(LPDDR2)</v>
          </cell>
          <cell r="BH483">
            <v>0</v>
          </cell>
          <cell r="BW483">
            <v>-2692.7249999999999</v>
          </cell>
          <cell r="BX483">
            <v>1889</v>
          </cell>
          <cell r="CI483" t="str">
            <v>RGMII_TX_CTL</v>
          </cell>
        </row>
        <row r="484">
          <cell r="C484" t="str">
            <v>nvcc_rgmii__2</v>
          </cell>
          <cell r="E484" t="str">
            <v>NOISY_POWER</v>
          </cell>
          <cell r="AF484" t="str">
            <v/>
          </cell>
          <cell r="AG484" t="str">
            <v/>
          </cell>
          <cell r="AH484" t="str">
            <v/>
          </cell>
          <cell r="AI484" t="str">
            <v/>
          </cell>
          <cell r="AJ484" t="str">
            <v>NA</v>
          </cell>
          <cell r="AL484" t="str">
            <v>NA</v>
          </cell>
          <cell r="AN484" t="str">
            <v>NA</v>
          </cell>
          <cell r="AP484" t="str">
            <v>NA</v>
          </cell>
          <cell r="AR484" t="str">
            <v>NA</v>
          </cell>
          <cell r="AT484" t="str">
            <v>NA</v>
          </cell>
          <cell r="AV484" t="str">
            <v>NA</v>
          </cell>
          <cell r="AX484" t="str">
            <v>NA</v>
          </cell>
          <cell r="AZ484" t="str">
            <v>NA</v>
          </cell>
          <cell r="BB484" t="str">
            <v>NA</v>
          </cell>
          <cell r="BD484" t="str">
            <v>NA</v>
          </cell>
          <cell r="BF484" t="str">
            <v>NA</v>
          </cell>
          <cell r="BH484" t="str">
            <v>NA</v>
          </cell>
          <cell r="BW484">
            <v>-2692.7249999999999</v>
          </cell>
          <cell r="BX484">
            <v>2030</v>
          </cell>
          <cell r="CI484" t="str">
            <v>NVCC_RGMII</v>
          </cell>
        </row>
        <row r="485">
          <cell r="C485" t="str">
            <v>rgmii_td0</v>
          </cell>
          <cell r="E485" t="str">
            <v>GPIO</v>
          </cell>
          <cell r="I485" t="str">
            <v>mipi_hsi_ctrl</v>
          </cell>
          <cell r="J485" t="str">
            <v>TX_READY</v>
          </cell>
          <cell r="K485" t="str">
            <v>enet</v>
          </cell>
          <cell r="L485" t="str">
            <v>RGMII_TD0</v>
          </cell>
          <cell r="S485" t="str">
            <v>gpio6</v>
          </cell>
          <cell r="T485" t="str">
            <v>GPIO[20]</v>
          </cell>
          <cell r="U485" t="str">
            <v>mipi_core</v>
          </cell>
          <cell r="V485" t="str">
            <v>DPHY_TEST_IN[1]</v>
          </cell>
          <cell r="AF485" t="str">
            <v>ipt_rgmii_td0_dir</v>
          </cell>
          <cell r="AG485" t="str">
            <v>ipt_rgmii_td0_in</v>
          </cell>
          <cell r="AH485" t="str">
            <v>ipt_rgmii_td0_out</v>
          </cell>
          <cell r="AI485" t="str">
            <v>ipt_mode</v>
          </cell>
          <cell r="AJ485" t="str">
            <v>Yes</v>
          </cell>
          <cell r="AL485" t="str">
            <v>NA</v>
          </cell>
          <cell r="AN485" t="str">
            <v>CFG(R0DIV6)</v>
          </cell>
          <cell r="AP485" t="str">
            <v>NA</v>
          </cell>
          <cell r="AR485" t="str">
            <v>CFG(Enabled)</v>
          </cell>
          <cell r="AT485" t="str">
            <v>CFG(100KOhm PU)</v>
          </cell>
          <cell r="AV485" t="str">
            <v>CFG(Pull)</v>
          </cell>
          <cell r="AX485" t="str">
            <v>CFG(Enabled)</v>
          </cell>
          <cell r="AZ485" t="str">
            <v>CFG(CMOS)</v>
          </cell>
          <cell r="BB485" t="str">
            <v>NA</v>
          </cell>
          <cell r="BD485" t="str">
            <v>II_OFF</v>
          </cell>
          <cell r="BF485" t="str">
            <v>CFG(LPDDR2)</v>
          </cell>
          <cell r="BH485">
            <v>0</v>
          </cell>
          <cell r="BW485">
            <v>-2692.7249999999999</v>
          </cell>
          <cell r="BX485">
            <v>2368</v>
          </cell>
          <cell r="CI485" t="str">
            <v>RGMII_TD0</v>
          </cell>
        </row>
        <row r="486">
          <cell r="C486" t="str">
            <v>rgmii_rx_ctl</v>
          </cell>
          <cell r="E486" t="str">
            <v>GPIO</v>
          </cell>
          <cell r="I486" t="str">
            <v>usboh3</v>
          </cell>
          <cell r="J486" t="str">
            <v>H3_DATA</v>
          </cell>
          <cell r="K486" t="str">
            <v>enet</v>
          </cell>
          <cell r="L486" t="str">
            <v>RGMII_RX_CTL</v>
          </cell>
          <cell r="S486" t="str">
            <v>gpio6</v>
          </cell>
          <cell r="T486" t="str">
            <v>GPIO[24]</v>
          </cell>
          <cell r="U486" t="str">
            <v>mipi_core</v>
          </cell>
          <cell r="V486" t="str">
            <v>DPHY_TEST_IN[5]</v>
          </cell>
          <cell r="AF486" t="str">
            <v>ipt_rgmii_rx_ctl_dir</v>
          </cell>
          <cell r="AG486" t="str">
            <v>ipt_rgmii_rx_ctl_in</v>
          </cell>
          <cell r="AH486" t="str">
            <v>ipt_rgmii_rx_ctl_out</v>
          </cell>
          <cell r="AI486" t="str">
            <v>ipt_mode</v>
          </cell>
          <cell r="AJ486" t="str">
            <v>Yes</v>
          </cell>
          <cell r="AL486" t="str">
            <v>NA</v>
          </cell>
          <cell r="AN486" t="str">
            <v>CFG(R0DIV6)</v>
          </cell>
          <cell r="AP486" t="str">
            <v>NA</v>
          </cell>
          <cell r="AR486" t="str">
            <v>CFG(Enabled)</v>
          </cell>
          <cell r="AT486" t="str">
            <v>CFG(100KOhm PD)</v>
          </cell>
          <cell r="AV486" t="str">
            <v>CFG(Pull)</v>
          </cell>
          <cell r="AX486" t="str">
            <v>CFG(Enabled)</v>
          </cell>
          <cell r="AZ486" t="str">
            <v>CFG(CMOS)</v>
          </cell>
          <cell r="BB486" t="str">
            <v>NA</v>
          </cell>
          <cell r="BD486" t="str">
            <v>CFG(II_OFF)</v>
          </cell>
          <cell r="BF486" t="str">
            <v>CFG(LPDDR2)</v>
          </cell>
          <cell r="BH486">
            <v>0</v>
          </cell>
          <cell r="BW486">
            <v>-2692.7249999999999</v>
          </cell>
          <cell r="BX486">
            <v>2077</v>
          </cell>
          <cell r="CI486" t="str">
            <v>RGMII_RX_CTL</v>
          </cell>
        </row>
        <row r="487">
          <cell r="C487" t="str">
            <v>rgmii_txc</v>
          </cell>
          <cell r="E487" t="str">
            <v>GPIO</v>
          </cell>
          <cell r="I487" t="str">
            <v>usboh3</v>
          </cell>
          <cell r="J487" t="str">
            <v>H2_DATA</v>
          </cell>
          <cell r="K487" t="str">
            <v>enet</v>
          </cell>
          <cell r="L487" t="str">
            <v>RGMII_TXC</v>
          </cell>
          <cell r="M487" t="str">
            <v>spdif</v>
          </cell>
          <cell r="N487" t="str">
            <v>SPDIF_EXTCLK</v>
          </cell>
          <cell r="S487" t="str">
            <v>gpio6</v>
          </cell>
          <cell r="T487" t="str">
            <v>GPIO[19]</v>
          </cell>
          <cell r="U487" t="str">
            <v>mipi_core</v>
          </cell>
          <cell r="V487" t="str">
            <v>DPHY_TEST_IN[0]</v>
          </cell>
          <cell r="X487" t="str">
            <v>anatop</v>
          </cell>
          <cell r="Y487" t="str">
            <v>ANATOP_24M_OUT</v>
          </cell>
          <cell r="Z487" t="str">
            <v>sjc.sjc_gpucr1_reg[23]</v>
          </cell>
          <cell r="AF487" t="str">
            <v>ipt_rgmii_txc_dir</v>
          </cell>
          <cell r="AG487" t="str">
            <v>ipt_rgmii_txc_in</v>
          </cell>
          <cell r="AH487" t="str">
            <v>ipt_rgmii_txc_out</v>
          </cell>
          <cell r="AI487" t="str">
            <v>ipt_mode</v>
          </cell>
          <cell r="AJ487" t="str">
            <v>Yes</v>
          </cell>
          <cell r="AL487" t="str">
            <v>NA</v>
          </cell>
          <cell r="AN487" t="str">
            <v>CFG(R0DIV6)</v>
          </cell>
          <cell r="AP487" t="str">
            <v>NA</v>
          </cell>
          <cell r="AR487" t="str">
            <v>CFG(Enabled)</v>
          </cell>
          <cell r="AT487" t="str">
            <v>CFG(100KOhm PD)</v>
          </cell>
          <cell r="AV487" t="str">
            <v>CFG(Pull)</v>
          </cell>
          <cell r="AX487" t="str">
            <v>CFG(Enabled)</v>
          </cell>
          <cell r="AZ487" t="str">
            <v>CMOS</v>
          </cell>
          <cell r="BB487" t="str">
            <v>NA</v>
          </cell>
          <cell r="BD487" t="str">
            <v>II_OFF</v>
          </cell>
          <cell r="BF487" t="str">
            <v>CFG(LPDDR2)</v>
          </cell>
          <cell r="BH487">
            <v>0</v>
          </cell>
          <cell r="BW487">
            <v>-2692.7249999999999</v>
          </cell>
          <cell r="BX487">
            <v>2419</v>
          </cell>
          <cell r="CI487" t="str">
            <v>RGMII_TXC</v>
          </cell>
        </row>
        <row r="488">
          <cell r="C488" t="str">
            <v>nvcc_rgmii__3</v>
          </cell>
          <cell r="E488" t="str">
            <v>NOISY_POWER</v>
          </cell>
          <cell r="AF488" t="str">
            <v/>
          </cell>
          <cell r="AG488" t="str">
            <v/>
          </cell>
          <cell r="AH488" t="str">
            <v/>
          </cell>
          <cell r="AI488" t="str">
            <v/>
          </cell>
          <cell r="AJ488" t="str">
            <v>NA</v>
          </cell>
          <cell r="AL488" t="str">
            <v>NA</v>
          </cell>
          <cell r="AN488" t="str">
            <v>NA</v>
          </cell>
          <cell r="AP488" t="str">
            <v>NA</v>
          </cell>
          <cell r="AR488" t="str">
            <v>NA</v>
          </cell>
          <cell r="AT488" t="str">
            <v>NA</v>
          </cell>
          <cell r="AV488" t="str">
            <v>NA</v>
          </cell>
          <cell r="AX488" t="str">
            <v>NA</v>
          </cell>
          <cell r="AZ488" t="str">
            <v>NA</v>
          </cell>
          <cell r="BB488" t="str">
            <v>NA</v>
          </cell>
          <cell r="BD488" t="str">
            <v>NA</v>
          </cell>
          <cell r="BF488" t="str">
            <v>NA</v>
          </cell>
          <cell r="BH488" t="str">
            <v>NA</v>
          </cell>
          <cell r="BW488">
            <v>-2692.7249999999999</v>
          </cell>
          <cell r="BX488">
            <v>2317</v>
          </cell>
          <cell r="CI488" t="str">
            <v>NVCC_RGMII</v>
          </cell>
        </row>
        <row r="489">
          <cell r="C489" t="str">
            <v>rgmii_td2</v>
          </cell>
          <cell r="E489" t="str">
            <v>GPIO</v>
          </cell>
          <cell r="I489" t="str">
            <v>mipi_hsi_ctrl</v>
          </cell>
          <cell r="J489" t="str">
            <v>RX_DATA</v>
          </cell>
          <cell r="K489" t="str">
            <v>enet</v>
          </cell>
          <cell r="L489" t="str">
            <v>RGMII_TD2</v>
          </cell>
          <cell r="S489" t="str">
            <v>gpio6</v>
          </cell>
          <cell r="T489" t="str">
            <v>GPIO[22]</v>
          </cell>
          <cell r="U489" t="str">
            <v>mipi_core</v>
          </cell>
          <cell r="V489" t="str">
            <v>DPHY_TEST_IN[3]</v>
          </cell>
          <cell r="X489" t="str">
            <v>ccm</v>
          </cell>
          <cell r="Y489" t="str">
            <v>PLL2_BYP</v>
          </cell>
          <cell r="Z489" t="str">
            <v>sjc.sjc_pllbr_reg[1]</v>
          </cell>
          <cell r="AF489" t="str">
            <v>ipt_rgmii_td2_dir</v>
          </cell>
          <cell r="AG489" t="str">
            <v>ipt_rgmii_td2_in</v>
          </cell>
          <cell r="AH489" t="str">
            <v>ipt_rgmii_td2_out</v>
          </cell>
          <cell r="AI489" t="str">
            <v>ipt_mode</v>
          </cell>
          <cell r="AJ489" t="str">
            <v>Yes</v>
          </cell>
          <cell r="AL489" t="str">
            <v>NA</v>
          </cell>
          <cell r="AN489" t="str">
            <v>CFG(R0DIV6)</v>
          </cell>
          <cell r="AP489" t="str">
            <v>NA</v>
          </cell>
          <cell r="AR489" t="str">
            <v>CFG(Enabled)</v>
          </cell>
          <cell r="AT489" t="str">
            <v>CFG(100KOhm PU)</v>
          </cell>
          <cell r="AV489" t="str">
            <v>CFG(Pull)</v>
          </cell>
          <cell r="AX489" t="str">
            <v>CFG(Enabled)</v>
          </cell>
          <cell r="AZ489" t="str">
            <v>CFG(CMOS)</v>
          </cell>
          <cell r="BB489" t="str">
            <v>NA</v>
          </cell>
          <cell r="BD489" t="str">
            <v>II_OFF</v>
          </cell>
          <cell r="BF489" t="str">
            <v>CFG(LPDDR2)</v>
          </cell>
          <cell r="BH489">
            <v>0</v>
          </cell>
          <cell r="BW489">
            <v>-2692.7249999999999</v>
          </cell>
          <cell r="BX489">
            <v>2171</v>
          </cell>
          <cell r="CI489" t="str">
            <v>RGMII_TD2</v>
          </cell>
        </row>
        <row r="490">
          <cell r="C490" t="str">
            <v>rgmii_td1</v>
          </cell>
          <cell r="E490" t="str">
            <v>GPIO</v>
          </cell>
          <cell r="I490" t="str">
            <v>mipi_hsi_ctrl</v>
          </cell>
          <cell r="J490" t="str">
            <v>RX_FLAG</v>
          </cell>
          <cell r="K490" t="str">
            <v>enet</v>
          </cell>
          <cell r="L490" t="str">
            <v>RGMII_TD1</v>
          </cell>
          <cell r="S490" t="str">
            <v>gpio6</v>
          </cell>
          <cell r="T490" t="str">
            <v>GPIO[21]</v>
          </cell>
          <cell r="U490" t="str">
            <v>mipi_core</v>
          </cell>
          <cell r="V490" t="str">
            <v>DPHY_TEST_IN[2]</v>
          </cell>
          <cell r="X490" t="str">
            <v>ccm</v>
          </cell>
          <cell r="Y490" t="str">
            <v>PLL3_BYP</v>
          </cell>
          <cell r="Z490" t="str">
            <v>sjc.sjc_pllbr_reg[2]</v>
          </cell>
          <cell r="AF490" t="str">
            <v>ipt_rgmii_td1_dir</v>
          </cell>
          <cell r="AG490" t="str">
            <v>ipt_rgmii_td1_in</v>
          </cell>
          <cell r="AH490" t="str">
            <v>ipt_rgmii_td1_out</v>
          </cell>
          <cell r="AI490" t="str">
            <v>ipt_mode</v>
          </cell>
          <cell r="AJ490" t="str">
            <v>Yes</v>
          </cell>
          <cell r="AL490" t="str">
            <v>NA</v>
          </cell>
          <cell r="AN490" t="str">
            <v>CFG(R0DIV6)</v>
          </cell>
          <cell r="AP490" t="str">
            <v>NA</v>
          </cell>
          <cell r="AR490" t="str">
            <v>CFG(Enabled)</v>
          </cell>
          <cell r="AT490" t="str">
            <v>CFG(100KOhm PU)</v>
          </cell>
          <cell r="AV490" t="str">
            <v>CFG(Pull)</v>
          </cell>
          <cell r="AX490" t="str">
            <v>CFG(Enabled)</v>
          </cell>
          <cell r="AZ490" t="str">
            <v>CFG(CMOS)</v>
          </cell>
          <cell r="BB490" t="str">
            <v>NA</v>
          </cell>
          <cell r="BD490" t="str">
            <v>II_OFF</v>
          </cell>
          <cell r="BF490" t="str">
            <v>CFG(LPDDR2)</v>
          </cell>
          <cell r="BH490">
            <v>0</v>
          </cell>
          <cell r="BW490">
            <v>-2692.7249999999999</v>
          </cell>
          <cell r="BX490">
            <v>2219</v>
          </cell>
          <cell r="CI490" t="str">
            <v>RGMII_TD1</v>
          </cell>
        </row>
        <row r="491">
          <cell r="C491" t="str">
            <v>nvcc_dram2p5__7</v>
          </cell>
          <cell r="E491" t="str">
            <v>NOISY_POWER</v>
          </cell>
          <cell r="AF491" t="str">
            <v/>
          </cell>
          <cell r="AG491" t="str">
            <v/>
          </cell>
          <cell r="AH491" t="str">
            <v/>
          </cell>
          <cell r="AI491" t="str">
            <v/>
          </cell>
          <cell r="AJ491" t="str">
            <v>NA</v>
          </cell>
          <cell r="AL491" t="str">
            <v>NA</v>
          </cell>
          <cell r="AN491" t="str">
            <v>NA</v>
          </cell>
          <cell r="AP491" t="str">
            <v>NA</v>
          </cell>
          <cell r="AR491" t="str">
            <v>NA</v>
          </cell>
          <cell r="AT491" t="str">
            <v>NA</v>
          </cell>
          <cell r="AV491" t="str">
            <v>NA</v>
          </cell>
          <cell r="AX491" t="str">
            <v>NA</v>
          </cell>
          <cell r="AZ491" t="str">
            <v>NA</v>
          </cell>
          <cell r="BB491" t="str">
            <v>NA</v>
          </cell>
          <cell r="BD491" t="str">
            <v>NA</v>
          </cell>
          <cell r="BF491" t="str">
            <v>NA</v>
          </cell>
          <cell r="BH491" t="str">
            <v>NA</v>
          </cell>
          <cell r="BW491">
            <v>236</v>
          </cell>
          <cell r="BX491">
            <v>-2792.7249999999999</v>
          </cell>
          <cell r="CI491" t="str">
            <v>NVCC_DRAM2P5</v>
          </cell>
        </row>
        <row r="492">
          <cell r="C492" t="str">
            <v>pcut_ddr__3</v>
          </cell>
          <cell r="E492" t="str">
            <v/>
          </cell>
          <cell r="AF492" t="str">
            <v/>
          </cell>
          <cell r="AG492" t="str">
            <v/>
          </cell>
          <cell r="AH492" t="str">
            <v/>
          </cell>
          <cell r="AI492" t="str">
            <v/>
          </cell>
          <cell r="AJ492" t="str">
            <v>NA</v>
          </cell>
          <cell r="AL492" t="str">
            <v>NA</v>
          </cell>
          <cell r="AN492" t="str">
            <v>NA</v>
          </cell>
          <cell r="AP492" t="str">
            <v>NA</v>
          </cell>
          <cell r="AR492" t="str">
            <v>NA</v>
          </cell>
          <cell r="AT492" t="str">
            <v>NA</v>
          </cell>
          <cell r="AV492" t="str">
            <v>NA</v>
          </cell>
          <cell r="AX492" t="str">
            <v>NA</v>
          </cell>
          <cell r="AZ492" t="str">
            <v>NA</v>
          </cell>
          <cell r="BB492" t="str">
            <v>NA</v>
          </cell>
          <cell r="BD492" t="str">
            <v>NA</v>
          </cell>
          <cell r="BF492" t="str">
            <v>NA</v>
          </cell>
          <cell r="BH492" t="str">
            <v>NA</v>
          </cell>
          <cell r="BW492">
            <v>-1995</v>
          </cell>
          <cell r="BX492">
            <v>-2792.7249999999999</v>
          </cell>
          <cell r="CI492">
            <v>0</v>
          </cell>
        </row>
        <row r="493">
          <cell r="C493" t="str">
            <v>sd2_cmd</v>
          </cell>
          <cell r="E493" t="str">
            <v>GPIO</v>
          </cell>
          <cell r="I493" t="str">
            <v>usdhc2</v>
          </cell>
          <cell r="J493" t="str">
            <v>CMD</v>
          </cell>
          <cell r="M493" t="str">
            <v>kpp</v>
          </cell>
          <cell r="N493" t="str">
            <v>ROW[5]</v>
          </cell>
          <cell r="O493" t="str">
            <v>audmux</v>
          </cell>
          <cell r="P493" t="str">
            <v>AUD4_RXC</v>
          </cell>
          <cell r="Q493" t="str">
            <v>pcie_ctrl</v>
          </cell>
          <cell r="R493" t="str">
            <v>DIAG_STATUS_BUS_MUX[10]</v>
          </cell>
          <cell r="S493" t="str">
            <v>gpio1</v>
          </cell>
          <cell r="T493" t="str">
            <v>GPIO[11]</v>
          </cell>
          <cell r="AF493" t="str">
            <v>ipt_sd2_cmd_dir</v>
          </cell>
          <cell r="AG493" t="str">
            <v>ipt_sd2_cmd_in</v>
          </cell>
          <cell r="AH493" t="str">
            <v>ipt_sd2_cmd_out</v>
          </cell>
          <cell r="AI493" t="str">
            <v>ipt_mode</v>
          </cell>
          <cell r="AJ493" t="str">
            <v>Yes</v>
          </cell>
          <cell r="AL493" t="str">
            <v>NA</v>
          </cell>
          <cell r="AN493" t="str">
            <v>NA</v>
          </cell>
          <cell r="AP493" t="str">
            <v>NA</v>
          </cell>
          <cell r="AR493" t="str">
            <v>NA</v>
          </cell>
          <cell r="AT493" t="str">
            <v>NA</v>
          </cell>
          <cell r="AV493" t="str">
            <v>NA</v>
          </cell>
          <cell r="AX493" t="str">
            <v>NA</v>
          </cell>
          <cell r="AZ493" t="str">
            <v>NA</v>
          </cell>
          <cell r="BB493" t="str">
            <v>NA</v>
          </cell>
          <cell r="BD493" t="str">
            <v>NA</v>
          </cell>
          <cell r="BF493" t="str">
            <v>NA</v>
          </cell>
          <cell r="BH493" t="str">
            <v>NA</v>
          </cell>
          <cell r="CI493" t="str">
            <v>SD2_CMD</v>
          </cell>
        </row>
        <row r="494">
          <cell r="C494" t="str">
            <v>sd2_dat1</v>
          </cell>
          <cell r="E494" t="str">
            <v>GPIO</v>
          </cell>
          <cell r="I494" t="str">
            <v>usdhc2</v>
          </cell>
          <cell r="J494" t="str">
            <v>DAT1</v>
          </cell>
          <cell r="M494" t="str">
            <v>weim</v>
          </cell>
          <cell r="N494" t="str">
            <v>WEIM_CS[2]</v>
          </cell>
          <cell r="O494" t="str">
            <v>audmux</v>
          </cell>
          <cell r="P494" t="str">
            <v>AUD4_TXFS</v>
          </cell>
          <cell r="Q494" t="str">
            <v>kpp</v>
          </cell>
          <cell r="R494" t="str">
            <v>COL[7]</v>
          </cell>
          <cell r="S494" t="str">
            <v>gpio1</v>
          </cell>
          <cell r="T494" t="str">
            <v>GPIO[14]</v>
          </cell>
          <cell r="U494" t="str">
            <v>ccm</v>
          </cell>
          <cell r="V494" t="str">
            <v>WAIT</v>
          </cell>
          <cell r="X494" t="str">
            <v>anatop</v>
          </cell>
          <cell r="Y494" t="str">
            <v>ANATOP_TESTO[0]</v>
          </cell>
          <cell r="Z494" t="str">
            <v>sjc.sjc_gpucr1_reg[23]</v>
          </cell>
          <cell r="AF494" t="str">
            <v>ipt_sd2_dat1_dir</v>
          </cell>
          <cell r="AG494" t="str">
            <v>ipt_sd2_dat1_in</v>
          </cell>
          <cell r="AH494" t="str">
            <v>ipt_sd2_dat1_out</v>
          </cell>
          <cell r="AI494" t="str">
            <v>ipt_mode</v>
          </cell>
          <cell r="AJ494" t="str">
            <v>Yes</v>
          </cell>
          <cell r="AL494" t="str">
            <v>CFG(SLOW)</v>
          </cell>
          <cell r="AN494" t="str">
            <v>CFG(R0DIV6)</v>
          </cell>
          <cell r="AP494" t="str">
            <v>CFG(Disabled)</v>
          </cell>
          <cell r="AR494" t="str">
            <v>CFG(Enabled)</v>
          </cell>
          <cell r="AT494" t="str">
            <v>CFG(100KOhm PU)</v>
          </cell>
          <cell r="AV494" t="str">
            <v>CFG(Pull)</v>
          </cell>
          <cell r="AX494" t="str">
            <v>CFG(Enabled)</v>
          </cell>
          <cell r="AZ494" t="str">
            <v>NA</v>
          </cell>
          <cell r="BB494" t="str">
            <v>CFG(100MHz)</v>
          </cell>
          <cell r="BD494" t="str">
            <v>NA</v>
          </cell>
          <cell r="BF494" t="str">
            <v>NA</v>
          </cell>
          <cell r="BH494" t="str">
            <v>NA</v>
          </cell>
          <cell r="BW494">
            <v>-2692.7249999999999</v>
          </cell>
          <cell r="BX494">
            <v>2710</v>
          </cell>
          <cell r="CI494" t="str">
            <v>SD2_DAT1</v>
          </cell>
        </row>
        <row r="495">
          <cell r="C495" t="str">
            <v>nvcc_sd2__0</v>
          </cell>
          <cell r="E495" t="str">
            <v>NOISY_POWER</v>
          </cell>
          <cell r="AF495" t="str">
            <v/>
          </cell>
          <cell r="AG495" t="str">
            <v/>
          </cell>
          <cell r="AH495" t="str">
            <v/>
          </cell>
          <cell r="AI495" t="str">
            <v/>
          </cell>
          <cell r="AJ495" t="str">
            <v>NA</v>
          </cell>
          <cell r="AL495" t="str">
            <v>NA</v>
          </cell>
          <cell r="AN495" t="str">
            <v>NA</v>
          </cell>
          <cell r="AP495" t="str">
            <v>NA</v>
          </cell>
          <cell r="AR495" t="str">
            <v>NA</v>
          </cell>
          <cell r="AT495" t="str">
            <v>NA</v>
          </cell>
          <cell r="AV495" t="str">
            <v>NA</v>
          </cell>
          <cell r="AX495" t="str">
            <v>NA</v>
          </cell>
          <cell r="AZ495" t="str">
            <v>NA</v>
          </cell>
          <cell r="BB495" t="str">
            <v>NA</v>
          </cell>
          <cell r="BD495" t="str">
            <v>NA</v>
          </cell>
          <cell r="BF495" t="str">
            <v>NA</v>
          </cell>
          <cell r="BH495" t="str">
            <v>NA</v>
          </cell>
          <cell r="BW495">
            <v>-2692.7249999999999</v>
          </cell>
          <cell r="BX495">
            <v>2577</v>
          </cell>
          <cell r="CI495" t="str">
            <v>NVCC_SD2</v>
          </cell>
        </row>
        <row r="496">
          <cell r="C496" t="str">
            <v>sd2_clk</v>
          </cell>
          <cell r="E496" t="str">
            <v>GPIO</v>
          </cell>
          <cell r="I496" t="str">
            <v>usdhc2</v>
          </cell>
          <cell r="J496" t="str">
            <v>CLK</v>
          </cell>
          <cell r="M496" t="str">
            <v>kpp</v>
          </cell>
          <cell r="N496" t="str">
            <v>COL[5]</v>
          </cell>
          <cell r="O496" t="str">
            <v>audmux</v>
          </cell>
          <cell r="P496" t="str">
            <v>AUD4_RXFS</v>
          </cell>
          <cell r="Q496" t="str">
            <v>pcie_ctrl</v>
          </cell>
          <cell r="R496" t="str">
            <v>DIAG_STATUS_BUS_MUX[9]</v>
          </cell>
          <cell r="S496" t="str">
            <v>gpio1</v>
          </cell>
          <cell r="T496" t="str">
            <v>GPIO[10]</v>
          </cell>
          <cell r="U496" t="str">
            <v>phy</v>
          </cell>
          <cell r="V496" t="str">
            <v>DTB[1]</v>
          </cell>
          <cell r="AF496" t="str">
            <v>ipt_sd2_clk_dir</v>
          </cell>
          <cell r="AG496" t="str">
            <v>ipt_sd2_clk_in</v>
          </cell>
          <cell r="AH496" t="str">
            <v>ipt_sd2_clk_out</v>
          </cell>
          <cell r="AI496" t="str">
            <v>ipt_mode</v>
          </cell>
          <cell r="AJ496" t="str">
            <v>Yes</v>
          </cell>
          <cell r="AL496" t="str">
            <v>CFG(SLOW)</v>
          </cell>
          <cell r="AN496" t="str">
            <v>CFG(R0DIV6)</v>
          </cell>
          <cell r="AP496" t="str">
            <v>CFG(Disabled)</v>
          </cell>
          <cell r="AR496" t="str">
            <v>CFG(Enabled)</v>
          </cell>
          <cell r="AT496" t="str">
            <v>CFG(100KOhm PU)</v>
          </cell>
          <cell r="AV496" t="str">
            <v>CFG(Pull)</v>
          </cell>
          <cell r="AX496" t="str">
            <v>CFG(Enabled)</v>
          </cell>
          <cell r="AZ496" t="str">
            <v>NA</v>
          </cell>
          <cell r="BB496" t="str">
            <v>CFG(100MHz)</v>
          </cell>
          <cell r="BD496" t="str">
            <v>NA</v>
          </cell>
          <cell r="BF496" t="str">
            <v>NA</v>
          </cell>
          <cell r="BH496" t="str">
            <v>NA</v>
          </cell>
          <cell r="CI496" t="str">
            <v>SD2_CLK</v>
          </cell>
        </row>
        <row r="497">
          <cell r="C497" t="str">
            <v>sd2_dat3</v>
          </cell>
          <cell r="E497" t="str">
            <v>GPIO</v>
          </cell>
          <cell r="I497" t="str">
            <v>usdhc2</v>
          </cell>
          <cell r="J497" t="str">
            <v>DAT3</v>
          </cell>
          <cell r="M497" t="str">
            <v>kpp</v>
          </cell>
          <cell r="N497" t="str">
            <v>COL[6]</v>
          </cell>
          <cell r="O497" t="str">
            <v>audmux</v>
          </cell>
          <cell r="P497" t="str">
            <v>AUD4_TXC</v>
          </cell>
          <cell r="Q497" t="str">
            <v>pcie_ctrl</v>
          </cell>
          <cell r="R497" t="str">
            <v>DIAG_STATUS_BUS_MUX[11]</v>
          </cell>
          <cell r="S497" t="str">
            <v>gpio1</v>
          </cell>
          <cell r="T497" t="str">
            <v>GPIO[12]</v>
          </cell>
          <cell r="U497" t="str">
            <v>sjc</v>
          </cell>
          <cell r="V497" t="str">
            <v>DONE</v>
          </cell>
          <cell r="X497" t="str">
            <v>anatop</v>
          </cell>
          <cell r="Y497" t="str">
            <v>ANATOP_TESTO[3]</v>
          </cell>
          <cell r="Z497" t="str">
            <v>sjc.sjc_gpucr1_reg[23]</v>
          </cell>
          <cell r="AF497" t="str">
            <v>ipt_sd2_dat3_dir</v>
          </cell>
          <cell r="AG497" t="str">
            <v>ipt_sd2_dat3_in</v>
          </cell>
          <cell r="AH497" t="str">
            <v>ipt_sd2_dat3_out</v>
          </cell>
          <cell r="AI497" t="str">
            <v>ipt_mode</v>
          </cell>
          <cell r="AJ497" t="str">
            <v>Yes</v>
          </cell>
          <cell r="AL497" t="str">
            <v>NA</v>
          </cell>
          <cell r="AN497" t="str">
            <v>NA</v>
          </cell>
          <cell r="AP497" t="str">
            <v>NA</v>
          </cell>
          <cell r="AR497" t="str">
            <v>NA</v>
          </cell>
          <cell r="AT497" t="str">
            <v>NA</v>
          </cell>
          <cell r="AV497" t="str">
            <v>NA</v>
          </cell>
          <cell r="AX497" t="str">
            <v>NA</v>
          </cell>
          <cell r="AZ497" t="str">
            <v>NA</v>
          </cell>
          <cell r="BB497" t="str">
            <v>NA</v>
          </cell>
          <cell r="BD497" t="str">
            <v>NA</v>
          </cell>
          <cell r="BF497" t="str">
            <v>NA</v>
          </cell>
          <cell r="BH497" t="str">
            <v>NA</v>
          </cell>
          <cell r="CI497" t="str">
            <v>SD2_DAT3</v>
          </cell>
        </row>
        <row r="498">
          <cell r="C498" t="str">
            <v>sd2_dat2</v>
          </cell>
          <cell r="E498" t="str">
            <v>GPIO</v>
          </cell>
          <cell r="I498" t="str">
            <v>usdhc2</v>
          </cell>
          <cell r="J498" t="str">
            <v>DAT2</v>
          </cell>
          <cell r="M498" t="str">
            <v>weim</v>
          </cell>
          <cell r="N498" t="str">
            <v>WEIM_CS[3]</v>
          </cell>
          <cell r="O498" t="str">
            <v>audmux</v>
          </cell>
          <cell r="P498" t="str">
            <v>AUD4_TXD</v>
          </cell>
          <cell r="Q498" t="str">
            <v>kpp</v>
          </cell>
          <cell r="R498" t="str">
            <v>ROW[6]</v>
          </cell>
          <cell r="S498" t="str">
            <v>gpio1</v>
          </cell>
          <cell r="T498" t="str">
            <v>GPIO[13]</v>
          </cell>
          <cell r="U498" t="str">
            <v>ccm</v>
          </cell>
          <cell r="V498" t="str">
            <v>STOP</v>
          </cell>
          <cell r="X498" t="str">
            <v>anatop</v>
          </cell>
          <cell r="Y498" t="str">
            <v>ANATOP_TESTO[1]</v>
          </cell>
          <cell r="Z498" t="str">
            <v>sjc.sjc_gpucr1_reg[23]</v>
          </cell>
          <cell r="AF498" t="str">
            <v>ipt_sd2_dat2_dir</v>
          </cell>
          <cell r="AG498" t="str">
            <v>ipt_sd2_dat2_in</v>
          </cell>
          <cell r="AH498" t="str">
            <v>ipt_sd2_dat2_out</v>
          </cell>
          <cell r="AI498" t="str">
            <v>ipt_mode</v>
          </cell>
          <cell r="AJ498" t="str">
            <v>Yes</v>
          </cell>
          <cell r="AL498" t="str">
            <v>CFG(SLOW)</v>
          </cell>
          <cell r="AN498" t="str">
            <v>CFG(R0DIV6)</v>
          </cell>
          <cell r="AP498" t="str">
            <v>CFG(Disabled)</v>
          </cell>
          <cell r="AR498" t="str">
            <v>CFG(Enabled)</v>
          </cell>
          <cell r="AT498" t="str">
            <v>CFG(100KOhm PU)</v>
          </cell>
          <cell r="AV498" t="str">
            <v>CFG(Pull)</v>
          </cell>
          <cell r="AX498" t="str">
            <v>CFG(Enabled)</v>
          </cell>
          <cell r="AZ498" t="str">
            <v>NA</v>
          </cell>
          <cell r="BB498" t="str">
            <v>CFG(100MHz)</v>
          </cell>
          <cell r="BD498" t="str">
            <v>NA</v>
          </cell>
          <cell r="BF498" t="str">
            <v>NA</v>
          </cell>
          <cell r="BH498" t="str">
            <v>NA</v>
          </cell>
          <cell r="BW498">
            <v>-2692.7249999999999</v>
          </cell>
          <cell r="BX498">
            <v>2631</v>
          </cell>
          <cell r="CI498" t="str">
            <v>SD2_DAT2</v>
          </cell>
        </row>
        <row r="499">
          <cell r="C499" t="str">
            <v>nvcc_sd2__1</v>
          </cell>
          <cell r="E499" t="str">
            <v>NOISY_POWER</v>
          </cell>
          <cell r="AF499" t="str">
            <v/>
          </cell>
          <cell r="AG499" t="str">
            <v/>
          </cell>
          <cell r="AH499" t="str">
            <v/>
          </cell>
          <cell r="AI499" t="str">
            <v/>
          </cell>
          <cell r="AJ499" t="str">
            <v>NA</v>
          </cell>
          <cell r="AL499" t="str">
            <v>NA</v>
          </cell>
          <cell r="AN499" t="str">
            <v>NA</v>
          </cell>
          <cell r="AP499" t="str">
            <v>NA</v>
          </cell>
          <cell r="AR499" t="str">
            <v>NA</v>
          </cell>
          <cell r="AT499" t="str">
            <v>NA</v>
          </cell>
          <cell r="AV499" t="str">
            <v>NA</v>
          </cell>
          <cell r="AX499" t="str">
            <v>NA</v>
          </cell>
          <cell r="AZ499" t="str">
            <v>NA</v>
          </cell>
          <cell r="BB499" t="str">
            <v>NA</v>
          </cell>
          <cell r="BD499" t="str">
            <v>NA</v>
          </cell>
          <cell r="BF499" t="str">
            <v>NA</v>
          </cell>
          <cell r="BH499" t="str">
            <v>NA</v>
          </cell>
          <cell r="CI499" t="str">
            <v>NVCC_SD2</v>
          </cell>
        </row>
        <row r="500">
          <cell r="C500" t="str">
            <v>sd2_dat0</v>
          </cell>
          <cell r="E500" t="str">
            <v>GPIO</v>
          </cell>
          <cell r="I500" t="str">
            <v>usdhc2</v>
          </cell>
          <cell r="J500" t="str">
            <v>DAT0</v>
          </cell>
          <cell r="O500" t="str">
            <v>audmux</v>
          </cell>
          <cell r="P500" t="str">
            <v>AUD4_RXD</v>
          </cell>
          <cell r="Q500" t="str">
            <v>kpp</v>
          </cell>
          <cell r="R500" t="str">
            <v>ROW[7]</v>
          </cell>
          <cell r="S500" t="str">
            <v>gpio1</v>
          </cell>
          <cell r="T500" t="str">
            <v>GPIO[15]</v>
          </cell>
          <cell r="U500" t="str">
            <v>dcic2</v>
          </cell>
          <cell r="V500" t="str">
            <v>DCIC_OUT</v>
          </cell>
          <cell r="X500" t="str">
            <v>anatop</v>
          </cell>
          <cell r="Y500" t="str">
            <v>ANATOP_TESTO[2]</v>
          </cell>
          <cell r="Z500" t="str">
            <v>sjc.sjc_gpucr1_reg[23]</v>
          </cell>
          <cell r="AF500" t="str">
            <v>ipt_sd2_dat0_dir</v>
          </cell>
          <cell r="AG500" t="str">
            <v>ipt_sd2_dat0_in</v>
          </cell>
          <cell r="AH500" t="str">
            <v>ipt_sd2_dat0_out</v>
          </cell>
          <cell r="AI500" t="str">
            <v>ipt_mode</v>
          </cell>
          <cell r="AJ500" t="str">
            <v>Yes</v>
          </cell>
          <cell r="AL500" t="str">
            <v>CFG(SLOW)</v>
          </cell>
          <cell r="AN500" t="str">
            <v>CFG(R0DIV6)</v>
          </cell>
          <cell r="AP500" t="str">
            <v>CFG(Disabled)</v>
          </cell>
          <cell r="AR500" t="str">
            <v>CFG(Enabled)</v>
          </cell>
          <cell r="AT500" t="str">
            <v>CFG(100KOhm PU)</v>
          </cell>
          <cell r="AV500" t="str">
            <v>CFG(Pull)</v>
          </cell>
          <cell r="AX500" t="str">
            <v>CFG(Enabled)</v>
          </cell>
          <cell r="AZ500" t="str">
            <v>NA</v>
          </cell>
          <cell r="BB500" t="str">
            <v>CFG(100MHz)</v>
          </cell>
          <cell r="BD500" t="str">
            <v>NA</v>
          </cell>
          <cell r="BF500" t="str">
            <v>NA</v>
          </cell>
          <cell r="BH500" t="str">
            <v>NA</v>
          </cell>
          <cell r="BW500">
            <v>-2692.7249999999999</v>
          </cell>
          <cell r="BX500">
            <v>2524</v>
          </cell>
          <cell r="CI500" t="str">
            <v>SD2_DAT0</v>
          </cell>
        </row>
        <row r="501">
          <cell r="C501" t="str">
            <v>pcut__9</v>
          </cell>
          <cell r="E501" t="str">
            <v/>
          </cell>
          <cell r="AF501" t="str">
            <v/>
          </cell>
          <cell r="AG501" t="str">
            <v/>
          </cell>
          <cell r="AH501" t="str">
            <v/>
          </cell>
          <cell r="AI501" t="str">
            <v/>
          </cell>
          <cell r="AJ501" t="str">
            <v>NA</v>
          </cell>
          <cell r="AL501" t="str">
            <v>NA</v>
          </cell>
          <cell r="AN501" t="str">
            <v>NA</v>
          </cell>
          <cell r="AP501" t="str">
            <v>NA</v>
          </cell>
          <cell r="AR501" t="str">
            <v>NA</v>
          </cell>
          <cell r="AT501" t="str">
            <v>NA</v>
          </cell>
          <cell r="AV501" t="str">
            <v>NA</v>
          </cell>
          <cell r="AX501" t="str">
            <v>NA</v>
          </cell>
          <cell r="AZ501" t="str">
            <v>NA</v>
          </cell>
          <cell r="BB501" t="str">
            <v>NA</v>
          </cell>
          <cell r="BD501" t="str">
            <v>NA</v>
          </cell>
          <cell r="BF501" t="str">
            <v>NA</v>
          </cell>
          <cell r="BH501" t="str">
            <v>NA</v>
          </cell>
          <cell r="BW501">
            <v>-1995</v>
          </cell>
          <cell r="BX501">
            <v>-2792.7249999999999</v>
          </cell>
          <cell r="CI501">
            <v>0</v>
          </cell>
        </row>
        <row r="502">
          <cell r="C502" t="str">
            <v>sd1_dat0</v>
          </cell>
          <cell r="E502" t="str">
            <v>GPIO</v>
          </cell>
          <cell r="I502" t="str">
            <v>usdhc1</v>
          </cell>
          <cell r="J502" t="str">
            <v>DAT0</v>
          </cell>
          <cell r="M502" t="str">
            <v>caam_wrapper</v>
          </cell>
          <cell r="N502" t="str">
            <v>RNG_OSC_OBS</v>
          </cell>
          <cell r="O502" t="str">
            <v>gpt</v>
          </cell>
          <cell r="P502" t="str">
            <v>CAPIN1</v>
          </cell>
          <cell r="Q502" t="str">
            <v>pcie_ctrl</v>
          </cell>
          <cell r="R502" t="str">
            <v>DIAG_STATUS_BUS_MUX[8]</v>
          </cell>
          <cell r="S502" t="str">
            <v>gpio1</v>
          </cell>
          <cell r="T502" t="str">
            <v>GPIO[16]</v>
          </cell>
          <cell r="U502" t="str">
            <v>hdmi_tx</v>
          </cell>
          <cell r="V502" t="str">
            <v>OPHYDTB[1]</v>
          </cell>
          <cell r="X502" t="str">
            <v>anatop</v>
          </cell>
          <cell r="Y502" t="str">
            <v>ANATOP_TESTO[7]</v>
          </cell>
          <cell r="Z502" t="str">
            <v>sjc.sjc_gpucr1_reg[23]</v>
          </cell>
          <cell r="AF502" t="str">
            <v>ipt_sd1_dat0_dir</v>
          </cell>
          <cell r="AG502" t="str">
            <v>ipt_sd1_dat0_in</v>
          </cell>
          <cell r="AH502" t="str">
            <v>ipt_sd1_dat0_out</v>
          </cell>
          <cell r="AI502" t="str">
            <v>ipt_mode</v>
          </cell>
          <cell r="AJ502" t="str">
            <v>Yes</v>
          </cell>
          <cell r="AL502" t="str">
            <v>NA</v>
          </cell>
          <cell r="AN502" t="str">
            <v>NA</v>
          </cell>
          <cell r="AP502" t="str">
            <v>NA</v>
          </cell>
          <cell r="AR502" t="str">
            <v>NA</v>
          </cell>
          <cell r="AT502" t="str">
            <v>NA</v>
          </cell>
          <cell r="AV502" t="str">
            <v>NA</v>
          </cell>
          <cell r="AX502" t="str">
            <v>NA</v>
          </cell>
          <cell r="AZ502" t="str">
            <v>NA</v>
          </cell>
          <cell r="BB502" t="str">
            <v>NA</v>
          </cell>
          <cell r="BD502" t="str">
            <v>NA</v>
          </cell>
          <cell r="BF502" t="str">
            <v>NA</v>
          </cell>
          <cell r="BH502" t="str">
            <v>NA</v>
          </cell>
          <cell r="CI502" t="str">
            <v>SD1_DAT0</v>
          </cell>
        </row>
        <row r="503">
          <cell r="C503" t="str">
            <v>sd1_cmd</v>
          </cell>
          <cell r="E503" t="str">
            <v>GPIO</v>
          </cell>
          <cell r="I503" t="str">
            <v>usdhc1</v>
          </cell>
          <cell r="J503" t="str">
            <v>CMD</v>
          </cell>
          <cell r="M503" t="str">
            <v>pwm4</v>
          </cell>
          <cell r="N503" t="str">
            <v>PWMO</v>
          </cell>
          <cell r="O503" t="str">
            <v>gpt</v>
          </cell>
          <cell r="P503" t="str">
            <v>CMPOUT1</v>
          </cell>
          <cell r="S503" t="str">
            <v>gpio1</v>
          </cell>
          <cell r="T503" t="str">
            <v>GPIO[18]</v>
          </cell>
          <cell r="X503" t="str">
            <v>anatop</v>
          </cell>
          <cell r="Y503" t="str">
            <v>ANATOP_TESTO[5]</v>
          </cell>
          <cell r="Z503" t="str">
            <v>sjc.sjc_gpucr1_reg[23]</v>
          </cell>
          <cell r="AF503" t="str">
            <v>ipt_sd1_cmd_dir</v>
          </cell>
          <cell r="AG503" t="str">
            <v>ipt_sd1_cmd_in</v>
          </cell>
          <cell r="AH503" t="str">
            <v>ipt_sd1_cmd_out</v>
          </cell>
          <cell r="AI503" t="str">
            <v>ipt_mode</v>
          </cell>
          <cell r="AJ503" t="str">
            <v>Yes</v>
          </cell>
          <cell r="AL503" t="str">
            <v>CFG(SLOW)</v>
          </cell>
          <cell r="AN503" t="str">
            <v>CFG(R0DIV6)</v>
          </cell>
          <cell r="AP503" t="str">
            <v>CFG(Disabled)</v>
          </cell>
          <cell r="AR503" t="str">
            <v>CFG(Enabled)</v>
          </cell>
          <cell r="AT503" t="str">
            <v>CFG(100KOhm PU)</v>
          </cell>
          <cell r="AV503" t="str">
            <v>CFG(Pull)</v>
          </cell>
          <cell r="AX503" t="str">
            <v>CFG(Enabled)</v>
          </cell>
          <cell r="AZ503" t="str">
            <v>NA</v>
          </cell>
          <cell r="BB503" t="str">
            <v>CFG(100MHz)</v>
          </cell>
          <cell r="BD503" t="str">
            <v>NA</v>
          </cell>
          <cell r="BF503" t="str">
            <v>NA</v>
          </cell>
          <cell r="BH503" t="str">
            <v>NA</v>
          </cell>
          <cell r="CI503" t="str">
            <v>SD1_CMD</v>
          </cell>
        </row>
        <row r="504">
          <cell r="C504" t="str">
            <v>nvcc_sd1__0</v>
          </cell>
          <cell r="E504" t="str">
            <v>NOISY_POWER</v>
          </cell>
          <cell r="AF504" t="str">
            <v/>
          </cell>
          <cell r="AG504" t="str">
            <v/>
          </cell>
          <cell r="AH504" t="str">
            <v/>
          </cell>
          <cell r="AI504" t="str">
            <v/>
          </cell>
          <cell r="AJ504" t="str">
            <v>NA</v>
          </cell>
          <cell r="AL504" t="str">
            <v>NA</v>
          </cell>
          <cell r="AN504" t="str">
            <v>NA</v>
          </cell>
          <cell r="AP504" t="str">
            <v>NA</v>
          </cell>
          <cell r="AR504" t="str">
            <v>NA</v>
          </cell>
          <cell r="AT504" t="str">
            <v>NA</v>
          </cell>
          <cell r="AV504" t="str">
            <v>NA</v>
          </cell>
          <cell r="AX504" t="str">
            <v>NA</v>
          </cell>
          <cell r="AZ504" t="str">
            <v>NA</v>
          </cell>
          <cell r="BB504" t="str">
            <v>NA</v>
          </cell>
          <cell r="BD504" t="str">
            <v>NA</v>
          </cell>
          <cell r="BF504" t="str">
            <v>NA</v>
          </cell>
          <cell r="BH504" t="str">
            <v>NA</v>
          </cell>
          <cell r="CI504" t="str">
            <v>NVCC_SD1</v>
          </cell>
        </row>
        <row r="505">
          <cell r="C505" t="str">
            <v>sd1_dat1</v>
          </cell>
          <cell r="E505" t="str">
            <v>GPIO</v>
          </cell>
          <cell r="I505" t="str">
            <v>usdhc1</v>
          </cell>
          <cell r="J505" t="str">
            <v>DAT1</v>
          </cell>
          <cell r="M505" t="str">
            <v>pwm3</v>
          </cell>
          <cell r="N505" t="str">
            <v>PWMO</v>
          </cell>
          <cell r="O505" t="str">
            <v>gpt</v>
          </cell>
          <cell r="P505" t="str">
            <v>CAPIN2</v>
          </cell>
          <cell r="Q505" t="str">
            <v>pcie_ctrl</v>
          </cell>
          <cell r="R505" t="str">
            <v>DIAG_STATUS_BUS_MUX[7]</v>
          </cell>
          <cell r="S505" t="str">
            <v>gpio1</v>
          </cell>
          <cell r="T505" t="str">
            <v>GPIO[17]</v>
          </cell>
          <cell r="U505" t="str">
            <v>hdmi_tx</v>
          </cell>
          <cell r="V505" t="str">
            <v>OPHYDTB[0]</v>
          </cell>
          <cell r="X505" t="str">
            <v>anatop</v>
          </cell>
          <cell r="Y505" t="str">
            <v>ANATOP_TESTO[8]</v>
          </cell>
          <cell r="Z505" t="str">
            <v>sjc.sjc_gpucr1_reg[23]</v>
          </cell>
          <cell r="AF505" t="str">
            <v>ipt_sd1_dat1_dir</v>
          </cell>
          <cell r="AG505" t="str">
            <v>ipt_sd1_dat1_in</v>
          </cell>
          <cell r="AH505" t="str">
            <v>ipt_sd1_dat1_out</v>
          </cell>
          <cell r="AI505" t="str">
            <v>ipt_mode</v>
          </cell>
          <cell r="AJ505" t="str">
            <v>Yes</v>
          </cell>
          <cell r="AL505" t="str">
            <v>CFG(SLOW)</v>
          </cell>
          <cell r="AN505" t="str">
            <v>CFG(R0DIV6)</v>
          </cell>
          <cell r="AP505" t="str">
            <v>CFG(Disabled)</v>
          </cell>
          <cell r="AR505" t="str">
            <v>CFG(Enabled)</v>
          </cell>
          <cell r="AT505" t="str">
            <v>CFG(100KOhm PU)</v>
          </cell>
          <cell r="AV505" t="str">
            <v>CFG(Pull)</v>
          </cell>
          <cell r="AX505" t="str">
            <v>CFG(Enabled)</v>
          </cell>
          <cell r="AZ505" t="str">
            <v>NA</v>
          </cell>
          <cell r="BB505" t="str">
            <v>CFG(100MHz)</v>
          </cell>
          <cell r="BD505" t="str">
            <v>NA</v>
          </cell>
          <cell r="BF505" t="str">
            <v>NA</v>
          </cell>
          <cell r="BH505" t="str">
            <v>NA</v>
          </cell>
          <cell r="CI505" t="str">
            <v>SD1_DAT1</v>
          </cell>
        </row>
        <row r="506">
          <cell r="C506" t="str">
            <v>sd1_clk</v>
          </cell>
          <cell r="E506" t="str">
            <v>GPIO</v>
          </cell>
          <cell r="I506" t="str">
            <v>usdhc1</v>
          </cell>
          <cell r="J506" t="str">
            <v>CLK</v>
          </cell>
          <cell r="M506" t="str">
            <v>osc32k</v>
          </cell>
          <cell r="N506" t="str">
            <v>32K_OUT</v>
          </cell>
          <cell r="O506" t="str">
            <v>gpt</v>
          </cell>
          <cell r="P506" t="str">
            <v>CLKIN</v>
          </cell>
          <cell r="S506" t="str">
            <v>gpio1</v>
          </cell>
          <cell r="T506" t="str">
            <v>GPIO[20]</v>
          </cell>
          <cell r="U506" t="str">
            <v>phy</v>
          </cell>
          <cell r="V506" t="str">
            <v>DTB[0]</v>
          </cell>
          <cell r="AF506" t="str">
            <v>ipt_sd1_clk_dir</v>
          </cell>
          <cell r="AG506" t="str">
            <v>ipt_sd1_clk_in</v>
          </cell>
          <cell r="AH506" t="str">
            <v>ipt_sd1_clk_out</v>
          </cell>
          <cell r="AI506" t="str">
            <v>ipt_mode</v>
          </cell>
          <cell r="AJ506" t="str">
            <v>Yes</v>
          </cell>
          <cell r="AL506" t="str">
            <v>NA</v>
          </cell>
          <cell r="AN506" t="str">
            <v>NA</v>
          </cell>
          <cell r="AP506" t="str">
            <v>NA</v>
          </cell>
          <cell r="AR506" t="str">
            <v>NA</v>
          </cell>
          <cell r="AT506" t="str">
            <v>NA</v>
          </cell>
          <cell r="AV506" t="str">
            <v>NA</v>
          </cell>
          <cell r="AX506" t="str">
            <v>NA</v>
          </cell>
          <cell r="AZ506" t="str">
            <v>NA</v>
          </cell>
          <cell r="BB506" t="str">
            <v>NA</v>
          </cell>
          <cell r="BD506" t="str">
            <v>NA</v>
          </cell>
          <cell r="BF506" t="str">
            <v>NA</v>
          </cell>
          <cell r="BH506" t="str">
            <v>NA</v>
          </cell>
          <cell r="CI506" t="str">
            <v>SD1_CLK</v>
          </cell>
        </row>
        <row r="507">
          <cell r="C507" t="str">
            <v>sd1_dat2</v>
          </cell>
          <cell r="E507" t="str">
            <v>GPIO</v>
          </cell>
          <cell r="I507" t="str">
            <v>usdhc1</v>
          </cell>
          <cell r="J507" t="str">
            <v>DAT2</v>
          </cell>
          <cell r="M507" t="str">
            <v>gpt</v>
          </cell>
          <cell r="N507" t="str">
            <v>CMPOUT2</v>
          </cell>
          <cell r="O507" t="str">
            <v>pwm2</v>
          </cell>
          <cell r="P507" t="str">
            <v>PWMO</v>
          </cell>
          <cell r="Q507" t="str">
            <v>wdog1</v>
          </cell>
          <cell r="R507" t="str">
            <v>WDOG_B</v>
          </cell>
          <cell r="S507" t="str">
            <v>gpio1</v>
          </cell>
          <cell r="T507" t="str">
            <v>GPIO[19]</v>
          </cell>
          <cell r="U507" t="str">
            <v>wdog1</v>
          </cell>
          <cell r="V507" t="str">
            <v>WDOG_RST_B_DEB</v>
          </cell>
          <cell r="X507" t="str">
            <v>anatop</v>
          </cell>
          <cell r="Y507" t="str">
            <v>ANATOP_TESTO[4]</v>
          </cell>
          <cell r="Z507" t="str">
            <v>sjc.sjc_gpucr1_reg[23]</v>
          </cell>
          <cell r="AF507" t="str">
            <v>ipt_sd1_dat2_dir</v>
          </cell>
          <cell r="AG507" t="str">
            <v>ipt_sd1_dat2_in</v>
          </cell>
          <cell r="AH507" t="str">
            <v>ipt_sd1_dat2_out</v>
          </cell>
          <cell r="AI507" t="str">
            <v>ipt_mode</v>
          </cell>
          <cell r="AJ507" t="str">
            <v>Yes</v>
          </cell>
          <cell r="AL507" t="str">
            <v>CFG(SLOW)</v>
          </cell>
          <cell r="AN507" t="str">
            <v>CFG(R0DIV6)</v>
          </cell>
          <cell r="AP507" t="str">
            <v>CFG(Disabled)</v>
          </cell>
          <cell r="AR507" t="str">
            <v>CFG(Enabled)</v>
          </cell>
          <cell r="AT507" t="str">
            <v>CFG(100KOhm PU)</v>
          </cell>
          <cell r="AV507" t="str">
            <v>CFG(Pull)</v>
          </cell>
          <cell r="AX507" t="str">
            <v>CFG(Enabled)</v>
          </cell>
          <cell r="AZ507" t="str">
            <v>NA</v>
          </cell>
          <cell r="BB507" t="str">
            <v>CFG(100MHz)</v>
          </cell>
          <cell r="BD507" t="str">
            <v>NA</v>
          </cell>
          <cell r="BF507" t="str">
            <v>NA</v>
          </cell>
          <cell r="BH507" t="str">
            <v>NA</v>
          </cell>
          <cell r="CI507" t="str">
            <v>SD1_DAT2</v>
          </cell>
        </row>
        <row r="508">
          <cell r="C508" t="str">
            <v>nvcc_sd1__1</v>
          </cell>
          <cell r="E508" t="str">
            <v>NOISY_POWER</v>
          </cell>
          <cell r="AF508" t="str">
            <v/>
          </cell>
          <cell r="AG508" t="str">
            <v/>
          </cell>
          <cell r="AH508" t="str">
            <v/>
          </cell>
          <cell r="AI508" t="str">
            <v/>
          </cell>
          <cell r="AJ508" t="str">
            <v>NA</v>
          </cell>
          <cell r="AL508" t="str">
            <v>NA</v>
          </cell>
          <cell r="AN508" t="str">
            <v>NA</v>
          </cell>
          <cell r="AP508" t="str">
            <v>NA</v>
          </cell>
          <cell r="AR508" t="str">
            <v>NA</v>
          </cell>
          <cell r="AT508" t="str">
            <v>NA</v>
          </cell>
          <cell r="AV508" t="str">
            <v>NA</v>
          </cell>
          <cell r="AX508" t="str">
            <v>NA</v>
          </cell>
          <cell r="AZ508" t="str">
            <v>NA</v>
          </cell>
          <cell r="BB508" t="str">
            <v>NA</v>
          </cell>
          <cell r="BD508" t="str">
            <v>NA</v>
          </cell>
          <cell r="BF508" t="str">
            <v>NA</v>
          </cell>
          <cell r="BH508" t="str">
            <v>NA</v>
          </cell>
          <cell r="CI508" t="str">
            <v>NVCC_SD1</v>
          </cell>
        </row>
        <row r="509">
          <cell r="C509" t="str">
            <v>sd1_dat3</v>
          </cell>
          <cell r="E509" t="str">
            <v>GPIO</v>
          </cell>
          <cell r="I509" t="str">
            <v>usdhc1</v>
          </cell>
          <cell r="J509" t="str">
            <v>DAT3</v>
          </cell>
          <cell r="M509" t="str">
            <v>gpt</v>
          </cell>
          <cell r="N509" t="str">
            <v>CMPOUT3</v>
          </cell>
          <cell r="O509" t="str">
            <v>pwm1</v>
          </cell>
          <cell r="P509" t="str">
            <v>PWMO</v>
          </cell>
          <cell r="Q509" t="str">
            <v>wdog2</v>
          </cell>
          <cell r="R509" t="str">
            <v>WDOG_B</v>
          </cell>
          <cell r="S509" t="str">
            <v>gpio1</v>
          </cell>
          <cell r="T509" t="str">
            <v>GPIO[21]</v>
          </cell>
          <cell r="U509" t="str">
            <v>wdog2</v>
          </cell>
          <cell r="V509" t="str">
            <v>WDOG_RST_B_DEB</v>
          </cell>
          <cell r="X509" t="str">
            <v>anatop</v>
          </cell>
          <cell r="Y509" t="str">
            <v>ANATOP_TESTO[6]</v>
          </cell>
          <cell r="Z509" t="str">
            <v>sjc.sjc_gpucr1_reg[23]</v>
          </cell>
          <cell r="AF509" t="str">
            <v>ipt_sd1_dat3_dir</v>
          </cell>
          <cell r="AG509" t="str">
            <v>ipt_sd1_dat3_in</v>
          </cell>
          <cell r="AH509" t="str">
            <v>ipt_sd1_dat3_out</v>
          </cell>
          <cell r="AI509" t="str">
            <v>ipt_mode</v>
          </cell>
          <cell r="AJ509" t="str">
            <v>Yes</v>
          </cell>
          <cell r="AL509" t="str">
            <v>CFG(SLOW)</v>
          </cell>
          <cell r="AN509" t="str">
            <v>CFG(R0DIV6)</v>
          </cell>
          <cell r="AP509" t="str">
            <v>CFG(Disabled)</v>
          </cell>
          <cell r="AR509" t="str">
            <v>CFG(Enabled)</v>
          </cell>
          <cell r="AT509" t="str">
            <v>CFG(100KOhm PU)</v>
          </cell>
          <cell r="AV509" t="str">
            <v>CFG(Pull)</v>
          </cell>
          <cell r="AX509" t="str">
            <v>CFG(Enabled)</v>
          </cell>
          <cell r="AZ509" t="str">
            <v>NA</v>
          </cell>
          <cell r="BB509" t="str">
            <v>CFG(100MHz)</v>
          </cell>
          <cell r="BD509" t="str">
            <v>NA</v>
          </cell>
          <cell r="BF509" t="str">
            <v>NA</v>
          </cell>
          <cell r="BH509" t="str">
            <v>NA</v>
          </cell>
          <cell r="CI509" t="str">
            <v>SD1_DAT3</v>
          </cell>
        </row>
        <row r="510">
          <cell r="C510" t="str">
            <v>pcut__10</v>
          </cell>
          <cell r="E510" t="str">
            <v/>
          </cell>
          <cell r="AF510" t="str">
            <v/>
          </cell>
          <cell r="AG510" t="str">
            <v/>
          </cell>
          <cell r="AH510" t="str">
            <v/>
          </cell>
          <cell r="AI510" t="str">
            <v/>
          </cell>
          <cell r="AJ510" t="str">
            <v>NA</v>
          </cell>
          <cell r="AL510" t="str">
            <v>NA</v>
          </cell>
          <cell r="AN510" t="str">
            <v>NA</v>
          </cell>
          <cell r="AP510" t="str">
            <v>NA</v>
          </cell>
          <cell r="AR510" t="str">
            <v>NA</v>
          </cell>
          <cell r="AT510" t="str">
            <v>NA</v>
          </cell>
          <cell r="AV510" t="str">
            <v>NA</v>
          </cell>
          <cell r="AX510" t="str">
            <v>NA</v>
          </cell>
          <cell r="AZ510" t="str">
            <v>NA</v>
          </cell>
          <cell r="BB510" t="str">
            <v>NA</v>
          </cell>
          <cell r="BD510" t="str">
            <v>NA</v>
          </cell>
          <cell r="BF510" t="str">
            <v>NA</v>
          </cell>
          <cell r="BH510" t="str">
            <v>NA</v>
          </cell>
          <cell r="BW510">
            <v>-1995</v>
          </cell>
          <cell r="BX510">
            <v>-2792.7249999999999</v>
          </cell>
          <cell r="CI510">
            <v>0</v>
          </cell>
        </row>
        <row r="511">
          <cell r="C511" t="str">
            <v>sd4_dat3</v>
          </cell>
          <cell r="E511" t="str">
            <v>GPIO</v>
          </cell>
          <cell r="I511" t="str">
            <v>rawnand</v>
          </cell>
          <cell r="J511" t="str">
            <v>D11</v>
          </cell>
          <cell r="K511" t="str">
            <v>usdhc4</v>
          </cell>
          <cell r="L511" t="str">
            <v>DAT3</v>
          </cell>
          <cell r="O511" t="str">
            <v>usboh3</v>
          </cell>
          <cell r="P511" t="str">
            <v>UH2_DFD_OUT[27]</v>
          </cell>
          <cell r="Q511" t="str">
            <v>usboh3</v>
          </cell>
          <cell r="R511" t="str">
            <v>UH3_DFD_OUT[27]</v>
          </cell>
          <cell r="S511" t="str">
            <v>gpio2</v>
          </cell>
          <cell r="T511" t="str">
            <v>GPIO[11]</v>
          </cell>
          <cell r="U511" t="str">
            <v>ipu1</v>
          </cell>
          <cell r="V511" t="str">
            <v>IPU_DIAG_BUS[11]</v>
          </cell>
          <cell r="AF511" t="str">
            <v>ipt_sd4_dat3_dir</v>
          </cell>
          <cell r="AG511" t="str">
            <v>ipt_sd4_dat3_in</v>
          </cell>
          <cell r="AH511" t="str">
            <v>ipt_sd4_dat3_out</v>
          </cell>
          <cell r="AI511" t="str">
            <v>ipt_mode</v>
          </cell>
          <cell r="AJ511" t="str">
            <v>Yes</v>
          </cell>
          <cell r="AL511" t="str">
            <v>NA</v>
          </cell>
          <cell r="AN511" t="str">
            <v>NA</v>
          </cell>
          <cell r="AP511" t="str">
            <v>NA</v>
          </cell>
          <cell r="AR511" t="str">
            <v>NA</v>
          </cell>
          <cell r="AT511" t="str">
            <v>NA</v>
          </cell>
          <cell r="AV511" t="str">
            <v>NA</v>
          </cell>
          <cell r="AX511" t="str">
            <v>NA</v>
          </cell>
          <cell r="AZ511" t="str">
            <v>NA</v>
          </cell>
          <cell r="BB511" t="str">
            <v>NA</v>
          </cell>
          <cell r="BD511" t="str">
            <v>NA</v>
          </cell>
          <cell r="BF511" t="str">
            <v>NA</v>
          </cell>
          <cell r="BH511" t="str">
            <v>NA</v>
          </cell>
          <cell r="CI511" t="str">
            <v>SD4_DAT3</v>
          </cell>
        </row>
        <row r="512">
          <cell r="C512" t="str">
            <v>sd4_dat6</v>
          </cell>
          <cell r="E512" t="str">
            <v>GPIO</v>
          </cell>
          <cell r="I512" t="str">
            <v>rawnand</v>
          </cell>
          <cell r="J512" t="str">
            <v>D14</v>
          </cell>
          <cell r="K512" t="str">
            <v>usdhc4</v>
          </cell>
          <cell r="L512" t="str">
            <v>DAT6</v>
          </cell>
          <cell r="M512" t="str">
            <v>uart2</v>
          </cell>
          <cell r="N512" t="str">
            <v>CTS</v>
          </cell>
          <cell r="O512" t="str">
            <v>usboh3</v>
          </cell>
          <cell r="P512" t="str">
            <v>UH2_DFD_OUT[30]</v>
          </cell>
          <cell r="Q512" t="str">
            <v>usboh3</v>
          </cell>
          <cell r="R512" t="str">
            <v>UH3_DFD_OUT[30]</v>
          </cell>
          <cell r="S512" t="str">
            <v>gpio2</v>
          </cell>
          <cell r="T512" t="str">
            <v>GPIO[14]</v>
          </cell>
          <cell r="U512" t="str">
            <v>ipu1</v>
          </cell>
          <cell r="V512" t="str">
            <v>IPU_DIAG_BUS[14]</v>
          </cell>
          <cell r="AF512" t="str">
            <v>ipt_sd4_dat6_dir</v>
          </cell>
          <cell r="AG512" t="str">
            <v>ipt_sd4_dat6_in</v>
          </cell>
          <cell r="AH512" t="str">
            <v>ipt_sd4_dat6_out</v>
          </cell>
          <cell r="AI512" t="str">
            <v>ipt_mode</v>
          </cell>
          <cell r="AJ512" t="str">
            <v>Yes</v>
          </cell>
          <cell r="AL512" t="str">
            <v>CFG(SLOW)</v>
          </cell>
          <cell r="AN512" t="str">
            <v>CFG(R0DIV6)</v>
          </cell>
          <cell r="AP512" t="str">
            <v>CFG(Disabled)</v>
          </cell>
          <cell r="AR512" t="str">
            <v>CFG(Enabled)</v>
          </cell>
          <cell r="AT512" t="str">
            <v>CFG(100KOhm PU)</v>
          </cell>
          <cell r="AV512" t="str">
            <v>CFG(Pull)</v>
          </cell>
          <cell r="AX512" t="str">
            <v>CFG(Enabled)</v>
          </cell>
          <cell r="AZ512" t="str">
            <v>NA</v>
          </cell>
          <cell r="BB512" t="str">
            <v>CFG(100MHz)</v>
          </cell>
          <cell r="BD512" t="str">
            <v>NA</v>
          </cell>
          <cell r="BF512" t="str">
            <v>NA</v>
          </cell>
          <cell r="BH512" t="str">
            <v>NA</v>
          </cell>
          <cell r="CI512" t="str">
            <v>SD4_DAT6</v>
          </cell>
        </row>
        <row r="513">
          <cell r="C513" t="str">
            <v>nvcc_nandf__0</v>
          </cell>
          <cell r="E513" t="str">
            <v>NOISY_POWER</v>
          </cell>
          <cell r="AF513" t="str">
            <v/>
          </cell>
          <cell r="AG513" t="str">
            <v/>
          </cell>
          <cell r="AH513" t="str">
            <v/>
          </cell>
          <cell r="AI513" t="str">
            <v/>
          </cell>
          <cell r="AJ513" t="str">
            <v>NA</v>
          </cell>
          <cell r="AL513" t="str">
            <v>NA</v>
          </cell>
          <cell r="AN513" t="str">
            <v>NA</v>
          </cell>
          <cell r="AP513" t="str">
            <v>NA</v>
          </cell>
          <cell r="AR513" t="str">
            <v>NA</v>
          </cell>
          <cell r="AT513" t="str">
            <v>NA</v>
          </cell>
          <cell r="AV513" t="str">
            <v>NA</v>
          </cell>
          <cell r="AX513" t="str">
            <v>NA</v>
          </cell>
          <cell r="AZ513" t="str">
            <v>NA</v>
          </cell>
          <cell r="BB513" t="str">
            <v>NA</v>
          </cell>
          <cell r="BD513" t="str">
            <v>NA</v>
          </cell>
          <cell r="BF513" t="str">
            <v>NA</v>
          </cell>
          <cell r="BH513" t="str">
            <v>NA</v>
          </cell>
          <cell r="CI513" t="str">
            <v>NVCC_NANDF</v>
          </cell>
        </row>
        <row r="514">
          <cell r="C514" t="str">
            <v>sd4_dat1</v>
          </cell>
          <cell r="E514" t="str">
            <v>GPIO</v>
          </cell>
          <cell r="I514" t="str">
            <v>rawnand</v>
          </cell>
          <cell r="J514" t="str">
            <v>D9</v>
          </cell>
          <cell r="K514" t="str">
            <v>usdhc4</v>
          </cell>
          <cell r="L514" t="str">
            <v>DAT1</v>
          </cell>
          <cell r="M514" t="str">
            <v>pwm3</v>
          </cell>
          <cell r="N514" t="str">
            <v>PWMO</v>
          </cell>
          <cell r="O514" t="str">
            <v>usboh3</v>
          </cell>
          <cell r="P514" t="str">
            <v>UH2_DFD_OUT[25]</v>
          </cell>
          <cell r="Q514" t="str">
            <v>usboh3</v>
          </cell>
          <cell r="R514" t="str">
            <v>UH3_DFD_OUT[25]</v>
          </cell>
          <cell r="S514" t="str">
            <v>gpio2</v>
          </cell>
          <cell r="T514" t="str">
            <v>GPIO[9]</v>
          </cell>
          <cell r="U514" t="str">
            <v>ipu1</v>
          </cell>
          <cell r="V514" t="str">
            <v>IPU_DIAG_BUS[9]</v>
          </cell>
          <cell r="AF514" t="str">
            <v>ipt_sd4_dat1_dir</v>
          </cell>
          <cell r="AG514" t="str">
            <v>ipt_sd4_dat1_in</v>
          </cell>
          <cell r="AH514" t="str">
            <v>ipt_sd4_dat1_out</v>
          </cell>
          <cell r="AI514" t="str">
            <v>ipt_mode</v>
          </cell>
          <cell r="AJ514" t="str">
            <v>Yes</v>
          </cell>
          <cell r="AL514" t="str">
            <v>CFG(SLOW)</v>
          </cell>
          <cell r="AN514" t="str">
            <v>CFG(R0DIV6)</v>
          </cell>
          <cell r="AP514" t="str">
            <v>CFG(Disabled)</v>
          </cell>
          <cell r="AR514" t="str">
            <v>CFG(Enabled)</v>
          </cell>
          <cell r="AT514" t="str">
            <v>CFG(100KOhm PU)</v>
          </cell>
          <cell r="AV514" t="str">
            <v>CFG(Pull)</v>
          </cell>
          <cell r="AX514" t="str">
            <v>CFG(Enabled)</v>
          </cell>
          <cell r="AZ514" t="str">
            <v>NA</v>
          </cell>
          <cell r="BB514" t="str">
            <v>CFG(100MHz)</v>
          </cell>
          <cell r="BD514" t="str">
            <v>NA</v>
          </cell>
          <cell r="BF514" t="str">
            <v>NA</v>
          </cell>
          <cell r="BH514" t="str">
            <v>NA</v>
          </cell>
          <cell r="CI514" t="str">
            <v>SD4_DAT1</v>
          </cell>
        </row>
        <row r="515">
          <cell r="C515" t="str">
            <v>sd4_dat5</v>
          </cell>
          <cell r="E515" t="str">
            <v>GPIO</v>
          </cell>
          <cell r="I515" t="str">
            <v>rawnand</v>
          </cell>
          <cell r="J515" t="str">
            <v>D13</v>
          </cell>
          <cell r="K515" t="str">
            <v>usdhc4</v>
          </cell>
          <cell r="L515" t="str">
            <v>DAT5</v>
          </cell>
          <cell r="M515" t="str">
            <v>uart2</v>
          </cell>
          <cell r="N515" t="str">
            <v>RTS</v>
          </cell>
          <cell r="O515" t="str">
            <v>usboh3</v>
          </cell>
          <cell r="P515" t="str">
            <v>UH2_DFD_OUT[29]</v>
          </cell>
          <cell r="Q515" t="str">
            <v>usboh3</v>
          </cell>
          <cell r="R515" t="str">
            <v>UH3_DFD_OUT[29]</v>
          </cell>
          <cell r="S515" t="str">
            <v>gpio2</v>
          </cell>
          <cell r="T515" t="str">
            <v>GPIO[13]</v>
          </cell>
          <cell r="U515" t="str">
            <v>ipu1</v>
          </cell>
          <cell r="V515" t="str">
            <v>IPU_DIAG_BUS[13]</v>
          </cell>
          <cell r="AF515" t="str">
            <v>ipt_sd4_dat5_dir</v>
          </cell>
          <cell r="AG515" t="str">
            <v>ipt_sd4_dat5_in</v>
          </cell>
          <cell r="AH515" t="str">
            <v>ipt_sd4_dat5_out</v>
          </cell>
          <cell r="AI515" t="str">
            <v>ipt_mode</v>
          </cell>
          <cell r="AJ515" t="str">
            <v>Yes</v>
          </cell>
          <cell r="AL515" t="str">
            <v>NA</v>
          </cell>
          <cell r="AN515" t="str">
            <v>NA</v>
          </cell>
          <cell r="AP515" t="str">
            <v>NA</v>
          </cell>
          <cell r="AR515" t="str">
            <v>NA</v>
          </cell>
          <cell r="AT515" t="str">
            <v>NA</v>
          </cell>
          <cell r="AV515" t="str">
            <v>NA</v>
          </cell>
          <cell r="AX515" t="str">
            <v>NA</v>
          </cell>
          <cell r="AZ515" t="str">
            <v>NA</v>
          </cell>
          <cell r="BB515" t="str">
            <v>NA</v>
          </cell>
          <cell r="BD515" t="str">
            <v>NA</v>
          </cell>
          <cell r="BF515" t="str">
            <v>NA</v>
          </cell>
          <cell r="BH515" t="str">
            <v>NA</v>
          </cell>
          <cell r="CI515" t="str">
            <v>SD4_DAT5</v>
          </cell>
        </row>
        <row r="516">
          <cell r="C516" t="str">
            <v>sd4_dat7</v>
          </cell>
          <cell r="E516" t="str">
            <v>GPIO</v>
          </cell>
          <cell r="I516" t="str">
            <v>rawnand</v>
          </cell>
          <cell r="J516" t="str">
            <v>D15</v>
          </cell>
          <cell r="K516" t="str">
            <v>usdhc4</v>
          </cell>
          <cell r="L516" t="str">
            <v>DAT7</v>
          </cell>
          <cell r="M516" t="str">
            <v>uart2</v>
          </cell>
          <cell r="N516" t="str">
            <v>TXD_MUX</v>
          </cell>
          <cell r="O516" t="str">
            <v>usboh3</v>
          </cell>
          <cell r="P516" t="str">
            <v>UH2_DFD_OUT[31]</v>
          </cell>
          <cell r="Q516" t="str">
            <v>usboh3</v>
          </cell>
          <cell r="R516" t="str">
            <v>UH3_DFD_OUT[31]</v>
          </cell>
          <cell r="S516" t="str">
            <v>gpio2</v>
          </cell>
          <cell r="T516" t="str">
            <v>GPIO[15]</v>
          </cell>
          <cell r="U516" t="str">
            <v>ipu1</v>
          </cell>
          <cell r="V516" t="str">
            <v>IPU_DIAG_BUS[15]</v>
          </cell>
          <cell r="AF516" t="str">
            <v>ipt_sd4_dat7_dir</v>
          </cell>
          <cell r="AG516" t="str">
            <v>ipt_sd4_dat7_in</v>
          </cell>
          <cell r="AH516" t="str">
            <v>ipt_sd4_dat7_out</v>
          </cell>
          <cell r="AI516" t="str">
            <v>ipt_mode</v>
          </cell>
          <cell r="AJ516" t="str">
            <v>Yes</v>
          </cell>
          <cell r="AL516" t="str">
            <v>CFG(SLOW)</v>
          </cell>
          <cell r="AN516" t="str">
            <v>CFG(R0DIV6)</v>
          </cell>
          <cell r="AP516" t="str">
            <v>CFG(Disabled)</v>
          </cell>
          <cell r="AR516" t="str">
            <v>CFG(Enabled)</v>
          </cell>
          <cell r="AT516" t="str">
            <v>CFG(100KOhm PU)</v>
          </cell>
          <cell r="AV516" t="str">
            <v>CFG(Pull)</v>
          </cell>
          <cell r="AX516" t="str">
            <v>CFG(Enabled)</v>
          </cell>
          <cell r="AZ516" t="str">
            <v>NA</v>
          </cell>
          <cell r="BB516" t="str">
            <v>CFG(100MHz)</v>
          </cell>
          <cell r="BD516" t="str">
            <v>NA</v>
          </cell>
          <cell r="BF516" t="str">
            <v>NA</v>
          </cell>
          <cell r="BH516" t="str">
            <v>NA</v>
          </cell>
          <cell r="CI516" t="str">
            <v>SD4_DAT7</v>
          </cell>
        </row>
        <row r="517">
          <cell r="C517" t="str">
            <v>nvcc_nandf__1</v>
          </cell>
          <cell r="E517" t="str">
            <v>NOISY_POWER</v>
          </cell>
          <cell r="AF517" t="str">
            <v/>
          </cell>
          <cell r="AG517" t="str">
            <v/>
          </cell>
          <cell r="AH517" t="str">
            <v/>
          </cell>
          <cell r="AI517" t="str">
            <v/>
          </cell>
          <cell r="AJ517" t="str">
            <v>NA</v>
          </cell>
          <cell r="AL517" t="str">
            <v>NA</v>
          </cell>
          <cell r="AN517" t="str">
            <v>NA</v>
          </cell>
          <cell r="AP517" t="str">
            <v>NA</v>
          </cell>
          <cell r="AR517" t="str">
            <v>NA</v>
          </cell>
          <cell r="AT517" t="str">
            <v>NA</v>
          </cell>
          <cell r="AV517" t="str">
            <v>NA</v>
          </cell>
          <cell r="AX517" t="str">
            <v>NA</v>
          </cell>
          <cell r="AZ517" t="str">
            <v>NA</v>
          </cell>
          <cell r="BB517" t="str">
            <v>NA</v>
          </cell>
          <cell r="BD517" t="str">
            <v>NA</v>
          </cell>
          <cell r="BF517" t="str">
            <v>NA</v>
          </cell>
          <cell r="BH517" t="str">
            <v>NA</v>
          </cell>
          <cell r="CI517" t="str">
            <v>NVCC_NANDF</v>
          </cell>
        </row>
        <row r="518">
          <cell r="C518" t="str">
            <v>sd4_dat0</v>
          </cell>
          <cell r="E518" t="str">
            <v>GPIO</v>
          </cell>
          <cell r="I518" t="str">
            <v>rawnand</v>
          </cell>
          <cell r="J518" t="str">
            <v>D8</v>
          </cell>
          <cell r="K518" t="str">
            <v>usdhc4</v>
          </cell>
          <cell r="L518" t="str">
            <v>DAT0</v>
          </cell>
          <cell r="M518" t="str">
            <v>rawnand</v>
          </cell>
          <cell r="N518" t="str">
            <v>DQS</v>
          </cell>
          <cell r="O518" t="str">
            <v>usboh3</v>
          </cell>
          <cell r="P518" t="str">
            <v>UH2_DFD_OUT[24]</v>
          </cell>
          <cell r="Q518" t="str">
            <v>usboh3</v>
          </cell>
          <cell r="R518" t="str">
            <v>UH3_DFD_OUT[24]</v>
          </cell>
          <cell r="S518" t="str">
            <v>gpio2</v>
          </cell>
          <cell r="T518" t="str">
            <v>GPIO[8]</v>
          </cell>
          <cell r="U518" t="str">
            <v>ipu1</v>
          </cell>
          <cell r="V518" t="str">
            <v>IPU_DIAG_BUS[8]</v>
          </cell>
          <cell r="AF518" t="str">
            <v>ipt_sd4_dat0_dir</v>
          </cell>
          <cell r="AG518" t="str">
            <v>ipt_sd4_dat0_in</v>
          </cell>
          <cell r="AH518" t="str">
            <v>ipt_sd4_dat0_out</v>
          </cell>
          <cell r="AI518" t="str">
            <v>ipt_mode</v>
          </cell>
          <cell r="AJ518" t="str">
            <v>Yes</v>
          </cell>
          <cell r="AL518" t="str">
            <v>CFG(SLOW)</v>
          </cell>
          <cell r="AN518" t="str">
            <v>CFG(R0DIV6)</v>
          </cell>
          <cell r="AP518" t="str">
            <v>CFG(Disabled)</v>
          </cell>
          <cell r="AR518" t="str">
            <v>CFG(Enabled)</v>
          </cell>
          <cell r="AT518" t="str">
            <v>CFG(100KOhm PU)</v>
          </cell>
          <cell r="AV518" t="str">
            <v>CFG(Pull)</v>
          </cell>
          <cell r="AX518" t="str">
            <v>CFG(Enabled)</v>
          </cell>
          <cell r="AZ518" t="str">
            <v>NA</v>
          </cell>
          <cell r="BB518" t="str">
            <v>CFG(100MHz)</v>
          </cell>
          <cell r="BD518" t="str">
            <v>NA</v>
          </cell>
          <cell r="BF518" t="str">
            <v>NA</v>
          </cell>
          <cell r="BH518" t="str">
            <v>NA</v>
          </cell>
          <cell r="CI518" t="str">
            <v>SD4_DAT0</v>
          </cell>
        </row>
        <row r="519">
          <cell r="C519" t="str">
            <v>sd4_dat4</v>
          </cell>
          <cell r="E519" t="str">
            <v>GPIO</v>
          </cell>
          <cell r="I519" t="str">
            <v>rawnand</v>
          </cell>
          <cell r="J519" t="str">
            <v>D12</v>
          </cell>
          <cell r="K519" t="str">
            <v>usdhc4</v>
          </cell>
          <cell r="L519" t="str">
            <v>DAT4</v>
          </cell>
          <cell r="M519" t="str">
            <v>uart2</v>
          </cell>
          <cell r="N519" t="str">
            <v>RXD_MUX</v>
          </cell>
          <cell r="O519" t="str">
            <v>usboh3</v>
          </cell>
          <cell r="P519" t="str">
            <v>UH2_DFD_OUT[28]</v>
          </cell>
          <cell r="Q519" t="str">
            <v>usboh3</v>
          </cell>
          <cell r="R519" t="str">
            <v>UH3_DFD_OUT[28]</v>
          </cell>
          <cell r="S519" t="str">
            <v>gpio2</v>
          </cell>
          <cell r="T519" t="str">
            <v>GPIO[12]</v>
          </cell>
          <cell r="U519" t="str">
            <v>ipu1</v>
          </cell>
          <cell r="V519" t="str">
            <v>IPU_DIAG_BUS[12]</v>
          </cell>
          <cell r="AF519" t="str">
            <v>ipt_sd4_dat4_dir</v>
          </cell>
          <cell r="AG519" t="str">
            <v>ipt_sd4_dat4_in</v>
          </cell>
          <cell r="AH519" t="str">
            <v>ipt_sd4_dat4_out</v>
          </cell>
          <cell r="AI519" t="str">
            <v>ipt_mode</v>
          </cell>
          <cell r="AJ519" t="str">
            <v>Yes</v>
          </cell>
          <cell r="AL519" t="str">
            <v>NA</v>
          </cell>
          <cell r="AN519" t="str">
            <v>NA</v>
          </cell>
          <cell r="AP519" t="str">
            <v>NA</v>
          </cell>
          <cell r="AR519" t="str">
            <v>NA</v>
          </cell>
          <cell r="AT519" t="str">
            <v>NA</v>
          </cell>
          <cell r="AV519" t="str">
            <v>NA</v>
          </cell>
          <cell r="AX519" t="str">
            <v>NA</v>
          </cell>
          <cell r="AZ519" t="str">
            <v>NA</v>
          </cell>
          <cell r="BB519" t="str">
            <v>NA</v>
          </cell>
          <cell r="BD519" t="str">
            <v>NA</v>
          </cell>
          <cell r="BF519" t="str">
            <v>NA</v>
          </cell>
          <cell r="BH519" t="str">
            <v>NA</v>
          </cell>
          <cell r="CI519" t="str">
            <v>SD4_DAT4</v>
          </cell>
        </row>
        <row r="520">
          <cell r="C520" t="str">
            <v>sd4_dat2</v>
          </cell>
          <cell r="E520" t="str">
            <v>GPIO</v>
          </cell>
          <cell r="I520" t="str">
            <v>rawnand</v>
          </cell>
          <cell r="J520" t="str">
            <v>D10</v>
          </cell>
          <cell r="K520" t="str">
            <v>usdhc4</v>
          </cell>
          <cell r="L520" t="str">
            <v>DAT2</v>
          </cell>
          <cell r="M520" t="str">
            <v>pwm4</v>
          </cell>
          <cell r="N520" t="str">
            <v>PWMO</v>
          </cell>
          <cell r="O520" t="str">
            <v>usboh3</v>
          </cell>
          <cell r="P520" t="str">
            <v>UH2_DFD_OUT[26]</v>
          </cell>
          <cell r="Q520" t="str">
            <v>usboh3</v>
          </cell>
          <cell r="R520" t="str">
            <v>UH3_DFD_OUT[26]</v>
          </cell>
          <cell r="S520" t="str">
            <v>gpio2</v>
          </cell>
          <cell r="T520" t="str">
            <v>GPIO[10]</v>
          </cell>
          <cell r="U520" t="str">
            <v>ipu1</v>
          </cell>
          <cell r="V520" t="str">
            <v>IPU_DIAG_BUS[10]</v>
          </cell>
          <cell r="AF520" t="str">
            <v>ipt_sd4_dat2_dir</v>
          </cell>
          <cell r="AG520" t="str">
            <v>ipt_sd4_dat2_in</v>
          </cell>
          <cell r="AH520" t="str">
            <v>ipt_sd4_dat2_out</v>
          </cell>
          <cell r="AI520" t="str">
            <v>ipt_mode</v>
          </cell>
          <cell r="AJ520" t="str">
            <v>Yes</v>
          </cell>
          <cell r="AL520" t="str">
            <v>CFG(SLOW)</v>
          </cell>
          <cell r="AN520" t="str">
            <v>CFG(R0DIV6)</v>
          </cell>
          <cell r="AP520" t="str">
            <v>CFG(Disabled)</v>
          </cell>
          <cell r="AR520" t="str">
            <v>CFG(Enabled)</v>
          </cell>
          <cell r="AT520" t="str">
            <v>CFG(100KOhm PU)</v>
          </cell>
          <cell r="AV520" t="str">
            <v>CFG(Pull)</v>
          </cell>
          <cell r="AX520" t="str">
            <v>CFG(Enabled)</v>
          </cell>
          <cell r="AZ520" t="str">
            <v>NA</v>
          </cell>
          <cell r="BB520" t="str">
            <v>CFG(100MHz)</v>
          </cell>
          <cell r="BD520" t="str">
            <v>NA</v>
          </cell>
          <cell r="BF520" t="str">
            <v>NA</v>
          </cell>
          <cell r="BH520" t="str">
            <v>NA</v>
          </cell>
          <cell r="CI520" t="str">
            <v>SD4_DAT2</v>
          </cell>
        </row>
        <row r="521">
          <cell r="C521" t="str">
            <v>nvcc_nandf__2</v>
          </cell>
          <cell r="E521" t="str">
            <v>NOISY_POWER</v>
          </cell>
          <cell r="AF521" t="str">
            <v/>
          </cell>
          <cell r="AG521" t="str">
            <v/>
          </cell>
          <cell r="AH521" t="str">
            <v/>
          </cell>
          <cell r="AI521" t="str">
            <v/>
          </cell>
          <cell r="AJ521" t="str">
            <v>NA</v>
          </cell>
          <cell r="AL521" t="str">
            <v>NA</v>
          </cell>
          <cell r="AN521" t="str">
            <v>NA</v>
          </cell>
          <cell r="AP521" t="str">
            <v>NA</v>
          </cell>
          <cell r="AR521" t="str">
            <v>NA</v>
          </cell>
          <cell r="AT521" t="str">
            <v>NA</v>
          </cell>
          <cell r="AV521" t="str">
            <v>NA</v>
          </cell>
          <cell r="AX521" t="str">
            <v>NA</v>
          </cell>
          <cell r="AZ521" t="str">
            <v>NA</v>
          </cell>
          <cell r="BB521" t="str">
            <v>NA</v>
          </cell>
          <cell r="BD521" t="str">
            <v>NA</v>
          </cell>
          <cell r="BF521" t="str">
            <v>NA</v>
          </cell>
          <cell r="BH521" t="str">
            <v>NA</v>
          </cell>
          <cell r="CI521" t="str">
            <v>NVCC_NANDF</v>
          </cell>
        </row>
        <row r="522">
          <cell r="C522" t="str">
            <v>sd4_cmd</v>
          </cell>
          <cell r="E522" t="str">
            <v>GPIO</v>
          </cell>
          <cell r="I522" t="str">
            <v>usdhc4</v>
          </cell>
          <cell r="J522" t="str">
            <v>CMD</v>
          </cell>
          <cell r="K522" t="str">
            <v>rawnand</v>
          </cell>
          <cell r="L522" t="str">
            <v>RDN</v>
          </cell>
          <cell r="M522" t="str">
            <v>uart3</v>
          </cell>
          <cell r="N522" t="str">
            <v>TXD_MUX</v>
          </cell>
          <cell r="Q522" t="str">
            <v>pcie_ctrl</v>
          </cell>
          <cell r="R522" t="str">
            <v>DIAG_STATUS_BUS_MUX[5]</v>
          </cell>
          <cell r="S522" t="str">
            <v>gpio7</v>
          </cell>
          <cell r="T522" t="str">
            <v>GPIO[9]</v>
          </cell>
          <cell r="AF522" t="str">
            <v>ipt_sd4_cmd_dir</v>
          </cell>
          <cell r="AG522" t="str">
            <v>ipt_sd4_cmd_in</v>
          </cell>
          <cell r="AH522" t="str">
            <v>ipt_sd4_cmd_out</v>
          </cell>
          <cell r="AI522" t="str">
            <v>ipt_mode</v>
          </cell>
          <cell r="AJ522" t="str">
            <v>Yes</v>
          </cell>
          <cell r="AL522" t="str">
            <v>CFG(SLOW)</v>
          </cell>
          <cell r="AN522" t="str">
            <v>CFG(R0DIV6)</v>
          </cell>
          <cell r="AP522" t="str">
            <v>CFG(Disabled)</v>
          </cell>
          <cell r="AR522" t="str">
            <v>CFG(Enabled)</v>
          </cell>
          <cell r="AT522" t="str">
            <v>CFG(100KOhm PU)</v>
          </cell>
          <cell r="AV522" t="str">
            <v>CFG(Pull)</v>
          </cell>
          <cell r="AX522" t="str">
            <v>CFG(Enabled)</v>
          </cell>
          <cell r="AZ522" t="str">
            <v>NA</v>
          </cell>
          <cell r="BB522" t="str">
            <v>CFG(100MHz)</v>
          </cell>
          <cell r="BD522" t="str">
            <v>NA</v>
          </cell>
          <cell r="BF522" t="str">
            <v>NA</v>
          </cell>
          <cell r="BH522" t="str">
            <v>NA</v>
          </cell>
          <cell r="CI522" t="str">
            <v>SD4_CMD</v>
          </cell>
        </row>
        <row r="523">
          <cell r="C523" t="str">
            <v>sd4_clk</v>
          </cell>
          <cell r="E523" t="str">
            <v>GPIO</v>
          </cell>
          <cell r="I523" t="str">
            <v>usdhc4</v>
          </cell>
          <cell r="J523" t="str">
            <v>CLK</v>
          </cell>
          <cell r="K523" t="str">
            <v>rawnand</v>
          </cell>
          <cell r="L523" t="str">
            <v>WRN</v>
          </cell>
          <cell r="M523" t="str">
            <v>uart3</v>
          </cell>
          <cell r="N523" t="str">
            <v>RXD_MUX</v>
          </cell>
          <cell r="Q523" t="str">
            <v>pcie_ctrl</v>
          </cell>
          <cell r="R523" t="str">
            <v>DIAG_STATUS_BUS_MUX[6]</v>
          </cell>
          <cell r="S523" t="str">
            <v>gpio7</v>
          </cell>
          <cell r="T523" t="str">
            <v>GPIO[10]</v>
          </cell>
          <cell r="AF523" t="str">
            <v>ipt_sd4_clk_dir</v>
          </cell>
          <cell r="AG523" t="str">
            <v>ipt_sd4_clk_in</v>
          </cell>
          <cell r="AH523" t="str">
            <v>ipt_sd4_clk_out</v>
          </cell>
          <cell r="AI523" t="str">
            <v>ipt_mode</v>
          </cell>
          <cell r="AJ523" t="str">
            <v>Yes</v>
          </cell>
          <cell r="AL523" t="str">
            <v>NA</v>
          </cell>
          <cell r="AN523" t="str">
            <v>NA</v>
          </cell>
          <cell r="AP523" t="str">
            <v>NA</v>
          </cell>
          <cell r="AR523" t="str">
            <v>NA</v>
          </cell>
          <cell r="AT523" t="str">
            <v>NA</v>
          </cell>
          <cell r="AV523" t="str">
            <v>NA</v>
          </cell>
          <cell r="AX523" t="str">
            <v>NA</v>
          </cell>
          <cell r="AZ523" t="str">
            <v>NA</v>
          </cell>
          <cell r="BB523" t="str">
            <v>NA</v>
          </cell>
          <cell r="BD523" t="str">
            <v>NA</v>
          </cell>
          <cell r="BF523" t="str">
            <v>NA</v>
          </cell>
          <cell r="BH523" t="str">
            <v>NA</v>
          </cell>
          <cell r="CI523" t="str">
            <v>SD4_CLK</v>
          </cell>
        </row>
        <row r="524">
          <cell r="C524" t="str">
            <v>nandf_d4</v>
          </cell>
          <cell r="E524" t="str">
            <v>GPIO</v>
          </cell>
          <cell r="I524" t="str">
            <v>rawnand</v>
          </cell>
          <cell r="J524" t="str">
            <v>D4</v>
          </cell>
          <cell r="K524" t="str">
            <v>usdhc2</v>
          </cell>
          <cell r="L524" t="str">
            <v>DAT4</v>
          </cell>
          <cell r="M524" t="str">
            <v>gpu3d</v>
          </cell>
          <cell r="N524" t="str">
            <v>GPU_DEBUG_OUT[4]</v>
          </cell>
          <cell r="O524" t="str">
            <v>usboh3</v>
          </cell>
          <cell r="P524" t="str">
            <v>UH2_DFD_OUT[20]</v>
          </cell>
          <cell r="Q524" t="str">
            <v>usboh3</v>
          </cell>
          <cell r="R524" t="str">
            <v>UH3_DFD_OUT[20]</v>
          </cell>
          <cell r="S524" t="str">
            <v>gpio2</v>
          </cell>
          <cell r="T524" t="str">
            <v>GPIO[4]</v>
          </cell>
          <cell r="U524" t="str">
            <v>ipu1</v>
          </cell>
          <cell r="V524" t="str">
            <v>IPU_DIAG_BUS[4]</v>
          </cell>
          <cell r="AF524" t="str">
            <v>ipt_nandf_d4_dir</v>
          </cell>
          <cell r="AG524" t="str">
            <v>ipt_nandf_d4_in</v>
          </cell>
          <cell r="AH524" t="str">
            <v>ipt_nandf_d4_out</v>
          </cell>
          <cell r="AI524" t="str">
            <v>ipt_mode</v>
          </cell>
          <cell r="AJ524" t="str">
            <v>Yes</v>
          </cell>
          <cell r="AL524" t="str">
            <v>CFG(SLOW)</v>
          </cell>
          <cell r="AN524" t="str">
            <v>CFG(R0DIV6)</v>
          </cell>
          <cell r="AP524" t="str">
            <v>CFG(Disabled)</v>
          </cell>
          <cell r="AR524" t="str">
            <v>CFG(Enabled)</v>
          </cell>
          <cell r="AT524" t="str">
            <v>CFG(100KOhm PU)</v>
          </cell>
          <cell r="AV524" t="str">
            <v>CFG(Pull)</v>
          </cell>
          <cell r="AX524" t="str">
            <v>CFG(Enabled)</v>
          </cell>
          <cell r="AZ524" t="str">
            <v>NA</v>
          </cell>
          <cell r="BB524" t="str">
            <v>CFG(100MHz)</v>
          </cell>
          <cell r="BD524" t="str">
            <v>NA</v>
          </cell>
          <cell r="BF524" t="str">
            <v>NA</v>
          </cell>
          <cell r="BH524" t="str">
            <v>NA</v>
          </cell>
          <cell r="CI524" t="str">
            <v>NANDF_D4</v>
          </cell>
        </row>
        <row r="525">
          <cell r="C525" t="str">
            <v>nvcc_nandf__3</v>
          </cell>
          <cell r="E525" t="str">
            <v>NOISY_POWER</v>
          </cell>
          <cell r="AF525" t="str">
            <v/>
          </cell>
          <cell r="AG525" t="str">
            <v/>
          </cell>
          <cell r="AH525" t="str">
            <v/>
          </cell>
          <cell r="AI525" t="str">
            <v/>
          </cell>
          <cell r="AJ525" t="str">
            <v>NA</v>
          </cell>
          <cell r="AL525" t="str">
            <v>NA</v>
          </cell>
          <cell r="AN525" t="str">
            <v>NA</v>
          </cell>
          <cell r="AP525" t="str">
            <v>NA</v>
          </cell>
          <cell r="AR525" t="str">
            <v>NA</v>
          </cell>
          <cell r="AT525" t="str">
            <v>NA</v>
          </cell>
          <cell r="AV525" t="str">
            <v>NA</v>
          </cell>
          <cell r="AX525" t="str">
            <v>NA</v>
          </cell>
          <cell r="AZ525" t="str">
            <v>NA</v>
          </cell>
          <cell r="BB525" t="str">
            <v>NA</v>
          </cell>
          <cell r="BD525" t="str">
            <v>NA</v>
          </cell>
          <cell r="BF525" t="str">
            <v>NA</v>
          </cell>
          <cell r="BH525" t="str">
            <v>NA</v>
          </cell>
          <cell r="CI525" t="str">
            <v>NVCC_NANDF</v>
          </cell>
        </row>
        <row r="526">
          <cell r="C526" t="str">
            <v>nandf_d0</v>
          </cell>
          <cell r="E526" t="str">
            <v>GPIO</v>
          </cell>
          <cell r="I526" t="str">
            <v>rawnand</v>
          </cell>
          <cell r="J526" t="str">
            <v>D0</v>
          </cell>
          <cell r="K526" t="str">
            <v>usdhc1</v>
          </cell>
          <cell r="L526" t="str">
            <v>DAT4</v>
          </cell>
          <cell r="M526" t="str">
            <v>gpu3d</v>
          </cell>
          <cell r="N526" t="str">
            <v>GPU_DEBUG_OUT[0]</v>
          </cell>
          <cell r="O526" t="str">
            <v>usboh3</v>
          </cell>
          <cell r="P526" t="str">
            <v>UH2_DFD_OUT[16]</v>
          </cell>
          <cell r="Q526" t="str">
            <v>usboh3</v>
          </cell>
          <cell r="R526" t="str">
            <v>UH3_DFD_OUT[16]</v>
          </cell>
          <cell r="S526" t="str">
            <v>gpio2</v>
          </cell>
          <cell r="T526" t="str">
            <v>GPIO[0]</v>
          </cell>
          <cell r="U526" t="str">
            <v>ipu1</v>
          </cell>
          <cell r="V526" t="str">
            <v>IPU_DIAG_BUS[0]</v>
          </cell>
          <cell r="AF526" t="str">
            <v>ipt_nandf_d0_dir</v>
          </cell>
          <cell r="AG526" t="str">
            <v>ipt_nandf_d0_in</v>
          </cell>
          <cell r="AH526" t="str">
            <v>ipt_nandf_d0_out</v>
          </cell>
          <cell r="AI526" t="str">
            <v>ipt_mode</v>
          </cell>
          <cell r="AJ526" t="str">
            <v>Yes</v>
          </cell>
          <cell r="AL526" t="str">
            <v>CFG(SLOW)</v>
          </cell>
          <cell r="AN526" t="str">
            <v>CFG(R0DIV6)</v>
          </cell>
          <cell r="AP526" t="str">
            <v>CFG(Disabled)</v>
          </cell>
          <cell r="AR526" t="str">
            <v>CFG(Enabled)</v>
          </cell>
          <cell r="AT526" t="str">
            <v>CFG(100KOhm PU)</v>
          </cell>
          <cell r="AV526" t="str">
            <v>CFG(Pull)</v>
          </cell>
          <cell r="AX526" t="str">
            <v>CFG(Enabled)</v>
          </cell>
          <cell r="AZ526" t="str">
            <v>NA</v>
          </cell>
          <cell r="BB526" t="str">
            <v>CFG(100MHz)</v>
          </cell>
          <cell r="BD526" t="str">
            <v>NA</v>
          </cell>
          <cell r="BF526" t="str">
            <v>NA</v>
          </cell>
          <cell r="BH526" t="str">
            <v>NA</v>
          </cell>
          <cell r="CI526" t="str">
            <v>NANDF_D0</v>
          </cell>
        </row>
        <row r="527">
          <cell r="C527" t="str">
            <v>nandf_d5</v>
          </cell>
          <cell r="E527" t="str">
            <v>GPIO</v>
          </cell>
          <cell r="I527" t="str">
            <v>rawnand</v>
          </cell>
          <cell r="J527" t="str">
            <v>D5</v>
          </cell>
          <cell r="K527" t="str">
            <v>usdhc2</v>
          </cell>
          <cell r="L527" t="str">
            <v>DAT5</v>
          </cell>
          <cell r="M527" t="str">
            <v>gpu3d</v>
          </cell>
          <cell r="N527" t="str">
            <v>GPU_DEBUG_OUT[5]</v>
          </cell>
          <cell r="O527" t="str">
            <v>usboh3</v>
          </cell>
          <cell r="P527" t="str">
            <v>UH2_DFD_OUT[21]</v>
          </cell>
          <cell r="Q527" t="str">
            <v>usboh3</v>
          </cell>
          <cell r="R527" t="str">
            <v>UH3_DFD_OUT[21]</v>
          </cell>
          <cell r="S527" t="str">
            <v>gpio2</v>
          </cell>
          <cell r="T527" t="str">
            <v>GPIO[5]</v>
          </cell>
          <cell r="U527" t="str">
            <v>ipu1</v>
          </cell>
          <cell r="V527" t="str">
            <v>IPU_DIAG_BUS[5]</v>
          </cell>
          <cell r="AF527" t="str">
            <v>ipt_nandf_d5_dir</v>
          </cell>
          <cell r="AG527" t="str">
            <v>ipt_nandf_d5_in</v>
          </cell>
          <cell r="AH527" t="str">
            <v>ipt_nandf_d5_out</v>
          </cell>
          <cell r="AI527" t="str">
            <v>ipt_mode</v>
          </cell>
          <cell r="AJ527" t="str">
            <v>Yes</v>
          </cell>
          <cell r="AL527" t="str">
            <v>NA</v>
          </cell>
          <cell r="AN527" t="str">
            <v>NA</v>
          </cell>
          <cell r="AP527" t="str">
            <v>NA</v>
          </cell>
          <cell r="AR527" t="str">
            <v>NA</v>
          </cell>
          <cell r="AT527" t="str">
            <v>NA</v>
          </cell>
          <cell r="AV527" t="str">
            <v>NA</v>
          </cell>
          <cell r="AX527" t="str">
            <v>NA</v>
          </cell>
          <cell r="AZ527" t="str">
            <v>NA</v>
          </cell>
          <cell r="BB527" t="str">
            <v>NA</v>
          </cell>
          <cell r="BD527" t="str">
            <v>NA</v>
          </cell>
          <cell r="BF527" t="str">
            <v>NA</v>
          </cell>
          <cell r="BH527" t="str">
            <v>NA</v>
          </cell>
          <cell r="CI527" t="str">
            <v>NANDF_D5</v>
          </cell>
        </row>
        <row r="528">
          <cell r="C528" t="str">
            <v>nandf_d7</v>
          </cell>
          <cell r="E528" t="str">
            <v>GPIO</v>
          </cell>
          <cell r="I528" t="str">
            <v>rawnand</v>
          </cell>
          <cell r="J528" t="str">
            <v>D7</v>
          </cell>
          <cell r="K528" t="str">
            <v>usdhc2</v>
          </cell>
          <cell r="L528" t="str">
            <v>DAT7</v>
          </cell>
          <cell r="M528" t="str">
            <v>gpu3d</v>
          </cell>
          <cell r="N528" t="str">
            <v>GPU_DEBUG_OUT[7]</v>
          </cell>
          <cell r="O528" t="str">
            <v>usboh3</v>
          </cell>
          <cell r="P528" t="str">
            <v>UH2_DFD_OUT[23]</v>
          </cell>
          <cell r="Q528" t="str">
            <v>usboh3</v>
          </cell>
          <cell r="R528" t="str">
            <v>UH3_DFD_OUT[23]</v>
          </cell>
          <cell r="S528" t="str">
            <v>gpio2</v>
          </cell>
          <cell r="T528" t="str">
            <v>GPIO[7]</v>
          </cell>
          <cell r="U528" t="str">
            <v>ipu1</v>
          </cell>
          <cell r="V528" t="str">
            <v>IPU_DIAG_BUS[7]</v>
          </cell>
          <cell r="AF528" t="str">
            <v>ipt_nandf_d7_dir</v>
          </cell>
          <cell r="AG528" t="str">
            <v>ipt_nandf_d7_in</v>
          </cell>
          <cell r="AH528" t="str">
            <v>ipt_nandf_d7_out</v>
          </cell>
          <cell r="AI528" t="str">
            <v>ipt_mode</v>
          </cell>
          <cell r="AJ528" t="str">
            <v>Yes</v>
          </cell>
          <cell r="AL528" t="str">
            <v>CFG(SLOW)</v>
          </cell>
          <cell r="AN528" t="str">
            <v>CFG(R0DIV6)</v>
          </cell>
          <cell r="AP528" t="str">
            <v>CFG(Disabled)</v>
          </cell>
          <cell r="AR528" t="str">
            <v>CFG(Enabled)</v>
          </cell>
          <cell r="AT528" t="str">
            <v>CFG(100KOhm PU)</v>
          </cell>
          <cell r="AV528" t="str">
            <v>CFG(Pull)</v>
          </cell>
          <cell r="AX528" t="str">
            <v>CFG(Enabled)</v>
          </cell>
          <cell r="AZ528" t="str">
            <v>NA</v>
          </cell>
          <cell r="BB528" t="str">
            <v>CFG(100MHz)</v>
          </cell>
          <cell r="BD528" t="str">
            <v>NA</v>
          </cell>
          <cell r="BF528" t="str">
            <v>NA</v>
          </cell>
          <cell r="BH528" t="str">
            <v>NA</v>
          </cell>
          <cell r="CI528" t="str">
            <v>NANDF_D7</v>
          </cell>
        </row>
        <row r="529">
          <cell r="C529" t="str">
            <v>nvcc_nandf__4</v>
          </cell>
          <cell r="E529" t="str">
            <v>NOISY_POWER</v>
          </cell>
          <cell r="AF529" t="str">
            <v/>
          </cell>
          <cell r="AG529" t="str">
            <v/>
          </cell>
          <cell r="AH529" t="str">
            <v/>
          </cell>
          <cell r="AI529" t="str">
            <v/>
          </cell>
          <cell r="AJ529" t="str">
            <v>NA</v>
          </cell>
          <cell r="AL529" t="str">
            <v>NA</v>
          </cell>
          <cell r="AN529" t="str">
            <v>NA</v>
          </cell>
          <cell r="AP529" t="str">
            <v>NA</v>
          </cell>
          <cell r="AR529" t="str">
            <v>NA</v>
          </cell>
          <cell r="AT529" t="str">
            <v>NA</v>
          </cell>
          <cell r="AV529" t="str">
            <v>NA</v>
          </cell>
          <cell r="AX529" t="str">
            <v>NA</v>
          </cell>
          <cell r="AZ529" t="str">
            <v>NA</v>
          </cell>
          <cell r="BB529" t="str">
            <v>NA</v>
          </cell>
          <cell r="BD529" t="str">
            <v>NA</v>
          </cell>
          <cell r="BF529" t="str">
            <v>NA</v>
          </cell>
          <cell r="BH529" t="str">
            <v>NA</v>
          </cell>
          <cell r="CI529" t="str">
            <v>NVCC_NANDF</v>
          </cell>
        </row>
        <row r="530">
          <cell r="C530" t="str">
            <v>nandf_d1</v>
          </cell>
          <cell r="E530" t="str">
            <v>GPIO</v>
          </cell>
          <cell r="I530" t="str">
            <v>rawnand</v>
          </cell>
          <cell r="J530" t="str">
            <v>D1</v>
          </cell>
          <cell r="K530" t="str">
            <v>usdhc1</v>
          </cell>
          <cell r="L530" t="str">
            <v>DAT5</v>
          </cell>
          <cell r="M530" t="str">
            <v>gpu3d</v>
          </cell>
          <cell r="N530" t="str">
            <v>GPU_DEBUG_OUT[1]</v>
          </cell>
          <cell r="O530" t="str">
            <v>usboh3</v>
          </cell>
          <cell r="P530" t="str">
            <v>UH2_DFD_OUT[17]</v>
          </cell>
          <cell r="Q530" t="str">
            <v>usboh3</v>
          </cell>
          <cell r="R530" t="str">
            <v>UH3_DFD_OUT[17]</v>
          </cell>
          <cell r="S530" t="str">
            <v>gpio2</v>
          </cell>
          <cell r="T530" t="str">
            <v>GPIO[1]</v>
          </cell>
          <cell r="U530" t="str">
            <v>ipu1</v>
          </cell>
          <cell r="V530" t="str">
            <v>IPU_DIAG_BUS[1]</v>
          </cell>
          <cell r="AF530" t="str">
            <v>ipt_nandf_d1_dir</v>
          </cell>
          <cell r="AG530" t="str">
            <v>ipt_nandf_d1_in</v>
          </cell>
          <cell r="AH530" t="str">
            <v>ipt_nandf_d1_out</v>
          </cell>
          <cell r="AI530" t="str">
            <v>ipt_mode</v>
          </cell>
          <cell r="AJ530" t="str">
            <v>Yes</v>
          </cell>
          <cell r="AL530" t="str">
            <v>CFG(SLOW)</v>
          </cell>
          <cell r="AN530" t="str">
            <v>CFG(R0DIV6)</v>
          </cell>
          <cell r="AP530" t="str">
            <v>CFG(Disabled)</v>
          </cell>
          <cell r="AR530" t="str">
            <v>CFG(Enabled)</v>
          </cell>
          <cell r="AT530" t="str">
            <v>CFG(100KOhm PU)</v>
          </cell>
          <cell r="AV530" t="str">
            <v>CFG(Pull)</v>
          </cell>
          <cell r="AX530" t="str">
            <v>CFG(Enabled)</v>
          </cell>
          <cell r="AZ530" t="str">
            <v>NA</v>
          </cell>
          <cell r="BB530" t="str">
            <v>CFG(100MHz)</v>
          </cell>
          <cell r="BD530" t="str">
            <v>NA</v>
          </cell>
          <cell r="BF530" t="str">
            <v>NA</v>
          </cell>
          <cell r="BH530" t="str">
            <v>NA</v>
          </cell>
          <cell r="CI530" t="str">
            <v>NANDF_D1</v>
          </cell>
        </row>
        <row r="531">
          <cell r="C531" t="str">
            <v>nandf_d3</v>
          </cell>
          <cell r="E531" t="str">
            <v>GPIO</v>
          </cell>
          <cell r="I531" t="str">
            <v>rawnand</v>
          </cell>
          <cell r="J531" t="str">
            <v>D3</v>
          </cell>
          <cell r="K531" t="str">
            <v>usdhc1</v>
          </cell>
          <cell r="L531" t="str">
            <v>DAT7</v>
          </cell>
          <cell r="M531" t="str">
            <v>gpu3d</v>
          </cell>
          <cell r="N531" t="str">
            <v>GPU_DEBUG_OUT[3]</v>
          </cell>
          <cell r="O531" t="str">
            <v>usboh3</v>
          </cell>
          <cell r="P531" t="str">
            <v>UH2_DFD_OUT[19]</v>
          </cell>
          <cell r="Q531" t="str">
            <v>usboh3</v>
          </cell>
          <cell r="R531" t="str">
            <v>UH3_DFD_OUT[19]</v>
          </cell>
          <cell r="S531" t="str">
            <v>gpio2</v>
          </cell>
          <cell r="T531" t="str">
            <v>GPIO[3]</v>
          </cell>
          <cell r="U531" t="str">
            <v>ipu1</v>
          </cell>
          <cell r="V531" t="str">
            <v>IPU_DIAG_BUS[3]</v>
          </cell>
          <cell r="AF531" t="str">
            <v>ipt_nandf_d3_dir</v>
          </cell>
          <cell r="AG531" t="str">
            <v>ipt_nandf_d3_in</v>
          </cell>
          <cell r="AH531" t="str">
            <v>ipt_nandf_d3_out</v>
          </cell>
          <cell r="AI531" t="str">
            <v>ipt_mode</v>
          </cell>
          <cell r="AJ531" t="str">
            <v>Yes</v>
          </cell>
          <cell r="AL531" t="str">
            <v>NA</v>
          </cell>
          <cell r="AN531" t="str">
            <v>NA</v>
          </cell>
          <cell r="AP531" t="str">
            <v>NA</v>
          </cell>
          <cell r="AR531" t="str">
            <v>NA</v>
          </cell>
          <cell r="AT531" t="str">
            <v>NA</v>
          </cell>
          <cell r="AV531" t="str">
            <v>NA</v>
          </cell>
          <cell r="AX531" t="str">
            <v>NA</v>
          </cell>
          <cell r="AZ531" t="str">
            <v>NA</v>
          </cell>
          <cell r="BB531" t="str">
            <v>NA</v>
          </cell>
          <cell r="BD531" t="str">
            <v>NA</v>
          </cell>
          <cell r="BF531" t="str">
            <v>NA</v>
          </cell>
          <cell r="BH531" t="str">
            <v>NA</v>
          </cell>
          <cell r="CI531" t="str">
            <v>NANDF_D3</v>
          </cell>
        </row>
        <row r="532">
          <cell r="C532" t="str">
            <v>nandf_d6</v>
          </cell>
          <cell r="E532" t="str">
            <v>GPIO</v>
          </cell>
          <cell r="I532" t="str">
            <v>rawnand</v>
          </cell>
          <cell r="J532" t="str">
            <v>D6</v>
          </cell>
          <cell r="K532" t="str">
            <v>usdhc2</v>
          </cell>
          <cell r="L532" t="str">
            <v>DAT6</v>
          </cell>
          <cell r="M532" t="str">
            <v>gpu3d</v>
          </cell>
          <cell r="N532" t="str">
            <v>GPU_DEBUG_OUT[6]</v>
          </cell>
          <cell r="O532" t="str">
            <v>usboh3</v>
          </cell>
          <cell r="P532" t="str">
            <v>UH2_DFD_OUT[22]</v>
          </cell>
          <cell r="Q532" t="str">
            <v>usboh3</v>
          </cell>
          <cell r="R532" t="str">
            <v>UH3_DFD_OUT[22]</v>
          </cell>
          <cell r="S532" t="str">
            <v>gpio2</v>
          </cell>
          <cell r="T532" t="str">
            <v>GPIO[6]</v>
          </cell>
          <cell r="U532" t="str">
            <v>ipu1</v>
          </cell>
          <cell r="V532" t="str">
            <v>IPU_DIAG_BUS[6]</v>
          </cell>
          <cell r="AF532" t="str">
            <v>ipt_nandf_d6_dir</v>
          </cell>
          <cell r="AG532" t="str">
            <v>ipt_nandf_d6_in</v>
          </cell>
          <cell r="AH532" t="str">
            <v>ipt_nandf_d6_out</v>
          </cell>
          <cell r="AI532" t="str">
            <v>ipt_mode</v>
          </cell>
          <cell r="AJ532" t="str">
            <v>Yes</v>
          </cell>
          <cell r="AL532" t="str">
            <v>CFG(SLOW)</v>
          </cell>
          <cell r="AN532" t="str">
            <v>CFG(R0DIV6)</v>
          </cell>
          <cell r="AP532" t="str">
            <v>CFG(Disabled)</v>
          </cell>
          <cell r="AR532" t="str">
            <v>CFG(Enabled)</v>
          </cell>
          <cell r="AT532" t="str">
            <v>CFG(100KOhm PU)</v>
          </cell>
          <cell r="AV532" t="str">
            <v>CFG(Pull)</v>
          </cell>
          <cell r="AX532" t="str">
            <v>CFG(Enabled)</v>
          </cell>
          <cell r="AZ532" t="str">
            <v>NA</v>
          </cell>
          <cell r="BB532" t="str">
            <v>CFG(100MHz)</v>
          </cell>
          <cell r="BD532" t="str">
            <v>NA</v>
          </cell>
          <cell r="BF532" t="str">
            <v>NA</v>
          </cell>
          <cell r="BH532" t="str">
            <v>NA</v>
          </cell>
          <cell r="CI532" t="str">
            <v>NANDF_D6</v>
          </cell>
        </row>
        <row r="533">
          <cell r="C533" t="str">
            <v>nvcc_nandf__5</v>
          </cell>
          <cell r="E533" t="str">
            <v>NOISY_POWER</v>
          </cell>
          <cell r="AF533" t="str">
            <v/>
          </cell>
          <cell r="AG533" t="str">
            <v/>
          </cell>
          <cell r="AH533" t="str">
            <v/>
          </cell>
          <cell r="AI533" t="str">
            <v/>
          </cell>
          <cell r="AJ533" t="str">
            <v>NA</v>
          </cell>
          <cell r="AL533" t="str">
            <v>NA</v>
          </cell>
          <cell r="AN533" t="str">
            <v>NA</v>
          </cell>
          <cell r="AP533" t="str">
            <v>NA</v>
          </cell>
          <cell r="AR533" t="str">
            <v>NA</v>
          </cell>
          <cell r="AT533" t="str">
            <v>NA</v>
          </cell>
          <cell r="AV533" t="str">
            <v>NA</v>
          </cell>
          <cell r="AX533" t="str">
            <v>NA</v>
          </cell>
          <cell r="AZ533" t="str">
            <v>NA</v>
          </cell>
          <cell r="BB533" t="str">
            <v>NA</v>
          </cell>
          <cell r="BD533" t="str">
            <v>NA</v>
          </cell>
          <cell r="BF533" t="str">
            <v>NA</v>
          </cell>
          <cell r="BH533" t="str">
            <v>NA</v>
          </cell>
          <cell r="CI533" t="str">
            <v>NVCC_NANDF</v>
          </cell>
        </row>
        <row r="534">
          <cell r="C534" t="str">
            <v>nandf_d2</v>
          </cell>
          <cell r="E534" t="str">
            <v>GPIO</v>
          </cell>
          <cell r="I534" t="str">
            <v>rawnand</v>
          </cell>
          <cell r="J534" t="str">
            <v>D2</v>
          </cell>
          <cell r="K534" t="str">
            <v>usdhc1</v>
          </cell>
          <cell r="L534" t="str">
            <v>DAT6</v>
          </cell>
          <cell r="M534" t="str">
            <v>gpu3d</v>
          </cell>
          <cell r="N534" t="str">
            <v>GPU_DEBUG_OUT[2]</v>
          </cell>
          <cell r="O534" t="str">
            <v>usboh3</v>
          </cell>
          <cell r="P534" t="str">
            <v>UH2_DFD_OUT[18]</v>
          </cell>
          <cell r="Q534" t="str">
            <v>usboh3</v>
          </cell>
          <cell r="R534" t="str">
            <v>UH3_DFD_OUT[18]</v>
          </cell>
          <cell r="S534" t="str">
            <v>gpio2</v>
          </cell>
          <cell r="T534" t="str">
            <v>GPIO[2]</v>
          </cell>
          <cell r="U534" t="str">
            <v>ipu1</v>
          </cell>
          <cell r="V534" t="str">
            <v>IPU_DIAG_BUS[2]</v>
          </cell>
          <cell r="AF534" t="str">
            <v>ipt_nandf_d2_dir</v>
          </cell>
          <cell r="AG534" t="str">
            <v>ipt_nandf_d2_in</v>
          </cell>
          <cell r="AH534" t="str">
            <v>ipt_nandf_d2_out</v>
          </cell>
          <cell r="AI534" t="str">
            <v>ipt_mode</v>
          </cell>
          <cell r="AJ534" t="str">
            <v>Yes</v>
          </cell>
          <cell r="AL534" t="str">
            <v>CFG(SLOW)</v>
          </cell>
          <cell r="AN534" t="str">
            <v>CFG(R0DIV6)</v>
          </cell>
          <cell r="AP534" t="str">
            <v>CFG(Disabled)</v>
          </cell>
          <cell r="AR534" t="str">
            <v>CFG(Enabled)</v>
          </cell>
          <cell r="AT534" t="str">
            <v>CFG(100KOhm PU)</v>
          </cell>
          <cell r="AV534" t="str">
            <v>CFG(Pull)</v>
          </cell>
          <cell r="AX534" t="str">
            <v>CFG(Enabled)</v>
          </cell>
          <cell r="AZ534" t="str">
            <v>NA</v>
          </cell>
          <cell r="BB534" t="str">
            <v>CFG(100MHz)</v>
          </cell>
          <cell r="BD534" t="str">
            <v>NA</v>
          </cell>
          <cell r="BF534" t="str">
            <v>NA</v>
          </cell>
          <cell r="BH534" t="str">
            <v>NA</v>
          </cell>
          <cell r="CI534" t="str">
            <v>NANDF_D2</v>
          </cell>
        </row>
        <row r="535">
          <cell r="C535" t="str">
            <v>nandf_cs2</v>
          </cell>
          <cell r="E535" t="str">
            <v>GPIO</v>
          </cell>
          <cell r="I535" t="str">
            <v>rawnand</v>
          </cell>
          <cell r="J535" t="str">
            <v>CE2N</v>
          </cell>
          <cell r="K535" t="str">
            <v>ipu1</v>
          </cell>
          <cell r="L535" t="str">
            <v>SISG[0]</v>
          </cell>
          <cell r="M535" t="str">
            <v>esai1</v>
          </cell>
          <cell r="N535" t="str">
            <v>TX0</v>
          </cell>
          <cell r="O535" t="str">
            <v>weim</v>
          </cell>
          <cell r="P535" t="str">
            <v>WEIM_CRE</v>
          </cell>
          <cell r="Q535" t="str">
            <v>ccm</v>
          </cell>
          <cell r="R535" t="str">
            <v>CLKO2</v>
          </cell>
          <cell r="S535" t="str">
            <v>gpio6</v>
          </cell>
          <cell r="T535" t="str">
            <v>GPIO[15]</v>
          </cell>
          <cell r="AF535" t="str">
            <v>ipt_nandf_cs2_dir</v>
          </cell>
          <cell r="AG535" t="str">
            <v>ipt_nandf_cs2_in</v>
          </cell>
          <cell r="AH535" t="str">
            <v>ipt_nandf_cs2_out</v>
          </cell>
          <cell r="AI535" t="str">
            <v>ipt_mode</v>
          </cell>
          <cell r="AJ535" t="str">
            <v>Yes</v>
          </cell>
          <cell r="AL535" t="str">
            <v>NA</v>
          </cell>
          <cell r="AN535" t="str">
            <v>NA</v>
          </cell>
          <cell r="AP535" t="str">
            <v>NA</v>
          </cell>
          <cell r="AR535" t="str">
            <v>NA</v>
          </cell>
          <cell r="AT535" t="str">
            <v>NA</v>
          </cell>
          <cell r="AV535" t="str">
            <v>NA</v>
          </cell>
          <cell r="AX535" t="str">
            <v>NA</v>
          </cell>
          <cell r="AZ535" t="str">
            <v>NA</v>
          </cell>
          <cell r="BB535" t="str">
            <v>NA</v>
          </cell>
          <cell r="BD535" t="str">
            <v>NA</v>
          </cell>
          <cell r="BF535" t="str">
            <v>NA</v>
          </cell>
          <cell r="BH535" t="str">
            <v>NA</v>
          </cell>
          <cell r="CI535" t="str">
            <v>NANDF_CS2</v>
          </cell>
        </row>
        <row r="536">
          <cell r="C536" t="str">
            <v>nandf_ale</v>
          </cell>
          <cell r="E536" t="str">
            <v>GPIO</v>
          </cell>
          <cell r="I536" t="str">
            <v>rawnand</v>
          </cell>
          <cell r="J536" t="str">
            <v>ALE</v>
          </cell>
          <cell r="K536" t="str">
            <v>usdhc4</v>
          </cell>
          <cell r="L536" t="str">
            <v>RST</v>
          </cell>
          <cell r="M536" t="str">
            <v>pcie_ctrl</v>
          </cell>
          <cell r="N536" t="str">
            <v>DIAG_STATUS_BUS_MUX[0]</v>
          </cell>
          <cell r="O536" t="str">
            <v>usboh3</v>
          </cell>
          <cell r="P536" t="str">
            <v>UH3_DFD_OUT[12]</v>
          </cell>
          <cell r="Q536" t="str">
            <v>usboh3</v>
          </cell>
          <cell r="R536" t="str">
            <v>UH2_DFD_OUT[12]</v>
          </cell>
          <cell r="S536" t="str">
            <v>gpio6</v>
          </cell>
          <cell r="T536" t="str">
            <v>GPIO[8]</v>
          </cell>
          <cell r="U536" t="str">
            <v>mipi_core</v>
          </cell>
          <cell r="V536" t="str">
            <v>DPHY_TEST_IN[24]</v>
          </cell>
          <cell r="AF536" t="str">
            <v>ipt_nandf_ale_dir</v>
          </cell>
          <cell r="AG536" t="str">
            <v>ipt_nandf_ale_in</v>
          </cell>
          <cell r="AH536" t="str">
            <v>ipt_nandf_ale_out</v>
          </cell>
          <cell r="AI536" t="str">
            <v>ipt_mode</v>
          </cell>
          <cell r="AJ536" t="str">
            <v>Yes</v>
          </cell>
          <cell r="AL536" t="str">
            <v>CFG(SLOW)</v>
          </cell>
          <cell r="AN536" t="str">
            <v>CFG(R0DIV6)</v>
          </cell>
          <cell r="AP536" t="str">
            <v>CFG(Disabled)</v>
          </cell>
          <cell r="AR536" t="str">
            <v>CFG(Enabled)</v>
          </cell>
          <cell r="AT536" t="str">
            <v>CFG(100KOhm PU)</v>
          </cell>
          <cell r="AV536" t="str">
            <v>CFG(Pull)</v>
          </cell>
          <cell r="AX536" t="str">
            <v>CFG(Enabled)</v>
          </cell>
          <cell r="AZ536" t="str">
            <v>NA</v>
          </cell>
          <cell r="BB536" t="str">
            <v>CFG(100MHz)</v>
          </cell>
          <cell r="BD536" t="str">
            <v>NA</v>
          </cell>
          <cell r="BF536" t="str">
            <v>NA</v>
          </cell>
          <cell r="BH536" t="str">
            <v>NA</v>
          </cell>
          <cell r="CI536" t="str">
            <v>NANDF_ALE</v>
          </cell>
        </row>
        <row r="537">
          <cell r="C537" t="str">
            <v>nvcc_nandf__6</v>
          </cell>
          <cell r="E537" t="str">
            <v>NOISY_POWER</v>
          </cell>
          <cell r="AF537" t="str">
            <v/>
          </cell>
          <cell r="AG537" t="str">
            <v/>
          </cell>
          <cell r="AH537" t="str">
            <v/>
          </cell>
          <cell r="AI537" t="str">
            <v/>
          </cell>
          <cell r="AJ537" t="str">
            <v>NA</v>
          </cell>
          <cell r="AL537" t="str">
            <v>NA</v>
          </cell>
          <cell r="AN537" t="str">
            <v>NA</v>
          </cell>
          <cell r="AP537" t="str">
            <v>NA</v>
          </cell>
          <cell r="AR537" t="str">
            <v>NA</v>
          </cell>
          <cell r="AT537" t="str">
            <v>NA</v>
          </cell>
          <cell r="AV537" t="str">
            <v>NA</v>
          </cell>
          <cell r="AX537" t="str">
            <v>NA</v>
          </cell>
          <cell r="AZ537" t="str">
            <v>NA</v>
          </cell>
          <cell r="BB537" t="str">
            <v>NA</v>
          </cell>
          <cell r="BD537" t="str">
            <v>NA</v>
          </cell>
          <cell r="BF537" t="str">
            <v>NA</v>
          </cell>
          <cell r="BH537" t="str">
            <v>NA</v>
          </cell>
          <cell r="CI537" t="str">
            <v>NVCC_NANDF</v>
          </cell>
        </row>
        <row r="538">
          <cell r="C538" t="str">
            <v>nandf_rb0</v>
          </cell>
          <cell r="E538" t="str">
            <v>GPIO</v>
          </cell>
          <cell r="I538" t="str">
            <v>rawnand</v>
          </cell>
          <cell r="J538" t="str">
            <v>READY0</v>
          </cell>
          <cell r="M538" t="str">
            <v>pcie_ctrl</v>
          </cell>
          <cell r="N538" t="str">
            <v>DIAG_STATUS_BUS_MUX[2]</v>
          </cell>
          <cell r="O538" t="str">
            <v>usboh3</v>
          </cell>
          <cell r="P538" t="str">
            <v>UH3_DFD_OUT[14]</v>
          </cell>
          <cell r="Q538" t="str">
            <v>usboh3</v>
          </cell>
          <cell r="R538" t="str">
            <v>UH2_DFD_OUT[14]</v>
          </cell>
          <cell r="S538" t="str">
            <v>gpio6</v>
          </cell>
          <cell r="T538" t="str">
            <v>GPIO[10]</v>
          </cell>
          <cell r="U538" t="str">
            <v>mipi_core</v>
          </cell>
          <cell r="V538" t="str">
            <v>DPHY_TEST_OUT[33]</v>
          </cell>
          <cell r="AF538" t="str">
            <v>ipt_nandf_rb0_dir</v>
          </cell>
          <cell r="AG538" t="str">
            <v>ipt_nandf_rb0_in</v>
          </cell>
          <cell r="AH538" t="str">
            <v>ipt_nandf_rb0_out</v>
          </cell>
          <cell r="AI538" t="str">
            <v>ipt_mode</v>
          </cell>
          <cell r="AJ538" t="str">
            <v>Yes</v>
          </cell>
          <cell r="AL538" t="str">
            <v>CFG(SLOW)</v>
          </cell>
          <cell r="AN538" t="str">
            <v>CFG(R0DIV6)</v>
          </cell>
          <cell r="AP538" t="str">
            <v>CFG(Disabled)</v>
          </cell>
          <cell r="AR538" t="str">
            <v>CFG(Enabled)</v>
          </cell>
          <cell r="AT538" t="str">
            <v>CFG(100KOhm PU)</v>
          </cell>
          <cell r="AV538" t="str">
            <v>CFG(Pull)</v>
          </cell>
          <cell r="AX538" t="str">
            <v>CFG(Enabled)</v>
          </cell>
          <cell r="AZ538" t="str">
            <v>NA</v>
          </cell>
          <cell r="BB538" t="str">
            <v>CFG(100MHz)</v>
          </cell>
          <cell r="BD538" t="str">
            <v>NA</v>
          </cell>
          <cell r="BF538" t="str">
            <v>NA</v>
          </cell>
          <cell r="BH538" t="str">
            <v>NA</v>
          </cell>
          <cell r="CI538" t="str">
            <v>NANDF_RB0</v>
          </cell>
        </row>
        <row r="539">
          <cell r="I539" t="str">
            <v>rawnand</v>
          </cell>
          <cell r="J539" t="str">
            <v>CE1N</v>
          </cell>
          <cell r="K539" t="str">
            <v>usdhc4</v>
          </cell>
          <cell r="L539" t="str">
            <v>VSELECT</v>
          </cell>
          <cell r="M539" t="str">
            <v>usdhc3</v>
          </cell>
          <cell r="N539" t="str">
            <v>VSELECT</v>
          </cell>
          <cell r="Q539" t="str">
            <v>pcie_ctrl</v>
          </cell>
          <cell r="R539" t="str">
            <v>DIAG_STATUS_BUS_MUX[3]</v>
          </cell>
          <cell r="S539" t="str">
            <v>gpio6</v>
          </cell>
          <cell r="T539" t="str">
            <v>GPIO[14]</v>
          </cell>
          <cell r="X539" t="str">
            <v>pl301_sim_mx6dl_per1</v>
          </cell>
          <cell r="Y539" t="str">
            <v>HREADYOUT</v>
          </cell>
          <cell r="Z539" t="str">
            <v>sjc.sjc_gpucr1_reg[11]</v>
          </cell>
          <cell r="AJ539" t="str">
            <v>Yes</v>
          </cell>
          <cell r="AL539" t="str">
            <v>NA</v>
          </cell>
          <cell r="AN539" t="str">
            <v>NA</v>
          </cell>
          <cell r="AP539" t="str">
            <v>NA</v>
          </cell>
          <cell r="AR539" t="str">
            <v>NA</v>
          </cell>
          <cell r="AT539" t="str">
            <v>NA</v>
          </cell>
          <cell r="AV539" t="str">
            <v>NA</v>
          </cell>
          <cell r="AX539" t="str">
            <v>NA</v>
          </cell>
          <cell r="AZ539" t="str">
            <v>NA</v>
          </cell>
          <cell r="BB539" t="str">
            <v>NA</v>
          </cell>
          <cell r="BD539" t="str">
            <v>NA</v>
          </cell>
          <cell r="BF539" t="str">
            <v>NA</v>
          </cell>
          <cell r="BH539" t="str">
            <v>NA</v>
          </cell>
        </row>
        <row r="540">
          <cell r="I540" t="str">
            <v>rawnand</v>
          </cell>
          <cell r="J540" t="str">
            <v>CE3N</v>
          </cell>
          <cell r="K540" t="str">
            <v>ipu1</v>
          </cell>
          <cell r="L540" t="str">
            <v>SISG[1]</v>
          </cell>
          <cell r="M540" t="str">
            <v>esai1</v>
          </cell>
          <cell r="N540" t="str">
            <v>TX1</v>
          </cell>
          <cell r="O540" t="str">
            <v>weim</v>
          </cell>
          <cell r="P540" t="str">
            <v>WEIM_A[26]</v>
          </cell>
          <cell r="Q540" t="str">
            <v>pcie_ctrl</v>
          </cell>
          <cell r="R540" t="str">
            <v>DIAG_STATUS_BUS_MUX[4]</v>
          </cell>
          <cell r="S540" t="str">
            <v>gpio6</v>
          </cell>
          <cell r="T540" t="str">
            <v>GPIO[16]</v>
          </cell>
          <cell r="X540" t="str">
            <v>tpsmp</v>
          </cell>
          <cell r="Y540" t="str">
            <v>CLK</v>
          </cell>
          <cell r="Z540" t="str">
            <v>sjc.sjc_gpucr1_reg[11]</v>
          </cell>
          <cell r="AJ540" t="str">
            <v>Yes</v>
          </cell>
          <cell r="AL540" t="str">
            <v>CFG(SLOW)</v>
          </cell>
          <cell r="AN540" t="str">
            <v>CFG(R0DIV6)</v>
          </cell>
          <cell r="AP540" t="str">
            <v>CFG(Disabled)</v>
          </cell>
          <cell r="AR540" t="str">
            <v>CFG(Enabled)</v>
          </cell>
          <cell r="AT540" t="str">
            <v>CFG(100KOhm PU)</v>
          </cell>
          <cell r="AV540" t="str">
            <v>CFG(Pull)</v>
          </cell>
          <cell r="AX540" t="str">
            <v>CFG(Enabled)</v>
          </cell>
          <cell r="AZ540" t="str">
            <v>NA</v>
          </cell>
          <cell r="BB540" t="str">
            <v>CFG(100MHz)</v>
          </cell>
          <cell r="BD540" t="str">
            <v>NA</v>
          </cell>
          <cell r="BF540" t="str">
            <v>NA</v>
          </cell>
          <cell r="BH540" t="str">
            <v>NA</v>
          </cell>
        </row>
        <row r="541">
          <cell r="AJ541" t="str">
            <v>NA</v>
          </cell>
          <cell r="AL541" t="str">
            <v>NA</v>
          </cell>
          <cell r="AN541" t="str">
            <v>NA</v>
          </cell>
          <cell r="AP541" t="str">
            <v>NA</v>
          </cell>
          <cell r="AR541" t="str">
            <v>NA</v>
          </cell>
          <cell r="AT541" t="str">
            <v>NA</v>
          </cell>
          <cell r="AV541" t="str">
            <v>NA</v>
          </cell>
          <cell r="AX541" t="str">
            <v>NA</v>
          </cell>
          <cell r="AZ541" t="str">
            <v>NA</v>
          </cell>
          <cell r="BB541" t="str">
            <v>NA</v>
          </cell>
          <cell r="BD541" t="str">
            <v>NA</v>
          </cell>
          <cell r="BF541" t="str">
            <v>NA</v>
          </cell>
          <cell r="BH541" t="str">
            <v>NA</v>
          </cell>
        </row>
        <row r="542">
          <cell r="I542" t="str">
            <v>rawnand</v>
          </cell>
          <cell r="J542" t="str">
            <v>CE0N</v>
          </cell>
          <cell r="O542" t="str">
            <v>usboh3</v>
          </cell>
          <cell r="P542" t="str">
            <v>UH3_DFD_OUT[15]</v>
          </cell>
          <cell r="Q542" t="str">
            <v>usboh3</v>
          </cell>
          <cell r="R542" t="str">
            <v>UH2_DFD_OUT[15]</v>
          </cell>
          <cell r="S542" t="str">
            <v>gpio6</v>
          </cell>
          <cell r="T542" t="str">
            <v>GPIO[11]</v>
          </cell>
          <cell r="AJ542" t="str">
            <v>Yes</v>
          </cell>
          <cell r="AL542" t="str">
            <v>CFG(SLOW)</v>
          </cell>
          <cell r="AN542" t="str">
            <v>CFG(R0DIV6)</v>
          </cell>
          <cell r="AP542" t="str">
            <v>CFG(Disabled)</v>
          </cell>
          <cell r="AR542" t="str">
            <v>CFG(Enabled)</v>
          </cell>
          <cell r="AT542" t="str">
            <v>CFG(100KOhm PU)</v>
          </cell>
          <cell r="AV542" t="str">
            <v>CFG(Pull)</v>
          </cell>
          <cell r="AX542" t="str">
            <v>CFG(Enabled)</v>
          </cell>
          <cell r="AZ542" t="str">
            <v>NA</v>
          </cell>
          <cell r="BB542" t="str">
            <v>CFG(100MHz)</v>
          </cell>
          <cell r="BD542" t="str">
            <v>NA</v>
          </cell>
          <cell r="BF542" t="str">
            <v>NA</v>
          </cell>
          <cell r="BH542" t="str">
            <v>NA</v>
          </cell>
        </row>
        <row r="543">
          <cell r="I543" t="str">
            <v>rawnand</v>
          </cell>
          <cell r="J543" t="str">
            <v>RESETN</v>
          </cell>
          <cell r="M543" t="str">
            <v>pcie_ctrl</v>
          </cell>
          <cell r="N543" t="str">
            <v>DIAG_STATUS_BUS_MUX[1]</v>
          </cell>
          <cell r="O543" t="str">
            <v>usboh3</v>
          </cell>
          <cell r="P543" t="str">
            <v>UH3_DFD_OUT[13]</v>
          </cell>
          <cell r="Q543" t="str">
            <v>usboh3</v>
          </cell>
          <cell r="R543" t="str">
            <v>UH2_DFD_OUT[13]</v>
          </cell>
          <cell r="S543" t="str">
            <v>gpio6</v>
          </cell>
          <cell r="T543" t="str">
            <v>GPIO[9]</v>
          </cell>
          <cell r="U543" t="str">
            <v>mipi_core</v>
          </cell>
          <cell r="V543" t="str">
            <v>DPHY_TEST_OUT[32]</v>
          </cell>
          <cell r="AJ543" t="str">
            <v>Yes</v>
          </cell>
          <cell r="AL543" t="str">
            <v>NA</v>
          </cell>
          <cell r="AN543" t="str">
            <v>NA</v>
          </cell>
          <cell r="AP543" t="str">
            <v>NA</v>
          </cell>
          <cell r="AR543" t="str">
            <v>NA</v>
          </cell>
          <cell r="AT543" t="str">
            <v>NA</v>
          </cell>
          <cell r="AV543" t="str">
            <v>NA</v>
          </cell>
          <cell r="AX543" t="str">
            <v>NA</v>
          </cell>
          <cell r="AZ543" t="str">
            <v>NA</v>
          </cell>
          <cell r="BB543" t="str">
            <v>NA</v>
          </cell>
          <cell r="BD543" t="str">
            <v>NA</v>
          </cell>
          <cell r="BF543" t="str">
            <v>NA</v>
          </cell>
          <cell r="BH543" t="str">
            <v>NA</v>
          </cell>
        </row>
        <row r="544">
          <cell r="I544" t="str">
            <v>rawnand</v>
          </cell>
          <cell r="J544" t="str">
            <v>CLE</v>
          </cell>
          <cell r="M544" t="str">
            <v>pcie_ctrl</v>
          </cell>
          <cell r="N544" t="str">
            <v>DIAG_STATUS_BUS_MUX[31]</v>
          </cell>
          <cell r="O544" t="str">
            <v>usboh3</v>
          </cell>
          <cell r="P544" t="str">
            <v>UH3_DFD_OUT[11]</v>
          </cell>
          <cell r="Q544" t="str">
            <v>usboh3</v>
          </cell>
          <cell r="R544" t="str">
            <v>UH2_DFD_OUT[11]</v>
          </cell>
          <cell r="S544" t="str">
            <v>gpio6</v>
          </cell>
          <cell r="T544" t="str">
            <v>GPIO[7]</v>
          </cell>
          <cell r="U544" t="str">
            <v>mipi_core</v>
          </cell>
          <cell r="V544" t="str">
            <v>DPHY_TEST_IN[23]</v>
          </cell>
          <cell r="AJ544" t="str">
            <v>Yes</v>
          </cell>
          <cell r="AL544" t="str">
            <v>CFG(SLOW)</v>
          </cell>
          <cell r="AN544" t="str">
            <v>CFG(R0DIV6)</v>
          </cell>
          <cell r="AP544" t="str">
            <v>CFG(Disabled)</v>
          </cell>
          <cell r="AR544" t="str">
            <v>CFG(Enabled)</v>
          </cell>
          <cell r="AT544" t="str">
            <v>CFG(100KOhm PU)</v>
          </cell>
          <cell r="AV544" t="str">
            <v>CFG(Pull)</v>
          </cell>
          <cell r="AX544" t="str">
            <v>CFG(Enabled)</v>
          </cell>
          <cell r="AZ544" t="str">
            <v>NA</v>
          </cell>
          <cell r="BB544" t="str">
            <v>CFG(100MHz)</v>
          </cell>
          <cell r="BD544" t="str">
            <v>NA</v>
          </cell>
          <cell r="BF544" t="str">
            <v>NA</v>
          </cell>
          <cell r="BH544" t="str">
            <v>NA</v>
          </cell>
        </row>
        <row r="545">
          <cell r="AJ545" t="str">
            <v>NA</v>
          </cell>
          <cell r="AL545" t="str">
            <v>NA</v>
          </cell>
          <cell r="AN545" t="str">
            <v>NA</v>
          </cell>
          <cell r="AP545" t="str">
            <v>NA</v>
          </cell>
          <cell r="AR545" t="str">
            <v>NA</v>
          </cell>
          <cell r="AT545" t="str">
            <v>NA</v>
          </cell>
          <cell r="AV545" t="str">
            <v>NA</v>
          </cell>
          <cell r="AX545" t="str">
            <v>NA</v>
          </cell>
          <cell r="AZ545" t="str">
            <v>NA</v>
          </cell>
          <cell r="BB545" t="str">
            <v>NA</v>
          </cell>
          <cell r="BD545" t="str">
            <v>NA</v>
          </cell>
          <cell r="BF545" t="str">
            <v>NA</v>
          </cell>
          <cell r="BH545" t="str">
            <v>NA</v>
          </cell>
        </row>
        <row r="546">
          <cell r="I546" t="str">
            <v>usdhc3</v>
          </cell>
          <cell r="J546" t="str">
            <v>DAT2</v>
          </cell>
          <cell r="M546" t="str">
            <v>pcie_ctrl</v>
          </cell>
          <cell r="N546" t="str">
            <v>DIAG_STATUS_BUS_MUX[28]</v>
          </cell>
          <cell r="O546" t="str">
            <v>usboh3</v>
          </cell>
          <cell r="P546" t="str">
            <v>UH3_DFD_OUT[8]</v>
          </cell>
          <cell r="Q546" t="str">
            <v>usboh3</v>
          </cell>
          <cell r="R546" t="str">
            <v>UH2_DFD_OUT[8]</v>
          </cell>
          <cell r="S546" t="str">
            <v>gpio7</v>
          </cell>
          <cell r="T546" t="str">
            <v>GPIO[6]</v>
          </cell>
          <cell r="U546" t="str">
            <v>mipi_core</v>
          </cell>
          <cell r="V546" t="str">
            <v>DPHY_TEST_IN[20]</v>
          </cell>
          <cell r="X546" t="str">
            <v>anatop</v>
          </cell>
          <cell r="Y546" t="str">
            <v>ANATOP_TESTI[1]</v>
          </cell>
          <cell r="Z546" t="str">
            <v>sjc.sjc_gpucr1_reg[23]</v>
          </cell>
          <cell r="AJ546" t="str">
            <v>Yes</v>
          </cell>
          <cell r="AL546" t="str">
            <v>NA</v>
          </cell>
          <cell r="AN546" t="str">
            <v>NA</v>
          </cell>
          <cell r="AP546" t="str">
            <v>NA</v>
          </cell>
          <cell r="AR546" t="str">
            <v>NA</v>
          </cell>
          <cell r="AT546" t="str">
            <v>NA</v>
          </cell>
          <cell r="AV546" t="str">
            <v>NA</v>
          </cell>
          <cell r="AX546" t="str">
            <v>NA</v>
          </cell>
          <cell r="AZ546" t="str">
            <v>NA</v>
          </cell>
          <cell r="BB546" t="str">
            <v>NA</v>
          </cell>
          <cell r="BD546" t="str">
            <v>NA</v>
          </cell>
          <cell r="BF546" t="str">
            <v>NA</v>
          </cell>
          <cell r="BH546" t="str">
            <v>NA</v>
          </cell>
        </row>
        <row r="547">
          <cell r="I547" t="str">
            <v>usdhc3</v>
          </cell>
          <cell r="J547" t="str">
            <v>DAT3</v>
          </cell>
          <cell r="K547" t="str">
            <v>uart3</v>
          </cell>
          <cell r="L547" t="str">
            <v>CTS</v>
          </cell>
          <cell r="M547" t="str">
            <v>pcie_ctrl</v>
          </cell>
          <cell r="N547" t="str">
            <v>DIAG_STATUS_BUS_MUX[29]</v>
          </cell>
          <cell r="O547" t="str">
            <v>usboh3</v>
          </cell>
          <cell r="P547" t="str">
            <v>UH3_DFD_OUT[9]</v>
          </cell>
          <cell r="Q547" t="str">
            <v>usboh3</v>
          </cell>
          <cell r="R547" t="str">
            <v>UH2_DFD_OUT[9]</v>
          </cell>
          <cell r="S547" t="str">
            <v>gpio7</v>
          </cell>
          <cell r="T547" t="str">
            <v>GPIO[7]</v>
          </cell>
          <cell r="U547" t="str">
            <v>mipi_core</v>
          </cell>
          <cell r="V547" t="str">
            <v>DPHY_TEST_IN[21]</v>
          </cell>
          <cell r="X547" t="str">
            <v>anatop</v>
          </cell>
          <cell r="Y547" t="str">
            <v>ANATOP_TESTI[2]</v>
          </cell>
          <cell r="Z547" t="str">
            <v>sjc.sjc_gpucr1_reg[23]</v>
          </cell>
          <cell r="AJ547" t="str">
            <v>Yes</v>
          </cell>
          <cell r="AL547" t="str">
            <v>CFG(SLOW)</v>
          </cell>
          <cell r="AN547" t="str">
            <v>CFG(R0DIV6)</v>
          </cell>
          <cell r="AP547" t="str">
            <v>CFG(Disabled)</v>
          </cell>
          <cell r="AR547" t="str">
            <v>CFG(Enabled)</v>
          </cell>
          <cell r="AT547" t="str">
            <v>CFG(100KOhm PU)</v>
          </cell>
          <cell r="AV547" t="str">
            <v>CFG(Pull)</v>
          </cell>
          <cell r="AX547" t="str">
            <v>CFG(Enabled)</v>
          </cell>
          <cell r="AZ547" t="str">
            <v>NA</v>
          </cell>
          <cell r="BB547" t="str">
            <v>CFG(100MHz)</v>
          </cell>
          <cell r="BD547" t="str">
            <v>NA</v>
          </cell>
          <cell r="BF547" t="str">
            <v>NA</v>
          </cell>
          <cell r="BH547" t="str">
            <v>NA</v>
          </cell>
        </row>
        <row r="548">
          <cell r="AJ548" t="str">
            <v>NA</v>
          </cell>
          <cell r="AL548" t="str">
            <v>NA</v>
          </cell>
          <cell r="AN548" t="str">
            <v>NA</v>
          </cell>
          <cell r="AP548" t="str">
            <v>NA</v>
          </cell>
          <cell r="AR548" t="str">
            <v>NA</v>
          </cell>
          <cell r="AT548" t="str">
            <v>NA</v>
          </cell>
          <cell r="AV548" t="str">
            <v>NA</v>
          </cell>
          <cell r="AX548" t="str">
            <v>NA</v>
          </cell>
          <cell r="AZ548" t="str">
            <v>NA</v>
          </cell>
          <cell r="BB548" t="str">
            <v>NA</v>
          </cell>
          <cell r="BD548" t="str">
            <v>NA</v>
          </cell>
          <cell r="BF548" t="str">
            <v>NA</v>
          </cell>
          <cell r="BH548" t="str">
            <v>NA</v>
          </cell>
        </row>
        <row r="549">
          <cell r="I549" t="str">
            <v>usdhc3</v>
          </cell>
          <cell r="J549" t="str">
            <v>RST</v>
          </cell>
          <cell r="K549" t="str">
            <v>uart3</v>
          </cell>
          <cell r="L549" t="str">
            <v>RTS</v>
          </cell>
          <cell r="M549" t="str">
            <v>pcie_ctrl</v>
          </cell>
          <cell r="N549" t="str">
            <v>DIAG_STATUS_BUS_MUX[30]</v>
          </cell>
          <cell r="O549" t="str">
            <v>usboh3</v>
          </cell>
          <cell r="P549" t="str">
            <v>UH3_DFD_OUT[10]</v>
          </cell>
          <cell r="Q549" t="str">
            <v>usboh3</v>
          </cell>
          <cell r="R549" t="str">
            <v>UH2_DFD_OUT[10]</v>
          </cell>
          <cell r="S549" t="str">
            <v>gpio7</v>
          </cell>
          <cell r="T549" t="str">
            <v>GPIO[8]</v>
          </cell>
          <cell r="U549" t="str">
            <v>mipi_core</v>
          </cell>
          <cell r="V549" t="str">
            <v>DPHY_TEST_IN[22]</v>
          </cell>
          <cell r="X549" t="str">
            <v>anatop</v>
          </cell>
          <cell r="Y549" t="str">
            <v>ANATOP_TESTI[3]</v>
          </cell>
          <cell r="Z549" t="str">
            <v>sjc.sjc_gpucr1_reg[23]</v>
          </cell>
          <cell r="AJ549" t="str">
            <v>Yes</v>
          </cell>
          <cell r="AL549" t="str">
            <v>CFG(SLOW)</v>
          </cell>
          <cell r="AN549" t="str">
            <v>CFG(R0DIV6)</v>
          </cell>
          <cell r="AP549" t="str">
            <v>CFG(Disabled)</v>
          </cell>
          <cell r="AR549" t="str">
            <v>CFG(Enabled)</v>
          </cell>
          <cell r="AT549" t="str">
            <v>CFG(100KOhm PU)</v>
          </cell>
          <cell r="AV549" t="str">
            <v>CFG(Pull)</v>
          </cell>
          <cell r="AX549" t="str">
            <v>CFG(Enabled)</v>
          </cell>
          <cell r="AZ549" t="str">
            <v>NA</v>
          </cell>
          <cell r="BB549" t="str">
            <v>CFG(100MHz)</v>
          </cell>
          <cell r="BD549" t="str">
            <v>NA</v>
          </cell>
          <cell r="BF549" t="str">
            <v>NA</v>
          </cell>
          <cell r="BH549" t="str">
            <v>NA</v>
          </cell>
        </row>
        <row r="550">
          <cell r="I550" t="str">
            <v>usdhc3</v>
          </cell>
          <cell r="J550" t="str">
            <v>CLK</v>
          </cell>
          <cell r="K550" t="str">
            <v>uart2</v>
          </cell>
          <cell r="L550" t="str">
            <v>RTS</v>
          </cell>
          <cell r="M550" t="str">
            <v>can1</v>
          </cell>
          <cell r="N550" t="str">
            <v>RXCAN</v>
          </cell>
          <cell r="O550" t="str">
            <v>usboh3</v>
          </cell>
          <cell r="P550" t="str">
            <v>UH3_DFD_OUT[5]</v>
          </cell>
          <cell r="Q550" t="str">
            <v>usboh3</v>
          </cell>
          <cell r="R550" t="str">
            <v>UH2_DFD_OUT[5]</v>
          </cell>
          <cell r="S550" t="str">
            <v>gpio7</v>
          </cell>
          <cell r="T550" t="str">
            <v>GPIO[3]</v>
          </cell>
          <cell r="U550" t="str">
            <v>mipi_core</v>
          </cell>
          <cell r="V550" t="str">
            <v>DPHY_TEST_IN[17]</v>
          </cell>
          <cell r="X550" t="str">
            <v>anatop</v>
          </cell>
          <cell r="Y550" t="str">
            <v>ANATOP_TESTO[14]</v>
          </cell>
          <cell r="Z550" t="str">
            <v>sjc.sjc_gpucr1_reg[23]</v>
          </cell>
          <cell r="AJ550" t="str">
            <v>Yes</v>
          </cell>
          <cell r="AL550" t="str">
            <v>NA</v>
          </cell>
          <cell r="AN550" t="str">
            <v>NA</v>
          </cell>
          <cell r="AP550" t="str">
            <v>NA</v>
          </cell>
          <cell r="AR550" t="str">
            <v>NA</v>
          </cell>
          <cell r="AT550" t="str">
            <v>NA</v>
          </cell>
          <cell r="AV550" t="str">
            <v>NA</v>
          </cell>
          <cell r="AX550" t="str">
            <v>NA</v>
          </cell>
          <cell r="AZ550" t="str">
            <v>NA</v>
          </cell>
          <cell r="BB550" t="str">
            <v>NA</v>
          </cell>
          <cell r="BD550" t="str">
            <v>NA</v>
          </cell>
          <cell r="BF550" t="str">
            <v>NA</v>
          </cell>
          <cell r="BH550" t="str">
            <v>NA</v>
          </cell>
        </row>
        <row r="551">
          <cell r="I551" t="str">
            <v>usdhc3</v>
          </cell>
          <cell r="J551" t="str">
            <v>DAT0</v>
          </cell>
          <cell r="K551" t="str">
            <v>uart1</v>
          </cell>
          <cell r="L551" t="str">
            <v>CTS</v>
          </cell>
          <cell r="M551" t="str">
            <v>can2</v>
          </cell>
          <cell r="N551" t="str">
            <v>TXCAN</v>
          </cell>
          <cell r="O551" t="str">
            <v>usboh3</v>
          </cell>
          <cell r="P551" t="str">
            <v>UH3_DFD_OUT[6]</v>
          </cell>
          <cell r="Q551" t="str">
            <v>usboh3</v>
          </cell>
          <cell r="R551" t="str">
            <v>UH2_DFD_OUT[6]</v>
          </cell>
          <cell r="S551" t="str">
            <v>gpio7</v>
          </cell>
          <cell r="T551" t="str">
            <v>GPIO[4]</v>
          </cell>
          <cell r="U551" t="str">
            <v>mipi_core</v>
          </cell>
          <cell r="V551" t="str">
            <v>DPHY_TEST_IN[18]</v>
          </cell>
          <cell r="X551" t="str">
            <v>anatop</v>
          </cell>
          <cell r="Y551" t="str">
            <v>ANATOP_TESTO[15]</v>
          </cell>
          <cell r="Z551" t="str">
            <v>sjc.sjc_gpucr1_reg[23]</v>
          </cell>
          <cell r="AJ551" t="str">
            <v>Yes</v>
          </cell>
          <cell r="AL551" t="str">
            <v>CFG(SLOW)</v>
          </cell>
          <cell r="AN551" t="str">
            <v>CFG(R0DIV6)</v>
          </cell>
          <cell r="AP551" t="str">
            <v>CFG(Disabled)</v>
          </cell>
          <cell r="AR551" t="str">
            <v>CFG(Enabled)</v>
          </cell>
          <cell r="AT551" t="str">
            <v>CFG(100KOhm PU)</v>
          </cell>
          <cell r="AV551" t="str">
            <v>CFG(Pull)</v>
          </cell>
          <cell r="AX551" t="str">
            <v>CFG(Enabled)</v>
          </cell>
          <cell r="AZ551" t="str">
            <v>NA</v>
          </cell>
          <cell r="BB551" t="str">
            <v>CFG(100MHz)</v>
          </cell>
          <cell r="BD551" t="str">
            <v>NA</v>
          </cell>
          <cell r="BF551" t="str">
            <v>NA</v>
          </cell>
          <cell r="BH551" t="str">
            <v>NA</v>
          </cell>
        </row>
        <row r="552">
          <cell r="AJ552" t="str">
            <v>NA</v>
          </cell>
          <cell r="AL552" t="str">
            <v>NA</v>
          </cell>
          <cell r="AN552" t="str">
            <v>NA</v>
          </cell>
          <cell r="AP552" t="str">
            <v>NA</v>
          </cell>
          <cell r="AR552" t="str">
            <v>NA</v>
          </cell>
          <cell r="AT552" t="str">
            <v>NA</v>
          </cell>
          <cell r="AV552" t="str">
            <v>NA</v>
          </cell>
          <cell r="AX552" t="str">
            <v>NA</v>
          </cell>
          <cell r="AZ552" t="str">
            <v>NA</v>
          </cell>
          <cell r="BB552" t="str">
            <v>NA</v>
          </cell>
          <cell r="BD552" t="str">
            <v>NA</v>
          </cell>
          <cell r="BF552" t="str">
            <v>NA</v>
          </cell>
          <cell r="BH552" t="str">
            <v>NA</v>
          </cell>
        </row>
        <row r="553">
          <cell r="I553" t="str">
            <v>usdhc3</v>
          </cell>
          <cell r="J553" t="str">
            <v>DAT1</v>
          </cell>
          <cell r="K553" t="str">
            <v>uart1</v>
          </cell>
          <cell r="L553" t="str">
            <v>RTS</v>
          </cell>
          <cell r="M553" t="str">
            <v>can2</v>
          </cell>
          <cell r="N553" t="str">
            <v>RXCAN</v>
          </cell>
          <cell r="O553" t="str">
            <v>usboh3</v>
          </cell>
          <cell r="P553" t="str">
            <v>UH3_DFD_OUT[7]</v>
          </cell>
          <cell r="Q553" t="str">
            <v>usboh3</v>
          </cell>
          <cell r="R553" t="str">
            <v>UH2_DFD_OUT[7]</v>
          </cell>
          <cell r="S553" t="str">
            <v>gpio7</v>
          </cell>
          <cell r="T553" t="str">
            <v>GPIO[5]</v>
          </cell>
          <cell r="U553" t="str">
            <v>mipi_core</v>
          </cell>
          <cell r="V553" t="str">
            <v>DPHY_TEST_IN[19]</v>
          </cell>
          <cell r="X553" t="str">
            <v>anatop</v>
          </cell>
          <cell r="Y553" t="str">
            <v>ANATOP_TESTI[0]</v>
          </cell>
          <cell r="Z553" t="str">
            <v>sjc.sjc_gpucr1_reg[23]</v>
          </cell>
          <cell r="AJ553" t="str">
            <v>Yes</v>
          </cell>
          <cell r="AL553" t="str">
            <v>CFG(SLOW)</v>
          </cell>
          <cell r="AN553" t="str">
            <v>CFG(R0DIV6)</v>
          </cell>
          <cell r="AP553" t="str">
            <v>CFG(Disabled)</v>
          </cell>
          <cell r="AR553" t="str">
            <v>CFG(Enabled)</v>
          </cell>
          <cell r="AT553" t="str">
            <v>CFG(100KOhm PU)</v>
          </cell>
          <cell r="AV553" t="str">
            <v>CFG(Pull)</v>
          </cell>
          <cell r="AX553" t="str">
            <v>CFG(Enabled)</v>
          </cell>
          <cell r="AZ553" t="str">
            <v>NA</v>
          </cell>
          <cell r="BB553" t="str">
            <v>CFG(100MHz)</v>
          </cell>
          <cell r="BD553" t="str">
            <v>NA</v>
          </cell>
          <cell r="BF553" t="str">
            <v>NA</v>
          </cell>
          <cell r="BH553" t="str">
            <v>NA</v>
          </cell>
        </row>
        <row r="554">
          <cell r="I554" t="str">
            <v>usdhc3</v>
          </cell>
          <cell r="J554" t="str">
            <v>DAT7</v>
          </cell>
          <cell r="K554" t="str">
            <v>uart1</v>
          </cell>
          <cell r="L554" t="str">
            <v>TXD_MUX</v>
          </cell>
          <cell r="M554" t="str">
            <v>pcie_ctrl</v>
          </cell>
          <cell r="N554" t="str">
            <v>DIAG_STATUS_BUS_MUX[24]</v>
          </cell>
          <cell r="O554" t="str">
            <v>usboh3</v>
          </cell>
          <cell r="P554" t="str">
            <v>UH3_DFD_OUT[0]</v>
          </cell>
          <cell r="Q554" t="str">
            <v>usboh3</v>
          </cell>
          <cell r="R554" t="str">
            <v>UH2_DFD_OUT[0]</v>
          </cell>
          <cell r="S554" t="str">
            <v>gpio6</v>
          </cell>
          <cell r="T554" t="str">
            <v>GPIO[17]</v>
          </cell>
          <cell r="U554" t="str">
            <v>mipi_core</v>
          </cell>
          <cell r="V554" t="str">
            <v>DPHY_TEST_IN[12]</v>
          </cell>
          <cell r="X554" t="str">
            <v>anatop</v>
          </cell>
          <cell r="Y554" t="str">
            <v>USBPHY2_TSTO_PLL_CLK20DIV</v>
          </cell>
          <cell r="AJ554" t="str">
            <v>Yes</v>
          </cell>
          <cell r="AL554" t="str">
            <v>NA</v>
          </cell>
          <cell r="AN554" t="str">
            <v>NA</v>
          </cell>
          <cell r="AP554" t="str">
            <v>NA</v>
          </cell>
          <cell r="AR554" t="str">
            <v>NA</v>
          </cell>
          <cell r="AT554" t="str">
            <v>NA</v>
          </cell>
          <cell r="AV554" t="str">
            <v>NA</v>
          </cell>
          <cell r="AX554" t="str">
            <v>NA</v>
          </cell>
          <cell r="AZ554" t="str">
            <v>NA</v>
          </cell>
          <cell r="BB554" t="str">
            <v>NA</v>
          </cell>
          <cell r="BD554" t="str">
            <v>NA</v>
          </cell>
          <cell r="BF554" t="str">
            <v>NA</v>
          </cell>
          <cell r="BH554" t="str">
            <v>NA</v>
          </cell>
        </row>
        <row r="555">
          <cell r="I555" t="str">
            <v>usdhc3</v>
          </cell>
          <cell r="J555" t="str">
            <v>DAT6</v>
          </cell>
          <cell r="K555" t="str">
            <v>uart1</v>
          </cell>
          <cell r="L555" t="str">
            <v>RXD_MUX</v>
          </cell>
          <cell r="M555" t="str">
            <v>pcie_ctrl</v>
          </cell>
          <cell r="N555" t="str">
            <v>DIAG_STATUS_BUS_MUX[25]</v>
          </cell>
          <cell r="O555" t="str">
            <v>usboh3</v>
          </cell>
          <cell r="P555" t="str">
            <v>UH3_DFD_OUT[1]</v>
          </cell>
          <cell r="Q555" t="str">
            <v>usboh3</v>
          </cell>
          <cell r="R555" t="str">
            <v>UH2_DFD_OUT[1]</v>
          </cell>
          <cell r="S555" t="str">
            <v>gpio6</v>
          </cell>
          <cell r="T555" t="str">
            <v>GPIO[18]</v>
          </cell>
          <cell r="U555" t="str">
            <v>mipi_core</v>
          </cell>
          <cell r="V555" t="str">
            <v>DPHY_TEST_IN[13]</v>
          </cell>
          <cell r="X555" t="str">
            <v>anatop</v>
          </cell>
          <cell r="Y555" t="str">
            <v>ANATOP_TESTO[10]</v>
          </cell>
          <cell r="Z555" t="str">
            <v>sjc.sjc_gpucr1_reg[23]</v>
          </cell>
          <cell r="AJ555" t="str">
            <v>Yes</v>
          </cell>
          <cell r="AL555" t="str">
            <v>CFG(SLOW)</v>
          </cell>
          <cell r="AN555" t="str">
            <v>CFG(R0DIV6)</v>
          </cell>
          <cell r="AP555" t="str">
            <v>CFG(Disabled)</v>
          </cell>
          <cell r="AR555" t="str">
            <v>CFG(Enabled)</v>
          </cell>
          <cell r="AT555" t="str">
            <v>CFG(100KOhm PU)</v>
          </cell>
          <cell r="AV555" t="str">
            <v>CFG(Pull)</v>
          </cell>
          <cell r="AX555" t="str">
            <v>CFG(Enabled)</v>
          </cell>
          <cell r="AZ555" t="str">
            <v>NA</v>
          </cell>
          <cell r="BB555" t="str">
            <v>CFG(100MHz)</v>
          </cell>
          <cell r="BD555" t="str">
            <v>NA</v>
          </cell>
          <cell r="BF555" t="str">
            <v>NA</v>
          </cell>
          <cell r="BH555" t="str">
            <v>NA</v>
          </cell>
        </row>
        <row r="556">
          <cell r="AJ556" t="str">
            <v>NA</v>
          </cell>
          <cell r="AL556" t="str">
            <v>NA</v>
          </cell>
          <cell r="AN556" t="str">
            <v>NA</v>
          </cell>
          <cell r="AP556" t="str">
            <v>NA</v>
          </cell>
          <cell r="AR556" t="str">
            <v>NA</v>
          </cell>
          <cell r="AT556" t="str">
            <v>NA</v>
          </cell>
          <cell r="AV556" t="str">
            <v>NA</v>
          </cell>
          <cell r="AX556" t="str">
            <v>NA</v>
          </cell>
          <cell r="AZ556" t="str">
            <v>NA</v>
          </cell>
          <cell r="BB556" t="str">
            <v>NA</v>
          </cell>
          <cell r="BD556" t="str">
            <v>NA</v>
          </cell>
          <cell r="BF556" t="str">
            <v>NA</v>
          </cell>
          <cell r="BH556" t="str">
            <v>NA</v>
          </cell>
        </row>
        <row r="557">
          <cell r="I557" t="str">
            <v>usdhc3</v>
          </cell>
          <cell r="J557" t="str">
            <v>DAT4</v>
          </cell>
          <cell r="K557" t="str">
            <v>uart2</v>
          </cell>
          <cell r="L557" t="str">
            <v>RXD_MUX</v>
          </cell>
          <cell r="M557" t="str">
            <v>pcie_ctrl</v>
          </cell>
          <cell r="N557" t="str">
            <v>DIAG_STATUS_BUS_MUX[27]</v>
          </cell>
          <cell r="O557" t="str">
            <v>usboh3</v>
          </cell>
          <cell r="P557" t="str">
            <v>UH3_DFD_OUT[3]</v>
          </cell>
          <cell r="Q557" t="str">
            <v>usboh3</v>
          </cell>
          <cell r="R557" t="str">
            <v>UH2_DFD_OUT[3]</v>
          </cell>
          <cell r="S557" t="str">
            <v>gpio7</v>
          </cell>
          <cell r="T557" t="str">
            <v>GPIO[1]</v>
          </cell>
          <cell r="U557" t="str">
            <v>mipi_core</v>
          </cell>
          <cell r="V557" t="str">
            <v>DPHY_TEST_IN[15]</v>
          </cell>
          <cell r="X557" t="str">
            <v>anatop</v>
          </cell>
          <cell r="Y557" t="str">
            <v>ANATOP_TESTO[12]</v>
          </cell>
          <cell r="Z557" t="str">
            <v>sjc.sjc_gpucr1_reg[23]</v>
          </cell>
          <cell r="AJ557" t="str">
            <v>Yes</v>
          </cell>
          <cell r="AL557" t="str">
            <v>CFG(SLOW)</v>
          </cell>
          <cell r="AN557" t="str">
            <v>CFG(R0DIV6)</v>
          </cell>
          <cell r="AP557" t="str">
            <v>CFG(Disabled)</v>
          </cell>
          <cell r="AR557" t="str">
            <v>CFG(Enabled)</v>
          </cell>
          <cell r="AT557" t="str">
            <v>CFG(100KOhm PU)</v>
          </cell>
          <cell r="AV557" t="str">
            <v>CFG(Pull)</v>
          </cell>
          <cell r="AX557" t="str">
            <v>CFG(Enabled)</v>
          </cell>
          <cell r="AZ557" t="str">
            <v>NA</v>
          </cell>
          <cell r="BB557" t="str">
            <v>CFG(100MHz)</v>
          </cell>
          <cell r="BD557" t="str">
            <v>NA</v>
          </cell>
          <cell r="BF557" t="str">
            <v>NA</v>
          </cell>
          <cell r="BH557" t="str">
            <v>NA</v>
          </cell>
        </row>
        <row r="558">
          <cell r="I558" t="str">
            <v>usdhc3</v>
          </cell>
          <cell r="J558" t="str">
            <v>DAT5</v>
          </cell>
          <cell r="K558" t="str">
            <v>uart2</v>
          </cell>
          <cell r="L558" t="str">
            <v>TXD_MUX</v>
          </cell>
          <cell r="M558" t="str">
            <v>pcie_ctrl</v>
          </cell>
          <cell r="N558" t="str">
            <v>DIAG_STATUS_BUS_MUX[26]</v>
          </cell>
          <cell r="O558" t="str">
            <v>usboh3</v>
          </cell>
          <cell r="P558" t="str">
            <v>UH3_DFD_OUT[2]</v>
          </cell>
          <cell r="Q558" t="str">
            <v>usboh3</v>
          </cell>
          <cell r="R558" t="str">
            <v>UH2_DFD_OUT[2]</v>
          </cell>
          <cell r="S558" t="str">
            <v>gpio7</v>
          </cell>
          <cell r="T558" t="str">
            <v>GPIO[0]</v>
          </cell>
          <cell r="U558" t="str">
            <v>mipi_core</v>
          </cell>
          <cell r="V558" t="str">
            <v>DPHY_TEST_IN[14]</v>
          </cell>
          <cell r="X558" t="str">
            <v>anatop</v>
          </cell>
          <cell r="Y558" t="str">
            <v>ANATOP_TESTO[11]</v>
          </cell>
          <cell r="Z558" t="str">
            <v>sjc.sjc_gpucr1_reg[23]</v>
          </cell>
          <cell r="AJ558" t="str">
            <v>Yes</v>
          </cell>
          <cell r="AL558" t="str">
            <v>CFG(SLOW)</v>
          </cell>
          <cell r="AN558" t="str">
            <v>CFG(R0DIV6)</v>
          </cell>
          <cell r="AP558" t="str">
            <v>CFG(Disabled)</v>
          </cell>
          <cell r="AR558" t="str">
            <v>CFG(Enabled)</v>
          </cell>
          <cell r="AT558" t="str">
            <v>CFG(100KOhm PU)</v>
          </cell>
          <cell r="AV558" t="str">
            <v>CFG(Pull)</v>
          </cell>
          <cell r="AX558" t="str">
            <v>CFG(Enabled)</v>
          </cell>
          <cell r="AZ558" t="str">
            <v>NA</v>
          </cell>
          <cell r="BB558" t="str">
            <v>CFG(100MHz)</v>
          </cell>
          <cell r="BD558" t="str">
            <v>NA</v>
          </cell>
          <cell r="BF558" t="str">
            <v>NA</v>
          </cell>
          <cell r="BH558" t="str">
            <v>NA</v>
          </cell>
        </row>
        <row r="559">
          <cell r="I559" t="str">
            <v>usdhc3</v>
          </cell>
          <cell r="J559" t="str">
            <v>CMD</v>
          </cell>
          <cell r="K559" t="str">
            <v>uart2</v>
          </cell>
          <cell r="L559" t="str">
            <v>CTS</v>
          </cell>
          <cell r="M559" t="str">
            <v>can1</v>
          </cell>
          <cell r="N559" t="str">
            <v>TXCAN</v>
          </cell>
          <cell r="O559" t="str">
            <v>usboh3</v>
          </cell>
          <cell r="P559" t="str">
            <v>UH3_DFD_OUT[4]</v>
          </cell>
          <cell r="Q559" t="str">
            <v>usboh3</v>
          </cell>
          <cell r="R559" t="str">
            <v>UH2_DFD_OUT[4]</v>
          </cell>
          <cell r="S559" t="str">
            <v>gpio7</v>
          </cell>
          <cell r="T559" t="str">
            <v>GPIO[2]</v>
          </cell>
          <cell r="U559" t="str">
            <v>mipi_core</v>
          </cell>
          <cell r="V559" t="str">
            <v>DPHY_TEST_IN[16]</v>
          </cell>
          <cell r="X559" t="str">
            <v>anatop</v>
          </cell>
          <cell r="Y559" t="str">
            <v>ANATOP_TESTO[13]</v>
          </cell>
          <cell r="Z559" t="str">
            <v>sjc.sjc_gpucr1_reg[23]</v>
          </cell>
          <cell r="AJ559" t="str">
            <v>Yes</v>
          </cell>
          <cell r="AL559" t="str">
            <v>NA</v>
          </cell>
          <cell r="AN559" t="str">
            <v>NA</v>
          </cell>
          <cell r="AP559" t="str">
            <v>NA</v>
          </cell>
          <cell r="AR559" t="str">
            <v>NA</v>
          </cell>
          <cell r="AT559" t="str">
            <v>NA</v>
          </cell>
          <cell r="AV559" t="str">
            <v>NA</v>
          </cell>
          <cell r="AX559" t="str">
            <v>NA</v>
          </cell>
          <cell r="AZ559" t="str">
            <v>NA</v>
          </cell>
          <cell r="BB559" t="str">
            <v>NA</v>
          </cell>
          <cell r="BD559" t="str">
            <v>NA</v>
          </cell>
          <cell r="BF559" t="str">
            <v>NA</v>
          </cell>
          <cell r="BH559" t="str">
            <v>NA</v>
          </cell>
        </row>
        <row r="560">
          <cell r="AJ560" t="str">
            <v>NA</v>
          </cell>
          <cell r="AL560" t="str">
            <v>NA</v>
          </cell>
          <cell r="AN560" t="str">
            <v>NA</v>
          </cell>
          <cell r="AP560" t="str">
            <v>NA</v>
          </cell>
          <cell r="AR560" t="str">
            <v>NA</v>
          </cell>
          <cell r="AT560" t="str">
            <v>NA</v>
          </cell>
          <cell r="AV560" t="str">
            <v>NA</v>
          </cell>
          <cell r="AX560" t="str">
            <v>NA</v>
          </cell>
          <cell r="AZ560" t="str">
            <v>NA</v>
          </cell>
          <cell r="BB560" t="str">
            <v>NA</v>
          </cell>
          <cell r="BD560" t="str">
            <v>NA</v>
          </cell>
          <cell r="BF560" t="str">
            <v>NA</v>
          </cell>
          <cell r="BH560" t="str">
            <v>NA</v>
          </cell>
        </row>
        <row r="561">
          <cell r="I561" t="str">
            <v>src</v>
          </cell>
          <cell r="J561" t="str">
            <v>BOOT_MODE[0]</v>
          </cell>
          <cell r="AJ561" t="str">
            <v>No</v>
          </cell>
          <cell r="AL561" t="str">
            <v>SLOW</v>
          </cell>
          <cell r="AN561" t="str">
            <v>R0DIV4</v>
          </cell>
          <cell r="AP561" t="str">
            <v>Disabled</v>
          </cell>
          <cell r="AR561" t="str">
            <v>Enabled</v>
          </cell>
          <cell r="AT561" t="str">
            <v>100KOhm PD</v>
          </cell>
          <cell r="AV561" t="str">
            <v>Pull</v>
          </cell>
          <cell r="AX561" t="str">
            <v>Enabled</v>
          </cell>
          <cell r="AZ561" t="str">
            <v>NA</v>
          </cell>
          <cell r="BB561" t="str">
            <v>50MHz</v>
          </cell>
          <cell r="BD561" t="str">
            <v>NA</v>
          </cell>
          <cell r="BF561" t="str">
            <v>NA</v>
          </cell>
          <cell r="BH561" t="str">
            <v>NA</v>
          </cell>
        </row>
        <row r="562">
          <cell r="I562" t="str">
            <v>tcu</v>
          </cell>
          <cell r="J562" t="str">
            <v>TEST_MODE</v>
          </cell>
          <cell r="AJ562" t="str">
            <v>No</v>
          </cell>
          <cell r="AL562" t="str">
            <v>NA</v>
          </cell>
          <cell r="AN562" t="str">
            <v>NA</v>
          </cell>
          <cell r="AP562" t="str">
            <v>NA</v>
          </cell>
          <cell r="AR562" t="str">
            <v>NA</v>
          </cell>
          <cell r="AT562" t="str">
            <v>NA</v>
          </cell>
          <cell r="AV562" t="str">
            <v>NA</v>
          </cell>
          <cell r="AX562" t="str">
            <v>NA</v>
          </cell>
          <cell r="AZ562" t="str">
            <v>NA</v>
          </cell>
          <cell r="BB562" t="str">
            <v>NA</v>
          </cell>
          <cell r="BD562" t="str">
            <v>NA</v>
          </cell>
          <cell r="BF562" t="str">
            <v>NA</v>
          </cell>
          <cell r="BH562" t="str">
            <v>NA</v>
          </cell>
        </row>
        <row r="563">
          <cell r="I563" t="str">
            <v>snvs_lp_wrapper</v>
          </cell>
          <cell r="J563" t="str">
            <v>SNVS_WAKEUP_ALARM</v>
          </cell>
          <cell r="AJ563" t="str">
            <v>No</v>
          </cell>
          <cell r="AL563" t="str">
            <v>SLOW</v>
          </cell>
          <cell r="AN563" t="str">
            <v>R0DIV4</v>
          </cell>
          <cell r="AP563" t="str">
            <v>Enabled</v>
          </cell>
          <cell r="AR563" t="str">
            <v>Disabled</v>
          </cell>
          <cell r="AT563" t="str">
            <v>100KOhm PU</v>
          </cell>
          <cell r="AV563" t="str">
            <v>Pull</v>
          </cell>
          <cell r="AX563" t="str">
            <v>Enabled</v>
          </cell>
          <cell r="AZ563" t="str">
            <v>NA</v>
          </cell>
          <cell r="BB563" t="str">
            <v>100MHz</v>
          </cell>
          <cell r="BD563" t="str">
            <v>NA</v>
          </cell>
          <cell r="BF563" t="str">
            <v>NA</v>
          </cell>
          <cell r="BH563" t="str">
            <v>NA</v>
          </cell>
        </row>
        <row r="564">
          <cell r="I564" t="str">
            <v>src</v>
          </cell>
          <cell r="J564" t="str">
            <v>BOOT_MODE[1]</v>
          </cell>
          <cell r="AJ564" t="str">
            <v>No</v>
          </cell>
          <cell r="AL564" t="str">
            <v>SLOW</v>
          </cell>
          <cell r="AN564" t="str">
            <v>R0DIV4</v>
          </cell>
          <cell r="AP564" t="str">
            <v>Disabled</v>
          </cell>
          <cell r="AR564" t="str">
            <v>Enabled</v>
          </cell>
          <cell r="AT564" t="str">
            <v>100KOhm PD</v>
          </cell>
          <cell r="AV564" t="str">
            <v>Pull</v>
          </cell>
          <cell r="AX564" t="str">
            <v>Enabled</v>
          </cell>
          <cell r="AZ564" t="str">
            <v>NA</v>
          </cell>
          <cell r="BB564" t="str">
            <v>50MHz</v>
          </cell>
          <cell r="BD564" t="str">
            <v>NA</v>
          </cell>
          <cell r="BF564" t="str">
            <v>NA</v>
          </cell>
          <cell r="BH564" t="str">
            <v>NA</v>
          </cell>
        </row>
        <row r="565">
          <cell r="AJ565" t="str">
            <v>NA</v>
          </cell>
          <cell r="AL565" t="str">
            <v>NA</v>
          </cell>
          <cell r="AN565" t="str">
            <v>NA</v>
          </cell>
          <cell r="AP565" t="str">
            <v>NA</v>
          </cell>
          <cell r="AR565" t="str">
            <v>NA</v>
          </cell>
          <cell r="AT565" t="str">
            <v>NA</v>
          </cell>
          <cell r="AV565" t="str">
            <v>NA</v>
          </cell>
          <cell r="AX565" t="str">
            <v>NA</v>
          </cell>
          <cell r="AZ565" t="str">
            <v>NA</v>
          </cell>
          <cell r="BB565" t="str">
            <v>NA</v>
          </cell>
          <cell r="BD565" t="str">
            <v>NA</v>
          </cell>
          <cell r="BF565" t="str">
            <v>NA</v>
          </cell>
          <cell r="BH565" t="str">
            <v>NA</v>
          </cell>
        </row>
        <row r="566">
          <cell r="I566" t="str">
            <v>snvs_lp_wrapper</v>
          </cell>
          <cell r="J566" t="str">
            <v>SNVS_TD1</v>
          </cell>
          <cell r="AJ566" t="str">
            <v>No</v>
          </cell>
          <cell r="AL566" t="str">
            <v>SLOW</v>
          </cell>
          <cell r="AN566" t="str">
            <v>R0DIV4</v>
          </cell>
          <cell r="AP566" t="str">
            <v>Disabled</v>
          </cell>
          <cell r="AR566" t="str">
            <v>Enabled</v>
          </cell>
          <cell r="AT566" t="str">
            <v>100KOhm PD</v>
          </cell>
          <cell r="AV566" t="str">
            <v>Pull</v>
          </cell>
          <cell r="AX566" t="str">
            <v>Enabled</v>
          </cell>
          <cell r="AZ566" t="str">
            <v>NA</v>
          </cell>
          <cell r="BB566" t="str">
            <v>50MHz</v>
          </cell>
          <cell r="BD566" t="str">
            <v>NA</v>
          </cell>
          <cell r="BF566" t="str">
            <v>NA</v>
          </cell>
          <cell r="BH566" t="str">
            <v>NA</v>
          </cell>
        </row>
        <row r="567">
          <cell r="I567" t="str">
            <v>src</v>
          </cell>
          <cell r="J567" t="str">
            <v>POR_B</v>
          </cell>
          <cell r="AJ567" t="str">
            <v>No</v>
          </cell>
          <cell r="AL567" t="str">
            <v>SLOW</v>
          </cell>
          <cell r="AN567" t="str">
            <v>R0DIV4</v>
          </cell>
          <cell r="AP567" t="str">
            <v>Disabled</v>
          </cell>
          <cell r="AR567" t="str">
            <v>Enabled</v>
          </cell>
          <cell r="AT567" t="str">
            <v>100KOhm PU</v>
          </cell>
          <cell r="AV567" t="str">
            <v>Pull</v>
          </cell>
          <cell r="AX567" t="str">
            <v>Enabled</v>
          </cell>
          <cell r="AZ567" t="str">
            <v>NA</v>
          </cell>
          <cell r="BB567" t="str">
            <v>50MHz</v>
          </cell>
          <cell r="BD567" t="str">
            <v>NA</v>
          </cell>
          <cell r="BF567" t="str">
            <v>NA</v>
          </cell>
          <cell r="BH567" t="str">
            <v>NA</v>
          </cell>
        </row>
        <row r="568">
          <cell r="I568" t="str">
            <v>ccm</v>
          </cell>
          <cell r="J568" t="str">
            <v>PMIC_VSTBY_REQ</v>
          </cell>
          <cell r="AJ568" t="str">
            <v>No</v>
          </cell>
          <cell r="AL568" t="str">
            <v>NA</v>
          </cell>
          <cell r="AN568" t="str">
            <v>NA</v>
          </cell>
          <cell r="AP568" t="str">
            <v>NA</v>
          </cell>
          <cell r="AR568" t="str">
            <v>NA</v>
          </cell>
          <cell r="AT568" t="str">
            <v>NA</v>
          </cell>
          <cell r="AV568" t="str">
            <v>NA</v>
          </cell>
          <cell r="AX568" t="str">
            <v>NA</v>
          </cell>
          <cell r="AZ568" t="str">
            <v>NA</v>
          </cell>
          <cell r="BB568" t="str">
            <v>NA</v>
          </cell>
          <cell r="BD568" t="str">
            <v>NA</v>
          </cell>
          <cell r="BF568" t="str">
            <v>NA</v>
          </cell>
          <cell r="BH568" t="str">
            <v>NA</v>
          </cell>
        </row>
        <row r="569">
          <cell r="I569" t="str">
            <v>src</v>
          </cell>
          <cell r="J569" t="str">
            <v>RESET_B</v>
          </cell>
          <cell r="AJ569" t="str">
            <v>No</v>
          </cell>
          <cell r="AL569" t="str">
            <v>SLOW</v>
          </cell>
          <cell r="AN569" t="str">
            <v>R0DIV4</v>
          </cell>
          <cell r="AP569" t="str">
            <v>Disabled</v>
          </cell>
          <cell r="AR569" t="str">
            <v>Enabled</v>
          </cell>
          <cell r="AT569" t="str">
            <v>100KOhm PU</v>
          </cell>
          <cell r="AV569" t="str">
            <v>Pull</v>
          </cell>
          <cell r="AX569" t="str">
            <v>Enabled</v>
          </cell>
          <cell r="AZ569" t="str">
            <v>NA</v>
          </cell>
          <cell r="BB569" t="str">
            <v>50MHz</v>
          </cell>
          <cell r="BD569" t="str">
            <v>NA</v>
          </cell>
          <cell r="BF569" t="str">
            <v>NA</v>
          </cell>
          <cell r="BH569" t="str">
            <v>NA</v>
          </cell>
        </row>
        <row r="570">
          <cell r="AJ570" t="str">
            <v>NA</v>
          </cell>
          <cell r="AL570" t="str">
            <v>NA</v>
          </cell>
          <cell r="AN570" t="str">
            <v>NA</v>
          </cell>
          <cell r="AP570" t="str">
            <v>NA</v>
          </cell>
          <cell r="AR570" t="str">
            <v>NA</v>
          </cell>
          <cell r="AT570" t="str">
            <v>NA</v>
          </cell>
          <cell r="AV570" t="str">
            <v>NA</v>
          </cell>
          <cell r="AX570" t="str">
            <v>NA</v>
          </cell>
          <cell r="AZ570" t="str">
            <v>NA</v>
          </cell>
          <cell r="BB570" t="str">
            <v>NA</v>
          </cell>
          <cell r="BD570" t="str">
            <v>NA</v>
          </cell>
          <cell r="BF570" t="str">
            <v>NA</v>
          </cell>
          <cell r="BH570" t="str">
            <v>NA</v>
          </cell>
        </row>
        <row r="571">
          <cell r="J571" t="str">
            <v>padp_s</v>
          </cell>
          <cell r="AJ571" t="e">
            <v>#N/A</v>
          </cell>
          <cell r="AL571" t="str">
            <v>NA</v>
          </cell>
          <cell r="AN571" t="str">
            <v>NA</v>
          </cell>
          <cell r="AP571" t="str">
            <v>NA</v>
          </cell>
          <cell r="AR571" t="str">
            <v>NA</v>
          </cell>
          <cell r="AT571" t="str">
            <v>NA</v>
          </cell>
          <cell r="AV571" t="str">
            <v>NA</v>
          </cell>
          <cell r="AX571" t="str">
            <v>NA</v>
          </cell>
          <cell r="AZ571" t="str">
            <v>NA</v>
          </cell>
          <cell r="BB571" t="str">
            <v>NA</v>
          </cell>
          <cell r="BD571" t="str">
            <v>NA</v>
          </cell>
          <cell r="BF571" t="str">
            <v>NA</v>
          </cell>
          <cell r="BH571" t="str">
            <v>NA</v>
          </cell>
        </row>
        <row r="572">
          <cell r="J572" t="str">
            <v>ovdd</v>
          </cell>
          <cell r="AJ572" t="e">
            <v>#N/A</v>
          </cell>
          <cell r="AL572" t="str">
            <v>NA</v>
          </cell>
          <cell r="AN572" t="str">
            <v>NA</v>
          </cell>
          <cell r="AP572" t="str">
            <v>NA</v>
          </cell>
          <cell r="AR572" t="str">
            <v>NA</v>
          </cell>
          <cell r="AT572" t="str">
            <v>NA</v>
          </cell>
          <cell r="AV572" t="str">
            <v>NA</v>
          </cell>
          <cell r="AX572" t="str">
            <v>NA</v>
          </cell>
          <cell r="AZ572" t="str">
            <v>NA</v>
          </cell>
          <cell r="BB572" t="str">
            <v>NA</v>
          </cell>
          <cell r="BD572" t="str">
            <v>NA</v>
          </cell>
          <cell r="BF572" t="str">
            <v>NA</v>
          </cell>
          <cell r="BH572" t="str">
            <v>NA</v>
          </cell>
        </row>
        <row r="573">
          <cell r="J573" t="str">
            <v>padn_s</v>
          </cell>
          <cell r="AJ573" t="e">
            <v>#N/A</v>
          </cell>
          <cell r="AL573" t="str">
            <v>NA</v>
          </cell>
          <cell r="AN573" t="str">
            <v>NA</v>
          </cell>
          <cell r="AP573" t="str">
            <v>NA</v>
          </cell>
          <cell r="AR573" t="str">
            <v>NA</v>
          </cell>
          <cell r="AT573" t="str">
            <v>NA</v>
          </cell>
          <cell r="AV573" t="str">
            <v>NA</v>
          </cell>
          <cell r="AX573" t="str">
            <v>NA</v>
          </cell>
          <cell r="AZ573" t="str">
            <v>NA</v>
          </cell>
          <cell r="BB573" t="str">
            <v>NA</v>
          </cell>
          <cell r="BD573" t="str">
            <v>NA</v>
          </cell>
          <cell r="BF573" t="str">
            <v>NA</v>
          </cell>
          <cell r="BH573" t="str">
            <v>NA</v>
          </cell>
        </row>
        <row r="574">
          <cell r="J574" t="str">
            <v>padn_d</v>
          </cell>
          <cell r="AJ574" t="e">
            <v>#N/A</v>
          </cell>
          <cell r="AL574" t="str">
            <v>NA</v>
          </cell>
          <cell r="AN574" t="str">
            <v>NA</v>
          </cell>
          <cell r="AP574" t="str">
            <v>NA</v>
          </cell>
          <cell r="AR574" t="str">
            <v>NA</v>
          </cell>
          <cell r="AT574" t="str">
            <v>NA</v>
          </cell>
          <cell r="AV574" t="str">
            <v>NA</v>
          </cell>
          <cell r="AX574" t="str">
            <v>NA</v>
          </cell>
          <cell r="AZ574" t="str">
            <v>NA</v>
          </cell>
          <cell r="BB574" t="str">
            <v>NA</v>
          </cell>
          <cell r="BD574" t="str">
            <v>NA</v>
          </cell>
          <cell r="BF574" t="str">
            <v>NA</v>
          </cell>
          <cell r="BH574" t="str">
            <v>NA</v>
          </cell>
        </row>
        <row r="575">
          <cell r="J575" t="str">
            <v>ovss</v>
          </cell>
          <cell r="AJ575" t="e">
            <v>#N/A</v>
          </cell>
          <cell r="AL575" t="str">
            <v>NA</v>
          </cell>
          <cell r="AN575" t="str">
            <v>NA</v>
          </cell>
          <cell r="AP575" t="str">
            <v>NA</v>
          </cell>
          <cell r="AR575" t="str">
            <v>NA</v>
          </cell>
          <cell r="AT575" t="str">
            <v>NA</v>
          </cell>
          <cell r="AV575" t="str">
            <v>NA</v>
          </cell>
          <cell r="AX575" t="str">
            <v>NA</v>
          </cell>
          <cell r="AZ575" t="str">
            <v>NA</v>
          </cell>
          <cell r="BB575" t="str">
            <v>NA</v>
          </cell>
          <cell r="BD575" t="str">
            <v>NA</v>
          </cell>
          <cell r="BF575" t="str">
            <v>NA</v>
          </cell>
          <cell r="BH575" t="str">
            <v>NA</v>
          </cell>
        </row>
        <row r="576">
          <cell r="J576" t="str">
            <v>padp_d</v>
          </cell>
          <cell r="AJ576" t="e">
            <v>#N/A</v>
          </cell>
          <cell r="AL576" t="str">
            <v>NA</v>
          </cell>
          <cell r="AN576" t="str">
            <v>NA</v>
          </cell>
          <cell r="AP576" t="str">
            <v>NA</v>
          </cell>
          <cell r="AR576" t="str">
            <v>NA</v>
          </cell>
          <cell r="AT576" t="str">
            <v>NA</v>
          </cell>
          <cell r="AV576" t="str">
            <v>NA</v>
          </cell>
          <cell r="AX576" t="str">
            <v>NA</v>
          </cell>
          <cell r="AZ576" t="str">
            <v>NA</v>
          </cell>
          <cell r="BB576" t="str">
            <v>NA</v>
          </cell>
          <cell r="BD576" t="str">
            <v>NA</v>
          </cell>
          <cell r="BF576" t="str">
            <v>NA</v>
          </cell>
          <cell r="BH576" t="str">
            <v>NA</v>
          </cell>
        </row>
        <row r="577">
          <cell r="J577" t="str">
            <v>padp_clk</v>
          </cell>
          <cell r="AJ577" t="e">
            <v>#N/A</v>
          </cell>
          <cell r="AL577" t="str">
            <v>NA</v>
          </cell>
          <cell r="AN577" t="str">
            <v>NA</v>
          </cell>
          <cell r="AP577" t="str">
            <v>NA</v>
          </cell>
          <cell r="AR577" t="str">
            <v>NA</v>
          </cell>
          <cell r="AT577" t="str">
            <v>NA</v>
          </cell>
          <cell r="AV577" t="str">
            <v>NA</v>
          </cell>
          <cell r="AX577" t="str">
            <v>NA</v>
          </cell>
          <cell r="AZ577" t="str">
            <v>NA</v>
          </cell>
          <cell r="BB577" t="str">
            <v>NA</v>
          </cell>
          <cell r="BD577" t="str">
            <v>NA</v>
          </cell>
          <cell r="BF577" t="str">
            <v>NA</v>
          </cell>
          <cell r="BH577" t="str">
            <v>NA</v>
          </cell>
        </row>
        <row r="578">
          <cell r="J578" t="str">
            <v>ovdd</v>
          </cell>
          <cell r="AJ578" t="e">
            <v>#N/A</v>
          </cell>
          <cell r="AL578" t="str">
            <v>NA</v>
          </cell>
          <cell r="AN578" t="str">
            <v>NA</v>
          </cell>
          <cell r="AP578" t="str">
            <v>NA</v>
          </cell>
          <cell r="AR578" t="str">
            <v>NA</v>
          </cell>
          <cell r="AT578" t="str">
            <v>NA</v>
          </cell>
          <cell r="AV578" t="str">
            <v>NA</v>
          </cell>
          <cell r="AX578" t="str">
            <v>NA</v>
          </cell>
          <cell r="AZ578" t="str">
            <v>NA</v>
          </cell>
          <cell r="BB578" t="str">
            <v>NA</v>
          </cell>
          <cell r="BD578" t="str">
            <v>NA</v>
          </cell>
          <cell r="BF578" t="str">
            <v>NA</v>
          </cell>
          <cell r="BH578" t="str">
            <v>NA</v>
          </cell>
        </row>
        <row r="579">
          <cell r="J579" t="str">
            <v>padn_clk</v>
          </cell>
          <cell r="AJ579" t="e">
            <v>#N/A</v>
          </cell>
          <cell r="AL579" t="str">
            <v>NA</v>
          </cell>
          <cell r="AN579" t="str">
            <v>NA</v>
          </cell>
          <cell r="AP579" t="str">
            <v>NA</v>
          </cell>
          <cell r="AR579" t="str">
            <v>NA</v>
          </cell>
          <cell r="AT579" t="str">
            <v>NA</v>
          </cell>
          <cell r="AV579" t="str">
            <v>NA</v>
          </cell>
          <cell r="AX579" t="str">
            <v>NA</v>
          </cell>
          <cell r="AZ579" t="str">
            <v>NA</v>
          </cell>
          <cell r="BB579" t="str">
            <v>NA</v>
          </cell>
          <cell r="BD579" t="str">
            <v>NA</v>
          </cell>
          <cell r="BF579" t="str">
            <v>NA</v>
          </cell>
          <cell r="BH579" t="str">
            <v>NA</v>
          </cell>
        </row>
        <row r="580">
          <cell r="J580" t="str">
            <v>nvcc_battery</v>
          </cell>
          <cell r="AJ580" t="e">
            <v>#N/A</v>
          </cell>
          <cell r="AL580" t="str">
            <v>NA</v>
          </cell>
          <cell r="AN580" t="str">
            <v>NA</v>
          </cell>
          <cell r="AP580" t="str">
            <v>NA</v>
          </cell>
          <cell r="AR580" t="str">
            <v>NA</v>
          </cell>
          <cell r="AT580" t="str">
            <v>NA</v>
          </cell>
          <cell r="AV580" t="str">
            <v>NA</v>
          </cell>
          <cell r="AX580" t="str">
            <v>NA</v>
          </cell>
          <cell r="AZ580" t="str">
            <v>NA</v>
          </cell>
          <cell r="BB580" t="str">
            <v>NA</v>
          </cell>
          <cell r="BD580" t="str">
            <v>NA</v>
          </cell>
          <cell r="BF580" t="str">
            <v>NA</v>
          </cell>
          <cell r="BH580" t="str">
            <v>NA</v>
          </cell>
        </row>
        <row r="581">
          <cell r="J581" t="str">
            <v>vddregrtc_out</v>
          </cell>
          <cell r="AJ581" t="e">
            <v>#N/A</v>
          </cell>
          <cell r="AL581" t="str">
            <v>NA</v>
          </cell>
          <cell r="AN581" t="str">
            <v>NA</v>
          </cell>
          <cell r="AP581" t="str">
            <v>NA</v>
          </cell>
          <cell r="AR581" t="str">
            <v>NA</v>
          </cell>
          <cell r="AT581" t="str">
            <v>NA</v>
          </cell>
          <cell r="AV581" t="str">
            <v>NA</v>
          </cell>
          <cell r="AX581" t="str">
            <v>NA</v>
          </cell>
          <cell r="AZ581" t="str">
            <v>NA</v>
          </cell>
          <cell r="BB581" t="str">
            <v>NA</v>
          </cell>
          <cell r="BD581" t="str">
            <v>NA</v>
          </cell>
          <cell r="BF581" t="str">
            <v>NA</v>
          </cell>
          <cell r="BH581" t="str">
            <v>NA</v>
          </cell>
        </row>
        <row r="582">
          <cell r="J582" t="str">
            <v>usb_uh1_vbus</v>
          </cell>
          <cell r="AJ582" t="e">
            <v>#N/A</v>
          </cell>
          <cell r="AL582" t="str">
            <v>NA</v>
          </cell>
          <cell r="AN582" t="str">
            <v>NA</v>
          </cell>
          <cell r="AP582" t="str">
            <v>NA</v>
          </cell>
          <cell r="AR582" t="str">
            <v>NA</v>
          </cell>
          <cell r="AT582" t="str">
            <v>NA</v>
          </cell>
          <cell r="AV582" t="str">
            <v>NA</v>
          </cell>
          <cell r="AX582" t="str">
            <v>NA</v>
          </cell>
          <cell r="AZ582" t="str">
            <v>NA</v>
          </cell>
          <cell r="BB582" t="str">
            <v>NA</v>
          </cell>
          <cell r="BD582" t="str">
            <v>NA</v>
          </cell>
          <cell r="BF582" t="str">
            <v>NA</v>
          </cell>
          <cell r="BH582" t="str">
            <v>NA</v>
          </cell>
        </row>
        <row r="583">
          <cell r="J583" t="str">
            <v>usb_uh1_dn</v>
          </cell>
          <cell r="AJ583" t="e">
            <v>#N/A</v>
          </cell>
          <cell r="AL583" t="str">
            <v>NA</v>
          </cell>
          <cell r="AN583" t="str">
            <v>NA</v>
          </cell>
          <cell r="AP583" t="str">
            <v>NA</v>
          </cell>
          <cell r="AR583" t="str">
            <v>NA</v>
          </cell>
          <cell r="AT583" t="str">
            <v>NA</v>
          </cell>
          <cell r="AV583" t="str">
            <v>NA</v>
          </cell>
          <cell r="AX583" t="str">
            <v>NA</v>
          </cell>
          <cell r="AZ583" t="str">
            <v>NA</v>
          </cell>
          <cell r="BB583" t="str">
            <v>NA</v>
          </cell>
          <cell r="BD583" t="str">
            <v>NA</v>
          </cell>
          <cell r="BF583" t="str">
            <v>NA</v>
          </cell>
          <cell r="BH583" t="str">
            <v>NA</v>
          </cell>
        </row>
        <row r="584">
          <cell r="J584" t="str">
            <v>usb_uh1_dp</v>
          </cell>
          <cell r="AJ584" t="e">
            <v>#N/A</v>
          </cell>
          <cell r="AL584" t="str">
            <v>NA</v>
          </cell>
          <cell r="AN584" t="str">
            <v>NA</v>
          </cell>
          <cell r="AP584" t="str">
            <v>NA</v>
          </cell>
          <cell r="AR584" t="str">
            <v>NA</v>
          </cell>
          <cell r="AT584" t="str">
            <v>NA</v>
          </cell>
          <cell r="AV584" t="str">
            <v>NA</v>
          </cell>
          <cell r="AX584" t="str">
            <v>NA</v>
          </cell>
          <cell r="AZ584" t="str">
            <v>NA</v>
          </cell>
          <cell r="BB584" t="str">
            <v>NA</v>
          </cell>
          <cell r="BD584" t="str">
            <v>NA</v>
          </cell>
          <cell r="BF584" t="str">
            <v>NA</v>
          </cell>
          <cell r="BH584" t="str">
            <v>NA</v>
          </cell>
        </row>
        <row r="585">
          <cell r="J585" t="str">
            <v>usb_uh1_gnd</v>
          </cell>
          <cell r="AJ585" t="e">
            <v>#N/A</v>
          </cell>
          <cell r="AL585" t="str">
            <v>NA</v>
          </cell>
          <cell r="AN585" t="str">
            <v>NA</v>
          </cell>
          <cell r="AP585" t="str">
            <v>NA</v>
          </cell>
          <cell r="AR585" t="str">
            <v>NA</v>
          </cell>
          <cell r="AT585" t="str">
            <v>NA</v>
          </cell>
          <cell r="AV585" t="str">
            <v>NA</v>
          </cell>
          <cell r="AX585" t="str">
            <v>NA</v>
          </cell>
          <cell r="AZ585" t="str">
            <v>NA</v>
          </cell>
          <cell r="BB585" t="str">
            <v>NA</v>
          </cell>
          <cell r="BD585" t="str">
            <v>NA</v>
          </cell>
          <cell r="BF585" t="str">
            <v>NA</v>
          </cell>
          <cell r="BH585" t="str">
            <v>NA</v>
          </cell>
        </row>
        <row r="586">
          <cell r="J586" t="str">
            <v>vddreg3p0_out</v>
          </cell>
          <cell r="AJ586" t="e">
            <v>#N/A</v>
          </cell>
          <cell r="AL586" t="str">
            <v>NA</v>
          </cell>
          <cell r="AN586" t="str">
            <v>NA</v>
          </cell>
          <cell r="AP586" t="str">
            <v>NA</v>
          </cell>
          <cell r="AR586" t="str">
            <v>NA</v>
          </cell>
          <cell r="AT586" t="str">
            <v>NA</v>
          </cell>
          <cell r="AV586" t="str">
            <v>NA</v>
          </cell>
          <cell r="AX586" t="str">
            <v>NA</v>
          </cell>
          <cell r="AZ586" t="str">
            <v>NA</v>
          </cell>
          <cell r="BB586" t="str">
            <v>NA</v>
          </cell>
          <cell r="BD586" t="str">
            <v>NA</v>
          </cell>
          <cell r="BF586" t="str">
            <v>NA</v>
          </cell>
          <cell r="BH586" t="str">
            <v>NA</v>
          </cell>
        </row>
        <row r="587">
          <cell r="J587" t="str">
            <v>usb_otg_gnd</v>
          </cell>
          <cell r="AJ587" t="e">
            <v>#N/A</v>
          </cell>
          <cell r="AL587" t="str">
            <v>NA</v>
          </cell>
          <cell r="AN587" t="str">
            <v>NA</v>
          </cell>
          <cell r="AP587" t="str">
            <v>NA</v>
          </cell>
          <cell r="AR587" t="str">
            <v>NA</v>
          </cell>
          <cell r="AT587" t="str">
            <v>NA</v>
          </cell>
          <cell r="AV587" t="str">
            <v>NA</v>
          </cell>
          <cell r="AX587" t="str">
            <v>NA</v>
          </cell>
          <cell r="AZ587" t="str">
            <v>NA</v>
          </cell>
          <cell r="BB587" t="str">
            <v>NA</v>
          </cell>
          <cell r="BD587" t="str">
            <v>NA</v>
          </cell>
          <cell r="BF587" t="str">
            <v>NA</v>
          </cell>
          <cell r="BH587" t="str">
            <v>NA</v>
          </cell>
        </row>
        <row r="588">
          <cell r="J588" t="str">
            <v>usb_otg_dn</v>
          </cell>
          <cell r="AJ588" t="e">
            <v>#N/A</v>
          </cell>
          <cell r="AL588" t="str">
            <v>NA</v>
          </cell>
          <cell r="AN588" t="str">
            <v>NA</v>
          </cell>
          <cell r="AP588" t="str">
            <v>NA</v>
          </cell>
          <cell r="AR588" t="str">
            <v>NA</v>
          </cell>
          <cell r="AT588" t="str">
            <v>NA</v>
          </cell>
          <cell r="AV588" t="str">
            <v>NA</v>
          </cell>
          <cell r="AX588" t="str">
            <v>NA</v>
          </cell>
          <cell r="AZ588" t="str">
            <v>NA</v>
          </cell>
          <cell r="BB588" t="str">
            <v>NA</v>
          </cell>
          <cell r="BD588" t="str">
            <v>NA</v>
          </cell>
          <cell r="BF588" t="str">
            <v>NA</v>
          </cell>
          <cell r="BH588" t="str">
            <v>NA</v>
          </cell>
        </row>
        <row r="589">
          <cell r="J589" t="str">
            <v>usb_otg_dp</v>
          </cell>
          <cell r="AJ589" t="e">
            <v>#N/A</v>
          </cell>
          <cell r="AL589" t="str">
            <v>NA</v>
          </cell>
          <cell r="AN589" t="str">
            <v>NA</v>
          </cell>
          <cell r="AP589" t="str">
            <v>NA</v>
          </cell>
          <cell r="AR589" t="str">
            <v>NA</v>
          </cell>
          <cell r="AT589" t="str">
            <v>NA</v>
          </cell>
          <cell r="AV589" t="str">
            <v>NA</v>
          </cell>
          <cell r="AX589" t="str">
            <v>NA</v>
          </cell>
          <cell r="AZ589" t="str">
            <v>NA</v>
          </cell>
          <cell r="BB589" t="str">
            <v>NA</v>
          </cell>
          <cell r="BD589" t="str">
            <v>NA</v>
          </cell>
          <cell r="BF589" t="str">
            <v>NA</v>
          </cell>
          <cell r="BH589" t="str">
            <v>NA</v>
          </cell>
        </row>
        <row r="590">
          <cell r="J590" t="str">
            <v>usb_otg_vbus</v>
          </cell>
          <cell r="AJ590" t="e">
            <v>#N/A</v>
          </cell>
          <cell r="AL590" t="str">
            <v>NA</v>
          </cell>
          <cell r="AN590" t="str">
            <v>NA</v>
          </cell>
          <cell r="AP590" t="str">
            <v>NA</v>
          </cell>
          <cell r="AR590" t="str">
            <v>NA</v>
          </cell>
          <cell r="AT590" t="str">
            <v>NA</v>
          </cell>
          <cell r="AV590" t="str">
            <v>NA</v>
          </cell>
          <cell r="AX590" t="str">
            <v>NA</v>
          </cell>
          <cell r="AZ590" t="str">
            <v>NA</v>
          </cell>
          <cell r="BB590" t="str">
            <v>NA</v>
          </cell>
          <cell r="BD590" t="str">
            <v>NA</v>
          </cell>
          <cell r="BF590" t="str">
            <v>NA</v>
          </cell>
          <cell r="BH590" t="str">
            <v>NA</v>
          </cell>
        </row>
        <row r="591">
          <cell r="J591" t="str">
            <v>usb_otg_chrg_det_b</v>
          </cell>
          <cell r="AJ591" t="e">
            <v>#N/A</v>
          </cell>
          <cell r="AL591" t="str">
            <v>NA</v>
          </cell>
          <cell r="AN591" t="str">
            <v>NA</v>
          </cell>
          <cell r="AP591" t="str">
            <v>NA</v>
          </cell>
          <cell r="AR591" t="str">
            <v>NA</v>
          </cell>
          <cell r="AT591" t="str">
            <v>NA</v>
          </cell>
          <cell r="AV591" t="str">
            <v>NA</v>
          </cell>
          <cell r="AX591" t="str">
            <v>NA</v>
          </cell>
          <cell r="AZ591" t="str">
            <v>NA</v>
          </cell>
          <cell r="BB591" t="str">
            <v>NA</v>
          </cell>
          <cell r="BD591" t="str">
            <v>NA</v>
          </cell>
          <cell r="BF591" t="str">
            <v>NA</v>
          </cell>
          <cell r="BH591" t="str">
            <v>NA</v>
          </cell>
        </row>
        <row r="592">
          <cell r="J592" t="str">
            <v>gpanaio</v>
          </cell>
          <cell r="AJ592" t="e">
            <v>#N/A</v>
          </cell>
          <cell r="AL592" t="str">
            <v>NA</v>
          </cell>
          <cell r="AN592" t="str">
            <v>NA</v>
          </cell>
          <cell r="AP592" t="str">
            <v>NA</v>
          </cell>
          <cell r="AR592" t="str">
            <v>NA</v>
          </cell>
          <cell r="AT592" t="str">
            <v>NA</v>
          </cell>
          <cell r="AV592" t="str">
            <v>NA</v>
          </cell>
          <cell r="AX592" t="str">
            <v>NA</v>
          </cell>
          <cell r="AZ592" t="str">
            <v>NA</v>
          </cell>
          <cell r="BB592" t="str">
            <v>NA</v>
          </cell>
          <cell r="BD592" t="str">
            <v>NA</v>
          </cell>
          <cell r="BF592" t="str">
            <v>NA</v>
          </cell>
          <cell r="BH592" t="str">
            <v>NA</v>
          </cell>
        </row>
        <row r="593">
          <cell r="J593" t="str">
            <v>anaclk1_b</v>
          </cell>
          <cell r="AJ593" t="e">
            <v>#N/A</v>
          </cell>
          <cell r="AL593" t="str">
            <v>NA</v>
          </cell>
          <cell r="AN593" t="str">
            <v>NA</v>
          </cell>
          <cell r="AP593" t="str">
            <v>NA</v>
          </cell>
          <cell r="AR593" t="str">
            <v>NA</v>
          </cell>
          <cell r="AT593" t="str">
            <v>NA</v>
          </cell>
          <cell r="AV593" t="str">
            <v>NA</v>
          </cell>
          <cell r="AX593" t="str">
            <v>NA</v>
          </cell>
          <cell r="AZ593" t="str">
            <v>NA</v>
          </cell>
          <cell r="BB593" t="str">
            <v>NA</v>
          </cell>
          <cell r="BD593" t="str">
            <v>NA</v>
          </cell>
          <cell r="BF593" t="str">
            <v>NA</v>
          </cell>
          <cell r="BH593" t="str">
            <v>NA</v>
          </cell>
        </row>
        <row r="594">
          <cell r="J594" t="str">
            <v>anaclk1</v>
          </cell>
          <cell r="AJ594" t="e">
            <v>#N/A</v>
          </cell>
          <cell r="AL594" t="str">
            <v>NA</v>
          </cell>
          <cell r="AN594" t="str">
            <v>NA</v>
          </cell>
          <cell r="AP594" t="str">
            <v>NA</v>
          </cell>
          <cell r="AR594" t="str">
            <v>NA</v>
          </cell>
          <cell r="AT594" t="str">
            <v>NA</v>
          </cell>
          <cell r="AV594" t="str">
            <v>NA</v>
          </cell>
          <cell r="AX594" t="str">
            <v>NA</v>
          </cell>
          <cell r="AZ594" t="str">
            <v>NA</v>
          </cell>
          <cell r="BB594" t="str">
            <v>NA</v>
          </cell>
          <cell r="BD594" t="str">
            <v>NA</v>
          </cell>
          <cell r="BF594" t="str">
            <v>NA</v>
          </cell>
          <cell r="BH594" t="str">
            <v>NA</v>
          </cell>
        </row>
        <row r="595">
          <cell r="J595" t="str">
            <v>anaclk2_b</v>
          </cell>
          <cell r="AJ595" t="e">
            <v>#N/A</v>
          </cell>
          <cell r="AL595" t="str">
            <v>NA</v>
          </cell>
          <cell r="AN595" t="str">
            <v>NA</v>
          </cell>
          <cell r="AP595" t="str">
            <v>NA</v>
          </cell>
          <cell r="AR595" t="str">
            <v>NA</v>
          </cell>
          <cell r="AT595" t="str">
            <v>NA</v>
          </cell>
          <cell r="AV595" t="str">
            <v>NA</v>
          </cell>
          <cell r="AX595" t="str">
            <v>NA</v>
          </cell>
          <cell r="AZ595" t="str">
            <v>NA</v>
          </cell>
          <cell r="BB595" t="str">
            <v>NA</v>
          </cell>
          <cell r="BD595" t="str">
            <v>NA</v>
          </cell>
          <cell r="BF595" t="str">
            <v>NA</v>
          </cell>
          <cell r="BH595" t="str">
            <v>NA</v>
          </cell>
        </row>
        <row r="596">
          <cell r="J596" t="str">
            <v>anaclk2</v>
          </cell>
          <cell r="AJ596" t="e">
            <v>#N/A</v>
          </cell>
          <cell r="AL596" t="str">
            <v>NA</v>
          </cell>
          <cell r="AN596" t="str">
            <v>NA</v>
          </cell>
          <cell r="AP596" t="str">
            <v>NA</v>
          </cell>
          <cell r="AR596" t="str">
            <v>NA</v>
          </cell>
          <cell r="AT596" t="str">
            <v>NA</v>
          </cell>
          <cell r="AV596" t="str">
            <v>NA</v>
          </cell>
          <cell r="AX596" t="str">
            <v>NA</v>
          </cell>
          <cell r="AZ596" t="str">
            <v>NA</v>
          </cell>
          <cell r="BB596" t="str">
            <v>NA</v>
          </cell>
          <cell r="BD596" t="str">
            <v>NA</v>
          </cell>
          <cell r="BF596" t="str">
            <v>NA</v>
          </cell>
          <cell r="BH596" t="str">
            <v>NA</v>
          </cell>
        </row>
        <row r="597">
          <cell r="J597" t="str">
            <v>gnd1p1</v>
          </cell>
          <cell r="AJ597" t="e">
            <v>#N/A</v>
          </cell>
          <cell r="AL597" t="str">
            <v>NA</v>
          </cell>
          <cell r="AN597" t="str">
            <v>NA</v>
          </cell>
          <cell r="AP597" t="str">
            <v>NA</v>
          </cell>
          <cell r="AR597" t="str">
            <v>NA</v>
          </cell>
          <cell r="AT597" t="str">
            <v>NA</v>
          </cell>
          <cell r="AV597" t="str">
            <v>NA</v>
          </cell>
          <cell r="AX597" t="str">
            <v>NA</v>
          </cell>
          <cell r="AZ597" t="str">
            <v>NA</v>
          </cell>
          <cell r="BB597" t="str">
            <v>NA</v>
          </cell>
          <cell r="BD597" t="str">
            <v>NA</v>
          </cell>
          <cell r="BF597" t="str">
            <v>NA</v>
          </cell>
          <cell r="BH597" t="str">
            <v>NA</v>
          </cell>
        </row>
        <row r="598">
          <cell r="J598" t="str">
            <v>vddreg1p1_out</v>
          </cell>
          <cell r="AJ598" t="e">
            <v>#N/A</v>
          </cell>
          <cell r="AL598" t="str">
            <v>NA</v>
          </cell>
          <cell r="AN598" t="str">
            <v>NA</v>
          </cell>
          <cell r="AP598" t="str">
            <v>NA</v>
          </cell>
          <cell r="AR598" t="str">
            <v>NA</v>
          </cell>
          <cell r="AT598" t="str">
            <v>NA</v>
          </cell>
          <cell r="AV598" t="str">
            <v>NA</v>
          </cell>
          <cell r="AX598" t="str">
            <v>NA</v>
          </cell>
          <cell r="AZ598" t="str">
            <v>NA</v>
          </cell>
          <cell r="BB598" t="str">
            <v>NA</v>
          </cell>
          <cell r="BD598" t="str">
            <v>NA</v>
          </cell>
          <cell r="BF598" t="str">
            <v>NA</v>
          </cell>
          <cell r="BH598" t="str">
            <v>NA</v>
          </cell>
        </row>
        <row r="599">
          <cell r="J599" t="str">
            <v xml:space="preserve">rtc_xtali </v>
          </cell>
          <cell r="AJ599" t="e">
            <v>#N/A</v>
          </cell>
          <cell r="AL599" t="str">
            <v>NA</v>
          </cell>
          <cell r="AN599" t="str">
            <v>NA</v>
          </cell>
          <cell r="AP599" t="str">
            <v>NA</v>
          </cell>
          <cell r="AR599" t="str">
            <v>NA</v>
          </cell>
          <cell r="AT599" t="str">
            <v>NA</v>
          </cell>
          <cell r="AV599" t="str">
            <v>NA</v>
          </cell>
          <cell r="AX599" t="str">
            <v>NA</v>
          </cell>
          <cell r="AZ599" t="str">
            <v>NA</v>
          </cell>
          <cell r="BB599" t="str">
            <v>NA</v>
          </cell>
          <cell r="BD599" t="str">
            <v>NA</v>
          </cell>
          <cell r="BF599" t="str">
            <v>NA</v>
          </cell>
          <cell r="BH599" t="str">
            <v>NA</v>
          </cell>
        </row>
        <row r="600">
          <cell r="J600" t="str">
            <v xml:space="preserve">rtc_xtalo </v>
          </cell>
          <cell r="AJ600" t="e">
            <v>#N/A</v>
          </cell>
          <cell r="AL600" t="str">
            <v>NA</v>
          </cell>
          <cell r="AN600" t="str">
            <v>NA</v>
          </cell>
          <cell r="AP600" t="str">
            <v>NA</v>
          </cell>
          <cell r="AR600" t="str">
            <v>NA</v>
          </cell>
          <cell r="AT600" t="str">
            <v>NA</v>
          </cell>
          <cell r="AV600" t="str">
            <v>NA</v>
          </cell>
          <cell r="AX600" t="str">
            <v>NA</v>
          </cell>
          <cell r="AZ600" t="str">
            <v>NA</v>
          </cell>
          <cell r="BB600" t="str">
            <v>NA</v>
          </cell>
          <cell r="BD600" t="str">
            <v>NA</v>
          </cell>
          <cell r="BF600" t="str">
            <v>NA</v>
          </cell>
          <cell r="BH600" t="str">
            <v>NA</v>
          </cell>
        </row>
        <row r="601">
          <cell r="J601" t="str">
            <v>gnd2p5</v>
          </cell>
          <cell r="AJ601" t="e">
            <v>#N/A</v>
          </cell>
          <cell r="AL601" t="str">
            <v>NA</v>
          </cell>
          <cell r="AN601" t="str">
            <v>NA</v>
          </cell>
          <cell r="AP601" t="str">
            <v>NA</v>
          </cell>
          <cell r="AR601" t="str">
            <v>NA</v>
          </cell>
          <cell r="AT601" t="str">
            <v>NA</v>
          </cell>
          <cell r="AV601" t="str">
            <v>NA</v>
          </cell>
          <cell r="AX601" t="str">
            <v>NA</v>
          </cell>
          <cell r="AZ601" t="str">
            <v>NA</v>
          </cell>
          <cell r="BB601" t="str">
            <v>NA</v>
          </cell>
          <cell r="BD601" t="str">
            <v>NA</v>
          </cell>
          <cell r="BF601" t="str">
            <v>NA</v>
          </cell>
          <cell r="BH601" t="str">
            <v>NA</v>
          </cell>
        </row>
        <row r="602">
          <cell r="J602" t="str">
            <v>fa_vddh</v>
          </cell>
          <cell r="AJ602" t="e">
            <v>#N/A</v>
          </cell>
          <cell r="AL602" t="str">
            <v>NA</v>
          </cell>
          <cell r="AN602" t="str">
            <v>NA</v>
          </cell>
          <cell r="AP602" t="str">
            <v>NA</v>
          </cell>
          <cell r="AR602" t="str">
            <v>NA</v>
          </cell>
          <cell r="AT602" t="str">
            <v>NA</v>
          </cell>
          <cell r="AV602" t="str">
            <v>NA</v>
          </cell>
          <cell r="AX602" t="str">
            <v>NA</v>
          </cell>
          <cell r="AZ602" t="str">
            <v>NA</v>
          </cell>
          <cell r="BB602" t="str">
            <v>NA</v>
          </cell>
          <cell r="BD602" t="str">
            <v>NA</v>
          </cell>
          <cell r="BF602" t="str">
            <v>NA</v>
          </cell>
          <cell r="BH602" t="str">
            <v>NA</v>
          </cell>
        </row>
        <row r="603">
          <cell r="J603" t="str">
            <v>gnd_kel0</v>
          </cell>
          <cell r="AJ603" t="e">
            <v>#N/A</v>
          </cell>
          <cell r="AL603" t="str">
            <v>NA</v>
          </cell>
          <cell r="AN603" t="str">
            <v>NA</v>
          </cell>
          <cell r="AP603" t="str">
            <v>NA</v>
          </cell>
          <cell r="AR603" t="str">
            <v>NA</v>
          </cell>
          <cell r="AT603" t="str">
            <v>NA</v>
          </cell>
          <cell r="AV603" t="str">
            <v>NA</v>
          </cell>
          <cell r="AX603" t="str">
            <v>NA</v>
          </cell>
          <cell r="AZ603" t="str">
            <v>NA</v>
          </cell>
          <cell r="BB603" t="str">
            <v>NA</v>
          </cell>
          <cell r="BD603" t="str">
            <v>NA</v>
          </cell>
          <cell r="BF603" t="str">
            <v>NA</v>
          </cell>
          <cell r="BH603" t="str">
            <v>NA</v>
          </cell>
        </row>
        <row r="604">
          <cell r="J604" t="str">
            <v>xtali</v>
          </cell>
          <cell r="AJ604" t="e">
            <v>#N/A</v>
          </cell>
          <cell r="AL604" t="str">
            <v>NA</v>
          </cell>
          <cell r="AN604" t="str">
            <v>NA</v>
          </cell>
          <cell r="AP604" t="str">
            <v>NA</v>
          </cell>
          <cell r="AR604" t="str">
            <v>NA</v>
          </cell>
          <cell r="AT604" t="str">
            <v>NA</v>
          </cell>
          <cell r="AV604" t="str">
            <v>NA</v>
          </cell>
          <cell r="AX604" t="str">
            <v>NA</v>
          </cell>
          <cell r="AZ604" t="str">
            <v>NA</v>
          </cell>
          <cell r="BB604" t="str">
            <v>NA</v>
          </cell>
          <cell r="BD604" t="str">
            <v>NA</v>
          </cell>
          <cell r="BF604" t="str">
            <v>NA</v>
          </cell>
          <cell r="BH604" t="str">
            <v>NA</v>
          </cell>
        </row>
        <row r="605">
          <cell r="J605" t="str">
            <v>xtalo</v>
          </cell>
          <cell r="AJ605" t="e">
            <v>#N/A</v>
          </cell>
          <cell r="AL605" t="str">
            <v>NA</v>
          </cell>
          <cell r="AN605" t="str">
            <v>NA</v>
          </cell>
          <cell r="AP605" t="str">
            <v>NA</v>
          </cell>
          <cell r="AR605" t="str">
            <v>NA</v>
          </cell>
          <cell r="AT605" t="str">
            <v>NA</v>
          </cell>
          <cell r="AV605" t="str">
            <v>NA</v>
          </cell>
          <cell r="AX605" t="str">
            <v>NA</v>
          </cell>
          <cell r="AZ605" t="str">
            <v>NA</v>
          </cell>
          <cell r="BB605" t="str">
            <v>NA</v>
          </cell>
          <cell r="BD605" t="str">
            <v>NA</v>
          </cell>
          <cell r="BF605" t="str">
            <v>NA</v>
          </cell>
          <cell r="BH605" t="str">
            <v>NA</v>
          </cell>
        </row>
        <row r="606">
          <cell r="J606" t="str">
            <v>vddreg2p5_in</v>
          </cell>
          <cell r="AJ606" t="e">
            <v>#N/A</v>
          </cell>
          <cell r="AL606" t="str">
            <v>NA</v>
          </cell>
          <cell r="AN606" t="str">
            <v>NA</v>
          </cell>
          <cell r="AP606" t="str">
            <v>NA</v>
          </cell>
          <cell r="AR606" t="str">
            <v>NA</v>
          </cell>
          <cell r="AT606" t="str">
            <v>NA</v>
          </cell>
          <cell r="AV606" t="str">
            <v>NA</v>
          </cell>
          <cell r="AX606" t="str">
            <v>NA</v>
          </cell>
          <cell r="AZ606" t="str">
            <v>NA</v>
          </cell>
          <cell r="BB606" t="str">
            <v>NA</v>
          </cell>
          <cell r="BD606" t="str">
            <v>NA</v>
          </cell>
          <cell r="BF606" t="str">
            <v>NA</v>
          </cell>
          <cell r="BH606" t="str">
            <v>NA</v>
          </cell>
        </row>
        <row r="607">
          <cell r="J607" t="str">
            <v>vddreg2p5_out</v>
          </cell>
          <cell r="AJ607" t="e">
            <v>#N/A</v>
          </cell>
          <cell r="AL607" t="str">
            <v>NA</v>
          </cell>
          <cell r="AN607" t="str">
            <v>NA</v>
          </cell>
          <cell r="AP607" t="str">
            <v>NA</v>
          </cell>
          <cell r="AR607" t="str">
            <v>NA</v>
          </cell>
          <cell r="AT607" t="str">
            <v>NA</v>
          </cell>
          <cell r="AV607" t="str">
            <v>NA</v>
          </cell>
          <cell r="AX607" t="str">
            <v>NA</v>
          </cell>
          <cell r="AZ607" t="str">
            <v>NA</v>
          </cell>
          <cell r="BB607" t="str">
            <v>NA</v>
          </cell>
          <cell r="BD607" t="str">
            <v>NA</v>
          </cell>
          <cell r="BF607" t="str">
            <v>NA</v>
          </cell>
          <cell r="BH607" t="str">
            <v>NA</v>
          </cell>
        </row>
        <row r="608">
          <cell r="J608" t="str">
            <v>fa_vdd</v>
          </cell>
          <cell r="AJ608" t="e">
            <v>#N/A</v>
          </cell>
          <cell r="AL608" t="str">
            <v>NA</v>
          </cell>
          <cell r="AN608" t="str">
            <v>NA</v>
          </cell>
          <cell r="AP608" t="str">
            <v>NA</v>
          </cell>
          <cell r="AR608" t="str">
            <v>NA</v>
          </cell>
          <cell r="AT608" t="str">
            <v>NA</v>
          </cell>
          <cell r="AV608" t="str">
            <v>NA</v>
          </cell>
          <cell r="AX608" t="str">
            <v>NA</v>
          </cell>
          <cell r="AZ608" t="str">
            <v>NA</v>
          </cell>
          <cell r="BB608" t="str">
            <v>NA</v>
          </cell>
          <cell r="BD608" t="str">
            <v>NA</v>
          </cell>
          <cell r="BF608" t="str">
            <v>NA</v>
          </cell>
          <cell r="BH608" t="str">
            <v>NA</v>
          </cell>
        </row>
        <row r="609">
          <cell r="AJ609" t="str">
            <v>NA</v>
          </cell>
          <cell r="AL609" t="str">
            <v>NA</v>
          </cell>
          <cell r="AN609" t="str">
            <v>NA</v>
          </cell>
          <cell r="AP609" t="str">
            <v>NA</v>
          </cell>
          <cell r="AR609" t="str">
            <v>NA</v>
          </cell>
          <cell r="AT609" t="str">
            <v>NA</v>
          </cell>
          <cell r="AV609" t="str">
            <v>NA</v>
          </cell>
          <cell r="AX609" t="str">
            <v>NA</v>
          </cell>
          <cell r="AZ609" t="str">
            <v>NA</v>
          </cell>
          <cell r="BB609" t="str">
            <v>NA</v>
          </cell>
          <cell r="BD609" t="str">
            <v>NA</v>
          </cell>
          <cell r="BF609" t="str">
            <v>NA</v>
          </cell>
          <cell r="BH609" t="str">
            <v>NA</v>
          </cell>
        </row>
      </sheetData>
      <sheetData sheetId="9">
        <row r="3">
          <cell r="AD3" t="str">
            <v>#ANATOP_USBPHY2_TSTI_TX_DN</v>
          </cell>
        </row>
        <row r="4">
          <cell r="AD4" t="str">
            <v>#ANATOP_USBPHY2_TSTI_TX_DP</v>
          </cell>
        </row>
        <row r="5">
          <cell r="AD5" t="str">
            <v>#ANATOP_USBPHY2_TSTI_TX_EN</v>
          </cell>
        </row>
        <row r="6">
          <cell r="AD6" t="str">
            <v>#ANATOP_USBPHY2_TSTI_TX_HIZ</v>
          </cell>
        </row>
        <row r="7">
          <cell r="AD7" t="str">
            <v>#ANATOP_USBPHY2_TSTI_TX_HS_MODE</v>
          </cell>
        </row>
        <row r="8">
          <cell r="AD8" t="str">
            <v>#ANATOP_USBPHY2_TSTI_TX_LS_MODE</v>
          </cell>
        </row>
        <row r="9">
          <cell r="AD9" t="str">
            <v>#CCM_SSI_EXT2_CLK</v>
          </cell>
        </row>
        <row r="10">
          <cell r="AD10" t="str">
            <v>#SIMBA_CTI_TRIGOUT_ACK6</v>
          </cell>
        </row>
        <row r="11">
          <cell r="AD11" t="str">
            <v>#SIMBA_CTI_TRIGOUT_ACK7</v>
          </cell>
        </row>
        <row r="12">
          <cell r="AD12" t="str">
            <v>#SIMBA_CTI_TRIGOUT6</v>
          </cell>
        </row>
        <row r="13">
          <cell r="AD13" t="str">
            <v>#SIMBA_CTI_TRIGOUT7</v>
          </cell>
        </row>
        <row r="14">
          <cell r="AD14" t="str">
            <v>#SIMBA_PMU_IRQ[</v>
          </cell>
        </row>
        <row r="15">
          <cell r="AD15" t="str">
            <v>#GPIO_GPI[</v>
          </cell>
        </row>
        <row r="16">
          <cell r="AD16" t="str">
            <v>#GPIO_GPI[</v>
          </cell>
        </row>
        <row r="17">
          <cell r="AD17" t="str">
            <v>#GPIO_GPI[</v>
          </cell>
        </row>
        <row r="18">
          <cell r="AD18" t="str">
            <v>#GPIO_GPI[</v>
          </cell>
        </row>
        <row r="19">
          <cell r="AD19" t="str">
            <v>#GPIO_GPI[</v>
          </cell>
        </row>
        <row r="20">
          <cell r="AD20" t="str">
            <v>#GPIO_GPI[</v>
          </cell>
        </row>
        <row r="21">
          <cell r="AD21" t="str">
            <v>#GPIO_GPI[</v>
          </cell>
        </row>
        <row r="22">
          <cell r="AD22" t="str">
            <v>#GPIO_GPI[</v>
          </cell>
        </row>
        <row r="23">
          <cell r="AD23" t="str">
            <v>#GPIO_GPI[</v>
          </cell>
        </row>
        <row r="24">
          <cell r="AD24" t="str">
            <v>#GPIO_GPI[</v>
          </cell>
        </row>
        <row r="25">
          <cell r="AD25" t="str">
            <v>#GPIO_GPI[</v>
          </cell>
        </row>
        <row r="26">
          <cell r="AD26" t="str">
            <v>#GPIO_GPI[</v>
          </cell>
        </row>
        <row r="27">
          <cell r="AD27" t="str">
            <v>#GPIO_GPI[</v>
          </cell>
        </row>
        <row r="28">
          <cell r="AD28" t="str">
            <v>#GPIO_GPI[</v>
          </cell>
        </row>
        <row r="29">
          <cell r="AD29" t="str">
            <v>#GPIO_GPI[</v>
          </cell>
        </row>
        <row r="30">
          <cell r="AD30" t="str">
            <v>#GPIO_GPI[</v>
          </cell>
        </row>
        <row r="31">
          <cell r="AD31" t="str">
            <v>#GPIO_GPI[</v>
          </cell>
        </row>
        <row r="32">
          <cell r="AD32" t="str">
            <v>#GPIO_GPI[</v>
          </cell>
        </row>
        <row r="33">
          <cell r="AD33" t="str">
            <v>#GPIO_GPI[</v>
          </cell>
        </row>
        <row r="34">
          <cell r="AD34" t="str">
            <v>#GPIO_GPI[</v>
          </cell>
        </row>
        <row r="35">
          <cell r="AD35" t="str">
            <v>#GPIO_GPI[</v>
          </cell>
        </row>
        <row r="36">
          <cell r="AD36" t="str">
            <v>#GPIO_GPI[</v>
          </cell>
        </row>
        <row r="37">
          <cell r="AD37" t="str">
            <v>#GPIO_GPI[</v>
          </cell>
        </row>
        <row r="38">
          <cell r="AD38" t="str">
            <v>#GPIO_GPI[</v>
          </cell>
        </row>
        <row r="39">
          <cell r="AD39" t="str">
            <v>#GPIO_GPI[</v>
          </cell>
        </row>
        <row r="40">
          <cell r="AD40" t="str">
            <v>#GPIO_GPI[</v>
          </cell>
        </row>
        <row r="41">
          <cell r="AD41" t="str">
            <v>#GPIO_GPI[</v>
          </cell>
        </row>
        <row r="42">
          <cell r="AD42" t="str">
            <v>#GPIO_GPI[</v>
          </cell>
        </row>
        <row r="43">
          <cell r="AD43" t="str">
            <v>#GPIO_GPI[</v>
          </cell>
        </row>
        <row r="44">
          <cell r="AD44" t="str">
            <v>#GPIO_GPI[</v>
          </cell>
        </row>
        <row r="45">
          <cell r="AD45" t="str">
            <v>#GPIO_GPI[</v>
          </cell>
        </row>
        <row r="46">
          <cell r="AD46" t="str">
            <v>#GPIO_GPI[</v>
          </cell>
        </row>
        <row r="47">
          <cell r="AD47" t="str">
            <v>#MMDC_DRAM_SDCLK0_B</v>
          </cell>
        </row>
        <row r="48">
          <cell r="AD48" t="str">
            <v>#MMDC_DRAM_SDCLK1_B</v>
          </cell>
        </row>
        <row r="49">
          <cell r="AD49" t="str">
            <v>#MMDC_DRAM_SDQS_B[</v>
          </cell>
        </row>
        <row r="50">
          <cell r="AD50" t="str">
            <v>#PL301_PER1_CLK1</v>
          </cell>
        </row>
        <row r="51">
          <cell r="AD51" t="str">
            <v>#PL301_PER1_HREADY</v>
          </cell>
        </row>
        <row r="52">
          <cell r="AD52" t="str">
            <v>#PL301_PER1_HREADYOUT</v>
          </cell>
        </row>
        <row r="53">
          <cell r="AD53" t="str">
            <v>#PL301_PER1_HSELX</v>
          </cell>
        </row>
        <row r="54">
          <cell r="AD54" t="str">
            <v>#RAWNAND_NANDF_WP_B</v>
          </cell>
        </row>
        <row r="55">
          <cell r="AD55" t="str">
            <v>#SRC_BT_CFG2[</v>
          </cell>
        </row>
        <row r="56">
          <cell r="AD56" t="str">
            <v>#SRC_BT_CFG3[</v>
          </cell>
        </row>
        <row r="57">
          <cell r="AD57" t="str">
            <v>#SRC_BT_EEPROM_CFG</v>
          </cell>
        </row>
        <row r="58">
          <cell r="AD58" t="str">
            <v>#SRC_BT_FREQ</v>
          </cell>
        </row>
        <row r="59">
          <cell r="AD59" t="str">
            <v>#SRC_BT_HPN_EN</v>
          </cell>
        </row>
        <row r="60">
          <cell r="AD60" t="str">
            <v>#SRC_BT_LPB[</v>
          </cell>
        </row>
        <row r="61">
          <cell r="AD61" t="str">
            <v>#SRC_BT_LPB_FREQ[</v>
          </cell>
        </row>
        <row r="62">
          <cell r="AD62" t="str">
            <v>#SRC_BT_MEM_CTL[</v>
          </cell>
        </row>
        <row r="63">
          <cell r="AD63" t="str">
            <v>#SRC_BT_MLC_SEL</v>
          </cell>
        </row>
        <row r="64">
          <cell r="AD64" t="str">
            <v>#SRC_BT_MMU_DISABLE</v>
          </cell>
        </row>
        <row r="65">
          <cell r="AD65" t="str">
            <v>#SRC_BT_OSC_FREQ_SEL[</v>
          </cell>
        </row>
        <row r="66">
          <cell r="AD66" t="str">
            <v>#SRC_BT_RESERVED_1</v>
          </cell>
        </row>
        <row r="67">
          <cell r="AD67" t="str">
            <v>#SRC_BT_SDMMC_SKIP400</v>
          </cell>
        </row>
        <row r="68">
          <cell r="AD68" t="str">
            <v>#SRC_BT_SPARE_SIZE</v>
          </cell>
        </row>
        <row r="69">
          <cell r="AD69" t="str">
            <v>#SRC_BT_SRC[</v>
          </cell>
        </row>
        <row r="70">
          <cell r="AD70" t="str">
            <v>#SRC_BT_UART_SRC[</v>
          </cell>
        </row>
        <row r="71">
          <cell r="AD71" t="str">
            <v>#SRC_BT_USB_SRC</v>
          </cell>
        </row>
        <row r="72">
          <cell r="AD72" t="str">
            <v>#SRC_BT_WEIM_MUXED[</v>
          </cell>
        </row>
        <row r="73">
          <cell r="AD73" t="str">
            <v>#TBD_FLASH_CLK</v>
          </cell>
        </row>
        <row r="74">
          <cell r="AD74" t="str">
            <v>#USBPHY_ID</v>
          </cell>
        </row>
        <row r="75">
          <cell r="AD75" t="str">
            <v>ANATOP_USBOTG_ID</v>
          </cell>
        </row>
        <row r="76">
          <cell r="AD76" t="str">
            <v>ANATOP_ANATOP_24M_OUT</v>
          </cell>
        </row>
        <row r="77">
          <cell r="AD77" t="str">
            <v>ANATOP_ANATOP_32K_OUT</v>
          </cell>
        </row>
        <row r="78">
          <cell r="AD78" t="str">
            <v>ANATOP_ANATOP_TESTI[</v>
          </cell>
        </row>
        <row r="79">
          <cell r="AD79" t="str">
            <v>ANATOP_ANATOP_TESTO[</v>
          </cell>
        </row>
        <row r="80">
          <cell r="AD80" t="str">
            <v>ANATOP_USBPHY1_TSTI_TX_DN</v>
          </cell>
        </row>
        <row r="81">
          <cell r="AD81" t="str">
            <v>ANATOP_USBPHY1_TSTI_TX_DP</v>
          </cell>
        </row>
        <row r="82">
          <cell r="AD82" t="str">
            <v>ANATOP_USBPHY1_TSTI_TX_EN</v>
          </cell>
        </row>
        <row r="83">
          <cell r="AD83" t="str">
            <v>ANATOP_USBPHY1_TSTI_TX_HIZ</v>
          </cell>
        </row>
        <row r="84">
          <cell r="AD84" t="str">
            <v>ANATOP_USBPHY1_TSTI_TX_HS_MODE</v>
          </cell>
        </row>
        <row r="85">
          <cell r="AD85" t="str">
            <v>ANATOP_USBPHY1_TSTI_TX_LS_MODE</v>
          </cell>
        </row>
        <row r="86">
          <cell r="AD86" t="str">
            <v>ANATOP_USBPHY1_TSTO_PLL_CLK20DIV</v>
          </cell>
        </row>
        <row r="87">
          <cell r="AD87" t="str">
            <v>ANATOP_USBPHY1_TSTO_RX_DISCON_DET</v>
          </cell>
        </row>
        <row r="88">
          <cell r="AD88" t="str">
            <v>ANATOP_USBPHY1_TSTO_RX_FS_RXD</v>
          </cell>
        </row>
        <row r="89">
          <cell r="AD89" t="str">
            <v>ANATOP_USBPHY1_TSTO_RX_HS_RXD</v>
          </cell>
        </row>
        <row r="90">
          <cell r="AD90" t="str">
            <v>ANATOP_USBPHY1_TSTO_RX_SQUELCH</v>
          </cell>
        </row>
        <row r="91">
          <cell r="AD91" t="str">
            <v>ANATOP_USBPHY2_TSTO_PLL_CLK20DIV</v>
          </cell>
        </row>
        <row r="92">
          <cell r="AD92" t="str">
            <v>ANATOP_USBPHY2_TSTO_RX_DISCON_DET</v>
          </cell>
        </row>
        <row r="93">
          <cell r="AD93" t="str">
            <v>ANATOP_USBPHY2_TSTO_RX_FS_RXD</v>
          </cell>
        </row>
        <row r="94">
          <cell r="AD94" t="str">
            <v>ANATOP_USBPHY2_TSTO_RX_HS_RXD</v>
          </cell>
        </row>
        <row r="95">
          <cell r="AD95" t="str">
            <v>ANATOP_USBPHY2_TSTO_RX_SQUELCH</v>
          </cell>
        </row>
        <row r="96">
          <cell r="AD96" t="str">
            <v>ASRC_ASRC_EXT_CLK</v>
          </cell>
        </row>
        <row r="97">
          <cell r="AD97" t="str">
            <v>AUDMUX_AUD3_RXC</v>
          </cell>
        </row>
        <row r="98">
          <cell r="AD98" t="str">
            <v>AUDMUX_AUD3_RXD</v>
          </cell>
        </row>
        <row r="99">
          <cell r="AD99" t="str">
            <v>AUDMUX_AUD3_RXFS</v>
          </cell>
        </row>
        <row r="100">
          <cell r="AD100" t="str">
            <v>AUDMUX_AUD3_TXC</v>
          </cell>
        </row>
        <row r="101">
          <cell r="AD101" t="str">
            <v>AUDMUX_AUD3_TXD</v>
          </cell>
        </row>
        <row r="102">
          <cell r="AD102" t="str">
            <v>AUDMUX_AUD3_TXFS</v>
          </cell>
        </row>
        <row r="103">
          <cell r="AD103" t="str">
            <v>AUDMUX_AUD4_RXC</v>
          </cell>
        </row>
        <row r="104">
          <cell r="AD104" t="str">
            <v>AUDMUX_AUD4_RXD</v>
          </cell>
        </row>
        <row r="105">
          <cell r="AD105" t="str">
            <v>AUDMUX_AUD4_RXFS</v>
          </cell>
        </row>
        <row r="106">
          <cell r="AD106" t="str">
            <v>AUDMUX_AUD4_TXC</v>
          </cell>
        </row>
        <row r="107">
          <cell r="AD107" t="str">
            <v>AUDMUX_AUD4_TXD</v>
          </cell>
        </row>
        <row r="108">
          <cell r="AD108" t="str">
            <v>AUDMUX_AUD4_TXFS</v>
          </cell>
        </row>
        <row r="109">
          <cell r="AD109" t="str">
            <v>AUDMUX_AUD5_RXC</v>
          </cell>
        </row>
        <row r="110">
          <cell r="AD110" t="str">
            <v>AUDMUX_AUD5_RXD</v>
          </cell>
        </row>
        <row r="111">
          <cell r="AD111" t="str">
            <v>AUDMUX_AUD5_RXFS</v>
          </cell>
        </row>
        <row r="112">
          <cell r="AD112" t="str">
            <v>AUDMUX_AUD5_TXC</v>
          </cell>
        </row>
        <row r="113">
          <cell r="AD113" t="str">
            <v>AUDMUX_AUD5_TXD</v>
          </cell>
        </row>
        <row r="114">
          <cell r="AD114" t="str">
            <v>AUDMUX_AUD5_TXFS</v>
          </cell>
        </row>
        <row r="115">
          <cell r="AD115" t="str">
            <v>AUDMUX_AUD6_RXC</v>
          </cell>
        </row>
        <row r="116">
          <cell r="AD116" t="str">
            <v>AUDMUX_AUD6_RXD</v>
          </cell>
        </row>
        <row r="117">
          <cell r="AD117" t="str">
            <v>AUDMUX_AUD6_RXFS</v>
          </cell>
        </row>
        <row r="118">
          <cell r="AD118" t="str">
            <v>AUDMUX_AUD6_TXC</v>
          </cell>
        </row>
        <row r="119">
          <cell r="AD119" t="str">
            <v>AUDMUX_AUD6_TXD</v>
          </cell>
        </row>
        <row r="120">
          <cell r="AD120" t="str">
            <v>AUDMUX_AUD6_TXFS</v>
          </cell>
        </row>
        <row r="121">
          <cell r="AD121" t="str">
            <v>CAAM_RNG_OSC_OBS</v>
          </cell>
        </row>
        <row r="122">
          <cell r="AD122" t="str">
            <v>CAN_RXCAN</v>
          </cell>
        </row>
        <row r="123">
          <cell r="AD123" t="str">
            <v>CAN_TXCAN</v>
          </cell>
        </row>
        <row r="124">
          <cell r="AD124" t="str">
            <v>CCM_CLKO</v>
          </cell>
        </row>
        <row r="125">
          <cell r="AD125" t="str">
            <v>CCM_CLKO2</v>
          </cell>
        </row>
        <row r="126">
          <cell r="AD126" t="str">
            <v>CCM_CSI1_MCLK</v>
          </cell>
        </row>
        <row r="127">
          <cell r="AD127" t="str">
            <v>CCM_DI0_EXT_CLK</v>
          </cell>
        </row>
        <row r="128">
          <cell r="AD128" t="str">
            <v>CCM_DI1_EXT_CLK</v>
          </cell>
        </row>
        <row r="129">
          <cell r="AD129" t="str">
            <v>CCM_PMIC_RDY</v>
          </cell>
        </row>
        <row r="130">
          <cell r="AD130" t="str">
            <v>CCM_PMIC_VSTBY_REQ</v>
          </cell>
        </row>
        <row r="131">
          <cell r="AD131" t="str">
            <v>CCM_REF_EN_B</v>
          </cell>
        </row>
        <row r="132">
          <cell r="AD132" t="str">
            <v>CCM_CCM_OUT_0</v>
          </cell>
        </row>
        <row r="133">
          <cell r="AD133" t="str">
            <v>CCM_CCM_OUT_1</v>
          </cell>
        </row>
        <row r="134">
          <cell r="AD134" t="str">
            <v>CCM_CCM_OUT_2</v>
          </cell>
        </row>
        <row r="135">
          <cell r="AD135" t="str">
            <v>CCM_PLL1_BYP</v>
          </cell>
        </row>
        <row r="136">
          <cell r="AD136" t="str">
            <v>CCM_PLL2_BYP</v>
          </cell>
        </row>
        <row r="137">
          <cell r="AD137" t="str">
            <v>CCM_PLL3_BYP</v>
          </cell>
        </row>
        <row r="138">
          <cell r="AD138" t="str">
            <v>CCM_STOP</v>
          </cell>
        </row>
        <row r="139">
          <cell r="AD139" t="str">
            <v>CCM_WAIT</v>
          </cell>
        </row>
        <row r="140">
          <cell r="AD140" t="str">
            <v>SIMBA_EVENTI</v>
          </cell>
        </row>
        <row r="141">
          <cell r="AD141" t="str">
            <v>SIMBA_EVENTO</v>
          </cell>
        </row>
        <row r="142">
          <cell r="AD142" t="str">
            <v>SIMBA_TRACE[</v>
          </cell>
        </row>
        <row r="143">
          <cell r="AD143" t="str">
            <v>SIMBA_TRACE[</v>
          </cell>
        </row>
        <row r="144">
          <cell r="AD144" t="str">
            <v>SIMBA_TRACE[</v>
          </cell>
        </row>
        <row r="145">
          <cell r="AD145" t="str">
            <v>SIMBA_TRACE[</v>
          </cell>
        </row>
        <row r="146">
          <cell r="AD146" t="str">
            <v>SIMBA_TRCLK</v>
          </cell>
        </row>
        <row r="147">
          <cell r="AD147" t="str">
            <v>SIMBA_TRCTL</v>
          </cell>
        </row>
        <row r="148">
          <cell r="AD148" t="str">
            <v>CSU_TD</v>
          </cell>
        </row>
        <row r="149">
          <cell r="AD149" t="str">
            <v>CSU_CSU_ALARM_AUT[</v>
          </cell>
        </row>
        <row r="150">
          <cell r="AD150" t="str">
            <v>CSU_CSU_INT_DEB</v>
          </cell>
        </row>
        <row r="151">
          <cell r="AD151" t="str">
            <v>DCIC_DCIC_OUT</v>
          </cell>
        </row>
        <row r="152">
          <cell r="AD152" t="str">
            <v>DPLLIP_TOG_EN</v>
          </cell>
        </row>
        <row r="153">
          <cell r="AD153" t="str">
            <v>ECSPI_MISO</v>
          </cell>
        </row>
        <row r="154">
          <cell r="AD154" t="str">
            <v>ECSPI_MOSI</v>
          </cell>
        </row>
        <row r="155">
          <cell r="AD155" t="str">
            <v>ECSPI_RDY</v>
          </cell>
        </row>
        <row r="156">
          <cell r="AD156" t="str">
            <v>ECSPI_SCLK</v>
          </cell>
        </row>
        <row r="157">
          <cell r="AD157" t="str">
            <v>ECSPI_SS0</v>
          </cell>
        </row>
        <row r="158">
          <cell r="AD158" t="str">
            <v>ECSPI_SS1</v>
          </cell>
        </row>
        <row r="159">
          <cell r="AD159" t="str">
            <v>ECSPI_SS2</v>
          </cell>
        </row>
        <row r="160">
          <cell r="AD160" t="str">
            <v>ECSPI_SS3</v>
          </cell>
        </row>
        <row r="161">
          <cell r="AD161" t="str">
            <v>LCDIF_DAT[</v>
          </cell>
        </row>
        <row r="162">
          <cell r="AD162" t="str">
            <v>LCDIF_DAT[</v>
          </cell>
        </row>
        <row r="163">
          <cell r="AD163" t="str">
            <v>LCDIF_DAT[</v>
          </cell>
        </row>
        <row r="164">
          <cell r="AD164" t="str">
            <v>LCDIF_DAT[</v>
          </cell>
        </row>
        <row r="165">
          <cell r="AD165" t="str">
            <v>LCDIF_VSYNC</v>
          </cell>
        </row>
        <row r="166">
          <cell r="AD166" t="str">
            <v>LCDIF_HSYNC</v>
          </cell>
        </row>
        <row r="167">
          <cell r="AD167" t="str">
            <v>LCDIF_BUSY</v>
          </cell>
        </row>
        <row r="168">
          <cell r="AD168" t="str">
            <v>LCDIF_CLK</v>
          </cell>
        </row>
        <row r="169">
          <cell r="AD169" t="str">
            <v>LCDIF_ENABLE</v>
          </cell>
        </row>
        <row r="170">
          <cell r="AD170" t="str">
            <v>LCDIF_CS</v>
          </cell>
        </row>
        <row r="171">
          <cell r="AD171" t="str">
            <v>LCDIF_RS</v>
          </cell>
        </row>
        <row r="172">
          <cell r="AD172" t="str">
            <v>LCDIF_RD_E</v>
          </cell>
        </row>
        <row r="173">
          <cell r="AD173" t="str">
            <v>LCDIF_WR_RWN</v>
          </cell>
        </row>
        <row r="174">
          <cell r="AD174" t="str">
            <v>LCDIF_RESET</v>
          </cell>
        </row>
        <row r="175">
          <cell r="AD175" t="str">
            <v>EMI_DSTROBE</v>
          </cell>
        </row>
        <row r="176">
          <cell r="AD176" t="str">
            <v>ENET_1588_EVENT0_IN</v>
          </cell>
        </row>
        <row r="177">
          <cell r="AD177" t="str">
            <v>ENET_1588_EVENT0_OUT</v>
          </cell>
        </row>
        <row r="178">
          <cell r="AD178" t="str">
            <v>ENET_1588_EVENT1_IN</v>
          </cell>
        </row>
        <row r="179">
          <cell r="AD179" t="str">
            <v>ENET_1588_EVENT1_OUT</v>
          </cell>
        </row>
        <row r="180">
          <cell r="AD180" t="str">
            <v>ENET_1588_EVENT2_IN</v>
          </cell>
        </row>
        <row r="181">
          <cell r="AD181" t="str">
            <v>ENET_1588_EVENT2_OUT</v>
          </cell>
        </row>
        <row r="182">
          <cell r="AD182" t="str">
            <v>ENET_1588_EVENT3_IN</v>
          </cell>
        </row>
        <row r="183">
          <cell r="AD183" t="str">
            <v>ENET_1588_EVENT3_OUT</v>
          </cell>
        </row>
        <row r="184">
          <cell r="AD184" t="str">
            <v>ENET_ANATOP_ETHERNET_REF_OUT</v>
          </cell>
        </row>
        <row r="185">
          <cell r="AD185" t="str">
            <v>ENET_COL</v>
          </cell>
        </row>
        <row r="186">
          <cell r="AD186" t="str">
            <v>ENET_CRS</v>
          </cell>
        </row>
        <row r="187">
          <cell r="AD187" t="str">
            <v>ENET_MDC</v>
          </cell>
        </row>
        <row r="188">
          <cell r="AD188" t="str">
            <v>ENET_MDIO</v>
          </cell>
        </row>
        <row r="189">
          <cell r="AD189" t="str">
            <v>ENET_RDATA[</v>
          </cell>
        </row>
        <row r="190">
          <cell r="AD190" t="str">
            <v>ENET_RDATA[</v>
          </cell>
        </row>
        <row r="191">
          <cell r="AD191" t="str">
            <v>ENET_RDATA[</v>
          </cell>
        </row>
        <row r="192">
          <cell r="AD192" t="str">
            <v>ENET_RDATA[</v>
          </cell>
        </row>
        <row r="193">
          <cell r="AD193" t="str">
            <v>ENET_RGMII_RD0</v>
          </cell>
        </row>
        <row r="194">
          <cell r="AD194" t="str">
            <v>ENET_RGMII_RD1</v>
          </cell>
        </row>
        <row r="195">
          <cell r="AD195" t="str">
            <v>ENET_RGMII_RD2</v>
          </cell>
        </row>
        <row r="196">
          <cell r="AD196" t="str">
            <v>ENET_RGMII_RD3</v>
          </cell>
        </row>
        <row r="197">
          <cell r="AD197" t="str">
            <v>ENET_RGMII_RX_CTL</v>
          </cell>
        </row>
        <row r="198">
          <cell r="AD198" t="str">
            <v>ENET_RGMII_RXC</v>
          </cell>
        </row>
        <row r="199">
          <cell r="AD199" t="str">
            <v>ENET_RGMII_TD0</v>
          </cell>
        </row>
        <row r="200">
          <cell r="AD200" t="str">
            <v>ENET_RGMII_TD1</v>
          </cell>
        </row>
        <row r="201">
          <cell r="AD201" t="str">
            <v>ENET_RGMII_TD2</v>
          </cell>
        </row>
        <row r="202">
          <cell r="AD202" t="str">
            <v>ENET_RGMII_TD3</v>
          </cell>
        </row>
        <row r="203">
          <cell r="AD203" t="str">
            <v>ENET_RGMII_TX_CTL</v>
          </cell>
        </row>
        <row r="204">
          <cell r="AD204" t="str">
            <v>ENET_RGMII_TXC</v>
          </cell>
        </row>
        <row r="205">
          <cell r="AD205" t="str">
            <v>ENET_RX_CLK</v>
          </cell>
        </row>
        <row r="206">
          <cell r="AD206" t="str">
            <v>ENET_RX_EN</v>
          </cell>
        </row>
        <row r="207">
          <cell r="AD207" t="str">
            <v>ENET_RX_ER</v>
          </cell>
        </row>
        <row r="208">
          <cell r="AD208" t="str">
            <v>ENET_TDATA[</v>
          </cell>
        </row>
        <row r="209">
          <cell r="AD209" t="str">
            <v>ENET_TDATA[</v>
          </cell>
        </row>
        <row r="210">
          <cell r="AD210" t="str">
            <v>ENET_TDATA[</v>
          </cell>
        </row>
        <row r="211">
          <cell r="AD211" t="str">
            <v>ENET_TDATA[</v>
          </cell>
        </row>
        <row r="212">
          <cell r="AD212" t="str">
            <v>ENET_TX_CLK</v>
          </cell>
        </row>
        <row r="213">
          <cell r="AD213" t="str">
            <v>ENET_TX_EN</v>
          </cell>
        </row>
        <row r="214">
          <cell r="AD214" t="str">
            <v>ENET_TX_ER</v>
          </cell>
        </row>
        <row r="215">
          <cell r="AD215" t="str">
            <v>EPDC_GDCLK</v>
          </cell>
        </row>
        <row r="216">
          <cell r="AD216" t="str">
            <v>EPDC_GDSP</v>
          </cell>
        </row>
        <row r="217">
          <cell r="AD217" t="str">
            <v>EPDC_GDOE</v>
          </cell>
        </row>
        <row r="218">
          <cell r="AD218" t="str">
            <v>EPDC_GDRL</v>
          </cell>
        </row>
        <row r="219">
          <cell r="AD219" t="str">
            <v>EPDC_SDCLK</v>
          </cell>
        </row>
        <row r="220">
          <cell r="AD220" t="str">
            <v>EPDC_SDCLKN</v>
          </cell>
        </row>
        <row r="221">
          <cell r="AD221" t="str">
            <v>EPDC_SDOEZ</v>
          </cell>
        </row>
        <row r="222">
          <cell r="AD222" t="str">
            <v>EPDC_SDOED</v>
          </cell>
        </row>
        <row r="223">
          <cell r="AD223" t="str">
            <v>EPDC_SDOE</v>
          </cell>
        </row>
        <row r="224">
          <cell r="AD224" t="str">
            <v>EPDC_SDLE</v>
          </cell>
        </row>
        <row r="225">
          <cell r="AD225" t="str">
            <v>EPDC_SDSP</v>
          </cell>
        </row>
        <row r="226">
          <cell r="AD226" t="str">
            <v>EPDC_SDDO[</v>
          </cell>
        </row>
        <row r="227">
          <cell r="AD227" t="str">
            <v>EPDC_SDCE[</v>
          </cell>
        </row>
        <row r="228">
          <cell r="AD228" t="str">
            <v>EPDC_SDSHR</v>
          </cell>
        </row>
        <row r="229">
          <cell r="AD229" t="str">
            <v>EPDC_PWRWAKE</v>
          </cell>
        </row>
        <row r="230">
          <cell r="AD230" t="str">
            <v>EPDC_PWRCTRL[</v>
          </cell>
        </row>
        <row r="231">
          <cell r="AD231" t="str">
            <v>EPDC_PWRCOM</v>
          </cell>
        </row>
        <row r="232">
          <cell r="AD232" t="str">
            <v>EPDC_PWRSTAT</v>
          </cell>
        </row>
        <row r="233">
          <cell r="AD233" t="str">
            <v>EPDC_PWRIRQ</v>
          </cell>
        </row>
        <row r="234">
          <cell r="AD234" t="str">
            <v>EPDC_VCOM[</v>
          </cell>
        </row>
        <row r="235">
          <cell r="AD235" t="str">
            <v>EPDC_BDR[</v>
          </cell>
        </row>
        <row r="236">
          <cell r="AD236" t="str">
            <v>EPIT_EPITO</v>
          </cell>
        </row>
        <row r="237">
          <cell r="AD237" t="str">
            <v>ESAI_FSR</v>
          </cell>
        </row>
        <row r="238">
          <cell r="AD238" t="str">
            <v>ESAI_FST</v>
          </cell>
        </row>
        <row r="239">
          <cell r="AD239" t="str">
            <v>ESAI_HCKR</v>
          </cell>
        </row>
        <row r="240">
          <cell r="AD240" t="str">
            <v>ESAI_HCKT</v>
          </cell>
        </row>
        <row r="241">
          <cell r="AD241" t="str">
            <v>ESAI_SCKR</v>
          </cell>
        </row>
        <row r="242">
          <cell r="AD242" t="str">
            <v>ESAI_SCKT</v>
          </cell>
        </row>
        <row r="243">
          <cell r="AD243" t="str">
            <v>ESAI_TX0</v>
          </cell>
        </row>
        <row r="244">
          <cell r="AD244" t="str">
            <v>ESAI_TX1</v>
          </cell>
        </row>
        <row r="245">
          <cell r="AD245" t="str">
            <v>ESAI_TX2_RX3</v>
          </cell>
        </row>
        <row r="246">
          <cell r="AD246" t="str">
            <v>ESAI_TX3_RX2</v>
          </cell>
        </row>
        <row r="247">
          <cell r="AD247" t="str">
            <v>ESAI_TX4_RX1</v>
          </cell>
        </row>
        <row r="248">
          <cell r="AD248" t="str">
            <v>ESAI_TX5_RX0</v>
          </cell>
        </row>
        <row r="249">
          <cell r="AD249" t="str">
            <v>FIRI_RXD</v>
          </cell>
        </row>
        <row r="250">
          <cell r="AD250" t="str">
            <v>FIRI_TXD</v>
          </cell>
        </row>
        <row r="251">
          <cell r="AD251" t="str">
            <v>GPIO_GPIO[</v>
          </cell>
        </row>
        <row r="252">
          <cell r="AD252" t="str">
            <v>GPIO_GPIO[</v>
          </cell>
        </row>
        <row r="253">
          <cell r="AD253" t="str">
            <v>GPIO_GPIO[</v>
          </cell>
        </row>
        <row r="254">
          <cell r="AD254" t="str">
            <v>GPIO_GPIO[</v>
          </cell>
        </row>
        <row r="255">
          <cell r="AD255" t="str">
            <v>GPIO_GPIO[</v>
          </cell>
        </row>
        <row r="256">
          <cell r="AD256" t="str">
            <v>GPIO_GPIO[</v>
          </cell>
        </row>
        <row r="257">
          <cell r="AD257" t="str">
            <v>GPIO_GPIO[</v>
          </cell>
        </row>
        <row r="258">
          <cell r="AD258" t="str">
            <v>GPIO_GPIO[</v>
          </cell>
        </row>
        <row r="259">
          <cell r="AD259" t="str">
            <v>GPIO_GPIO[</v>
          </cell>
        </row>
        <row r="260">
          <cell r="AD260" t="str">
            <v>GPIO_GPIO[</v>
          </cell>
        </row>
        <row r="261">
          <cell r="AD261" t="str">
            <v>GPIO_GPIO[</v>
          </cell>
        </row>
        <row r="262">
          <cell r="AD262" t="str">
            <v>GPIO_GPIO[</v>
          </cell>
        </row>
        <row r="263">
          <cell r="AD263" t="str">
            <v>GPIO_GPIO[</v>
          </cell>
        </row>
        <row r="264">
          <cell r="AD264" t="str">
            <v>GPIO_GPIO[</v>
          </cell>
        </row>
        <row r="265">
          <cell r="AD265" t="str">
            <v>GPIO_GPIO[</v>
          </cell>
        </row>
        <row r="266">
          <cell r="AD266" t="str">
            <v>GPIO_GPIO[</v>
          </cell>
        </row>
        <row r="267">
          <cell r="AD267" t="str">
            <v>GPIO_GPIO[</v>
          </cell>
        </row>
        <row r="268">
          <cell r="AD268" t="str">
            <v>GPIO_GPIO[</v>
          </cell>
        </row>
        <row r="269">
          <cell r="AD269" t="str">
            <v>GPIO_GPIO[</v>
          </cell>
        </row>
        <row r="270">
          <cell r="AD270" t="str">
            <v>GPIO_GPIO[</v>
          </cell>
        </row>
        <row r="271">
          <cell r="AD271" t="str">
            <v>GPIO_GPIO[</v>
          </cell>
        </row>
        <row r="272">
          <cell r="AD272" t="str">
            <v>GPIO_GPIO[</v>
          </cell>
        </row>
        <row r="273">
          <cell r="AD273" t="str">
            <v>GPIO_GPIO[</v>
          </cell>
        </row>
        <row r="274">
          <cell r="AD274" t="str">
            <v>GPIO_GPIO[</v>
          </cell>
        </row>
        <row r="275">
          <cell r="AD275" t="str">
            <v>GPIO_GPIO[</v>
          </cell>
        </row>
        <row r="276">
          <cell r="AD276" t="str">
            <v>GPIO_GPIO[</v>
          </cell>
        </row>
        <row r="277">
          <cell r="AD277" t="str">
            <v>GPIO_GPIO[</v>
          </cell>
        </row>
        <row r="278">
          <cell r="AD278" t="str">
            <v>GPIO_GPIO[</v>
          </cell>
        </row>
        <row r="279">
          <cell r="AD279" t="str">
            <v>GPIO_GPIO[</v>
          </cell>
        </row>
        <row r="280">
          <cell r="AD280" t="str">
            <v>GPIO_GPIO[</v>
          </cell>
        </row>
        <row r="281">
          <cell r="AD281" t="str">
            <v>GPIO_GPIO[</v>
          </cell>
        </row>
        <row r="282">
          <cell r="AD282" t="str">
            <v>GPIO_GPIO[</v>
          </cell>
        </row>
        <row r="283">
          <cell r="AD283" t="str">
            <v>GPT_CAPIN1</v>
          </cell>
        </row>
        <row r="284">
          <cell r="AD284" t="str">
            <v>GPT_CAPIN2</v>
          </cell>
        </row>
        <row r="285">
          <cell r="AD285" t="str">
            <v>GPT_CLKIN</v>
          </cell>
        </row>
        <row r="286">
          <cell r="AD286" t="str">
            <v>GPT_CMPOUT1</v>
          </cell>
        </row>
        <row r="287">
          <cell r="AD287" t="str">
            <v>GPT_CMPOUT2</v>
          </cell>
        </row>
        <row r="288">
          <cell r="AD288" t="str">
            <v>GPT_CMPOUT3</v>
          </cell>
        </row>
        <row r="289">
          <cell r="AD289" t="str">
            <v>GPU3D_GPU_DEBUG_OUT[</v>
          </cell>
        </row>
        <row r="290">
          <cell r="AD290" t="str">
            <v>HDMI_TX_CEC_LINE</v>
          </cell>
        </row>
        <row r="291">
          <cell r="AD291" t="str">
            <v>HDMI_TX_DDC_SCL</v>
          </cell>
        </row>
        <row r="292">
          <cell r="AD292" t="str">
            <v>HDMI_TX_DDC_SDA</v>
          </cell>
        </row>
        <row r="293">
          <cell r="AD293" t="str">
            <v>HDMI_TX_OPHYDTB[</v>
          </cell>
        </row>
        <row r="294">
          <cell r="AD294" t="str">
            <v>HSI2C_SCL</v>
          </cell>
        </row>
        <row r="295">
          <cell r="AD295" t="str">
            <v>HSI2C_SDA</v>
          </cell>
        </row>
        <row r="296">
          <cell r="AD296" t="str">
            <v>I2C_SCL</v>
          </cell>
        </row>
        <row r="297">
          <cell r="AD297" t="str">
            <v>I2C_SDA</v>
          </cell>
        </row>
        <row r="298">
          <cell r="AD298" t="str">
            <v>IPU3H_CSI0_D[</v>
          </cell>
        </row>
        <row r="299">
          <cell r="AD299" t="str">
            <v>IPU3H_CSI0_DATA_EN</v>
          </cell>
        </row>
        <row r="300">
          <cell r="AD300" t="str">
            <v>IPU3H_CSI0_HSYNC</v>
          </cell>
        </row>
        <row r="301">
          <cell r="AD301" t="str">
            <v>IPU3H_CSI0_PIXCLK</v>
          </cell>
        </row>
        <row r="302">
          <cell r="AD302" t="str">
            <v>IPU3H_CSI0_VSYNC</v>
          </cell>
        </row>
        <row r="303">
          <cell r="AD303" t="str">
            <v>IPU3H_CSI1_D[</v>
          </cell>
        </row>
        <row r="304">
          <cell r="AD304" t="str">
            <v>IPU3H_CSI1_DATA_EN</v>
          </cell>
        </row>
        <row r="305">
          <cell r="AD305" t="str">
            <v>IPU3H_CSI1_HSYNC</v>
          </cell>
        </row>
        <row r="306">
          <cell r="AD306" t="str">
            <v>IPU3H_CSI1_PIXCLK</v>
          </cell>
        </row>
        <row r="307">
          <cell r="AD307" t="str">
            <v>IPU3H_CSI1_VSYNC</v>
          </cell>
        </row>
        <row r="308">
          <cell r="AD308" t="str">
            <v>IPU3H_DI0_D0_CS</v>
          </cell>
        </row>
        <row r="309">
          <cell r="AD309" t="str">
            <v>IPU3H_DI0_D1_CS</v>
          </cell>
        </row>
        <row r="310">
          <cell r="AD310" t="str">
            <v>IPU3H_DI0_DISP_CLK</v>
          </cell>
        </row>
        <row r="311">
          <cell r="AD311" t="str">
            <v>IPU3H_DI0_PIN1</v>
          </cell>
        </row>
        <row r="312">
          <cell r="AD312" t="str">
            <v>IPU3H_DI0_PIN11</v>
          </cell>
        </row>
        <row r="313">
          <cell r="AD313" t="str">
            <v>IPU3H_DI0_PIN12</v>
          </cell>
        </row>
        <row r="314">
          <cell r="AD314" t="str">
            <v>IPU3H_DI0_PIN13</v>
          </cell>
        </row>
        <row r="315">
          <cell r="AD315" t="str">
            <v>IPU3H_DI0_PIN14</v>
          </cell>
        </row>
        <row r="316">
          <cell r="AD316" t="str">
            <v>IPU3H_DI0_PIN15</v>
          </cell>
        </row>
        <row r="317">
          <cell r="AD317" t="str">
            <v>IPU3H_DI0_PIN16</v>
          </cell>
        </row>
        <row r="318">
          <cell r="AD318" t="str">
            <v>IPU3H_DI0_PIN17</v>
          </cell>
        </row>
        <row r="319">
          <cell r="AD319" t="str">
            <v>IPU3H_DI0_PIN2</v>
          </cell>
        </row>
        <row r="320">
          <cell r="AD320" t="str">
            <v>IPU3H_DI0_PIN3</v>
          </cell>
        </row>
        <row r="321">
          <cell r="AD321" t="str">
            <v>IPU3H_DI0_PIN4</v>
          </cell>
        </row>
        <row r="322">
          <cell r="AD322" t="str">
            <v>IPU3H_DI0_PIN5</v>
          </cell>
        </row>
        <row r="323">
          <cell r="AD323" t="str">
            <v>IPU3H_DI0_PIN6</v>
          </cell>
        </row>
        <row r="324">
          <cell r="AD324" t="str">
            <v>IPU3H_DI0_PIN7</v>
          </cell>
        </row>
        <row r="325">
          <cell r="AD325" t="str">
            <v>IPU3H_DI0_PIN8</v>
          </cell>
        </row>
        <row r="326">
          <cell r="AD326" t="str">
            <v>IPU3H_DI0_WAIT</v>
          </cell>
        </row>
        <row r="327">
          <cell r="AD327" t="str">
            <v>IPU3H_DI1_D0_CS</v>
          </cell>
        </row>
        <row r="328">
          <cell r="AD328" t="str">
            <v>IPU3H_DI1_D1_CS</v>
          </cell>
        </row>
        <row r="329">
          <cell r="AD329" t="str">
            <v>IPU3H_DI1_DISP_CLK</v>
          </cell>
        </row>
        <row r="330">
          <cell r="AD330" t="str">
            <v>IPU3H_DI1_PIN1</v>
          </cell>
        </row>
        <row r="331">
          <cell r="AD331" t="str">
            <v>IPU3H_DI1_PIN11</v>
          </cell>
        </row>
        <row r="332">
          <cell r="AD332" t="str">
            <v>IPU3H_DI1_PIN12</v>
          </cell>
        </row>
        <row r="333">
          <cell r="AD333" t="str">
            <v>IPU3H_DI1_PIN13</v>
          </cell>
        </row>
        <row r="334">
          <cell r="AD334" t="str">
            <v>IPU3H_DI1_PIN14</v>
          </cell>
        </row>
        <row r="335">
          <cell r="AD335" t="str">
            <v>IPU3H_DI1_PIN15</v>
          </cell>
        </row>
        <row r="336">
          <cell r="AD336" t="str">
            <v>IPU3H_DI1_PIN16</v>
          </cell>
        </row>
        <row r="337">
          <cell r="AD337" t="str">
            <v>IPU3H_DI1_PIN17</v>
          </cell>
        </row>
        <row r="338">
          <cell r="AD338" t="str">
            <v>IPU3H_DI1_PIN2</v>
          </cell>
        </row>
        <row r="339">
          <cell r="AD339" t="str">
            <v>IPU3H_DI1_PIN3</v>
          </cell>
        </row>
        <row r="340">
          <cell r="AD340" t="str">
            <v>IPU3H_DI1_PIN4</v>
          </cell>
        </row>
        <row r="341">
          <cell r="AD341" t="str">
            <v>IPU3H_DI1_PIN5</v>
          </cell>
        </row>
        <row r="342">
          <cell r="AD342" t="str">
            <v>IPU3H_DI1_PIN6</v>
          </cell>
        </row>
        <row r="343">
          <cell r="AD343" t="str">
            <v>IPU3H_DI1_PIN7</v>
          </cell>
        </row>
        <row r="344">
          <cell r="AD344" t="str">
            <v>IPU3H_DI1_PIN8</v>
          </cell>
        </row>
        <row r="345">
          <cell r="AD345" t="str">
            <v>IPU3H_DI1_WAIT</v>
          </cell>
        </row>
        <row r="346">
          <cell r="AD346" t="str">
            <v>IPU3H_DISP0_DAT[</v>
          </cell>
        </row>
        <row r="347">
          <cell r="AD347" t="str">
            <v>IPU3H_DISP0_DAT[</v>
          </cell>
        </row>
        <row r="348">
          <cell r="AD348" t="str">
            <v>IPU3H_DISP0_DAT[</v>
          </cell>
        </row>
        <row r="349">
          <cell r="AD349" t="str">
            <v>IPU3H_DISP0_DAT[</v>
          </cell>
        </row>
        <row r="350">
          <cell r="AD350" t="str">
            <v>IPU3H_DISP1_DAT[</v>
          </cell>
        </row>
        <row r="351">
          <cell r="AD351" t="str">
            <v>IPU3H_DISP1_DAT[</v>
          </cell>
        </row>
        <row r="352">
          <cell r="AD352" t="str">
            <v>IPU3H_DISP1_DAT[</v>
          </cell>
        </row>
        <row r="353">
          <cell r="AD353" t="str">
            <v>IPU3H_DISP1_DAT[</v>
          </cell>
        </row>
        <row r="354">
          <cell r="AD354" t="str">
            <v>IPU3H_EXT_TRIG</v>
          </cell>
        </row>
        <row r="355">
          <cell r="AD355" t="str">
            <v>IPU3H_SISG[</v>
          </cell>
        </row>
        <row r="356">
          <cell r="AD356" t="str">
            <v>IPU3H_IPU_DIAG_BUS[</v>
          </cell>
        </row>
        <row r="357">
          <cell r="AD357" t="str">
            <v>IPU3H_SNOOP1</v>
          </cell>
        </row>
        <row r="358">
          <cell r="AD358" t="str">
            <v>IPU3H_SNOOP2</v>
          </cell>
        </row>
        <row r="359">
          <cell r="AD359" t="str">
            <v>IPU3H_DISPB0_SER_CLK</v>
          </cell>
        </row>
        <row r="360">
          <cell r="AD360" t="str">
            <v>IPU3H_DISPB0_SER_DIN</v>
          </cell>
        </row>
        <row r="361">
          <cell r="AD361" t="str">
            <v>IPU3H_DISPB0_SER_DIO</v>
          </cell>
        </row>
        <row r="362">
          <cell r="AD362" t="str">
            <v>IPU3H_DISPB0_SER_RS</v>
          </cell>
        </row>
        <row r="363">
          <cell r="AD363" t="str">
            <v>IPU3H_DISPB1_SER_CLK</v>
          </cell>
        </row>
        <row r="364">
          <cell r="AD364" t="str">
            <v>IPU3H_DISPB1_SER_DIN</v>
          </cell>
        </row>
        <row r="365">
          <cell r="AD365" t="str">
            <v>IPU3H_DISPB1_SER_DIO</v>
          </cell>
        </row>
        <row r="366">
          <cell r="AD366" t="str">
            <v>IPU3H_DISPB1_SER_RS</v>
          </cell>
        </row>
        <row r="367">
          <cell r="AD367" t="str">
            <v>IPU3H_SER_DISP0_CS</v>
          </cell>
        </row>
        <row r="368">
          <cell r="AD368" t="str">
            <v>IPU3H_SER_DISP1_CS</v>
          </cell>
        </row>
        <row r="369">
          <cell r="AD369" t="str">
            <v>KPP_COL[</v>
          </cell>
        </row>
        <row r="370">
          <cell r="AD370" t="str">
            <v>KPP_COL[</v>
          </cell>
        </row>
        <row r="371">
          <cell r="AD371" t="str">
            <v>KPP_COL[</v>
          </cell>
        </row>
        <row r="372">
          <cell r="AD372" t="str">
            <v>KPP_COL[</v>
          </cell>
        </row>
        <row r="373">
          <cell r="AD373" t="str">
            <v>KPP_COL[</v>
          </cell>
        </row>
        <row r="374">
          <cell r="AD374" t="str">
            <v>KPP_COL[</v>
          </cell>
        </row>
        <row r="375">
          <cell r="AD375" t="str">
            <v>KPP_COL[</v>
          </cell>
        </row>
        <row r="376">
          <cell r="AD376" t="str">
            <v>KPP_COL[</v>
          </cell>
        </row>
        <row r="377">
          <cell r="AD377" t="str">
            <v>KPP_ROW[</v>
          </cell>
        </row>
        <row r="378">
          <cell r="AD378" t="str">
            <v>LDB_LVDS0_CLK</v>
          </cell>
        </row>
        <row r="379">
          <cell r="AD379" t="str">
            <v>LDB_LVDS0_TX0</v>
          </cell>
        </row>
        <row r="380">
          <cell r="AD380" t="str">
            <v>LDB_LVDS0_TX1</v>
          </cell>
        </row>
        <row r="381">
          <cell r="AD381" t="str">
            <v>LDB_LVDS0_TX2</v>
          </cell>
        </row>
        <row r="382">
          <cell r="AD382" t="str">
            <v>LDB_LVDS0_TX3</v>
          </cell>
        </row>
        <row r="383">
          <cell r="AD383" t="str">
            <v>LDB_LVDS1_CLK</v>
          </cell>
        </row>
        <row r="384">
          <cell r="AD384" t="str">
            <v>LDB_LVDS1_TX0</v>
          </cell>
        </row>
        <row r="385">
          <cell r="AD385" t="str">
            <v>LDB_LVDS1_TX1</v>
          </cell>
        </row>
        <row r="386">
          <cell r="AD386" t="str">
            <v>LDB_LVDS1_TX2</v>
          </cell>
        </row>
        <row r="387">
          <cell r="AD387" t="str">
            <v>LDB_LVDS1_TX3</v>
          </cell>
        </row>
        <row r="388">
          <cell r="AD388" t="str">
            <v>MIPI_CORE_DPHY_TEST_IN[</v>
          </cell>
        </row>
        <row r="389">
          <cell r="AD389" t="str">
            <v>MIPI_CORE_DPHY_TEST_OUT[</v>
          </cell>
        </row>
        <row r="390">
          <cell r="AD390" t="str">
            <v>MIPI_HSI_CTRL_RX_DATA</v>
          </cell>
        </row>
        <row r="391">
          <cell r="AD391" t="str">
            <v>MIPI_HSI_CTRL_RX_FLAG</v>
          </cell>
        </row>
        <row r="392">
          <cell r="AD392" t="str">
            <v>MIPI_HSI_CTRL_RX_READY</v>
          </cell>
        </row>
        <row r="393">
          <cell r="AD393" t="str">
            <v>MIPI_HSI_CTRL_RX_WAKE</v>
          </cell>
        </row>
        <row r="394">
          <cell r="AD394" t="str">
            <v>MIPI_HSI_CTRL_TX_DATA</v>
          </cell>
        </row>
        <row r="395">
          <cell r="AD395" t="str">
            <v>MIPI_HSI_CTRL_TX_FLAG</v>
          </cell>
        </row>
        <row r="396">
          <cell r="AD396" t="str">
            <v>MIPI_HSI_CTRL_TX_READY</v>
          </cell>
        </row>
        <row r="397">
          <cell r="AD397" t="str">
            <v>MIPI_HSI_CTRL_TX_WAKE</v>
          </cell>
        </row>
        <row r="398">
          <cell r="AD398" t="str">
            <v>MLB_MLBCLK</v>
          </cell>
        </row>
        <row r="399">
          <cell r="AD399" t="str">
            <v>MLB_MLBDAT</v>
          </cell>
        </row>
        <row r="400">
          <cell r="AD400" t="str">
            <v>MLB_MLBSIG</v>
          </cell>
        </row>
        <row r="401">
          <cell r="AD401" t="str">
            <v>MMDC_CALIBRATION</v>
          </cell>
        </row>
        <row r="402">
          <cell r="AD402" t="str">
            <v>MMDC_DRAM_A[</v>
          </cell>
        </row>
        <row r="403">
          <cell r="AD403" t="str">
            <v>MMDC_DRAM_CAS</v>
          </cell>
        </row>
        <row r="404">
          <cell r="AD404" t="str">
            <v>MMDC_DRAM_CS[</v>
          </cell>
        </row>
        <row r="405">
          <cell r="AD405" t="str">
            <v>MMDC_DRAM_CS[</v>
          </cell>
        </row>
        <row r="406">
          <cell r="AD406" t="str">
            <v>MMDC_DRAM_D[</v>
          </cell>
        </row>
        <row r="407">
          <cell r="AD407" t="str">
            <v>MMDC_DRAM_DQM[</v>
          </cell>
        </row>
        <row r="408">
          <cell r="AD408" t="str">
            <v>MMDC_DRAM_ODT[</v>
          </cell>
        </row>
        <row r="409">
          <cell r="AD409" t="str">
            <v>MMDC_DRAM_ODT[</v>
          </cell>
        </row>
        <row r="410">
          <cell r="AD410" t="str">
            <v>MMDC_DRAM_RAS</v>
          </cell>
        </row>
        <row r="411">
          <cell r="AD411" t="str">
            <v>MMDC_DRAM_RESET</v>
          </cell>
        </row>
        <row r="412">
          <cell r="AD412" t="str">
            <v>MMDC_DRAM_SDBA[</v>
          </cell>
        </row>
        <row r="413">
          <cell r="AD413" t="str">
            <v>MMDC_DRAM_SDCKE[</v>
          </cell>
        </row>
        <row r="414">
          <cell r="AD414" t="str">
            <v>MMDC_DRAM_SDCLK0</v>
          </cell>
        </row>
        <row r="415">
          <cell r="AD415" t="str">
            <v>MMDC_DRAM_SDCLK1</v>
          </cell>
        </row>
        <row r="416">
          <cell r="AD416" t="str">
            <v>MMDC_DRAM_SDQS[</v>
          </cell>
        </row>
        <row r="417">
          <cell r="AD417" t="str">
            <v>MMDC_DRAM_SDWE</v>
          </cell>
        </row>
        <row r="418">
          <cell r="AD418" t="str">
            <v>MMDC_MMDC_DEBUG[</v>
          </cell>
        </row>
        <row r="419">
          <cell r="AD419" t="str">
            <v>MSHC_BS</v>
          </cell>
        </row>
        <row r="420">
          <cell r="AD420" t="str">
            <v>MSHC_D[</v>
          </cell>
        </row>
        <row r="421">
          <cell r="AD421" t="str">
            <v>MSHC_D[</v>
          </cell>
        </row>
        <row r="422">
          <cell r="AD422" t="str">
            <v>OBSERVE_MUX_OBSRV_INT_OUT0</v>
          </cell>
        </row>
        <row r="423">
          <cell r="AD423" t="str">
            <v>OBSERVE_MUX_OBSRV_INT_OUT1</v>
          </cell>
        </row>
        <row r="424">
          <cell r="AD424" t="str">
            <v>OBSERVE_MUX_OBSRV_INT_OUT2</v>
          </cell>
        </row>
        <row r="425">
          <cell r="AD425" t="str">
            <v>OBSERVE_MUX_OBSRV_INT_OUT3</v>
          </cell>
        </row>
        <row r="426">
          <cell r="AD426" t="str">
            <v>OBSERVE_MUX_OBSRV_INT_OUT4</v>
          </cell>
        </row>
        <row r="427">
          <cell r="AD427" t="str">
            <v>OCOTP_CTRL_WRAPPER_FUSE_LATCHED</v>
          </cell>
        </row>
        <row r="428">
          <cell r="AD428" t="str">
            <v>OSC32K_32K_OUT</v>
          </cell>
        </row>
        <row r="429">
          <cell r="AD429" t="str">
            <v>OWIRE_LINE</v>
          </cell>
        </row>
        <row r="430">
          <cell r="AD430" t="str">
            <v>PCIE_CTRL_DIAG_STATUS_BUS_MUX[</v>
          </cell>
        </row>
        <row r="431">
          <cell r="AD431" t="str">
            <v>PHY_DTB[</v>
          </cell>
        </row>
        <row r="432">
          <cell r="AD432" t="str">
            <v>PHY_TCK</v>
          </cell>
        </row>
        <row r="433">
          <cell r="AD433" t="str">
            <v>PHY_TDI</v>
          </cell>
        </row>
        <row r="434">
          <cell r="AD434" t="str">
            <v>PHY_TDO</v>
          </cell>
        </row>
        <row r="435">
          <cell r="AD435" t="str">
            <v>PHY_TMS</v>
          </cell>
        </row>
        <row r="436">
          <cell r="AD436" t="str">
            <v>PL301_PER1_HADDR[</v>
          </cell>
        </row>
        <row r="437">
          <cell r="AD437" t="str">
            <v>PL301_PER1_HBURST[</v>
          </cell>
        </row>
        <row r="438">
          <cell r="AD438" t="str">
            <v>PL301_PER1_HMASTLOCK</v>
          </cell>
        </row>
        <row r="439">
          <cell r="AD439" t="str">
            <v>PL301_PER1_HPROT[</v>
          </cell>
        </row>
        <row r="440">
          <cell r="AD440" t="str">
            <v>PL301_PER1_HREADYOUT</v>
          </cell>
        </row>
        <row r="441">
          <cell r="AD441" t="str">
            <v>PL301_PER1_HRESP</v>
          </cell>
        </row>
        <row r="442">
          <cell r="AD442" t="str">
            <v>PL301_PER1_HSIZE[</v>
          </cell>
        </row>
        <row r="443">
          <cell r="AD443" t="str">
            <v>PL301_PER1_HWRITE</v>
          </cell>
        </row>
        <row r="444">
          <cell r="AD444" t="str">
            <v>PWM_PWMO</v>
          </cell>
        </row>
        <row r="445">
          <cell r="AD445" t="str">
            <v>QUADSPI_SCKFA</v>
          </cell>
        </row>
        <row r="446">
          <cell r="AD446" t="str">
            <v>QUADSPI_PCSFA</v>
          </cell>
        </row>
        <row r="447">
          <cell r="AD447" t="str">
            <v>QUADSPI_IOFA[</v>
          </cell>
        </row>
        <row r="448">
          <cell r="AD448" t="str">
            <v>QUADSPI_SCKFB</v>
          </cell>
        </row>
        <row r="449">
          <cell r="AD449" t="str">
            <v>QUADSPI_PCSFB</v>
          </cell>
        </row>
        <row r="450">
          <cell r="AD450" t="str">
            <v>QUADSPI_IOFB[</v>
          </cell>
        </row>
        <row r="451">
          <cell r="AD451" t="str">
            <v>GPMI_ALE</v>
          </cell>
        </row>
        <row r="452">
          <cell r="AD452" t="str">
            <v>GPMI_CE0N</v>
          </cell>
        </row>
        <row r="453">
          <cell r="AD453" t="str">
            <v>GPMI_CE1N</v>
          </cell>
        </row>
        <row r="454">
          <cell r="AD454" t="str">
            <v>GPMI_CE2N</v>
          </cell>
        </row>
        <row r="455">
          <cell r="AD455" t="str">
            <v>GPMI_CE3N</v>
          </cell>
        </row>
        <row r="456">
          <cell r="AD456" t="str">
            <v>GPMI_CE4N</v>
          </cell>
        </row>
        <row r="457">
          <cell r="AD457" t="str">
            <v>GPMI_CE5N</v>
          </cell>
        </row>
        <row r="458">
          <cell r="AD458" t="str">
            <v>GPMI_CE6N</v>
          </cell>
        </row>
        <row r="459">
          <cell r="AD459" t="str">
            <v>GPMI_CE7N</v>
          </cell>
        </row>
        <row r="460">
          <cell r="AD460" t="str">
            <v>GPMI_CLE</v>
          </cell>
        </row>
        <row r="461">
          <cell r="AD461" t="str">
            <v>GPMI_D0</v>
          </cell>
        </row>
        <row r="462">
          <cell r="AD462" t="str">
            <v>GPMI_D1</v>
          </cell>
        </row>
        <row r="463">
          <cell r="AD463" t="str">
            <v>GPMI_D10</v>
          </cell>
        </row>
        <row r="464">
          <cell r="AD464" t="str">
            <v>GPMI_D11</v>
          </cell>
        </row>
        <row r="465">
          <cell r="AD465" t="str">
            <v>GPMI_D12</v>
          </cell>
        </row>
        <row r="466">
          <cell r="AD466" t="str">
            <v>GPMI_D13</v>
          </cell>
        </row>
        <row r="467">
          <cell r="AD467" t="str">
            <v>GPMI_D14</v>
          </cell>
        </row>
        <row r="468">
          <cell r="AD468" t="str">
            <v>GPMI_D15</v>
          </cell>
        </row>
        <row r="469">
          <cell r="AD469" t="str">
            <v>GPMI_D2</v>
          </cell>
        </row>
        <row r="470">
          <cell r="AD470" t="str">
            <v>GPMI_D3</v>
          </cell>
        </row>
        <row r="471">
          <cell r="AD471" t="str">
            <v>GPMI_D4</v>
          </cell>
        </row>
        <row r="472">
          <cell r="AD472" t="str">
            <v>GPMI_D5</v>
          </cell>
        </row>
        <row r="473">
          <cell r="AD473" t="str">
            <v>GPMI_D6</v>
          </cell>
        </row>
        <row r="474">
          <cell r="AD474" t="str">
            <v>GPMI_D7</v>
          </cell>
        </row>
        <row r="475">
          <cell r="AD475" t="str">
            <v>GPMI_D8</v>
          </cell>
        </row>
        <row r="476">
          <cell r="AD476" t="str">
            <v>GPMI_D9</v>
          </cell>
        </row>
        <row r="477">
          <cell r="AD477" t="str">
            <v>GPMI_DQS</v>
          </cell>
        </row>
        <row r="478">
          <cell r="AD478" t="str">
            <v>GPMI_RDN</v>
          </cell>
        </row>
        <row r="479">
          <cell r="AD479" t="str">
            <v>GPMI_READY0</v>
          </cell>
        </row>
        <row r="480">
          <cell r="AD480" t="str">
            <v>GPMI_READY1</v>
          </cell>
        </row>
        <row r="481">
          <cell r="AD481" t="str">
            <v>GPMI_READY2</v>
          </cell>
        </row>
        <row r="482">
          <cell r="AD482" t="str">
            <v>GPMI_READY3</v>
          </cell>
        </row>
        <row r="483">
          <cell r="AD483" t="str">
            <v>GPMI_READY4</v>
          </cell>
        </row>
        <row r="484">
          <cell r="AD484" t="str">
            <v>GPMI_READY5</v>
          </cell>
        </row>
        <row r="485">
          <cell r="AD485" t="str">
            <v>GPMI_READY6</v>
          </cell>
        </row>
        <row r="486">
          <cell r="AD486" t="str">
            <v>GPMI_READY7</v>
          </cell>
        </row>
        <row r="487">
          <cell r="AD487" t="str">
            <v>GPMI_RESETN</v>
          </cell>
        </row>
        <row r="488">
          <cell r="AD488" t="str">
            <v>GPMI_WRN</v>
          </cell>
        </row>
        <row r="489">
          <cell r="AD489" t="str">
            <v>SATA_PHY_DTB[</v>
          </cell>
        </row>
        <row r="490">
          <cell r="AD490" t="str">
            <v>SATA_PHY_TCK</v>
          </cell>
        </row>
        <row r="491">
          <cell r="AD491" t="str">
            <v>SATA_PHY_TDI</v>
          </cell>
        </row>
        <row r="492">
          <cell r="AD492" t="str">
            <v>SATA_PHY_TDO</v>
          </cell>
        </row>
        <row r="493">
          <cell r="AD493" t="str">
            <v>SATA_PHY_TMS</v>
          </cell>
        </row>
        <row r="494">
          <cell r="AD494" t="str">
            <v>SCC_FAIL_STATE</v>
          </cell>
        </row>
        <row r="495">
          <cell r="AD495" t="str">
            <v>SCC_RANDOM</v>
          </cell>
        </row>
        <row r="496">
          <cell r="AD496" t="str">
            <v>SCC_RANDOM_V</v>
          </cell>
        </row>
        <row r="497">
          <cell r="AD497" t="str">
            <v>SCC_SEC_STATE</v>
          </cell>
        </row>
        <row r="498">
          <cell r="AD498" t="str">
            <v>SDMA_DEBUG_BUS_DEVICE[</v>
          </cell>
        </row>
        <row r="499">
          <cell r="AD499" t="str">
            <v>SDMA_DEBUG_BUS_ERROR</v>
          </cell>
        </row>
        <row r="500">
          <cell r="AD500" t="str">
            <v>SDMA_DEBUG_BUS_RWB</v>
          </cell>
        </row>
        <row r="501">
          <cell r="AD501" t="str">
            <v>SDMA_DEBUG_CORE_RUN</v>
          </cell>
        </row>
        <row r="502">
          <cell r="AD502" t="str">
            <v>SDMA_DEBUG_CORE_STATE[</v>
          </cell>
        </row>
        <row r="503">
          <cell r="AD503" t="str">
            <v>SDMA_DEBUG_EVENT_CHANNEL[</v>
          </cell>
        </row>
        <row r="504">
          <cell r="AD504" t="str">
            <v>SDMA_DEBUG_EVENT_CHANNEL_SEL</v>
          </cell>
        </row>
        <row r="505">
          <cell r="AD505" t="str">
            <v>SDMA_DEBUG_EVT_CHN_LINES[</v>
          </cell>
        </row>
        <row r="506">
          <cell r="AD506" t="str">
            <v>SDMA_DEBUG_MATCHED_DMBUS</v>
          </cell>
        </row>
        <row r="507">
          <cell r="AD507" t="str">
            <v>SDMA_DEBUG_MODE</v>
          </cell>
        </row>
        <row r="508">
          <cell r="AD508" t="str">
            <v>SDMA_DEBUG_PC[</v>
          </cell>
        </row>
        <row r="509">
          <cell r="AD509" t="str">
            <v>SDMA_DEBUG_RTBUFFER_WRITE</v>
          </cell>
        </row>
        <row r="510">
          <cell r="AD510" t="str">
            <v>SDMA_DEBUG_YIELD</v>
          </cell>
        </row>
        <row r="511">
          <cell r="AD511" t="str">
            <v>SDMA_SDMA_EXT_EVENT[</v>
          </cell>
        </row>
        <row r="512">
          <cell r="AD512" t="str">
            <v>SDMA_SDMA_EXT_EVENT[</v>
          </cell>
        </row>
        <row r="513">
          <cell r="AD513" t="str">
            <v>SIMV2_CLK0</v>
          </cell>
        </row>
        <row r="514">
          <cell r="AD514" t="str">
            <v>SIMV2_CLK1</v>
          </cell>
        </row>
        <row r="515">
          <cell r="AD515" t="str">
            <v>SIMV2_PD0</v>
          </cell>
        </row>
        <row r="516">
          <cell r="AD516" t="str">
            <v>SIMV2_PD1</v>
          </cell>
        </row>
        <row r="517">
          <cell r="AD517" t="str">
            <v>SIMV2_RST0</v>
          </cell>
        </row>
        <row r="518">
          <cell r="AD518" t="str">
            <v>SIMV2_RST1</v>
          </cell>
        </row>
        <row r="519">
          <cell r="AD519" t="str">
            <v>SIMV2_RX0</v>
          </cell>
        </row>
        <row r="520">
          <cell r="AD520" t="str">
            <v>SIMV2_RX1</v>
          </cell>
        </row>
        <row r="521">
          <cell r="AD521" t="str">
            <v>SIMV2_SIM_RCV_CLK_TEST</v>
          </cell>
        </row>
        <row r="522">
          <cell r="AD522" t="str">
            <v>SIMV2_SIM_TX_CLK_TEST</v>
          </cell>
        </row>
        <row r="523">
          <cell r="AD523" t="str">
            <v>SIMV2_TX0</v>
          </cell>
        </row>
        <row r="524">
          <cell r="AD524" t="str">
            <v>SIMV2_TX1</v>
          </cell>
        </row>
        <row r="525">
          <cell r="AD525" t="str">
            <v>SIMV2_VEN0</v>
          </cell>
        </row>
        <row r="526">
          <cell r="AD526" t="str">
            <v>SIMV2_VEN1</v>
          </cell>
        </row>
        <row r="527">
          <cell r="AD527" t="str">
            <v>SJC_DE_B</v>
          </cell>
        </row>
        <row r="528">
          <cell r="AD528" t="str">
            <v>SJC_TCK</v>
          </cell>
        </row>
        <row r="529">
          <cell r="AD529" t="str">
            <v>SJC_TDI</v>
          </cell>
        </row>
        <row r="530">
          <cell r="AD530" t="str">
            <v>SJC_TDO</v>
          </cell>
        </row>
        <row r="531">
          <cell r="AD531" t="str">
            <v>SJC_TMS</v>
          </cell>
        </row>
        <row r="532">
          <cell r="AD532" t="str">
            <v>SJC_TRSTB</v>
          </cell>
        </row>
        <row r="533">
          <cell r="AD533" t="str">
            <v>SJC_DONE</v>
          </cell>
        </row>
        <row r="534">
          <cell r="AD534" t="str">
            <v>SJC_FAIL</v>
          </cell>
        </row>
        <row r="535">
          <cell r="AD535" t="str">
            <v>SJC_JTAG_ACT</v>
          </cell>
        </row>
        <row r="536">
          <cell r="AD536" t="str">
            <v>SJC_MOD</v>
          </cell>
        </row>
        <row r="537">
          <cell r="AD537" t="str">
            <v>SNVS_HP_WRAPPER_SNVS_VIO_5</v>
          </cell>
        </row>
        <row r="538">
          <cell r="AD538" t="str">
            <v>SNVS_HP_WRAPPER_SNVS_VIO_5_CTL</v>
          </cell>
        </row>
        <row r="539">
          <cell r="AD539" t="str">
            <v>SNVS_LP_WRAPPER_SNVS_TD1</v>
          </cell>
        </row>
        <row r="540">
          <cell r="AD540" t="str">
            <v>SNVS_LP_WRAPPER_SNVS_WAKEUP_ALARM</v>
          </cell>
        </row>
        <row r="541">
          <cell r="AD541" t="str">
            <v>SNVS_LP_WRAPPER_SNVS_ALARM_AUT[</v>
          </cell>
        </row>
        <row r="542">
          <cell r="AD542" t="str">
            <v>SNVS_LP_WRAPPER_BTN</v>
          </cell>
        </row>
        <row r="543">
          <cell r="AD543" t="str">
            <v>SPDIF_IN1</v>
          </cell>
        </row>
        <row r="544">
          <cell r="AD544" t="str">
            <v>SPDIF_OUT1</v>
          </cell>
        </row>
        <row r="545">
          <cell r="AD545" t="str">
            <v>SPDIF_PLOCK</v>
          </cell>
        </row>
        <row r="546">
          <cell r="AD546" t="str">
            <v>SPDIF_SPDIF_EXTCLK</v>
          </cell>
        </row>
        <row r="547">
          <cell r="AD547" t="str">
            <v>SPDIF_SRCLK</v>
          </cell>
        </row>
        <row r="548">
          <cell r="AD548" t="str">
            <v>SRC_BOOT_MODE[</v>
          </cell>
        </row>
        <row r="549">
          <cell r="AD549" t="str">
            <v>SRC_BT_CFG[</v>
          </cell>
        </row>
        <row r="550">
          <cell r="AD550" t="str">
            <v>SRC_INT_BOOT</v>
          </cell>
        </row>
        <row r="551">
          <cell r="AD551" t="str">
            <v>SRC_POR_B</v>
          </cell>
        </row>
        <row r="552">
          <cell r="AD552" t="str">
            <v>SRC_RESET_B</v>
          </cell>
        </row>
        <row r="553">
          <cell r="AD553" t="str">
            <v>SRC_ANY_PU_RST</v>
          </cell>
        </row>
        <row r="554">
          <cell r="AD554" t="str">
            <v>SRC_EARLY_RST</v>
          </cell>
        </row>
        <row r="555">
          <cell r="AD555" t="str">
            <v>SRC_SYSTEM_RST</v>
          </cell>
        </row>
        <row r="556">
          <cell r="AD556" t="str">
            <v>SRC_TESTER_ACK</v>
          </cell>
        </row>
        <row r="557">
          <cell r="AD557" t="str">
            <v>SRTC_SRTCALARM</v>
          </cell>
        </row>
        <row r="558">
          <cell r="AD558" t="str">
            <v>SRTC_SRTCCKIL</v>
          </cell>
        </row>
        <row r="559">
          <cell r="AD559" t="str">
            <v>SRTC_SRTC_ALARM_DEB</v>
          </cell>
        </row>
        <row r="560">
          <cell r="AD560" t="str">
            <v>TCU_TEST_MODE</v>
          </cell>
        </row>
        <row r="561">
          <cell r="AD561" t="str">
            <v>THDIODE_THDIODE</v>
          </cell>
        </row>
        <row r="562">
          <cell r="AD562" t="str">
            <v>TPSMP_CLK</v>
          </cell>
        </row>
        <row r="563">
          <cell r="AD563" t="str">
            <v>TPSMP_HDATA[</v>
          </cell>
        </row>
        <row r="564">
          <cell r="AD564" t="str">
            <v>TPSMP_HDATA_DIR</v>
          </cell>
        </row>
        <row r="565">
          <cell r="AD565" t="str">
            <v>TPSMP_HTRANS[</v>
          </cell>
        </row>
        <row r="566">
          <cell r="AD566" t="str">
            <v>UART_CTS</v>
          </cell>
        </row>
        <row r="567">
          <cell r="AD567" t="str">
            <v>UART_DCD</v>
          </cell>
        </row>
        <row r="568">
          <cell r="AD568" t="str">
            <v>UART_DSR</v>
          </cell>
        </row>
        <row r="569">
          <cell r="AD569" t="str">
            <v>UART_DTR</v>
          </cell>
        </row>
        <row r="570">
          <cell r="AD570" t="str">
            <v>UART_RI</v>
          </cell>
        </row>
        <row r="571">
          <cell r="AD571" t="str">
            <v>UART_RTS</v>
          </cell>
        </row>
        <row r="572">
          <cell r="AD572" t="str">
            <v>UART_RXD_MUX</v>
          </cell>
        </row>
        <row r="573">
          <cell r="AD573" t="str">
            <v>UART_TXD_MUX</v>
          </cell>
        </row>
        <row r="574">
          <cell r="AD574" t="str">
            <v>UART_RXD</v>
          </cell>
        </row>
        <row r="575">
          <cell r="AD575" t="str">
            <v>UART_RXD_IR</v>
          </cell>
        </row>
        <row r="576">
          <cell r="AD576" t="str">
            <v>UART_TXD</v>
          </cell>
        </row>
        <row r="577">
          <cell r="AD577" t="str">
            <v>UART_TXD_IR</v>
          </cell>
        </row>
        <row r="578">
          <cell r="AD578" t="str">
            <v>USBOH3_H1USB_PWRCTL_WAKEUP</v>
          </cell>
        </row>
        <row r="579">
          <cell r="AD579" t="str">
            <v>USBOH3_H2_DATA</v>
          </cell>
        </row>
        <row r="580">
          <cell r="AD580" t="str">
            <v>USBOH3_H2_STROBE</v>
          </cell>
        </row>
        <row r="581">
          <cell r="AD581" t="str">
            <v>USBOH3_H3_DATA</v>
          </cell>
        </row>
        <row r="582">
          <cell r="AD582" t="str">
            <v>USBOH3_H3_STROBE</v>
          </cell>
        </row>
        <row r="583">
          <cell r="AD583" t="str">
            <v>USBOH3_OTGUSB_HOST_MODE</v>
          </cell>
        </row>
        <row r="584">
          <cell r="AD584" t="str">
            <v>USBOH3_OTGUSB_PWRCTL_WAKEUP</v>
          </cell>
        </row>
        <row r="585">
          <cell r="AD585" t="str">
            <v>USBOH3_USBH1_OC</v>
          </cell>
        </row>
        <row r="586">
          <cell r="AD586" t="str">
            <v>USBOH3_USBH1_PWR</v>
          </cell>
        </row>
        <row r="587">
          <cell r="AD587" t="str">
            <v>USBOH3_USBOTG_OC</v>
          </cell>
        </row>
        <row r="588">
          <cell r="AD588" t="str">
            <v>USBOH3_USBOTG_PWR</v>
          </cell>
        </row>
        <row r="589">
          <cell r="AD589" t="str">
            <v>USBOH3_UH2_DFD_OUT[</v>
          </cell>
        </row>
        <row r="590">
          <cell r="AD590" t="str">
            <v>USBOH3_UH3_DFD_OUT[</v>
          </cell>
        </row>
        <row r="591">
          <cell r="AD591" t="str">
            <v>USBPHY_DN</v>
          </cell>
        </row>
        <row r="592">
          <cell r="AD592" t="str">
            <v>USBPHY_DP</v>
          </cell>
        </row>
        <row r="593">
          <cell r="AD593" t="str">
            <v>USDHC_CD</v>
          </cell>
        </row>
        <row r="594">
          <cell r="AD594" t="str">
            <v>USDHC_CLK</v>
          </cell>
        </row>
        <row r="595">
          <cell r="AD595" t="str">
            <v>USDHC_CLKO</v>
          </cell>
        </row>
        <row r="596">
          <cell r="AD596" t="str">
            <v>USDHC_CLKI</v>
          </cell>
        </row>
        <row r="597">
          <cell r="AD597" t="str">
            <v>USDHC_CMD</v>
          </cell>
        </row>
        <row r="598">
          <cell r="AD598" t="str">
            <v>USDHC_DAT0</v>
          </cell>
        </row>
        <row r="599">
          <cell r="AD599" t="str">
            <v>USDHC_DAT1</v>
          </cell>
        </row>
        <row r="600">
          <cell r="AD600" t="str">
            <v>USDHC_DAT2</v>
          </cell>
        </row>
        <row r="601">
          <cell r="AD601" t="str">
            <v>USDHC_DAT3</v>
          </cell>
        </row>
        <row r="602">
          <cell r="AD602" t="str">
            <v>USDHC_DAT4</v>
          </cell>
        </row>
        <row r="603">
          <cell r="AD603" t="str">
            <v>USDHC_DAT5</v>
          </cell>
        </row>
        <row r="604">
          <cell r="AD604" t="str">
            <v>USDHC_DAT6</v>
          </cell>
        </row>
        <row r="605">
          <cell r="AD605" t="str">
            <v>USDHC_DAT7</v>
          </cell>
        </row>
        <row r="606">
          <cell r="AD606" t="str">
            <v>USDHC_LCTL</v>
          </cell>
        </row>
        <row r="607">
          <cell r="AD607" t="str">
            <v>USDHC_RST</v>
          </cell>
        </row>
        <row r="608">
          <cell r="AD608" t="str">
            <v>USDHC_VSELECT</v>
          </cell>
        </row>
        <row r="609">
          <cell r="AD609" t="str">
            <v>USDHC_WP</v>
          </cell>
        </row>
        <row r="610">
          <cell r="AD610" t="str">
            <v>USDHC_USDHC_DEBUG[</v>
          </cell>
        </row>
        <row r="611">
          <cell r="AD611" t="str">
            <v>WDOG_WDOG_B</v>
          </cell>
        </row>
        <row r="612">
          <cell r="AD612" t="str">
            <v>WDOG_WDOG_RST_B_DEB</v>
          </cell>
        </row>
        <row r="613">
          <cell r="AD613" t="str">
            <v>WEIM_RDY</v>
          </cell>
        </row>
        <row r="614">
          <cell r="AD614" t="str">
            <v>WEIM_RDY</v>
          </cell>
        </row>
        <row r="615">
          <cell r="AD615" t="str">
            <v>WEIM_WEIM_A[</v>
          </cell>
        </row>
        <row r="616">
          <cell r="AD616" t="str">
            <v>WEIM_WEIM_BCLK</v>
          </cell>
        </row>
        <row r="617">
          <cell r="AD617" t="str">
            <v>WEIM_ACLK_FREERUN</v>
          </cell>
        </row>
        <row r="618">
          <cell r="AD618" t="str">
            <v>WEIM_WEIM_CRE</v>
          </cell>
        </row>
        <row r="619">
          <cell r="AD619" t="str">
            <v>WEIM_WEIM_CRE_SEL</v>
          </cell>
        </row>
        <row r="620">
          <cell r="AD620" t="str">
            <v>WEIM_WEIM_CS[</v>
          </cell>
        </row>
        <row r="621">
          <cell r="AD621" t="str">
            <v>WEIM_WEIM_CS[</v>
          </cell>
        </row>
        <row r="622">
          <cell r="AD622" t="str">
            <v>WEIM_WEIM_CS[</v>
          </cell>
        </row>
        <row r="623">
          <cell r="AD623" t="str">
            <v>WEIM_WEIM_CS[</v>
          </cell>
        </row>
        <row r="624">
          <cell r="AD624" t="str">
            <v>WEIM_WEIM_CS[</v>
          </cell>
        </row>
        <row r="625">
          <cell r="AD625" t="str">
            <v>WEIM_WEIM_CS[</v>
          </cell>
        </row>
        <row r="626">
          <cell r="AD626" t="str">
            <v>WEIM_WEIM_D[</v>
          </cell>
        </row>
        <row r="627">
          <cell r="AD627" t="str">
            <v>WEIM_WEIM_D[</v>
          </cell>
        </row>
        <row r="628">
          <cell r="AD628" t="str">
            <v>WEIM_WEIM_D[</v>
          </cell>
        </row>
        <row r="629">
          <cell r="AD629" t="str">
            <v>WEIM_WEIM_D[</v>
          </cell>
        </row>
        <row r="630">
          <cell r="AD630" t="str">
            <v>WEIM_WEIM_DA_A[</v>
          </cell>
        </row>
        <row r="631">
          <cell r="AD631" t="str">
            <v>WEIM_WEIM_DA_A[</v>
          </cell>
        </row>
        <row r="632">
          <cell r="AD632" t="str">
            <v>WEIM_WEIM_DTACK_B</v>
          </cell>
        </row>
        <row r="633">
          <cell r="AD633" t="str">
            <v>WEIM_WEIM_EB[</v>
          </cell>
        </row>
        <row r="634">
          <cell r="AD634" t="str">
            <v>WEIM_WEIM_EB[</v>
          </cell>
        </row>
        <row r="635">
          <cell r="AD635" t="str">
            <v>WEIM_WEIM_LBA</v>
          </cell>
        </row>
        <row r="636">
          <cell r="AD636" t="str">
            <v>WEIM_WEIM_OE</v>
          </cell>
        </row>
        <row r="637">
          <cell r="AD637" t="str">
            <v>WEIM_WEIM_RW</v>
          </cell>
        </row>
        <row r="638">
          <cell r="AD638" t="str">
            <v>WEIM_WEIM_WAIT</v>
          </cell>
        </row>
      </sheetData>
      <sheetData sheetId="10"/>
      <sheetData sheetId="11">
        <row r="2">
          <cell r="A2" t="str">
            <v>SLOW</v>
          </cell>
        </row>
      </sheetData>
      <sheetData sheetId="12"/>
      <sheetData sheetId="13"/>
      <sheetData sheetId="14">
        <row r="2">
          <cell r="A2" t="str">
            <v>SLOW</v>
          </cell>
          <cell r="B2" t="str">
            <v>Low</v>
          </cell>
          <cell r="C2" t="str">
            <v>Disabled</v>
          </cell>
          <cell r="D2" t="str">
            <v>Disabled</v>
          </cell>
          <cell r="E2" t="str">
            <v>NA</v>
          </cell>
          <cell r="F2" t="str">
            <v>Keep</v>
          </cell>
          <cell r="G2" t="str">
            <v>Disabled</v>
          </cell>
          <cell r="H2" t="str">
            <v>CMOS</v>
          </cell>
          <cell r="I2" t="str">
            <v>3_LEVEL</v>
          </cell>
          <cell r="J2" t="str">
            <v>regular</v>
          </cell>
          <cell r="K2" t="str">
            <v>High</v>
          </cell>
          <cell r="L2" t="str">
            <v>Disabled</v>
          </cell>
        </row>
        <row r="3">
          <cell r="A3" t="str">
            <v>FAST</v>
          </cell>
          <cell r="B3" t="str">
            <v>Medium</v>
          </cell>
          <cell r="C3" t="str">
            <v>Enabled</v>
          </cell>
          <cell r="D3" t="str">
            <v>Enabled</v>
          </cell>
          <cell r="E3" t="str">
            <v>100KOhm PD</v>
          </cell>
          <cell r="F3" t="str">
            <v>Pull</v>
          </cell>
          <cell r="G3" t="str">
            <v>Enabled</v>
          </cell>
          <cell r="H3" t="str">
            <v>DDR2</v>
          </cell>
          <cell r="I3" t="str">
            <v>4_LEVEL</v>
          </cell>
          <cell r="J3" t="str">
            <v>Max</v>
          </cell>
          <cell r="K3" t="str">
            <v>Low</v>
          </cell>
          <cell r="L3" t="str">
            <v>Enabled</v>
          </cell>
        </row>
        <row r="4">
          <cell r="A4" t="str">
            <v>CFG(SLOW)</v>
          </cell>
          <cell r="B4" t="str">
            <v>High</v>
          </cell>
          <cell r="C4" t="str">
            <v>CFG(Enabled)</v>
          </cell>
          <cell r="D4" t="str">
            <v>CFG(Enabled)</v>
          </cell>
          <cell r="E4" t="str">
            <v>100KOhm PU</v>
          </cell>
          <cell r="F4" t="str">
            <v>CFG(Pull)</v>
          </cell>
          <cell r="G4" t="str">
            <v>CFG(Enabled)</v>
          </cell>
          <cell r="H4" t="str">
            <v>CFG(CMOS)</v>
          </cell>
          <cell r="I4" t="str">
            <v>CFG(3_LEVEL)</v>
          </cell>
          <cell r="J4" t="str">
            <v>CFG(Regular)</v>
          </cell>
          <cell r="K4" t="str">
            <v>CFG(High)</v>
          </cell>
          <cell r="L4" t="str">
            <v>CFG(Enabled)</v>
          </cell>
        </row>
        <row r="5">
          <cell r="A5" t="str">
            <v>CFG(FAST)</v>
          </cell>
          <cell r="B5" t="str">
            <v>Max</v>
          </cell>
          <cell r="C5" t="str">
            <v>CFG(Disabled)</v>
          </cell>
          <cell r="D5" t="str">
            <v>CFG(Disabled)</v>
          </cell>
          <cell r="E5" t="str">
            <v>47KOhm PU</v>
          </cell>
          <cell r="F5" t="str">
            <v>CFG(Keep)</v>
          </cell>
          <cell r="G5" t="str">
            <v>CFG(Disabled)</v>
          </cell>
          <cell r="H5" t="str">
            <v>CFG(DDR2)</v>
          </cell>
          <cell r="I5" t="str">
            <v>CFG(4_LEVEL)</v>
          </cell>
          <cell r="J5" t="str">
            <v>CFG(Max)</v>
          </cell>
          <cell r="K5" t="str">
            <v>CFG(Low)</v>
          </cell>
          <cell r="L5" t="str">
            <v>CFG(Disabled)</v>
          </cell>
        </row>
        <row r="6">
          <cell r="A6" t="str">
            <v>NA</v>
          </cell>
          <cell r="B6" t="str">
            <v>CFG(Low)</v>
          </cell>
          <cell r="C6" t="str">
            <v>NA</v>
          </cell>
          <cell r="D6" t="str">
            <v>NA</v>
          </cell>
          <cell r="E6" t="str">
            <v>22KOhm PU</v>
          </cell>
          <cell r="F6" t="str">
            <v>NA</v>
          </cell>
          <cell r="G6" t="str">
            <v>NA</v>
          </cell>
          <cell r="H6" t="str">
            <v>NA</v>
          </cell>
          <cell r="I6" t="str">
            <v>NA</v>
          </cell>
          <cell r="J6" t="str">
            <v>NA</v>
          </cell>
          <cell r="K6" t="str">
            <v>NA</v>
          </cell>
          <cell r="L6" t="str">
            <v>NA</v>
          </cell>
        </row>
        <row r="7">
          <cell r="A7" t="str">
            <v>Nom</v>
          </cell>
          <cell r="B7" t="str">
            <v>CFG(Medium)</v>
          </cell>
          <cell r="E7" t="str">
            <v>CFG(100KOhm PD)</v>
          </cell>
        </row>
        <row r="8">
          <cell r="B8" t="str">
            <v>CFG(High)</v>
          </cell>
          <cell r="E8" t="str">
            <v>CFG(100KOhm PU)</v>
          </cell>
        </row>
        <row r="9">
          <cell r="B9" t="str">
            <v>CFG(Max)</v>
          </cell>
          <cell r="E9" t="str">
            <v>CFG(47KOhm PU)</v>
          </cell>
        </row>
        <row r="10">
          <cell r="B10" t="str">
            <v>NA</v>
          </cell>
          <cell r="E10" t="str">
            <v>CFG(22KOhm PU)</v>
          </cell>
        </row>
        <row r="11">
          <cell r="B11" t="str">
            <v>Nom</v>
          </cell>
          <cell r="E11" t="str">
            <v>CFG(NA)</v>
          </cell>
        </row>
      </sheetData>
      <sheetData sheetId="15"/>
      <sheetData sheetId="16"/>
      <sheetData sheetId="17"/>
      <sheetData sheetId="18">
        <row r="2">
          <cell r="A2" t="str">
            <v>NONE</v>
          </cell>
        </row>
      </sheetData>
      <sheetData sheetId="19"/>
      <sheetData sheetId="20">
        <row r="2">
          <cell r="A2" t="str">
            <v>NONE</v>
          </cell>
        </row>
        <row r="3">
          <cell r="A3" t="str">
            <v>PADN</v>
          </cell>
        </row>
        <row r="4">
          <cell r="A4" t="str">
            <v>GPIO</v>
          </cell>
        </row>
        <row r="5">
          <cell r="A5" t="str">
            <v>GPIOT</v>
          </cell>
        </row>
        <row r="6">
          <cell r="A6" t="str">
            <v>DDR</v>
          </cell>
        </row>
        <row r="7">
          <cell r="A7" t="str">
            <v>DDRCLK</v>
          </cell>
        </row>
        <row r="8">
          <cell r="A8" t="str">
            <v>ZQPAD</v>
          </cell>
        </row>
        <row r="9">
          <cell r="A9" t="str">
            <v>LVDS_OLD</v>
          </cell>
        </row>
        <row r="10">
          <cell r="A10" t="str">
            <v>ANALOG</v>
          </cell>
        </row>
        <row r="11">
          <cell r="A11" t="str">
            <v>ANALOGT</v>
          </cell>
        </row>
        <row r="12">
          <cell r="A12" t="str">
            <v>ANALOGDDR</v>
          </cell>
        </row>
        <row r="13">
          <cell r="A13" t="str">
            <v>anatop</v>
          </cell>
        </row>
        <row r="14">
          <cell r="A14" t="str">
            <v>bump_top_1_ref_and_alt_200b</v>
          </cell>
        </row>
        <row r="16">
          <cell r="A16" t="str">
            <v>post_cln40lp</v>
          </cell>
        </row>
        <row r="17">
          <cell r="A17" t="str">
            <v>sata2_1_top</v>
          </cell>
        </row>
        <row r="18">
          <cell r="A18" t="str">
            <v>snvs_lp_wrapper</v>
          </cell>
        </row>
        <row r="19">
          <cell r="A19" t="str">
            <v>HDMI_TX</v>
          </cell>
        </row>
        <row r="20">
          <cell r="A20" t="str">
            <v>LVDS</v>
          </cell>
        </row>
        <row r="21">
          <cell r="A21" t="str">
            <v>mipi_core</v>
          </cell>
        </row>
        <row r="22">
          <cell r="A22" t="str">
            <v>fa_test_struct_cmos040</v>
          </cell>
        </row>
        <row r="23">
          <cell r="A23" t="str">
            <v>ssp_pads_wb_7m5x1z_25v_resref_x1</v>
          </cell>
        </row>
        <row r="24">
          <cell r="A24" t="str">
            <v>ssp_pads_x1</v>
          </cell>
        </row>
        <row r="25">
          <cell r="A25" t="str">
            <v>ssp_x1</v>
          </cell>
        </row>
        <row r="26">
          <cell r="A26" t="str">
            <v>vpu</v>
          </cell>
        </row>
        <row r="27">
          <cell r="A27" t="str">
            <v>mlb_phy</v>
          </cell>
        </row>
        <row r="28">
          <cell r="A28" t="str">
            <v>gpu3d</v>
          </cell>
        </row>
        <row r="29">
          <cell r="A29" t="str">
            <v>fastmix</v>
          </cell>
        </row>
        <row r="30">
          <cell r="A30" t="str">
            <v>simba</v>
          </cell>
        </row>
        <row r="31">
          <cell r="A31" t="str">
            <v>CORNER</v>
          </cell>
        </row>
        <row r="40">
          <cell r="A40" t="str">
            <v>LVIO</v>
          </cell>
        </row>
        <row r="41">
          <cell r="A41" t="str">
            <v>HVIO</v>
          </cell>
        </row>
        <row r="42">
          <cell r="A42" t="str">
            <v>UHIO</v>
          </cell>
        </row>
        <row r="43">
          <cell r="A43" t="str">
            <v>I2C</v>
          </cell>
        </row>
        <row r="45">
          <cell r="A45" t="str">
            <v>VDD</v>
          </cell>
        </row>
        <row r="46">
          <cell r="A46" t="str">
            <v>VDD_CODEX</v>
          </cell>
        </row>
        <row r="47">
          <cell r="A47" t="str">
            <v>VSS</v>
          </cell>
        </row>
        <row r="48">
          <cell r="A48" t="str">
            <v>VSS_CODEX</v>
          </cell>
        </row>
        <row r="49">
          <cell r="A49" t="str">
            <v>VSS_CODEX_NOBSR</v>
          </cell>
        </row>
        <row r="50">
          <cell r="A50" t="str">
            <v>VDDCORE</v>
          </cell>
        </row>
        <row r="51">
          <cell r="A51" t="str">
            <v>VSSCORE</v>
          </cell>
        </row>
        <row r="52">
          <cell r="A52" t="str">
            <v>VDDCORE2</v>
          </cell>
        </row>
        <row r="53">
          <cell r="A53" t="str">
            <v>VDDCORE2_CODEX</v>
          </cell>
        </row>
        <row r="54">
          <cell r="A54" t="str">
            <v>VSSCORE2</v>
          </cell>
        </row>
        <row r="56">
          <cell r="A56" t="str">
            <v>OVDD</v>
          </cell>
        </row>
        <row r="57">
          <cell r="A57" t="str">
            <v>OVDD2P5</v>
          </cell>
        </row>
        <row r="58">
          <cell r="A58" t="str">
            <v>OVSS</v>
          </cell>
        </row>
        <row r="59">
          <cell r="A59" t="str">
            <v>OVDDUSB</v>
          </cell>
        </row>
        <row r="60">
          <cell r="A60" t="str">
            <v>OVSSUSB</v>
          </cell>
        </row>
        <row r="61">
          <cell r="A61" t="str">
            <v>OVDDUSBTC</v>
          </cell>
        </row>
        <row r="62">
          <cell r="A62" t="str">
            <v>OVSSUSBTC</v>
          </cell>
        </row>
        <row r="64">
          <cell r="A64" t="str">
            <v>DDR3</v>
          </cell>
        </row>
        <row r="65">
          <cell r="A65" t="str">
            <v>DDR3CLK</v>
          </cell>
        </row>
        <row r="66">
          <cell r="A66" t="str">
            <v>CALIBRATION</v>
          </cell>
        </row>
        <row r="67">
          <cell r="A67" t="str">
            <v>DDR2</v>
          </cell>
        </row>
        <row r="68">
          <cell r="A68" t="str">
            <v>DDR2CLK</v>
          </cell>
        </row>
        <row r="69">
          <cell r="A69" t="str">
            <v>LPDDR2</v>
          </cell>
        </row>
        <row r="70">
          <cell r="A70" t="str">
            <v>LPDDR2CLK</v>
          </cell>
        </row>
        <row r="71">
          <cell r="A71" t="str">
            <v>LPDDR2CALIB</v>
          </cell>
        </row>
        <row r="74">
          <cell r="A74" t="str">
            <v>ANALOG25</v>
          </cell>
        </row>
        <row r="75">
          <cell r="A75" t="str">
            <v>ANALOG50</v>
          </cell>
        </row>
        <row r="76">
          <cell r="A76" t="str">
            <v>ANALOGNOESD</v>
          </cell>
        </row>
        <row r="77">
          <cell r="A77" t="str">
            <v>ANALOGESD</v>
          </cell>
        </row>
        <row r="78">
          <cell r="A78" t="str">
            <v>ANALOGESD_CODEX</v>
          </cell>
        </row>
        <row r="79">
          <cell r="A79" t="str">
            <v>SATA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A3" t="str">
            <v>RGMII_TXC</v>
          </cell>
        </row>
      </sheetData>
      <sheetData sheetId="29"/>
      <sheetData sheetId="30">
        <row r="3">
          <cell r="A3" t="str">
            <v>PCIE_GND</v>
          </cell>
          <cell r="B3" t="str">
            <v>PCIE_GND</v>
          </cell>
          <cell r="D3" t="str">
            <v>PCIE</v>
          </cell>
          <cell r="G3" t="str">
            <v>.gd</v>
          </cell>
          <cell r="H3" t="str">
            <v/>
          </cell>
          <cell r="I3" t="str">
            <v/>
          </cell>
          <cell r="J3" t="str">
            <v/>
          </cell>
          <cell r="K3" t="str">
            <v/>
          </cell>
          <cell r="L3" t="str">
            <v/>
          </cell>
          <cell r="M3" t="str">
            <v/>
          </cell>
          <cell r="N3" t="str">
            <v/>
          </cell>
        </row>
        <row r="4">
          <cell r="A4" t="str">
            <v>PCIE_RXP</v>
          </cell>
          <cell r="B4" t="str">
            <v>PCIE_RXP</v>
          </cell>
          <cell r="D4" t="str">
            <v>PCIE</v>
          </cell>
          <cell r="G4" t="str">
            <v>.rx0_p</v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 t="str">
            <v/>
          </cell>
          <cell r="N4" t="str">
            <v/>
          </cell>
        </row>
        <row r="5">
          <cell r="A5" t="str">
            <v>PCIE_VP</v>
          </cell>
          <cell r="B5" t="str">
            <v>PCIE_VP</v>
          </cell>
          <cell r="D5" t="str">
            <v>PCIE</v>
          </cell>
          <cell r="G5" t="str">
            <v>.vp</v>
          </cell>
          <cell r="H5" t="str">
            <v/>
          </cell>
          <cell r="I5" t="str">
            <v/>
          </cell>
          <cell r="J5" t="str">
            <v/>
          </cell>
          <cell r="K5" t="str">
            <v/>
          </cell>
          <cell r="L5" t="str">
            <v/>
          </cell>
          <cell r="M5" t="str">
            <v/>
          </cell>
          <cell r="N5" t="str">
            <v/>
          </cell>
        </row>
        <row r="6">
          <cell r="A6" t="str">
            <v>PCIE_GND</v>
          </cell>
          <cell r="B6" t="str">
            <v>PCIE_GND</v>
          </cell>
          <cell r="D6" t="str">
            <v>PCIE</v>
          </cell>
          <cell r="G6" t="str">
            <v>.gd</v>
          </cell>
          <cell r="H6" t="str">
            <v/>
          </cell>
          <cell r="I6" t="str">
            <v/>
          </cell>
          <cell r="J6" t="str">
            <v/>
          </cell>
          <cell r="K6" t="str">
            <v/>
          </cell>
          <cell r="L6" t="str">
            <v/>
          </cell>
          <cell r="M6" t="str">
            <v/>
          </cell>
          <cell r="N6" t="str">
            <v/>
          </cell>
        </row>
        <row r="7">
          <cell r="A7" t="e">
            <v>#REF!</v>
          </cell>
          <cell r="B7" t="e">
            <v>#REF!</v>
          </cell>
          <cell r="D7" t="e">
            <v>#REF!</v>
          </cell>
          <cell r="G7" t="e">
            <v>#REF!</v>
          </cell>
          <cell r="H7" t="e">
            <v>#REF!</v>
          </cell>
          <cell r="I7" t="e">
            <v>#REF!</v>
          </cell>
          <cell r="J7" t="e">
            <v>#REF!</v>
          </cell>
          <cell r="K7" t="e">
            <v>#REF!</v>
          </cell>
          <cell r="L7" t="e">
            <v>#REF!</v>
          </cell>
          <cell r="M7" t="e">
            <v>#REF!</v>
          </cell>
          <cell r="N7" t="e">
            <v>#REF!</v>
          </cell>
        </row>
        <row r="8">
          <cell r="A8" t="str">
            <v>PCIE_RXM</v>
          </cell>
          <cell r="B8" t="str">
            <v>PCIE_RXM</v>
          </cell>
          <cell r="D8" t="str">
            <v>PCIE</v>
          </cell>
          <cell r="G8" t="str">
            <v>.rx0_m</v>
          </cell>
          <cell r="H8" t="str">
            <v/>
          </cell>
          <cell r="I8" t="str">
            <v/>
          </cell>
          <cell r="J8" t="str">
            <v/>
          </cell>
          <cell r="K8" t="str">
            <v/>
          </cell>
          <cell r="L8" t="str">
            <v/>
          </cell>
          <cell r="M8" t="str">
            <v/>
          </cell>
          <cell r="N8" t="str">
            <v/>
          </cell>
        </row>
        <row r="9">
          <cell r="A9" t="str">
            <v>PCIE_TXP</v>
          </cell>
          <cell r="B9" t="str">
            <v>PCIE_TXP</v>
          </cell>
          <cell r="D9" t="str">
            <v>PCIE</v>
          </cell>
          <cell r="G9" t="str">
            <v>.tx0_p</v>
          </cell>
          <cell r="H9" t="str">
            <v/>
          </cell>
          <cell r="I9" t="str">
            <v/>
          </cell>
          <cell r="J9" t="str">
            <v/>
          </cell>
          <cell r="K9" t="str">
            <v/>
          </cell>
          <cell r="L9" t="str">
            <v/>
          </cell>
          <cell r="M9" t="str">
            <v/>
          </cell>
          <cell r="N9" t="str">
            <v/>
          </cell>
        </row>
        <row r="10">
          <cell r="A10" t="str">
            <v>PCIE_TXM</v>
          </cell>
          <cell r="B10" t="str">
            <v>PCIE_TXM</v>
          </cell>
          <cell r="D10" t="str">
            <v>PCIE</v>
          </cell>
          <cell r="G10" t="str">
            <v>.tx0_m</v>
          </cell>
          <cell r="H10" t="str">
            <v/>
          </cell>
          <cell r="I10" t="str">
            <v/>
          </cell>
          <cell r="J10" t="str">
            <v/>
          </cell>
          <cell r="K10" t="str">
            <v/>
          </cell>
          <cell r="L10" t="str">
            <v/>
          </cell>
          <cell r="M10" t="str">
            <v/>
          </cell>
          <cell r="N10" t="str">
            <v/>
          </cell>
        </row>
        <row r="11">
          <cell r="A11" t="str">
            <v>PCIE_GND</v>
          </cell>
          <cell r="B11" t="str">
            <v>PCIE_GND</v>
          </cell>
          <cell r="D11" t="str">
            <v>PCIE</v>
          </cell>
          <cell r="G11" t="str">
            <v>.gd</v>
          </cell>
          <cell r="H11" t="str">
            <v/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  <cell r="M11" t="str">
            <v/>
          </cell>
          <cell r="N11" t="str">
            <v/>
          </cell>
        </row>
        <row r="12">
          <cell r="A12" t="str">
            <v>PCIE_VPH</v>
          </cell>
          <cell r="B12" t="str">
            <v>PCIE_VPH</v>
          </cell>
          <cell r="D12" t="str">
            <v>PCIE</v>
          </cell>
          <cell r="G12" t="str">
            <v>.vph</v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M12" t="str">
            <v/>
          </cell>
          <cell r="N12" t="str">
            <v/>
          </cell>
        </row>
        <row r="13">
          <cell r="A13" t="str">
            <v>PCIE_REXT</v>
          </cell>
          <cell r="B13" t="str">
            <v>PCIE_REXT</v>
          </cell>
          <cell r="D13" t="str">
            <v>PCIE</v>
          </cell>
          <cell r="G13" t="str">
            <v>.resref</v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M13" t="str">
            <v/>
          </cell>
          <cell r="N13" t="str">
            <v/>
          </cell>
        </row>
        <row r="14">
          <cell r="A14" t="str">
            <v>PCIE_GND</v>
          </cell>
          <cell r="B14" t="str">
            <v>PCIE_GND</v>
          </cell>
          <cell r="D14" t="str">
            <v>PCIE</v>
          </cell>
          <cell r="G14" t="str">
            <v>.gd</v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  <cell r="M14" t="str">
            <v/>
          </cell>
          <cell r="N14" t="str">
            <v/>
          </cell>
        </row>
        <row r="15">
          <cell r="A15" t="e">
            <v>#REF!</v>
          </cell>
          <cell r="B15" t="e">
            <v>#REF!</v>
          </cell>
          <cell r="D15" t="e">
            <v>#REF!</v>
          </cell>
          <cell r="G15" t="e">
            <v>#REF!</v>
          </cell>
          <cell r="H15" t="e">
            <v>#REF!</v>
          </cell>
          <cell r="I15" t="e">
            <v>#REF!</v>
          </cell>
          <cell r="J15" t="e">
            <v>#REF!</v>
          </cell>
          <cell r="K15" t="e">
            <v>#REF!</v>
          </cell>
          <cell r="L15" t="e">
            <v>#REF!</v>
          </cell>
          <cell r="M15" t="e">
            <v>#REF!</v>
          </cell>
          <cell r="N15" t="e">
            <v>#REF!</v>
          </cell>
        </row>
        <row r="16">
          <cell r="A16" t="e">
            <v>#REF!</v>
          </cell>
          <cell r="B16" t="e">
            <v>#REF!</v>
          </cell>
          <cell r="D16" t="e">
            <v>#REF!</v>
          </cell>
          <cell r="G16" t="e">
            <v>#REF!</v>
          </cell>
          <cell r="H16" t="e">
            <v>#REF!</v>
          </cell>
          <cell r="I16" t="e">
            <v>#REF!</v>
          </cell>
          <cell r="J16" t="e">
            <v>#REF!</v>
          </cell>
          <cell r="K16" t="e">
            <v>#REF!</v>
          </cell>
          <cell r="L16" t="e">
            <v>#REF!</v>
          </cell>
          <cell r="M16" t="e">
            <v>#REF!</v>
          </cell>
          <cell r="N16" t="e">
            <v>#REF!</v>
          </cell>
        </row>
        <row r="17">
          <cell r="A17" t="e">
            <v>#REF!</v>
          </cell>
          <cell r="B17" t="e">
            <v>#REF!</v>
          </cell>
          <cell r="D17" t="e">
            <v>#REF!</v>
          </cell>
          <cell r="G17" t="e">
            <v>#REF!</v>
          </cell>
          <cell r="H17" t="e">
            <v>#REF!</v>
          </cell>
          <cell r="I17" t="e">
            <v>#REF!</v>
          </cell>
          <cell r="J17" t="e">
            <v>#REF!</v>
          </cell>
          <cell r="K17" t="e">
            <v>#REF!</v>
          </cell>
          <cell r="L17" t="e">
            <v>#REF!</v>
          </cell>
          <cell r="M17" t="e">
            <v>#REF!</v>
          </cell>
          <cell r="N17" t="e">
            <v>#REF!</v>
          </cell>
        </row>
        <row r="18">
          <cell r="A18" t="str">
            <v>HDMI_CLKP</v>
          </cell>
          <cell r="B18" t="str">
            <v>HDMI_CLKP</v>
          </cell>
          <cell r="D18" t="str">
            <v>HDMI</v>
          </cell>
          <cell r="G18" t="str">
            <v>.HDMI_TMDSCLKP</v>
          </cell>
          <cell r="H18" t="str">
            <v/>
          </cell>
          <cell r="I18" t="str">
            <v/>
          </cell>
          <cell r="J18" t="str">
            <v/>
          </cell>
          <cell r="K18" t="str">
            <v/>
          </cell>
          <cell r="L18" t="str">
            <v/>
          </cell>
          <cell r="M18" t="str">
            <v/>
          </cell>
          <cell r="N18" t="str">
            <v/>
          </cell>
        </row>
        <row r="19">
          <cell r="A19" t="str">
            <v>HDMI_CLKM</v>
          </cell>
          <cell r="B19" t="str">
            <v>HDMI_CLKM</v>
          </cell>
          <cell r="D19" t="str">
            <v>HDMI</v>
          </cell>
          <cell r="G19" t="str">
            <v>.HDMI_TMDSCLKN</v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  <cell r="N19" t="str">
            <v/>
          </cell>
        </row>
        <row r="20">
          <cell r="A20" t="str">
            <v>HDMI_D0P</v>
          </cell>
          <cell r="B20" t="str">
            <v>HDMI_D0P</v>
          </cell>
          <cell r="D20" t="str">
            <v>HDMI</v>
          </cell>
          <cell r="G20" t="str">
            <v>.HDMI_TMDSDATAP[0]</v>
          </cell>
          <cell r="H20" t="str">
            <v/>
          </cell>
          <cell r="I20" t="str">
            <v/>
          </cell>
          <cell r="J20" t="str">
            <v/>
          </cell>
          <cell r="K20" t="str">
            <v/>
          </cell>
          <cell r="L20" t="str">
            <v/>
          </cell>
          <cell r="M20" t="str">
            <v/>
          </cell>
          <cell r="N20" t="str">
            <v/>
          </cell>
        </row>
        <row r="21">
          <cell r="A21" t="str">
            <v>HDMI_GND</v>
          </cell>
          <cell r="B21" t="str">
            <v>HDMI_GND</v>
          </cell>
          <cell r="D21" t="str">
            <v>HDMI</v>
          </cell>
          <cell r="G21" t="str">
            <v>.HDMI_AGND</v>
          </cell>
          <cell r="H21" t="str">
            <v/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  <cell r="M21" t="str">
            <v/>
          </cell>
          <cell r="N21" t="str">
            <v/>
          </cell>
        </row>
        <row r="22">
          <cell r="A22" t="str">
            <v>HDMI_D0M</v>
          </cell>
          <cell r="B22" t="str">
            <v>HDMI_D0M</v>
          </cell>
          <cell r="D22" t="str">
            <v>HDMI</v>
          </cell>
          <cell r="G22" t="str">
            <v>.HDMI_TMDSDATAN[0]</v>
          </cell>
          <cell r="H22" t="str">
            <v/>
          </cell>
          <cell r="I22" t="str">
            <v/>
          </cell>
          <cell r="J22" t="str">
            <v/>
          </cell>
          <cell r="K22" t="str">
            <v/>
          </cell>
          <cell r="L22" t="str">
            <v/>
          </cell>
          <cell r="M22" t="str">
            <v/>
          </cell>
          <cell r="N22" t="str">
            <v/>
          </cell>
        </row>
        <row r="23">
          <cell r="A23" t="str">
            <v>HDMI_D1P</v>
          </cell>
          <cell r="B23" t="str">
            <v>HDMI_D1P</v>
          </cell>
          <cell r="D23" t="str">
            <v>HDMI</v>
          </cell>
          <cell r="G23" t="str">
            <v>.HDMI_TMDSDATAP[1]</v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  <cell r="L23" t="str">
            <v/>
          </cell>
          <cell r="M23" t="str">
            <v/>
          </cell>
          <cell r="N23" t="str">
            <v/>
          </cell>
        </row>
        <row r="24">
          <cell r="A24" t="str">
            <v>HDMI_D2P</v>
          </cell>
          <cell r="B24" t="str">
            <v>HDMI_D2P</v>
          </cell>
          <cell r="D24" t="str">
            <v>HDMI</v>
          </cell>
          <cell r="G24" t="str">
            <v>.HDMI_TMDSDATAP[2]</v>
          </cell>
          <cell r="H24" t="str">
            <v/>
          </cell>
          <cell r="I24" t="str">
            <v/>
          </cell>
          <cell r="J24" t="str">
            <v/>
          </cell>
          <cell r="K24" t="str">
            <v/>
          </cell>
          <cell r="L24" t="str">
            <v/>
          </cell>
          <cell r="M24" t="str">
            <v/>
          </cell>
          <cell r="N24" t="str">
            <v/>
          </cell>
        </row>
        <row r="25">
          <cell r="A25" t="str">
            <v>HDMI_GND</v>
          </cell>
          <cell r="B25" t="str">
            <v>HDMI_GND</v>
          </cell>
          <cell r="D25" t="str">
            <v>HDMI</v>
          </cell>
          <cell r="G25" t="str">
            <v>.HDMI_AGND</v>
          </cell>
          <cell r="H25" t="str">
            <v/>
          </cell>
          <cell r="I25" t="str">
            <v/>
          </cell>
          <cell r="J25" t="str">
            <v/>
          </cell>
          <cell r="K25" t="str">
            <v/>
          </cell>
          <cell r="L25" t="str">
            <v/>
          </cell>
          <cell r="M25" t="str">
            <v/>
          </cell>
          <cell r="N25" t="str">
            <v/>
          </cell>
        </row>
        <row r="26">
          <cell r="A26" t="e">
            <v>#REF!</v>
          </cell>
          <cell r="B26" t="e">
            <v>#REF!</v>
          </cell>
          <cell r="D26" t="e">
            <v>#REF!</v>
          </cell>
          <cell r="G26" t="e">
            <v>#REF!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 t="e">
            <v>#REF!</v>
          </cell>
          <cell r="N26" t="e">
            <v>#REF!</v>
          </cell>
        </row>
        <row r="27">
          <cell r="A27" t="str">
            <v>HDMI_D2M</v>
          </cell>
          <cell r="B27" t="str">
            <v>HDMI_D2M</v>
          </cell>
          <cell r="D27" t="str">
            <v>HDMI</v>
          </cell>
          <cell r="G27" t="str">
            <v>.HDMI_TMDSDATAN[2]</v>
          </cell>
          <cell r="H27" t="str">
            <v/>
          </cell>
          <cell r="I27" t="str">
            <v/>
          </cell>
          <cell r="J27" t="str">
            <v/>
          </cell>
          <cell r="K27" t="str">
            <v/>
          </cell>
          <cell r="L27" t="str">
            <v/>
          </cell>
          <cell r="M27" t="str">
            <v/>
          </cell>
          <cell r="N27" t="str">
            <v/>
          </cell>
        </row>
        <row r="28">
          <cell r="A28" t="str">
            <v>HDMI_VP</v>
          </cell>
          <cell r="B28" t="str">
            <v>HDMI_VP</v>
          </cell>
          <cell r="D28" t="str">
            <v>HDMI</v>
          </cell>
          <cell r="G28" t="str">
            <v>.HDMI_VP</v>
          </cell>
          <cell r="H28" t="str">
            <v/>
          </cell>
          <cell r="I28" t="str">
            <v/>
          </cell>
          <cell r="J28" t="str">
            <v/>
          </cell>
          <cell r="K28" t="str">
            <v/>
          </cell>
          <cell r="L28" t="str">
            <v/>
          </cell>
          <cell r="M28" t="str">
            <v/>
          </cell>
          <cell r="N28" t="str">
            <v/>
          </cell>
        </row>
        <row r="29">
          <cell r="A29" t="str">
            <v>HDMI_GND</v>
          </cell>
          <cell r="B29" t="str">
            <v>HDMI_GND</v>
          </cell>
          <cell r="D29" t="str">
            <v>HDMI</v>
          </cell>
          <cell r="G29" t="str">
            <v>.HDMI_AGND</v>
          </cell>
          <cell r="H29" t="str">
            <v/>
          </cell>
          <cell r="I29" t="e">
            <v>#REF!</v>
          </cell>
          <cell r="J29" t="str">
            <v/>
          </cell>
          <cell r="K29" t="str">
            <v/>
          </cell>
          <cell r="L29" t="str">
            <v/>
          </cell>
          <cell r="M29" t="str">
            <v/>
          </cell>
          <cell r="N29" t="str">
            <v/>
          </cell>
        </row>
        <row r="30">
          <cell r="A30" t="str">
            <v>HDMI_VPH</v>
          </cell>
          <cell r="B30" t="str">
            <v>HDMI_VPH</v>
          </cell>
          <cell r="D30" t="str">
            <v>HDMI</v>
          </cell>
          <cell r="G30" t="str">
            <v>.HDMI_VPH</v>
          </cell>
          <cell r="H30" t="str">
            <v/>
          </cell>
          <cell r="I30" t="e">
            <v>#REF!</v>
          </cell>
          <cell r="J30" t="str">
            <v/>
          </cell>
          <cell r="K30" t="str">
            <v/>
          </cell>
          <cell r="L30" t="str">
            <v/>
          </cell>
          <cell r="M30" t="str">
            <v/>
          </cell>
          <cell r="N30" t="str">
            <v/>
          </cell>
        </row>
        <row r="31">
          <cell r="A31" t="str">
            <v>HDMI_REF</v>
          </cell>
          <cell r="B31" t="str">
            <v>HDMI_REF</v>
          </cell>
          <cell r="D31" t="str">
            <v>HDMI</v>
          </cell>
          <cell r="G31" t="str">
            <v>.HDMI_REXT</v>
          </cell>
          <cell r="H31" t="str">
            <v/>
          </cell>
          <cell r="I31" t="e">
            <v>#REF!</v>
          </cell>
          <cell r="J31" t="str">
            <v/>
          </cell>
          <cell r="K31" t="str">
            <v/>
          </cell>
          <cell r="L31" t="str">
            <v/>
          </cell>
          <cell r="M31" t="str">
            <v/>
          </cell>
          <cell r="N31" t="e">
            <v>#REF!</v>
          </cell>
        </row>
        <row r="32">
          <cell r="A32" t="str">
            <v>HDMI_HPD</v>
          </cell>
          <cell r="B32" t="str">
            <v>HDMI_HPD</v>
          </cell>
          <cell r="D32" t="str">
            <v>HDMI</v>
          </cell>
          <cell r="G32" t="str">
            <v>.HDMI_HPD</v>
          </cell>
          <cell r="H32" t="str">
            <v/>
          </cell>
          <cell r="I32" t="e">
            <v>#REF!</v>
          </cell>
          <cell r="J32" t="str">
            <v/>
          </cell>
          <cell r="K32" t="str">
            <v/>
          </cell>
          <cell r="L32" t="str">
            <v/>
          </cell>
          <cell r="M32" t="str">
            <v/>
          </cell>
          <cell r="N32" t="str">
            <v/>
          </cell>
        </row>
        <row r="33">
          <cell r="A33" t="str">
            <v>HDMI_DDCCEC</v>
          </cell>
          <cell r="B33" t="str">
            <v>HDMI_DDCCEC</v>
          </cell>
          <cell r="D33" t="str">
            <v>HDMI</v>
          </cell>
          <cell r="G33" t="str">
            <v>.HDMI_DDCCEC</v>
          </cell>
          <cell r="H33" t="str">
            <v/>
          </cell>
          <cell r="I33" t="e">
            <v>#REF!</v>
          </cell>
          <cell r="J33" t="str">
            <v/>
          </cell>
          <cell r="K33" t="str">
            <v/>
          </cell>
          <cell r="L33" t="str">
            <v/>
          </cell>
          <cell r="M33" t="str">
            <v/>
          </cell>
          <cell r="N33" t="e">
            <v>#REF!</v>
          </cell>
        </row>
        <row r="34">
          <cell r="A34" t="e">
            <v>#REF!</v>
          </cell>
          <cell r="B34" t="e">
            <v>#REF!</v>
          </cell>
          <cell r="D34" t="e">
            <v>#REF!</v>
          </cell>
          <cell r="G34" t="e">
            <v>#REF!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 t="e">
            <v>#REF!</v>
          </cell>
          <cell r="N34" t="e">
            <v>#REF!</v>
          </cell>
        </row>
        <row r="35">
          <cell r="A35" t="e">
            <v>#REF!</v>
          </cell>
          <cell r="B35" t="e">
            <v>#REF!</v>
          </cell>
          <cell r="D35" t="e">
            <v>#REF!</v>
          </cell>
          <cell r="G35" t="e">
            <v>#REF!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 t="e">
            <v>#REF!</v>
          </cell>
          <cell r="N35" t="e">
            <v>#REF!</v>
          </cell>
        </row>
        <row r="36">
          <cell r="A36" t="e">
            <v>#REF!</v>
          </cell>
          <cell r="B36" t="e">
            <v>#REF!</v>
          </cell>
          <cell r="D36" t="e">
            <v>#REF!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#REF!</v>
          </cell>
          <cell r="N36" t="e">
            <v>#REF!</v>
          </cell>
        </row>
        <row r="37">
          <cell r="A37" t="e">
            <v>#REF!</v>
          </cell>
          <cell r="B37" t="e">
            <v>#REF!</v>
          </cell>
          <cell r="D37" t="e">
            <v>#REF!</v>
          </cell>
          <cell r="G37" t="e">
            <v>#REF!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 t="e">
            <v>#REF!</v>
          </cell>
          <cell r="N37" t="e">
            <v>#REF!</v>
          </cell>
        </row>
        <row r="38">
          <cell r="A38" t="e">
            <v>#REF!</v>
          </cell>
          <cell r="B38" t="e">
            <v>#REF!</v>
          </cell>
          <cell r="D38" t="e">
            <v>#REF!</v>
          </cell>
          <cell r="G38" t="e">
            <v>#REF!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 t="e">
            <v>#REF!</v>
          </cell>
          <cell r="N38" t="e">
            <v>#REF!</v>
          </cell>
        </row>
        <row r="39">
          <cell r="A39" t="e">
            <v>#REF!</v>
          </cell>
          <cell r="B39" t="e">
            <v>#REF!</v>
          </cell>
          <cell r="D39" t="e">
            <v>#REF!</v>
          </cell>
          <cell r="G39" t="e">
            <v>#REF!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 t="e">
            <v>#REF!</v>
          </cell>
          <cell r="N39" t="e">
            <v>#REF!</v>
          </cell>
        </row>
        <row r="40">
          <cell r="A40" t="e">
            <v>#REF!</v>
          </cell>
          <cell r="B40" t="e">
            <v>#REF!</v>
          </cell>
          <cell r="D40" t="e">
            <v>#REF!</v>
          </cell>
          <cell r="G40" t="e">
            <v>#REF!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 t="e">
            <v>#REF!</v>
          </cell>
          <cell r="N40" t="e">
            <v>#REF!</v>
          </cell>
        </row>
        <row r="41">
          <cell r="A41" t="e">
            <v>#REF!</v>
          </cell>
          <cell r="B41" t="e">
            <v>#REF!</v>
          </cell>
          <cell r="D41" t="e">
            <v>#REF!</v>
          </cell>
          <cell r="G41" t="e">
            <v>#REF!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 t="e">
            <v>#REF!</v>
          </cell>
          <cell r="N41" t="e">
            <v>#REF!</v>
          </cell>
        </row>
        <row r="42">
          <cell r="A42" t="e">
            <v>#REF!</v>
          </cell>
          <cell r="B42" t="e">
            <v>#REF!</v>
          </cell>
          <cell r="D42" t="e">
            <v>#REF!</v>
          </cell>
          <cell r="G42" t="e">
            <v>#REF!</v>
          </cell>
          <cell r="H42" t="e">
            <v>#REF!</v>
          </cell>
          <cell r="I42" t="e">
            <v>#REF!</v>
          </cell>
          <cell r="J42" t="e">
            <v>#REF!</v>
          </cell>
          <cell r="K42" t="e">
            <v>#REF!</v>
          </cell>
          <cell r="L42" t="e">
            <v>#REF!</v>
          </cell>
          <cell r="M42" t="e">
            <v>#REF!</v>
          </cell>
          <cell r="N42" t="e">
            <v>#REF!</v>
          </cell>
        </row>
        <row r="43">
          <cell r="A43" t="e">
            <v>#REF!</v>
          </cell>
          <cell r="B43" t="e">
            <v>#REF!</v>
          </cell>
          <cell r="D43" t="e">
            <v>#REF!</v>
          </cell>
          <cell r="G43" t="e">
            <v>#REF!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 t="e">
            <v>#REF!</v>
          </cell>
          <cell r="N43" t="e">
            <v>#REF!</v>
          </cell>
        </row>
        <row r="44">
          <cell r="A44" t="e">
            <v>#REF!</v>
          </cell>
          <cell r="B44" t="e">
            <v>#REF!</v>
          </cell>
          <cell r="D44" t="e">
            <v>#REF!</v>
          </cell>
          <cell r="G44" t="e">
            <v>#REF!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 t="e">
            <v>#REF!</v>
          </cell>
          <cell r="N44" t="e">
            <v>#REF!</v>
          </cell>
        </row>
        <row r="45">
          <cell r="A45" t="e">
            <v>#REF!</v>
          </cell>
          <cell r="B45" t="e">
            <v>#REF!</v>
          </cell>
          <cell r="D45" t="e">
            <v>#REF!</v>
          </cell>
          <cell r="G45" t="e">
            <v>#REF!</v>
          </cell>
          <cell r="H45" t="e">
            <v>#REF!</v>
          </cell>
          <cell r="I45" t="e">
            <v>#REF!</v>
          </cell>
          <cell r="J45" t="e">
            <v>#REF!</v>
          </cell>
          <cell r="K45" t="e">
            <v>#REF!</v>
          </cell>
          <cell r="L45" t="e">
            <v>#REF!</v>
          </cell>
          <cell r="M45" t="e">
            <v>#REF!</v>
          </cell>
          <cell r="N45" t="e">
            <v>#REF!</v>
          </cell>
        </row>
        <row r="46">
          <cell r="A46" t="e">
            <v>#REF!</v>
          </cell>
          <cell r="B46" t="e">
            <v>#REF!</v>
          </cell>
          <cell r="D46" t="e">
            <v>#REF!</v>
          </cell>
          <cell r="G46" t="e">
            <v>#REF!</v>
          </cell>
          <cell r="H46" t="e">
            <v>#REF!</v>
          </cell>
          <cell r="I46" t="e">
            <v>#REF!</v>
          </cell>
          <cell r="J46" t="e">
            <v>#REF!</v>
          </cell>
          <cell r="K46" t="e">
            <v>#REF!</v>
          </cell>
          <cell r="L46" t="e">
            <v>#REF!</v>
          </cell>
          <cell r="M46" t="e">
            <v>#REF!</v>
          </cell>
          <cell r="N46" t="e">
            <v>#REF!</v>
          </cell>
        </row>
        <row r="47">
          <cell r="A47" t="e">
            <v>#REF!</v>
          </cell>
          <cell r="B47" t="e">
            <v>#REF!</v>
          </cell>
          <cell r="D47" t="e">
            <v>#REF!</v>
          </cell>
          <cell r="G47" t="e">
            <v>#REF!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 t="e">
            <v>#REF!</v>
          </cell>
          <cell r="N47" t="e">
            <v>#REF!</v>
          </cell>
        </row>
        <row r="48">
          <cell r="A48" t="e">
            <v>#REF!</v>
          </cell>
          <cell r="B48" t="e">
            <v>#REF!</v>
          </cell>
          <cell r="D48" t="e">
            <v>#REF!</v>
          </cell>
          <cell r="G48" t="e">
            <v>#REF!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 t="e">
            <v>#REF!</v>
          </cell>
          <cell r="N48" t="e">
            <v>#REF!</v>
          </cell>
        </row>
        <row r="49">
          <cell r="A49" t="e">
            <v>#REF!</v>
          </cell>
          <cell r="B49" t="e">
            <v>#REF!</v>
          </cell>
          <cell r="D49" t="e">
            <v>#REF!</v>
          </cell>
          <cell r="G49" t="e">
            <v>#REF!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 t="e">
            <v>#REF!</v>
          </cell>
          <cell r="N49" t="e">
            <v>#REF!</v>
          </cell>
        </row>
        <row r="50">
          <cell r="A50" t="e">
            <v>#REF!</v>
          </cell>
          <cell r="B50" t="e">
            <v>#REF!</v>
          </cell>
          <cell r="D50" t="e">
            <v>#REF!</v>
          </cell>
          <cell r="G50" t="e">
            <v>#REF!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 t="e">
            <v>#REF!</v>
          </cell>
          <cell r="N50" t="e">
            <v>#REF!</v>
          </cell>
        </row>
        <row r="51">
          <cell r="A51" t="e">
            <v>#REF!</v>
          </cell>
          <cell r="B51" t="e">
            <v>#REF!</v>
          </cell>
          <cell r="D51" t="e">
            <v>#REF!</v>
          </cell>
          <cell r="G51" t="e">
            <v>#REF!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 t="e">
            <v>#REF!</v>
          </cell>
          <cell r="N51" t="str">
            <v>simba.TRACE[3]</v>
          </cell>
        </row>
        <row r="52">
          <cell r="A52" t="e">
            <v>#REF!</v>
          </cell>
          <cell r="B52" t="e">
            <v>#REF!</v>
          </cell>
          <cell r="D52" t="e">
            <v>#REF!</v>
          </cell>
          <cell r="G52" t="e">
            <v>#REF!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 t="e">
            <v>#REF!</v>
          </cell>
          <cell r="N52" t="str">
            <v>simba.TRACE[4]</v>
          </cell>
        </row>
        <row r="53">
          <cell r="A53" t="e">
            <v>#REF!</v>
          </cell>
          <cell r="B53" t="e">
            <v>#REF!</v>
          </cell>
          <cell r="D53" t="e">
            <v>#REF!</v>
          </cell>
          <cell r="G53" t="e">
            <v>#REF!</v>
          </cell>
          <cell r="H53" t="e">
            <v>#REF!</v>
          </cell>
          <cell r="I53" t="e">
            <v>#REF!</v>
          </cell>
          <cell r="J53" t="e">
            <v>#REF!</v>
          </cell>
          <cell r="K53" t="e">
            <v>#REF!</v>
          </cell>
          <cell r="L53" t="e">
            <v>#REF!</v>
          </cell>
          <cell r="M53" t="e">
            <v>#REF!</v>
          </cell>
          <cell r="N53" t="e">
            <v>#REF!</v>
          </cell>
        </row>
        <row r="54">
          <cell r="A54" t="e">
            <v>#REF!</v>
          </cell>
          <cell r="B54" t="e">
            <v>#REF!</v>
          </cell>
          <cell r="D54" t="e">
            <v>#REF!</v>
          </cell>
          <cell r="G54" t="e">
            <v>#REF!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 t="e">
            <v>#REF!</v>
          </cell>
          <cell r="N54" t="e">
            <v>#REF!</v>
          </cell>
        </row>
        <row r="55">
          <cell r="A55" t="e">
            <v>#REF!</v>
          </cell>
          <cell r="B55" t="e">
            <v>#REF!</v>
          </cell>
          <cell r="D55" t="e">
            <v>#REF!</v>
          </cell>
          <cell r="G55" t="e">
            <v>#REF!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 t="e">
            <v>#REF!</v>
          </cell>
          <cell r="N55" t="e">
            <v>#REF!</v>
          </cell>
        </row>
        <row r="56">
          <cell r="A56" t="str">
            <v/>
          </cell>
          <cell r="B56">
            <v>0</v>
          </cell>
          <cell r="D56" t="str">
            <v/>
          </cell>
          <cell r="G56" t="str">
            <v/>
          </cell>
          <cell r="H56" t="e">
            <v>#REF!</v>
          </cell>
          <cell r="I56" t="e">
            <v>#REF!</v>
          </cell>
          <cell r="J56" t="str">
            <v/>
          </cell>
          <cell r="K56" t="str">
            <v/>
          </cell>
          <cell r="L56" t="str">
            <v/>
          </cell>
          <cell r="M56" t="str">
            <v/>
          </cell>
          <cell r="N56" t="str">
            <v/>
          </cell>
        </row>
        <row r="57">
          <cell r="A57" t="str">
            <v>CSI0_DAT19</v>
          </cell>
          <cell r="B57" t="str">
            <v>CSI0_DAT19</v>
          </cell>
          <cell r="D57" t="str">
            <v>IPU_CSI</v>
          </cell>
          <cell r="G57" t="str">
            <v>ipu1.CSI0_D[19]</v>
          </cell>
          <cell r="H57" t="e">
            <v>#REF!</v>
          </cell>
          <cell r="I57" t="str">
            <v/>
          </cell>
          <cell r="J57" t="str">
            <v>uart5.CTS</v>
          </cell>
          <cell r="K57" t="str">
            <v>sdma.DEBUG_PC[13]</v>
          </cell>
          <cell r="L57" t="str">
            <v>gpio6.GPIO[5]</v>
          </cell>
          <cell r="M57" t="str">
            <v>mmdc.MMDC_DEBUG[42]</v>
          </cell>
          <cell r="N57" t="str">
            <v>anatop.ANATOP_TESTO[9]</v>
          </cell>
        </row>
        <row r="58">
          <cell r="A58" t="str">
            <v>CSI0_DAT10</v>
          </cell>
          <cell r="B58" t="str">
            <v>CSI0_DAT10</v>
          </cell>
          <cell r="D58" t="str">
            <v>IPU_CSI</v>
          </cell>
          <cell r="G58" t="str">
            <v>ipu1.CSI0_D[10]</v>
          </cell>
          <cell r="H58" t="str">
            <v/>
          </cell>
          <cell r="I58" t="str">
            <v>pcie_ctrl.DIAG_STATUS_BUS_MUX[23]</v>
          </cell>
          <cell r="J58" t="str">
            <v>uart1.TXD_MUX</v>
          </cell>
          <cell r="K58" t="str">
            <v>sdma.DEBUG_PC[4]</v>
          </cell>
          <cell r="L58" t="str">
            <v>gpio5.GPIO[28]</v>
          </cell>
          <cell r="M58" t="str">
            <v>mmdc.MMDC_DEBUG[33]</v>
          </cell>
          <cell r="N58" t="str">
            <v>simba.TRACE[7]</v>
          </cell>
        </row>
        <row r="59">
          <cell r="A59" t="str">
            <v>CSI0_DAT9</v>
          </cell>
          <cell r="B59" t="str">
            <v>CSI0_DAT9</v>
          </cell>
          <cell r="D59" t="str">
            <v>IPU_CSI</v>
          </cell>
          <cell r="G59" t="str">
            <v>ipu1.CSI0_D[9]</v>
          </cell>
          <cell r="H59" t="str">
            <v>weim.WEIM_D[15]</v>
          </cell>
          <cell r="I59" t="str">
            <v>ecspi2.MISO</v>
          </cell>
          <cell r="J59" t="str">
            <v>kpp.ROW[7]</v>
          </cell>
          <cell r="K59" t="str">
            <v>i2c1.SCL</v>
          </cell>
          <cell r="L59" t="str">
            <v>gpio5.GPIO[27]</v>
          </cell>
          <cell r="M59" t="str">
            <v>mmdc.MMDC_DEBUG[48]</v>
          </cell>
          <cell r="N59" t="str">
            <v>simba.TRACE[6]</v>
          </cell>
        </row>
        <row r="60">
          <cell r="A60" t="str">
            <v>CSI0_DAT8</v>
          </cell>
          <cell r="B60" t="str">
            <v>CSI0_DAT8</v>
          </cell>
          <cell r="D60" t="str">
            <v>IPU_CSI</v>
          </cell>
          <cell r="G60" t="str">
            <v>ipu1.CSI0_D[8]</v>
          </cell>
          <cell r="H60" t="str">
            <v>weim.WEIM_D[6]</v>
          </cell>
          <cell r="I60" t="str">
            <v>ecspi2.SCLK</v>
          </cell>
          <cell r="J60" t="str">
            <v>kpp.COL[7]</v>
          </cell>
          <cell r="K60" t="str">
            <v>i2c1.SDA</v>
          </cell>
          <cell r="L60" t="str">
            <v>gpio5.GPIO[26]</v>
          </cell>
          <cell r="M60" t="str">
            <v>mmdc.MMDC_DEBUG[47]</v>
          </cell>
          <cell r="N60" t="str">
            <v>simba.TRACE[5]</v>
          </cell>
        </row>
        <row r="61">
          <cell r="A61" t="str">
            <v>NVCC_CSI</v>
          </cell>
          <cell r="B61" t="str">
            <v>NVCC_CSI</v>
          </cell>
          <cell r="D61" t="str">
            <v>IPU_CSI</v>
          </cell>
          <cell r="G61" t="str">
            <v/>
          </cell>
          <cell r="H61" t="str">
            <v>audmux.AUD3_RXC</v>
          </cell>
          <cell r="I61" t="str">
            <v>ecspi2.MOSI</v>
          </cell>
          <cell r="J61" t="str">
            <v/>
          </cell>
          <cell r="K61" t="str">
            <v/>
          </cell>
          <cell r="L61" t="str">
            <v/>
          </cell>
          <cell r="M61" t="str">
            <v/>
          </cell>
          <cell r="N61" t="str">
            <v/>
          </cell>
        </row>
        <row r="62">
          <cell r="A62" t="str">
            <v>CSI0_DAT7</v>
          </cell>
          <cell r="B62" t="str">
            <v>CSI0_DAT7</v>
          </cell>
          <cell r="D62" t="str">
            <v>IPU_CSI</v>
          </cell>
          <cell r="G62" t="str">
            <v>ipu1.CSI0_D[7]</v>
          </cell>
          <cell r="H62" t="str">
            <v>weim.WEIM_D[7]</v>
          </cell>
          <cell r="I62" t="str">
            <v/>
          </cell>
          <cell r="J62" t="str">
            <v>kpp.ROW[6]</v>
          </cell>
          <cell r="K62" t="str">
            <v>audmux.AUD3_RXD</v>
          </cell>
          <cell r="L62" t="str">
            <v>gpio5.GPIO[25]</v>
          </cell>
          <cell r="M62" t="str">
            <v>mmdc.MMDC_DEBUG[46]</v>
          </cell>
          <cell r="N62" t="e">
            <v>#REF!</v>
          </cell>
        </row>
        <row r="63">
          <cell r="A63" t="str">
            <v>CSI0_DAT6</v>
          </cell>
          <cell r="B63" t="str">
            <v>CSI0_DAT6</v>
          </cell>
          <cell r="D63" t="str">
            <v>IPU_CSI</v>
          </cell>
          <cell r="G63" t="str">
            <v>ipu1.CSI0_D[6]</v>
          </cell>
          <cell r="H63" t="str">
            <v/>
          </cell>
          <cell r="I63" t="str">
            <v>ecspi1.SS0</v>
          </cell>
          <cell r="J63" t="str">
            <v>kpp.COL[6]</v>
          </cell>
          <cell r="K63" t="str">
            <v>audmux.AUD3_TXFS</v>
          </cell>
          <cell r="L63" t="str">
            <v>gpio5.GPIO[24]</v>
          </cell>
          <cell r="M63" t="str">
            <v>mmdc.MMDC_DEBUG[45]</v>
          </cell>
          <cell r="N63" t="e">
            <v>#REF!</v>
          </cell>
        </row>
        <row r="64">
          <cell r="A64" t="str">
            <v>CSI0_DAT5</v>
          </cell>
          <cell r="B64" t="str">
            <v>CSI0_DAT5</v>
          </cell>
          <cell r="D64" t="str">
            <v>IPU_CSI</v>
          </cell>
          <cell r="G64" t="str">
            <v>ipu1.CSI0_D[5]</v>
          </cell>
          <cell r="H64" t="str">
            <v>weim.WEIM_D[5]</v>
          </cell>
          <cell r="I64" t="str">
            <v>ecspi1.MISO</v>
          </cell>
          <cell r="J64" t="str">
            <v>kpp.ROW[5]</v>
          </cell>
          <cell r="K64" t="str">
            <v>audmux.AUD3_TXD</v>
          </cell>
          <cell r="L64" t="str">
            <v>gpio5.GPIO[23]</v>
          </cell>
          <cell r="M64" t="str">
            <v>mmdc.MMDC_DEBUG[44]</v>
          </cell>
          <cell r="N64" t="e">
            <v>#REF!</v>
          </cell>
        </row>
        <row r="65">
          <cell r="A65" t="str">
            <v>NVCC_CSI</v>
          </cell>
          <cell r="B65" t="str">
            <v>NVCC_CSI</v>
          </cell>
          <cell r="D65" t="str">
            <v>IPU_CSI</v>
          </cell>
          <cell r="G65" t="str">
            <v/>
          </cell>
          <cell r="H65" t="str">
            <v/>
          </cell>
          <cell r="I65" t="str">
            <v>ecspi1.MOSI</v>
          </cell>
          <cell r="J65" t="str">
            <v/>
          </cell>
          <cell r="K65" t="str">
            <v/>
          </cell>
          <cell r="L65" t="str">
            <v/>
          </cell>
          <cell r="M65" t="str">
            <v/>
          </cell>
          <cell r="N65" t="str">
            <v>simba.EVENTO</v>
          </cell>
        </row>
        <row r="66">
          <cell r="A66" t="str">
            <v>CSI0_DATA_EN</v>
          </cell>
          <cell r="B66" t="str">
            <v>CSI0_DATA_EN</v>
          </cell>
          <cell r="D66" t="str">
            <v>IPU_CSI</v>
          </cell>
          <cell r="G66" t="str">
            <v>ipu1.CSI0_DATA_EN</v>
          </cell>
          <cell r="H66" t="str">
            <v>weim.WEIM_D[0]</v>
          </cell>
          <cell r="I66" t="str">
            <v>pcie_ctrl.DIAG_STATUS_BUS_MUX[14]</v>
          </cell>
          <cell r="J66" t="str">
            <v/>
          </cell>
          <cell r="K66" t="str">
            <v>sdma.DEBUG_PC[2]</v>
          </cell>
          <cell r="L66" t="str">
            <v>gpio5.GPIO[20]</v>
          </cell>
          <cell r="M66" t="str">
            <v>mmdc.MMDC_DEBUG[31]</v>
          </cell>
          <cell r="N66" t="str">
            <v>simba.TRCLK</v>
          </cell>
        </row>
        <row r="67">
          <cell r="A67" t="str">
            <v>CSI0_PIXCLK</v>
          </cell>
          <cell r="B67" t="str">
            <v>CSI0_PIXCLK</v>
          </cell>
          <cell r="D67" t="str">
            <v>IPU_CSI</v>
          </cell>
          <cell r="G67" t="str">
            <v>ipu1.CSI0_PIXCLK</v>
          </cell>
          <cell r="H67" t="str">
            <v/>
          </cell>
          <cell r="I67" t="str">
            <v>pcie_ctrl.DIAG_STATUS_BUS_MUX[13]</v>
          </cell>
          <cell r="J67" t="str">
            <v/>
          </cell>
          <cell r="K67" t="str">
            <v>sdma.DEBUG_PC[0]</v>
          </cell>
          <cell r="L67" t="str">
            <v>gpio5.GPIO[18]</v>
          </cell>
          <cell r="M67" t="str">
            <v>mmdc.MMDC_DEBUG[29]</v>
          </cell>
          <cell r="N67" t="str">
            <v/>
          </cell>
        </row>
        <row r="68">
          <cell r="A68" t="e">
            <v>#REF!</v>
          </cell>
          <cell r="B68" t="e">
            <v>#REF!</v>
          </cell>
          <cell r="D68" t="e">
            <v>#REF!</v>
          </cell>
          <cell r="G68" t="e">
            <v>#REF!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 t="e">
            <v>#REF!</v>
          </cell>
          <cell r="N68" t="e">
            <v>#REF!</v>
          </cell>
        </row>
        <row r="69">
          <cell r="A69" t="str">
            <v/>
          </cell>
          <cell r="B69">
            <v>0</v>
          </cell>
          <cell r="D69" t="str">
            <v/>
          </cell>
          <cell r="G69" t="str">
            <v/>
          </cell>
          <cell r="H69" t="str">
            <v/>
          </cell>
          <cell r="I69" t="str">
            <v>pcie_ctrl.DIAG_STATUS_BUS_MUX[12]</v>
          </cell>
          <cell r="J69" t="str">
            <v/>
          </cell>
          <cell r="K69" t="str">
            <v/>
          </cell>
          <cell r="L69" t="str">
            <v/>
          </cell>
          <cell r="M69" t="str">
            <v/>
          </cell>
          <cell r="N69" t="str">
            <v>simba.TRACE[1]</v>
          </cell>
        </row>
        <row r="70">
          <cell r="A70" t="str">
            <v>GPIO_19</v>
          </cell>
          <cell r="B70" t="str">
            <v>GPIO_19</v>
          </cell>
          <cell r="D70" t="str">
            <v>GPIO</v>
          </cell>
          <cell r="G70" t="str">
            <v>kpp.COL[5]</v>
          </cell>
          <cell r="H70" t="str">
            <v>enet.1588_EVENT0_OUT</v>
          </cell>
          <cell r="I70" t="str">
            <v/>
          </cell>
          <cell r="J70" t="str">
            <v>ccm.CLKO</v>
          </cell>
          <cell r="K70" t="str">
            <v>ecspi1.RDY</v>
          </cell>
          <cell r="L70" t="str">
            <v>gpio4.GPIO[5]</v>
          </cell>
          <cell r="M70" t="str">
            <v>enet.TX_ER</v>
          </cell>
          <cell r="N70" t="str">
            <v>simba.TRCTL</v>
          </cell>
        </row>
        <row r="71">
          <cell r="A71" t="str">
            <v>GPIO_18</v>
          </cell>
          <cell r="B71" t="str">
            <v>GPIO_18</v>
          </cell>
          <cell r="D71" t="str">
            <v>GPIO</v>
          </cell>
          <cell r="G71" t="str">
            <v>esai1.TX1</v>
          </cell>
          <cell r="H71" t="str">
            <v>enet.RX_CLK</v>
          </cell>
          <cell r="I71" t="str">
            <v>spdif.OUT1</v>
          </cell>
          <cell r="J71" t="str">
            <v>sdma.SDMA_EXT_EVENT[1]</v>
          </cell>
          <cell r="K71" t="str">
            <v>asrc.ASRC_EXT_CLK</v>
          </cell>
          <cell r="L71" t="str">
            <v>gpio7.GPIO[13]</v>
          </cell>
          <cell r="M71" t="str">
            <v>snvs_hp_wrapper.SNVS_VIO_5_CTL</v>
          </cell>
          <cell r="N71" t="str">
            <v>src.SYSTEM_RST</v>
          </cell>
        </row>
        <row r="72">
          <cell r="A72" t="str">
            <v>NVCC_GPIO</v>
          </cell>
          <cell r="B72" t="str">
            <v>NVCC_GPIO</v>
          </cell>
          <cell r="D72" t="str">
            <v>GPIO</v>
          </cell>
          <cell r="G72" t="str">
            <v/>
          </cell>
          <cell r="H72" t="str">
            <v/>
          </cell>
          <cell r="I72" t="str">
            <v>usdhc3.VSELECT</v>
          </cell>
          <cell r="J72" t="str">
            <v/>
          </cell>
          <cell r="K72" t="str">
            <v/>
          </cell>
          <cell r="L72" t="str">
            <v/>
          </cell>
          <cell r="M72" t="str">
            <v/>
          </cell>
          <cell r="N72" t="str">
            <v/>
          </cell>
        </row>
        <row r="73">
          <cell r="A73" t="str">
            <v>GPIO_17</v>
          </cell>
          <cell r="B73" t="str">
            <v>GPIO_17</v>
          </cell>
          <cell r="D73" t="str">
            <v>GPIO</v>
          </cell>
          <cell r="G73" t="str">
            <v>esai1.TX0</v>
          </cell>
          <cell r="H73" t="str">
            <v>enet.1588_EVENT3_IN</v>
          </cell>
          <cell r="I73" t="str">
            <v>ccm.PMIC_RDY</v>
          </cell>
          <cell r="J73" t="str">
            <v>sdma.SDMA_EXT_EVENT[0]</v>
          </cell>
          <cell r="K73" t="str">
            <v>spdif.OUT1</v>
          </cell>
          <cell r="L73" t="str">
            <v>gpio7.GPIO[12]</v>
          </cell>
          <cell r="M73" t="str">
            <v/>
          </cell>
          <cell r="N73" t="str">
            <v>sjc.JTAG_ACT</v>
          </cell>
        </row>
        <row r="74">
          <cell r="A74" t="str">
            <v>GPIO_16</v>
          </cell>
          <cell r="B74" t="str">
            <v>GPIO_16</v>
          </cell>
          <cell r="D74" t="str">
            <v>GPIO</v>
          </cell>
          <cell r="G74" t="str">
            <v>esai1.TX3_RX2</v>
          </cell>
          <cell r="H74" t="str">
            <v>enet.1588_EVENT2_IN</v>
          </cell>
          <cell r="I74" t="str">
            <v>enet.ANATOP_ETHERNET_REF_OUT</v>
          </cell>
          <cell r="J74" t="str">
            <v>usdhc1.LCTL</v>
          </cell>
          <cell r="K74" t="str">
            <v>spdif.IN1</v>
          </cell>
          <cell r="L74" t="str">
            <v>gpio7.GPIO[11]</v>
          </cell>
          <cell r="M74" t="str">
            <v>i2c3.SDA</v>
          </cell>
          <cell r="N74" t="str">
            <v>sjc.DE_B</v>
          </cell>
        </row>
        <row r="75">
          <cell r="A75" t="str">
            <v>GPIO_9</v>
          </cell>
          <cell r="B75" t="str">
            <v>GPIO_9</v>
          </cell>
          <cell r="D75" t="str">
            <v>GPIO</v>
          </cell>
          <cell r="G75" t="str">
            <v>esai1.FSR</v>
          </cell>
          <cell r="H75" t="str">
            <v>wdog1.WDOG_B</v>
          </cell>
          <cell r="I75" t="str">
            <v>kpp.COL[6]</v>
          </cell>
          <cell r="J75" t="str">
            <v>ccm.REF_EN_B</v>
          </cell>
          <cell r="K75" t="str">
            <v>pwm1.PWMO</v>
          </cell>
          <cell r="L75" t="str">
            <v>gpio1.GPIO[9]</v>
          </cell>
          <cell r="M75" t="str">
            <v>usdhc1.WP</v>
          </cell>
          <cell r="N75" t="str">
            <v>src.EARLY_RST</v>
          </cell>
        </row>
        <row r="76">
          <cell r="A76" t="e">
            <v>#REF!</v>
          </cell>
          <cell r="B76" t="e">
            <v>#REF!</v>
          </cell>
          <cell r="D76" t="e">
            <v>#REF!</v>
          </cell>
          <cell r="G76" t="e">
            <v>#REF!</v>
          </cell>
          <cell r="H76" t="e">
            <v>#REF!</v>
          </cell>
          <cell r="I76" t="e">
            <v>#REF!</v>
          </cell>
          <cell r="J76" t="e">
            <v>#REF!</v>
          </cell>
          <cell r="K76" t="e">
            <v>#REF!</v>
          </cell>
          <cell r="L76" t="e">
            <v>#REF!</v>
          </cell>
          <cell r="M76" t="e">
            <v>#REF!</v>
          </cell>
          <cell r="N76" t="e">
            <v>#REF!</v>
          </cell>
        </row>
        <row r="77">
          <cell r="A77" t="str">
            <v>GPIO_6</v>
          </cell>
          <cell r="B77" t="str">
            <v>GPIO_6</v>
          </cell>
          <cell r="D77" t="str">
            <v>GPIO</v>
          </cell>
          <cell r="G77" t="str">
            <v>esai1.SCKT</v>
          </cell>
          <cell r="H77" t="str">
            <v>observe_mux.OBSRV_INT_OUT1</v>
          </cell>
          <cell r="I77" t="str">
            <v>i2c3.SDA</v>
          </cell>
          <cell r="J77" t="str">
            <v>ccm.CCM_OUT_0</v>
          </cell>
          <cell r="K77" t="str">
            <v>csu.CSU_INT_DEB</v>
          </cell>
          <cell r="L77" t="str">
            <v>gpio1.GPIO[6]</v>
          </cell>
          <cell r="M77" t="str">
            <v>usdhc2.LCTL</v>
          </cell>
          <cell r="N77" t="str">
            <v>mlb.MLBSIG</v>
          </cell>
        </row>
        <row r="78">
          <cell r="A78" t="str">
            <v>NVCC_GPIO</v>
          </cell>
          <cell r="B78" t="str">
            <v>NVCC_GPIO</v>
          </cell>
          <cell r="D78" t="str">
            <v>GPIO</v>
          </cell>
          <cell r="G78" t="str">
            <v/>
          </cell>
          <cell r="H78" t="str">
            <v/>
          </cell>
          <cell r="I78" t="str">
            <v/>
          </cell>
          <cell r="J78" t="str">
            <v/>
          </cell>
          <cell r="K78" t="str">
            <v/>
          </cell>
          <cell r="L78" t="str">
            <v/>
          </cell>
          <cell r="M78" t="str">
            <v/>
          </cell>
          <cell r="N78" t="str">
            <v/>
          </cell>
        </row>
        <row r="79">
          <cell r="A79" t="e">
            <v>#REF!</v>
          </cell>
          <cell r="B79" t="e">
            <v>#REF!</v>
          </cell>
          <cell r="D79" t="e">
            <v>#REF!</v>
          </cell>
          <cell r="G79" t="e">
            <v>#REF!</v>
          </cell>
          <cell r="H79" t="e">
            <v>#REF!</v>
          </cell>
          <cell r="I79" t="e">
            <v>#REF!</v>
          </cell>
          <cell r="J79" t="e">
            <v>#REF!</v>
          </cell>
          <cell r="K79" t="e">
            <v>#REF!</v>
          </cell>
          <cell r="L79" t="e">
            <v>#REF!</v>
          </cell>
          <cell r="M79" t="e">
            <v>#REF!</v>
          </cell>
          <cell r="N79" t="e">
            <v>#REF!</v>
          </cell>
        </row>
        <row r="80">
          <cell r="A80" t="str">
            <v>GPIO_5</v>
          </cell>
          <cell r="B80" t="str">
            <v>GPIO_5</v>
          </cell>
          <cell r="D80" t="str">
            <v>GPIO</v>
          </cell>
          <cell r="G80" t="str">
            <v>esai1.TX2_RX3</v>
          </cell>
          <cell r="H80" t="str">
            <v>observe_mux.OBSRV_INT_OUT4</v>
          </cell>
          <cell r="I80" t="str">
            <v>kpp.ROW[7]</v>
          </cell>
          <cell r="J80" t="str">
            <v>ccm.CLKO</v>
          </cell>
          <cell r="K80" t="str">
            <v>csu.CSU_ALARM_AUT[2]</v>
          </cell>
          <cell r="L80" t="str">
            <v>gpio1.GPIO[5]</v>
          </cell>
          <cell r="M80" t="str">
            <v>i2c3.SCL</v>
          </cell>
          <cell r="N80" t="str">
            <v>simba.EVENTI</v>
          </cell>
        </row>
        <row r="81">
          <cell r="A81" t="e">
            <v>#REF!</v>
          </cell>
          <cell r="B81" t="e">
            <v>#REF!</v>
          </cell>
          <cell r="D81" t="e">
            <v>#REF!</v>
          </cell>
          <cell r="G81" t="e">
            <v>#REF!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 t="e">
            <v>#REF!</v>
          </cell>
          <cell r="N81" t="e">
            <v>#REF!</v>
          </cell>
        </row>
        <row r="82">
          <cell r="A82" t="str">
            <v>GPIO_0</v>
          </cell>
          <cell r="B82" t="str">
            <v>GPIO_0</v>
          </cell>
          <cell r="D82" t="str">
            <v>GPIO</v>
          </cell>
          <cell r="G82" t="str">
            <v>ccm.CLKO</v>
          </cell>
          <cell r="H82" t="str">
            <v/>
          </cell>
          <cell r="I82" t="str">
            <v>kpp.COL[5]</v>
          </cell>
          <cell r="J82" t="str">
            <v>asrc.ASRC_EXT_CLK</v>
          </cell>
          <cell r="K82" t="str">
            <v>epit1.EPITO</v>
          </cell>
          <cell r="L82" t="str">
            <v>gpio1.GPIO[0]</v>
          </cell>
          <cell r="M82" t="str">
            <v>usboh3.USBH1_PWR</v>
          </cell>
          <cell r="N82" t="str">
            <v>snvs_hp_wrapper.SNVS_VIO_5</v>
          </cell>
        </row>
        <row r="83">
          <cell r="A83" t="str">
            <v>GPIO_2</v>
          </cell>
          <cell r="B83" t="str">
            <v>GPIO_2</v>
          </cell>
          <cell r="D83" t="str">
            <v>GPIO</v>
          </cell>
          <cell r="G83" t="str">
            <v>esai1.FST</v>
          </cell>
          <cell r="H83" t="str">
            <v>observe_mux.OBSRV_INT_OUT2</v>
          </cell>
          <cell r="I83" t="str">
            <v>kpp.ROW[6]</v>
          </cell>
          <cell r="J83" t="str">
            <v>ccm.CCM_OUT_1</v>
          </cell>
          <cell r="K83" t="str">
            <v>csu.CSU_ALARM_AUT[0]</v>
          </cell>
          <cell r="L83" t="str">
            <v>gpio1.GPIO[2]</v>
          </cell>
          <cell r="M83" t="str">
            <v>usdhc2.WP</v>
          </cell>
          <cell r="N83" t="str">
            <v>mlb.MLBDAT</v>
          </cell>
        </row>
        <row r="84">
          <cell r="A84" t="str">
            <v>NVCC_GPIO</v>
          </cell>
          <cell r="B84" t="str">
            <v>NVCC_GPIO</v>
          </cell>
          <cell r="D84" t="str">
            <v>GPIO</v>
          </cell>
          <cell r="G84" t="str">
            <v/>
          </cell>
          <cell r="H84" t="str">
            <v/>
          </cell>
          <cell r="I84" t="str">
            <v/>
          </cell>
          <cell r="J84" t="str">
            <v/>
          </cell>
          <cell r="K84" t="str">
            <v/>
          </cell>
          <cell r="L84" t="str">
            <v/>
          </cell>
          <cell r="M84" t="str">
            <v/>
          </cell>
          <cell r="N84" t="str">
            <v/>
          </cell>
        </row>
        <row r="85">
          <cell r="A85" t="str">
            <v>KEY_COL1</v>
          </cell>
          <cell r="B85" t="str">
            <v>KEY_COL1</v>
          </cell>
          <cell r="D85" t="str">
            <v>GPIO</v>
          </cell>
          <cell r="G85" t="str">
            <v>ecspi1.MISO</v>
          </cell>
          <cell r="H85" t="str">
            <v>enet.MDIO</v>
          </cell>
          <cell r="I85" t="str">
            <v>audmux.AUD5_TXFS</v>
          </cell>
          <cell r="J85" t="str">
            <v>kpp.COL[1]</v>
          </cell>
          <cell r="K85" t="str">
            <v>uart5.TXD_MUX</v>
          </cell>
          <cell r="L85" t="str">
            <v>gpio4.GPIO[8]</v>
          </cell>
          <cell r="M85" t="str">
            <v>usdhc1.VSELECT</v>
          </cell>
          <cell r="N85" t="str">
            <v>pl301_sim_mx6dl_per1.HADDR[1]</v>
          </cell>
        </row>
        <row r="86">
          <cell r="A86" t="str">
            <v>KEY_COL4</v>
          </cell>
          <cell r="B86" t="str">
            <v>KEY_COL4</v>
          </cell>
          <cell r="D86" t="str">
            <v>GPIO</v>
          </cell>
          <cell r="G86" t="str">
            <v>can2.TXCAN</v>
          </cell>
          <cell r="H86" t="str">
            <v>ipu1.SISG[4]</v>
          </cell>
          <cell r="I86" t="str">
            <v>usboh3.USBOTG_OC</v>
          </cell>
          <cell r="J86" t="str">
            <v>kpp.COL[4]</v>
          </cell>
          <cell r="K86" t="str">
            <v>uart5.RTS</v>
          </cell>
          <cell r="L86" t="str">
            <v>gpio4.GPIO[14]</v>
          </cell>
          <cell r="M86" t="str">
            <v>mmdc.MMDC_DEBUG[49]</v>
          </cell>
          <cell r="N86" t="str">
            <v>pl301_sim_mx6dl_per1.HADDR[7]</v>
          </cell>
        </row>
        <row r="87">
          <cell r="A87" t="str">
            <v>NVCC_GPIO</v>
          </cell>
          <cell r="B87" t="str">
            <v>NVCC_GPIO</v>
          </cell>
          <cell r="D87" t="str">
            <v>GPIO</v>
          </cell>
          <cell r="G87" t="str">
            <v/>
          </cell>
          <cell r="H87" t="str">
            <v/>
          </cell>
          <cell r="I87" t="str">
            <v/>
          </cell>
          <cell r="J87" t="str">
            <v/>
          </cell>
          <cell r="K87" t="str">
            <v/>
          </cell>
          <cell r="L87" t="str">
            <v/>
          </cell>
          <cell r="M87" t="str">
            <v/>
          </cell>
          <cell r="N87" t="str">
            <v/>
          </cell>
        </row>
        <row r="88">
          <cell r="A88" t="str">
            <v>KEY_ROW1</v>
          </cell>
          <cell r="B88" t="str">
            <v>KEY_ROW1</v>
          </cell>
          <cell r="D88" t="str">
            <v>GPIO</v>
          </cell>
          <cell r="G88" t="str">
            <v>ecspi1.SS0</v>
          </cell>
          <cell r="H88" t="str">
            <v>enet.COL</v>
          </cell>
          <cell r="I88" t="str">
            <v>audmux.AUD5_RXD</v>
          </cell>
          <cell r="J88" t="str">
            <v>kpp.ROW[1]</v>
          </cell>
          <cell r="K88" t="str">
            <v>uart5.RXD_MUX</v>
          </cell>
          <cell r="L88" t="str">
            <v>gpio4.GPIO[9]</v>
          </cell>
          <cell r="M88" t="str">
            <v>usdhc2.VSELECT</v>
          </cell>
          <cell r="N88" t="str">
            <v>pl301_sim_mx6dl_per1.HADDR[2]</v>
          </cell>
        </row>
        <row r="89">
          <cell r="A89" t="str">
            <v>KEY_ROW3</v>
          </cell>
          <cell r="B89" t="str">
            <v>KEY_ROW3</v>
          </cell>
          <cell r="D89" t="str">
            <v>GPIO</v>
          </cell>
          <cell r="G89" t="str">
            <v>osc32k.32K_OUT</v>
          </cell>
          <cell r="H89" t="str">
            <v>asrc.ASRC_EXT_CLK</v>
          </cell>
          <cell r="I89" t="str">
            <v>hdmi_tx.DDC_SDA</v>
          </cell>
          <cell r="J89" t="str">
            <v>kpp.ROW[3]</v>
          </cell>
          <cell r="K89" t="str">
            <v>i2c2.SDA</v>
          </cell>
          <cell r="L89" t="str">
            <v>gpio4.GPIO[13]</v>
          </cell>
          <cell r="M89" t="str">
            <v>usdhc1.VSELECT</v>
          </cell>
          <cell r="N89" t="str">
            <v>pl301_sim_mx6dl_per1.HADDR[6]</v>
          </cell>
        </row>
        <row r="90">
          <cell r="A90" t="e">
            <v>#REF!</v>
          </cell>
          <cell r="B90" t="e">
            <v>#REF!</v>
          </cell>
          <cell r="D90" t="e">
            <v>#REF!</v>
          </cell>
          <cell r="G90" t="e">
            <v>#REF!</v>
          </cell>
          <cell r="H90" t="e">
            <v>#REF!</v>
          </cell>
          <cell r="I90" t="e">
            <v>#REF!</v>
          </cell>
          <cell r="J90" t="e">
            <v>#REF!</v>
          </cell>
          <cell r="K90" t="e">
            <v>#REF!</v>
          </cell>
          <cell r="L90" t="e">
            <v>#REF!</v>
          </cell>
          <cell r="M90" t="e">
            <v>#REF!</v>
          </cell>
          <cell r="N90" t="e">
            <v>#REF!</v>
          </cell>
        </row>
        <row r="91">
          <cell r="A91" t="str">
            <v/>
          </cell>
          <cell r="B91">
            <v>0</v>
          </cell>
          <cell r="D91" t="str">
            <v/>
          </cell>
          <cell r="G91" t="str">
            <v/>
          </cell>
          <cell r="H91" t="str">
            <v/>
          </cell>
          <cell r="I91" t="str">
            <v/>
          </cell>
          <cell r="J91" t="str">
            <v/>
          </cell>
          <cell r="K91" t="str">
            <v/>
          </cell>
          <cell r="L91" t="str">
            <v/>
          </cell>
          <cell r="M91" t="str">
            <v/>
          </cell>
          <cell r="N91" t="str">
            <v/>
          </cell>
        </row>
        <row r="92">
          <cell r="A92" t="e">
            <v>#REF!</v>
          </cell>
          <cell r="B92" t="e">
            <v>#REF!</v>
          </cell>
          <cell r="D92" t="e">
            <v>#REF!</v>
          </cell>
          <cell r="G92" t="e">
            <v>#REF!</v>
          </cell>
          <cell r="H92" t="e">
            <v>#REF!</v>
          </cell>
          <cell r="I92" t="e">
            <v>#REF!</v>
          </cell>
          <cell r="J92" t="e">
            <v>#REF!</v>
          </cell>
          <cell r="K92" t="e">
            <v>#REF!</v>
          </cell>
          <cell r="L92" t="e">
            <v>#REF!</v>
          </cell>
          <cell r="M92" t="e">
            <v>#REF!</v>
          </cell>
          <cell r="N92" t="e">
            <v>#REF!</v>
          </cell>
        </row>
        <row r="93">
          <cell r="A93" t="e">
            <v>#REF!</v>
          </cell>
          <cell r="B93" t="e">
            <v>#REF!</v>
          </cell>
          <cell r="D93" t="e">
            <v>#REF!</v>
          </cell>
          <cell r="G93" t="e">
            <v>#REF!</v>
          </cell>
          <cell r="H93" t="e">
            <v>#REF!</v>
          </cell>
          <cell r="I93" t="e">
            <v>#REF!</v>
          </cell>
          <cell r="J93" t="e">
            <v>#REF!</v>
          </cell>
          <cell r="K93" t="e">
            <v>#REF!</v>
          </cell>
          <cell r="L93" t="e">
            <v>#REF!</v>
          </cell>
          <cell r="M93" t="e">
            <v>#REF!</v>
          </cell>
          <cell r="N93" t="e">
            <v>#REF!</v>
          </cell>
        </row>
        <row r="94">
          <cell r="A94" t="str">
            <v>LVDS0_TX1_P</v>
          </cell>
          <cell r="B94" t="str">
            <v>LVDS0_TX1_P</v>
          </cell>
          <cell r="D94" t="str">
            <v>LVDS</v>
          </cell>
          <cell r="G94" t="str">
            <v>ldb.LVDS0_TX1</v>
          </cell>
          <cell r="H94" t="str">
            <v/>
          </cell>
          <cell r="I94" t="str">
            <v/>
          </cell>
          <cell r="J94" t="str">
            <v/>
          </cell>
          <cell r="K94" t="str">
            <v/>
          </cell>
          <cell r="L94" t="str">
            <v/>
          </cell>
          <cell r="M94" t="str">
            <v/>
          </cell>
          <cell r="N94" t="str">
            <v/>
          </cell>
        </row>
        <row r="95">
          <cell r="A95" t="str">
            <v>NVCC_LVDS</v>
          </cell>
          <cell r="B95" t="str">
            <v>NVCC_LVDS</v>
          </cell>
          <cell r="D95" t="str">
            <v>LVDS</v>
          </cell>
          <cell r="G95" t="str">
            <v/>
          </cell>
          <cell r="H95" t="str">
            <v/>
          </cell>
          <cell r="I95" t="str">
            <v/>
          </cell>
          <cell r="J95" t="str">
            <v/>
          </cell>
          <cell r="K95" t="str">
            <v/>
          </cell>
          <cell r="L95" t="str">
            <v/>
          </cell>
          <cell r="M95" t="str">
            <v/>
          </cell>
          <cell r="N95" t="str">
            <v/>
          </cell>
        </row>
        <row r="96">
          <cell r="A96" t="e">
            <v>#REF!</v>
          </cell>
          <cell r="B96" t="e">
            <v>#REF!</v>
          </cell>
          <cell r="D96" t="e">
            <v>#REF!</v>
          </cell>
          <cell r="G96" t="e">
            <v>#REF!</v>
          </cell>
          <cell r="H96" t="e">
            <v>#REF!</v>
          </cell>
          <cell r="I96" t="e">
            <v>#REF!</v>
          </cell>
          <cell r="J96" t="e">
            <v>#REF!</v>
          </cell>
          <cell r="K96" t="e">
            <v>#REF!</v>
          </cell>
          <cell r="L96" t="e">
            <v>#REF!</v>
          </cell>
          <cell r="M96" t="e">
            <v>#REF!</v>
          </cell>
          <cell r="N96" t="e">
            <v>#REF!</v>
          </cell>
        </row>
        <row r="97">
          <cell r="A97" t="str">
            <v>LVDS0_CLK_N</v>
          </cell>
          <cell r="B97" t="str">
            <v>LVDS0_CLK_N</v>
          </cell>
          <cell r="D97" t="str">
            <v>LVDS</v>
          </cell>
          <cell r="G97" t="str">
            <v>.padn</v>
          </cell>
          <cell r="H97" t="str">
            <v/>
          </cell>
          <cell r="I97" t="str">
            <v/>
          </cell>
          <cell r="J97" t="str">
            <v/>
          </cell>
          <cell r="K97" t="str">
            <v/>
          </cell>
          <cell r="L97" t="str">
            <v/>
          </cell>
          <cell r="M97" t="str">
            <v/>
          </cell>
          <cell r="N97" t="str">
            <v/>
          </cell>
        </row>
        <row r="98">
          <cell r="A98" t="str">
            <v>LVDS0_TX3_P</v>
          </cell>
          <cell r="B98" t="str">
            <v>LVDS0_TX3_P</v>
          </cell>
          <cell r="D98" t="str">
            <v>LVDS</v>
          </cell>
          <cell r="G98" t="str">
            <v>ldb.LVDS0_TX3</v>
          </cell>
          <cell r="H98" t="str">
            <v/>
          </cell>
          <cell r="I98" t="str">
            <v/>
          </cell>
          <cell r="J98" t="str">
            <v/>
          </cell>
          <cell r="K98" t="str">
            <v/>
          </cell>
          <cell r="L98" t="str">
            <v/>
          </cell>
          <cell r="M98" t="str">
            <v/>
          </cell>
          <cell r="N98" t="str">
            <v/>
          </cell>
        </row>
        <row r="99">
          <cell r="A99" t="str">
            <v/>
          </cell>
          <cell r="B99">
            <v>0</v>
          </cell>
          <cell r="D99" t="str">
            <v/>
          </cell>
          <cell r="G99" t="str">
            <v/>
          </cell>
          <cell r="H99" t="str">
            <v/>
          </cell>
          <cell r="I99" t="str">
            <v/>
          </cell>
          <cell r="J99" t="str">
            <v/>
          </cell>
          <cell r="K99" t="str">
            <v/>
          </cell>
          <cell r="L99" t="str">
            <v/>
          </cell>
          <cell r="M99" t="str">
            <v/>
          </cell>
          <cell r="N99" t="str">
            <v/>
          </cell>
        </row>
        <row r="100">
          <cell r="A100" t="e">
            <v>#REF!</v>
          </cell>
          <cell r="B100" t="e">
            <v>#REF!</v>
          </cell>
          <cell r="D100" t="e">
            <v>#REF!</v>
          </cell>
          <cell r="G100" t="e">
            <v>#REF!</v>
          </cell>
          <cell r="H100" t="e">
            <v>#REF!</v>
          </cell>
          <cell r="I100" t="e">
            <v>#REF!</v>
          </cell>
          <cell r="J100" t="e">
            <v>#REF!</v>
          </cell>
          <cell r="K100" t="e">
            <v>#REF!</v>
          </cell>
          <cell r="L100" t="e">
            <v>#REF!</v>
          </cell>
          <cell r="M100" t="e">
            <v>#REF!</v>
          </cell>
          <cell r="N100" t="e">
            <v>#REF!</v>
          </cell>
        </row>
        <row r="101">
          <cell r="A101" t="e">
            <v>#REF!</v>
          </cell>
          <cell r="B101" t="e">
            <v>#REF!</v>
          </cell>
          <cell r="D101" t="e">
            <v>#REF!</v>
          </cell>
          <cell r="G101" t="e">
            <v>#REF!</v>
          </cell>
          <cell r="H101" t="e">
            <v>#REF!</v>
          </cell>
          <cell r="I101" t="e">
            <v>#REF!</v>
          </cell>
          <cell r="J101" t="e">
            <v>#REF!</v>
          </cell>
          <cell r="K101" t="e">
            <v>#REF!</v>
          </cell>
          <cell r="L101" t="e">
            <v>#REF!</v>
          </cell>
          <cell r="M101" t="e">
            <v>#REF!</v>
          </cell>
          <cell r="N101" t="e">
            <v>#REF!</v>
          </cell>
        </row>
        <row r="102">
          <cell r="A102" t="str">
            <v>LVDS1_TX0_P</v>
          </cell>
          <cell r="B102" t="str">
            <v>LVDS1_TX0_P</v>
          </cell>
          <cell r="D102" t="str">
            <v>LVDS</v>
          </cell>
          <cell r="G102" t="str">
            <v>ldb.LVDS1_TX0</v>
          </cell>
          <cell r="H102" t="e">
            <v>#REF!</v>
          </cell>
          <cell r="I102" t="str">
            <v/>
          </cell>
          <cell r="J102" t="str">
            <v/>
          </cell>
          <cell r="K102" t="str">
            <v/>
          </cell>
          <cell r="L102" t="str">
            <v/>
          </cell>
          <cell r="M102" t="str">
            <v/>
          </cell>
          <cell r="N102" t="str">
            <v/>
          </cell>
        </row>
        <row r="103">
          <cell r="A103" t="str">
            <v>GPIO_4</v>
          </cell>
          <cell r="B103" t="str">
            <v>GPIO_4</v>
          </cell>
          <cell r="D103" t="str">
            <v>GPIO</v>
          </cell>
          <cell r="G103" t="str">
            <v>esai1.HCKT</v>
          </cell>
          <cell r="H103" t="str">
            <v/>
          </cell>
          <cell r="I103" t="str">
            <v>kpp.COL[7]</v>
          </cell>
          <cell r="J103" t="str">
            <v>ccm.CCM_OUT_2</v>
          </cell>
          <cell r="K103" t="str">
            <v>csu.CSU_ALARM_AUT[1]</v>
          </cell>
          <cell r="L103" t="str">
            <v>gpio1.GPIO[4]</v>
          </cell>
          <cell r="M103" t="str">
            <v>usdhc2.CD</v>
          </cell>
          <cell r="N103" t="str">
            <v>ocotp_ctrl_wrapper.FUSE_LATCHED</v>
          </cell>
        </row>
        <row r="104">
          <cell r="A104" t="str">
            <v>LVDS1_TX1_P</v>
          </cell>
          <cell r="B104" t="str">
            <v>LVDS1_TX1_P</v>
          </cell>
          <cell r="D104" t="str">
            <v>LVDS</v>
          </cell>
          <cell r="G104" t="str">
            <v>ldb.LVDS1_TX1</v>
          </cell>
          <cell r="H104" t="str">
            <v>observe_mux.OBSRV_INT_OUT3</v>
          </cell>
          <cell r="I104" t="str">
            <v/>
          </cell>
          <cell r="J104" t="str">
            <v/>
          </cell>
          <cell r="K104" t="str">
            <v/>
          </cell>
          <cell r="L104" t="str">
            <v/>
          </cell>
          <cell r="M104" t="str">
            <v/>
          </cell>
          <cell r="N104" t="str">
            <v/>
          </cell>
        </row>
        <row r="105">
          <cell r="A105" t="str">
            <v>NVCC_LVDS</v>
          </cell>
          <cell r="B105" t="str">
            <v>NVCC_LVDS</v>
          </cell>
          <cell r="D105" t="str">
            <v>LVDS</v>
          </cell>
          <cell r="G105" t="str">
            <v/>
          </cell>
          <cell r="H105" t="str">
            <v/>
          </cell>
          <cell r="I105" t="str">
            <v/>
          </cell>
          <cell r="J105" t="str">
            <v/>
          </cell>
          <cell r="K105" t="str">
            <v/>
          </cell>
          <cell r="L105" t="str">
            <v/>
          </cell>
          <cell r="M105" t="str">
            <v/>
          </cell>
          <cell r="N105" t="str">
            <v/>
          </cell>
        </row>
        <row r="106">
          <cell r="A106" t="str">
            <v>LVDS1_TX2_P</v>
          </cell>
          <cell r="B106" t="str">
            <v>LVDS1_TX2_P</v>
          </cell>
          <cell r="D106" t="str">
            <v>LVDS</v>
          </cell>
          <cell r="G106" t="str">
            <v>ldb.LVDS1_TX2</v>
          </cell>
          <cell r="H106" t="str">
            <v/>
          </cell>
          <cell r="I106" t="str">
            <v/>
          </cell>
          <cell r="J106" t="str">
            <v/>
          </cell>
          <cell r="K106" t="str">
            <v/>
          </cell>
          <cell r="L106" t="str">
            <v/>
          </cell>
          <cell r="M106" t="str">
            <v/>
          </cell>
          <cell r="N106" t="str">
            <v/>
          </cell>
        </row>
        <row r="107">
          <cell r="A107" t="str">
            <v>LVDS1_TX1_N</v>
          </cell>
          <cell r="B107" t="str">
            <v>LVDS1_TX1_N</v>
          </cell>
          <cell r="D107" t="str">
            <v>LVDS</v>
          </cell>
          <cell r="G107" t="str">
            <v>.padn</v>
          </cell>
          <cell r="H107" t="str">
            <v/>
          </cell>
          <cell r="I107" t="str">
            <v/>
          </cell>
          <cell r="J107" t="str">
            <v/>
          </cell>
          <cell r="K107" t="str">
            <v/>
          </cell>
          <cell r="L107" t="str">
            <v/>
          </cell>
          <cell r="M107" t="str">
            <v/>
          </cell>
          <cell r="N107" t="str">
            <v/>
          </cell>
        </row>
        <row r="108">
          <cell r="A108" t="str">
            <v>LVDS1_TX3_P</v>
          </cell>
          <cell r="B108" t="str">
            <v>LVDS1_TX3_P</v>
          </cell>
          <cell r="D108" t="str">
            <v>LVDS</v>
          </cell>
          <cell r="G108" t="str">
            <v>ldb.LVDS1_TX3</v>
          </cell>
          <cell r="H108" t="e">
            <v>#REF!</v>
          </cell>
          <cell r="I108" t="str">
            <v/>
          </cell>
          <cell r="J108" t="str">
            <v/>
          </cell>
          <cell r="K108" t="str">
            <v/>
          </cell>
          <cell r="L108" t="str">
            <v/>
          </cell>
          <cell r="M108" t="str">
            <v/>
          </cell>
          <cell r="N108" t="str">
            <v/>
          </cell>
        </row>
        <row r="109">
          <cell r="A109" t="str">
            <v>LVDS1_TX2_N</v>
          </cell>
          <cell r="B109" t="str">
            <v>LVDS1_TX2_N</v>
          </cell>
          <cell r="D109" t="str">
            <v>LVDS</v>
          </cell>
          <cell r="G109" t="str">
            <v>.padn</v>
          </cell>
          <cell r="H109" t="str">
            <v/>
          </cell>
          <cell r="I109" t="str">
            <v/>
          </cell>
          <cell r="J109" t="str">
            <v/>
          </cell>
          <cell r="K109" t="str">
            <v/>
          </cell>
          <cell r="L109" t="str">
            <v/>
          </cell>
          <cell r="M109" t="str">
            <v/>
          </cell>
          <cell r="N109" t="str">
            <v/>
          </cell>
        </row>
        <row r="110">
          <cell r="A110" t="str">
            <v>LVDS1_TX3_N</v>
          </cell>
          <cell r="B110" t="str">
            <v>LVDS1_TX3_N</v>
          </cell>
          <cell r="D110" t="str">
            <v>LVDS</v>
          </cell>
          <cell r="G110" t="str">
            <v>.padn</v>
          </cell>
          <cell r="H110" t="str">
            <v/>
          </cell>
          <cell r="I110" t="str">
            <v/>
          </cell>
          <cell r="J110" t="str">
            <v/>
          </cell>
          <cell r="K110" t="str">
            <v/>
          </cell>
          <cell r="L110" t="str">
            <v/>
          </cell>
          <cell r="M110" t="str">
            <v/>
          </cell>
          <cell r="N110" t="str">
            <v/>
          </cell>
        </row>
        <row r="111">
          <cell r="A111" t="str">
            <v>LVDS1_CLK_P</v>
          </cell>
          <cell r="B111" t="str">
            <v>LVDS1_CLK_P</v>
          </cell>
          <cell r="D111" t="str">
            <v>LVDS</v>
          </cell>
          <cell r="G111" t="str">
            <v>ldb.LVDS1_CLK</v>
          </cell>
          <cell r="H111" t="str">
            <v/>
          </cell>
          <cell r="I111" t="str">
            <v/>
          </cell>
          <cell r="J111" t="str">
            <v/>
          </cell>
          <cell r="K111" t="str">
            <v/>
          </cell>
          <cell r="L111" t="str">
            <v/>
          </cell>
          <cell r="M111" t="str">
            <v/>
          </cell>
          <cell r="N111" t="str">
            <v/>
          </cell>
        </row>
        <row r="112">
          <cell r="A112" t="str">
            <v>LVDS1_CLK_N</v>
          </cell>
          <cell r="B112" t="str">
            <v>LVDS1_CLK_N</v>
          </cell>
          <cell r="D112" t="str">
            <v>LVDS</v>
          </cell>
          <cell r="G112" t="str">
            <v>.padn</v>
          </cell>
          <cell r="H112" t="str">
            <v/>
          </cell>
          <cell r="I112" t="str">
            <v/>
          </cell>
          <cell r="J112" t="str">
            <v/>
          </cell>
          <cell r="K112" t="str">
            <v/>
          </cell>
          <cell r="L112" t="str">
            <v/>
          </cell>
          <cell r="M112" t="str">
            <v/>
          </cell>
          <cell r="N112" t="str">
            <v/>
          </cell>
        </row>
        <row r="113">
          <cell r="A113" t="str">
            <v/>
          </cell>
          <cell r="B113">
            <v>0</v>
          </cell>
          <cell r="D113" t="str">
            <v/>
          </cell>
          <cell r="G113" t="str">
            <v/>
          </cell>
          <cell r="H113" t="str">
            <v/>
          </cell>
          <cell r="I113" t="str">
            <v/>
          </cell>
          <cell r="J113" t="str">
            <v/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</row>
        <row r="114">
          <cell r="A114" t="str">
            <v>DRAM_D4</v>
          </cell>
          <cell r="B114" t="str">
            <v>DRAM_D4</v>
          </cell>
          <cell r="D114" t="str">
            <v>DRAM</v>
          </cell>
          <cell r="G114" t="str">
            <v>mmdc.DRAM_D[4]</v>
          </cell>
          <cell r="H114" t="e">
            <v>#REF!</v>
          </cell>
          <cell r="I114" t="str">
            <v/>
          </cell>
          <cell r="J114" t="str">
            <v/>
          </cell>
          <cell r="K114" t="str">
            <v/>
          </cell>
          <cell r="L114" t="str">
            <v/>
          </cell>
          <cell r="M114" t="str">
            <v/>
          </cell>
          <cell r="N114" t="str">
            <v/>
          </cell>
        </row>
        <row r="115">
          <cell r="A115" t="str">
            <v>DRAM_D0</v>
          </cell>
          <cell r="B115" t="str">
            <v>DRAM_D0</v>
          </cell>
          <cell r="D115" t="str">
            <v>DRAM</v>
          </cell>
          <cell r="G115" t="str">
            <v>mmdc.DRAM_D[0]</v>
          </cell>
          <cell r="H115" t="str">
            <v/>
          </cell>
          <cell r="I115" t="str">
            <v/>
          </cell>
          <cell r="J115" t="str">
            <v/>
          </cell>
          <cell r="K115" t="str">
            <v/>
          </cell>
          <cell r="L115" t="str">
            <v/>
          </cell>
          <cell r="M115" t="str">
            <v/>
          </cell>
          <cell r="N115" t="str">
            <v/>
          </cell>
        </row>
        <row r="116">
          <cell r="A116" t="str">
            <v>DRAM_D1</v>
          </cell>
          <cell r="B116" t="str">
            <v>DRAM_D1</v>
          </cell>
          <cell r="D116" t="str">
            <v>DRAM</v>
          </cell>
          <cell r="G116" t="str">
            <v>mmdc.DRAM_D[1]</v>
          </cell>
          <cell r="H116" t="str">
            <v/>
          </cell>
          <cell r="I116" t="str">
            <v/>
          </cell>
          <cell r="J116" t="str">
            <v/>
          </cell>
          <cell r="K116" t="str">
            <v/>
          </cell>
          <cell r="L116" t="str">
            <v/>
          </cell>
          <cell r="M116" t="str">
            <v/>
          </cell>
          <cell r="N116" t="str">
            <v/>
          </cell>
        </row>
        <row r="117">
          <cell r="A117" t="str">
            <v>NVCC_DRAM</v>
          </cell>
          <cell r="B117" t="str">
            <v>NVCC_DRAM</v>
          </cell>
          <cell r="D117" t="str">
            <v>DRAM</v>
          </cell>
          <cell r="G117" t="str">
            <v/>
          </cell>
          <cell r="H117" t="str">
            <v/>
          </cell>
          <cell r="I117" t="str">
            <v/>
          </cell>
          <cell r="J117" t="str">
            <v/>
          </cell>
          <cell r="K117" t="str">
            <v/>
          </cell>
          <cell r="L117" t="str">
            <v/>
          </cell>
          <cell r="M117" t="str">
            <v/>
          </cell>
          <cell r="N117" t="str">
            <v/>
          </cell>
        </row>
        <row r="118">
          <cell r="A118" t="str">
            <v/>
          </cell>
          <cell r="B118">
            <v>0</v>
          </cell>
          <cell r="D118" t="str">
            <v>DRAM</v>
          </cell>
          <cell r="G118" t="str">
            <v/>
          </cell>
          <cell r="H118" t="str">
            <v/>
          </cell>
          <cell r="I118" t="str">
            <v/>
          </cell>
          <cell r="J118" t="str">
            <v/>
          </cell>
          <cell r="K118" t="str">
            <v/>
          </cell>
          <cell r="L118" t="str">
            <v/>
          </cell>
          <cell r="M118" t="str">
            <v/>
          </cell>
          <cell r="N118" t="str">
            <v/>
          </cell>
        </row>
        <row r="119">
          <cell r="A119" t="str">
            <v>DRAM_SDQS0_B</v>
          </cell>
          <cell r="B119" t="str">
            <v>DRAM_SDQS0_B</v>
          </cell>
          <cell r="D119" t="str">
            <v>DRAM</v>
          </cell>
          <cell r="G119" t="str">
            <v>.padn</v>
          </cell>
          <cell r="H119" t="e">
            <v>#REF!</v>
          </cell>
          <cell r="I119" t="str">
            <v/>
          </cell>
          <cell r="J119" t="str">
            <v/>
          </cell>
          <cell r="K119" t="str">
            <v/>
          </cell>
          <cell r="L119" t="str">
            <v/>
          </cell>
          <cell r="M119" t="str">
            <v/>
          </cell>
          <cell r="N119" t="str">
            <v/>
          </cell>
        </row>
        <row r="120">
          <cell r="A120" t="str">
            <v>DRAM_SDQS0</v>
          </cell>
          <cell r="B120" t="str">
            <v>DRAM_SDQS0</v>
          </cell>
          <cell r="D120" t="str">
            <v>DRAM</v>
          </cell>
          <cell r="G120" t="str">
            <v>mmdc.DRAM_SDQS[0]</v>
          </cell>
          <cell r="H120" t="str">
            <v/>
          </cell>
          <cell r="I120" t="str">
            <v/>
          </cell>
          <cell r="J120" t="str">
            <v/>
          </cell>
          <cell r="K120" t="str">
            <v/>
          </cell>
          <cell r="L120" t="str">
            <v/>
          </cell>
          <cell r="M120" t="str">
            <v/>
          </cell>
          <cell r="N120" t="str">
            <v/>
          </cell>
        </row>
        <row r="121">
          <cell r="A121" t="e">
            <v>#REF!</v>
          </cell>
          <cell r="B121" t="e">
            <v>#REF!</v>
          </cell>
          <cell r="D121" t="e">
            <v>#REF!</v>
          </cell>
          <cell r="G121" t="e">
            <v>#REF!</v>
          </cell>
          <cell r="H121" t="str">
            <v/>
          </cell>
          <cell r="I121" t="e">
            <v>#REF!</v>
          </cell>
          <cell r="J121" t="e">
            <v>#REF!</v>
          </cell>
          <cell r="K121" t="e">
            <v>#REF!</v>
          </cell>
          <cell r="L121" t="e">
            <v>#REF!</v>
          </cell>
          <cell r="M121" t="e">
            <v>#REF!</v>
          </cell>
          <cell r="N121" t="e">
            <v>#REF!</v>
          </cell>
        </row>
        <row r="122">
          <cell r="A122" t="str">
            <v>DRAM_DQM0</v>
          </cell>
          <cell r="B122" t="str">
            <v>DRAM_DQM0</v>
          </cell>
          <cell r="D122" t="str">
            <v>DRAM</v>
          </cell>
          <cell r="G122" t="str">
            <v>mmdc.DRAM_DQM[0]</v>
          </cell>
          <cell r="H122" t="e">
            <v>#REF!</v>
          </cell>
          <cell r="I122" t="e">
            <v>#REF!</v>
          </cell>
          <cell r="J122" t="str">
            <v/>
          </cell>
          <cell r="K122" t="str">
            <v/>
          </cell>
          <cell r="L122" t="str">
            <v/>
          </cell>
          <cell r="M122" t="str">
            <v/>
          </cell>
          <cell r="N122" t="str">
            <v/>
          </cell>
        </row>
        <row r="123">
          <cell r="A123" t="str">
            <v>NVCC_DRAM</v>
          </cell>
          <cell r="B123" t="str">
            <v>NVCC_DRAM</v>
          </cell>
          <cell r="D123" t="str">
            <v>DRAM</v>
          </cell>
          <cell r="G123" t="str">
            <v/>
          </cell>
          <cell r="H123" t="str">
            <v/>
          </cell>
          <cell r="I123" t="str">
            <v/>
          </cell>
          <cell r="J123" t="str">
            <v/>
          </cell>
          <cell r="K123" t="str">
            <v/>
          </cell>
          <cell r="L123" t="str">
            <v/>
          </cell>
          <cell r="M123" t="str">
            <v/>
          </cell>
          <cell r="N123" t="str">
            <v/>
          </cell>
        </row>
        <row r="124">
          <cell r="A124" t="str">
            <v>DRAM_D2</v>
          </cell>
          <cell r="B124" t="str">
            <v>DRAM_D2</v>
          </cell>
          <cell r="D124" t="str">
            <v>DRAM</v>
          </cell>
          <cell r="G124" t="str">
            <v>mmdc.DRAM_D[2]</v>
          </cell>
          <cell r="H124" t="str">
            <v/>
          </cell>
          <cell r="I124" t="str">
            <v/>
          </cell>
          <cell r="J124" t="str">
            <v/>
          </cell>
          <cell r="K124" t="str">
            <v/>
          </cell>
          <cell r="L124" t="str">
            <v/>
          </cell>
          <cell r="M124" t="str">
            <v/>
          </cell>
          <cell r="N124" t="str">
            <v/>
          </cell>
        </row>
        <row r="125">
          <cell r="A125" t="str">
            <v>NVCC_DRAM2P5</v>
          </cell>
          <cell r="B125" t="str">
            <v>NVCC_DRAM2P5</v>
          </cell>
          <cell r="D125" t="str">
            <v>DRAM</v>
          </cell>
          <cell r="G125" t="str">
            <v/>
          </cell>
          <cell r="H125" t="str">
            <v/>
          </cell>
          <cell r="I125" t="str">
            <v/>
          </cell>
          <cell r="J125" t="str">
            <v/>
          </cell>
          <cell r="K125" t="str">
            <v/>
          </cell>
          <cell r="L125" t="str">
            <v/>
          </cell>
          <cell r="M125" t="str">
            <v/>
          </cell>
          <cell r="N125" t="str">
            <v/>
          </cell>
        </row>
        <row r="126">
          <cell r="A126" t="str">
            <v>DRAM_D7</v>
          </cell>
          <cell r="B126" t="str">
            <v>DRAM_D7</v>
          </cell>
          <cell r="D126" t="str">
            <v>DRAM</v>
          </cell>
          <cell r="G126" t="str">
            <v>mmdc.DRAM_D[7]</v>
          </cell>
          <cell r="H126" t="str">
            <v/>
          </cell>
          <cell r="I126" t="str">
            <v/>
          </cell>
          <cell r="J126" t="str">
            <v/>
          </cell>
          <cell r="K126" t="str">
            <v/>
          </cell>
          <cell r="L126" t="str">
            <v/>
          </cell>
          <cell r="M126" t="str">
            <v/>
          </cell>
          <cell r="N126" t="str">
            <v/>
          </cell>
        </row>
        <row r="127">
          <cell r="A127" t="str">
            <v>NVCC_DRAM</v>
          </cell>
          <cell r="B127" t="str">
            <v>NVCC_DRAM</v>
          </cell>
          <cell r="D127" t="str">
            <v>DRAM</v>
          </cell>
          <cell r="G127" t="str">
            <v/>
          </cell>
          <cell r="H127" t="str">
            <v/>
          </cell>
          <cell r="I127" t="str">
            <v/>
          </cell>
          <cell r="J127" t="str">
            <v/>
          </cell>
          <cell r="K127" t="str">
            <v/>
          </cell>
          <cell r="L127" t="str">
            <v/>
          </cell>
          <cell r="M127" t="str">
            <v/>
          </cell>
          <cell r="N127" t="str">
            <v/>
          </cell>
        </row>
        <row r="128">
          <cell r="A128" t="e">
            <v>#REF!</v>
          </cell>
          <cell r="B128" t="e">
            <v>#REF!</v>
          </cell>
          <cell r="D128" t="e">
            <v>#REF!</v>
          </cell>
          <cell r="G128" t="e">
            <v>#REF!</v>
          </cell>
          <cell r="H128" t="e">
            <v>#REF!</v>
          </cell>
          <cell r="I128" t="e">
            <v>#REF!</v>
          </cell>
          <cell r="J128" t="e">
            <v>#REF!</v>
          </cell>
          <cell r="K128" t="e">
            <v>#REF!</v>
          </cell>
          <cell r="L128" t="e">
            <v>#REF!</v>
          </cell>
          <cell r="M128" t="e">
            <v>#REF!</v>
          </cell>
          <cell r="N128" t="e">
            <v>#REF!</v>
          </cell>
        </row>
        <row r="129">
          <cell r="A129" t="str">
            <v>DRAM_D3</v>
          </cell>
          <cell r="B129" t="str">
            <v>DRAM_D3</v>
          </cell>
          <cell r="D129" t="str">
            <v>DRAM</v>
          </cell>
          <cell r="G129" t="str">
            <v>mmdc.DRAM_D[3]</v>
          </cell>
          <cell r="H129" t="str">
            <v/>
          </cell>
          <cell r="I129" t="str">
            <v/>
          </cell>
          <cell r="J129" t="str">
            <v/>
          </cell>
          <cell r="K129" t="str">
            <v/>
          </cell>
          <cell r="L129" t="str">
            <v/>
          </cell>
          <cell r="M129" t="str">
            <v/>
          </cell>
          <cell r="N129" t="str">
            <v/>
          </cell>
        </row>
        <row r="130">
          <cell r="A130" t="str">
            <v>DRAM_D6</v>
          </cell>
          <cell r="B130" t="str">
            <v>DRAM_D6</v>
          </cell>
          <cell r="D130" t="str">
            <v>DRAM</v>
          </cell>
          <cell r="G130" t="str">
            <v>mmdc.DRAM_D[6]</v>
          </cell>
          <cell r="H130" t="str">
            <v/>
          </cell>
          <cell r="I130" t="str">
            <v/>
          </cell>
          <cell r="J130" t="str">
            <v/>
          </cell>
          <cell r="K130" t="str">
            <v/>
          </cell>
          <cell r="L130" t="str">
            <v/>
          </cell>
          <cell r="M130" t="str">
            <v/>
          </cell>
          <cell r="N130" t="str">
            <v/>
          </cell>
        </row>
        <row r="131">
          <cell r="A131" t="str">
            <v>DRAM_RESET</v>
          </cell>
          <cell r="B131" t="str">
            <v>DRAM_RESET</v>
          </cell>
          <cell r="D131" t="str">
            <v>DRAM</v>
          </cell>
          <cell r="G131" t="str">
            <v>mmdc.DRAM_RESET</v>
          </cell>
          <cell r="H131" t="str">
            <v/>
          </cell>
          <cell r="I131" t="str">
            <v/>
          </cell>
          <cell r="J131" t="str">
            <v/>
          </cell>
          <cell r="K131" t="str">
            <v/>
          </cell>
          <cell r="L131" t="str">
            <v/>
          </cell>
          <cell r="M131" t="str">
            <v/>
          </cell>
          <cell r="N131" t="str">
            <v/>
          </cell>
        </row>
        <row r="132">
          <cell r="A132" t="str">
            <v>DRAM_D13</v>
          </cell>
          <cell r="B132" t="str">
            <v>DRAM_D13</v>
          </cell>
          <cell r="D132" t="str">
            <v>DRAM</v>
          </cell>
          <cell r="G132" t="str">
            <v>mmdc.DRAM_D[13]</v>
          </cell>
          <cell r="H132" t="str">
            <v/>
          </cell>
          <cell r="I132" t="str">
            <v/>
          </cell>
          <cell r="J132" t="str">
            <v/>
          </cell>
          <cell r="K132" t="str">
            <v/>
          </cell>
          <cell r="L132" t="str">
            <v/>
          </cell>
          <cell r="M132" t="str">
            <v/>
          </cell>
          <cell r="N132" t="str">
            <v/>
          </cell>
        </row>
        <row r="133">
          <cell r="A133" t="str">
            <v>DRAM_D12</v>
          </cell>
          <cell r="B133" t="str">
            <v>DRAM_D12</v>
          </cell>
          <cell r="D133" t="str">
            <v>DRAM</v>
          </cell>
          <cell r="G133" t="str">
            <v>mmdc.DRAM_D[12]</v>
          </cell>
          <cell r="H133" t="str">
            <v/>
          </cell>
          <cell r="I133" t="str">
            <v/>
          </cell>
          <cell r="J133" t="str">
            <v/>
          </cell>
          <cell r="K133" t="str">
            <v/>
          </cell>
          <cell r="L133" t="str">
            <v/>
          </cell>
          <cell r="M133" t="str">
            <v/>
          </cell>
          <cell r="N133" t="str">
            <v/>
          </cell>
        </row>
        <row r="134">
          <cell r="A134" t="str">
            <v>DRAM_D8</v>
          </cell>
          <cell r="B134" t="str">
            <v>DRAM_D8</v>
          </cell>
          <cell r="D134" t="str">
            <v>DRAM</v>
          </cell>
          <cell r="G134" t="str">
            <v>mmdc.DRAM_D[8]</v>
          </cell>
          <cell r="H134" t="str">
            <v/>
          </cell>
          <cell r="I134" t="str">
            <v/>
          </cell>
          <cell r="J134" t="str">
            <v/>
          </cell>
          <cell r="K134" t="str">
            <v/>
          </cell>
          <cell r="L134" t="str">
            <v/>
          </cell>
          <cell r="M134" t="str">
            <v/>
          </cell>
          <cell r="N134" t="str">
            <v/>
          </cell>
        </row>
        <row r="135">
          <cell r="A135" t="str">
            <v>NVCC_DRAM</v>
          </cell>
          <cell r="B135" t="str">
            <v>NVCC_DRAM</v>
          </cell>
          <cell r="D135" t="str">
            <v>DRAM</v>
          </cell>
          <cell r="G135" t="str">
            <v/>
          </cell>
          <cell r="H135" t="str">
            <v/>
          </cell>
          <cell r="I135" t="str">
            <v/>
          </cell>
          <cell r="J135" t="str">
            <v/>
          </cell>
          <cell r="K135" t="str">
            <v/>
          </cell>
          <cell r="L135" t="str">
            <v/>
          </cell>
          <cell r="M135" t="str">
            <v/>
          </cell>
          <cell r="N135" t="str">
            <v/>
          </cell>
        </row>
        <row r="136">
          <cell r="A136" t="str">
            <v>DRAM_D9</v>
          </cell>
          <cell r="B136" t="str">
            <v>DRAM_D9</v>
          </cell>
          <cell r="D136" t="str">
            <v>DRAM</v>
          </cell>
          <cell r="G136" t="str">
            <v>mmdc.DRAM_D[9]</v>
          </cell>
          <cell r="H136" t="str">
            <v/>
          </cell>
          <cell r="I136" t="str">
            <v/>
          </cell>
          <cell r="J136" t="str">
            <v/>
          </cell>
          <cell r="K136" t="str">
            <v/>
          </cell>
          <cell r="L136" t="str">
            <v/>
          </cell>
          <cell r="M136" t="str">
            <v/>
          </cell>
          <cell r="N136" t="str">
            <v/>
          </cell>
        </row>
        <row r="137">
          <cell r="A137" t="str">
            <v>DRAM_DQM1</v>
          </cell>
          <cell r="B137" t="str">
            <v>DRAM_DQM1</v>
          </cell>
          <cell r="D137" t="str">
            <v>DRAM</v>
          </cell>
          <cell r="G137" t="str">
            <v>mmdc.DRAM_DQM[1]</v>
          </cell>
          <cell r="H137" t="str">
            <v/>
          </cell>
          <cell r="I137" t="str">
            <v/>
          </cell>
          <cell r="J137" t="str">
            <v/>
          </cell>
          <cell r="K137" t="str">
            <v/>
          </cell>
          <cell r="L137" t="str">
            <v/>
          </cell>
          <cell r="M137" t="str">
            <v/>
          </cell>
          <cell r="N137" t="str">
            <v/>
          </cell>
        </row>
        <row r="138">
          <cell r="A138" t="str">
            <v>DRAM_D10</v>
          </cell>
          <cell r="B138" t="str">
            <v>DRAM_D10</v>
          </cell>
          <cell r="D138" t="str">
            <v>DRAM</v>
          </cell>
          <cell r="G138" t="str">
            <v>mmdc.DRAM_D[10]</v>
          </cell>
          <cell r="H138" t="str">
            <v/>
          </cell>
          <cell r="I138" t="str">
            <v/>
          </cell>
          <cell r="J138" t="str">
            <v/>
          </cell>
          <cell r="K138" t="str">
            <v/>
          </cell>
          <cell r="L138" t="str">
            <v/>
          </cell>
          <cell r="M138" t="str">
            <v/>
          </cell>
          <cell r="N138" t="str">
            <v/>
          </cell>
        </row>
        <row r="139">
          <cell r="A139" t="str">
            <v/>
          </cell>
          <cell r="B139">
            <v>0</v>
          </cell>
          <cell r="D139" t="str">
            <v>DRAM</v>
          </cell>
          <cell r="G139" t="str">
            <v/>
          </cell>
          <cell r="H139" t="str">
            <v/>
          </cell>
          <cell r="I139" t="str">
            <v/>
          </cell>
          <cell r="J139" t="str">
            <v/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</row>
        <row r="140">
          <cell r="A140" t="str">
            <v>DRAM_SDQS1</v>
          </cell>
          <cell r="B140" t="str">
            <v>DRAM_SDQS1</v>
          </cell>
          <cell r="D140" t="str">
            <v>DRAM</v>
          </cell>
          <cell r="G140" t="str">
            <v>mmdc.DRAM_SDQS[1]</v>
          </cell>
          <cell r="H140" t="str">
            <v/>
          </cell>
          <cell r="I140" t="str">
            <v/>
          </cell>
          <cell r="J140" t="str">
            <v/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</row>
        <row r="141">
          <cell r="A141" t="e">
            <v>#REF!</v>
          </cell>
          <cell r="B141" t="e">
            <v>#REF!</v>
          </cell>
          <cell r="D141" t="e">
            <v>#REF!</v>
          </cell>
          <cell r="G141" t="e">
            <v>#REF!</v>
          </cell>
          <cell r="H141" t="e">
            <v>#REF!</v>
          </cell>
          <cell r="I141" t="e">
            <v>#REF!</v>
          </cell>
          <cell r="J141" t="e">
            <v>#REF!</v>
          </cell>
          <cell r="K141" t="e">
            <v>#REF!</v>
          </cell>
          <cell r="L141" t="e">
            <v>#REF!</v>
          </cell>
          <cell r="M141" t="e">
            <v>#REF!</v>
          </cell>
          <cell r="N141" t="e">
            <v>#REF!</v>
          </cell>
        </row>
        <row r="142">
          <cell r="A142" t="str">
            <v>DRAM_SDQS1_B</v>
          </cell>
          <cell r="B142" t="str">
            <v>DRAM_SDQS1_B</v>
          </cell>
          <cell r="D142" t="str">
            <v>DRAM</v>
          </cell>
          <cell r="G142" t="str">
            <v>.padn</v>
          </cell>
          <cell r="H142" t="str">
            <v/>
          </cell>
          <cell r="I142" t="str">
            <v/>
          </cell>
          <cell r="J142" t="str">
            <v/>
          </cell>
          <cell r="K142" t="str">
            <v/>
          </cell>
          <cell r="L142" t="str">
            <v/>
          </cell>
          <cell r="M142" t="str">
            <v/>
          </cell>
          <cell r="N142" t="str">
            <v/>
          </cell>
        </row>
        <row r="143">
          <cell r="A143" t="str">
            <v>DRAM_D14</v>
          </cell>
          <cell r="B143" t="str">
            <v>DRAM_D14</v>
          </cell>
          <cell r="D143" t="str">
            <v>DRAM</v>
          </cell>
          <cell r="G143" t="str">
            <v>mmdc.DRAM_D[14]</v>
          </cell>
          <cell r="H143" t="str">
            <v/>
          </cell>
          <cell r="I143" t="str">
            <v/>
          </cell>
          <cell r="J143" t="str">
            <v/>
          </cell>
          <cell r="K143" t="str">
            <v/>
          </cell>
          <cell r="L143" t="str">
            <v/>
          </cell>
          <cell r="M143" t="str">
            <v/>
          </cell>
          <cell r="N143" t="str">
            <v/>
          </cell>
        </row>
        <row r="144">
          <cell r="A144" t="str">
            <v>DRAM_D15</v>
          </cell>
          <cell r="B144" t="str">
            <v>DRAM_D15</v>
          </cell>
          <cell r="D144" t="str">
            <v>DRAM</v>
          </cell>
          <cell r="G144" t="str">
            <v>mmdc.DRAM_D[15]</v>
          </cell>
          <cell r="H144" t="str">
            <v/>
          </cell>
          <cell r="I144" t="str">
            <v/>
          </cell>
          <cell r="J144" t="str">
            <v/>
          </cell>
          <cell r="K144" t="str">
            <v/>
          </cell>
          <cell r="L144" t="str">
            <v/>
          </cell>
          <cell r="M144" t="str">
            <v/>
          </cell>
          <cell r="N144" t="str">
            <v/>
          </cell>
        </row>
        <row r="145">
          <cell r="A145" t="e">
            <v>#REF!</v>
          </cell>
          <cell r="B145" t="e">
            <v>#REF!</v>
          </cell>
          <cell r="D145" t="e">
            <v>#REF!</v>
          </cell>
          <cell r="G145" t="e">
            <v>#REF!</v>
          </cell>
          <cell r="H145" t="e">
            <v>#REF!</v>
          </cell>
          <cell r="I145" t="e">
            <v>#REF!</v>
          </cell>
          <cell r="J145" t="e">
            <v>#REF!</v>
          </cell>
          <cell r="K145" t="e">
            <v>#REF!</v>
          </cell>
          <cell r="L145" t="e">
            <v>#REF!</v>
          </cell>
          <cell r="M145" t="e">
            <v>#REF!</v>
          </cell>
          <cell r="N145" t="e">
            <v>#REF!</v>
          </cell>
        </row>
        <row r="146">
          <cell r="A146" t="e">
            <v>#REF!</v>
          </cell>
          <cell r="B146" t="e">
            <v>#REF!</v>
          </cell>
          <cell r="D146" t="e">
            <v>#REF!</v>
          </cell>
          <cell r="G146" t="e">
            <v>#REF!</v>
          </cell>
          <cell r="H146" t="e">
            <v>#REF!</v>
          </cell>
          <cell r="I146" t="e">
            <v>#REF!</v>
          </cell>
          <cell r="J146" t="e">
            <v>#REF!</v>
          </cell>
          <cell r="K146" t="e">
            <v>#REF!</v>
          </cell>
          <cell r="L146" t="e">
            <v>#REF!</v>
          </cell>
          <cell r="M146" t="e">
            <v>#REF!</v>
          </cell>
          <cell r="N146" t="e">
            <v>#REF!</v>
          </cell>
        </row>
        <row r="147">
          <cell r="A147" t="e">
            <v>#REF!</v>
          </cell>
          <cell r="B147" t="e">
            <v>#REF!</v>
          </cell>
          <cell r="D147" t="e">
            <v>#REF!</v>
          </cell>
          <cell r="G147" t="e">
            <v>#REF!</v>
          </cell>
          <cell r="H147" t="e">
            <v>#REF!</v>
          </cell>
          <cell r="I147" t="e">
            <v>#REF!</v>
          </cell>
          <cell r="J147" t="e">
            <v>#REF!</v>
          </cell>
          <cell r="K147" t="e">
            <v>#REF!</v>
          </cell>
          <cell r="L147" t="e">
            <v>#REF!</v>
          </cell>
          <cell r="M147" t="e">
            <v>#REF!</v>
          </cell>
          <cell r="N147" t="e">
            <v>#REF!</v>
          </cell>
        </row>
        <row r="148">
          <cell r="A148" t="e">
            <v>#REF!</v>
          </cell>
          <cell r="B148" t="e">
            <v>#REF!</v>
          </cell>
          <cell r="D148" t="e">
            <v>#REF!</v>
          </cell>
          <cell r="G148" t="e">
            <v>#REF!</v>
          </cell>
          <cell r="H148" t="e">
            <v>#REF!</v>
          </cell>
          <cell r="I148" t="e">
            <v>#REF!</v>
          </cell>
          <cell r="J148" t="e">
            <v>#REF!</v>
          </cell>
          <cell r="K148" t="e">
            <v>#REF!</v>
          </cell>
          <cell r="L148" t="e">
            <v>#REF!</v>
          </cell>
          <cell r="M148" t="e">
            <v>#REF!</v>
          </cell>
          <cell r="N148" t="e">
            <v>#REF!</v>
          </cell>
        </row>
        <row r="149">
          <cell r="A149" t="e">
            <v>#REF!</v>
          </cell>
          <cell r="B149" t="e">
            <v>#REF!</v>
          </cell>
          <cell r="D149" t="e">
            <v>#REF!</v>
          </cell>
          <cell r="G149" t="e">
            <v>#REF!</v>
          </cell>
          <cell r="H149" t="e">
            <v>#REF!</v>
          </cell>
          <cell r="I149" t="e">
            <v>#REF!</v>
          </cell>
          <cell r="J149" t="e">
            <v>#REF!</v>
          </cell>
          <cell r="K149" t="e">
            <v>#REF!</v>
          </cell>
          <cell r="L149" t="e">
            <v>#REF!</v>
          </cell>
          <cell r="M149" t="e">
            <v>#REF!</v>
          </cell>
          <cell r="N149" t="e">
            <v>#REF!</v>
          </cell>
        </row>
        <row r="150">
          <cell r="A150" t="e">
            <v>#REF!</v>
          </cell>
          <cell r="B150" t="e">
            <v>#REF!</v>
          </cell>
          <cell r="D150" t="e">
            <v>#REF!</v>
          </cell>
          <cell r="G150" t="e">
            <v>#REF!</v>
          </cell>
          <cell r="H150" t="e">
            <v>#REF!</v>
          </cell>
          <cell r="I150" t="e">
            <v>#REF!</v>
          </cell>
          <cell r="J150" t="e">
            <v>#REF!</v>
          </cell>
          <cell r="K150" t="e">
            <v>#REF!</v>
          </cell>
          <cell r="L150" t="e">
            <v>#REF!</v>
          </cell>
          <cell r="M150" t="e">
            <v>#REF!</v>
          </cell>
          <cell r="N150" t="e">
            <v>#REF!</v>
          </cell>
        </row>
        <row r="151">
          <cell r="A151" t="e">
            <v>#REF!</v>
          </cell>
          <cell r="B151" t="e">
            <v>#REF!</v>
          </cell>
          <cell r="D151" t="e">
            <v>#REF!</v>
          </cell>
          <cell r="G151" t="e">
            <v>#REF!</v>
          </cell>
          <cell r="H151" t="e">
            <v>#REF!</v>
          </cell>
          <cell r="I151" t="e">
            <v>#REF!</v>
          </cell>
          <cell r="J151" t="e">
            <v>#REF!</v>
          </cell>
          <cell r="K151" t="e">
            <v>#REF!</v>
          </cell>
          <cell r="L151" t="e">
            <v>#REF!</v>
          </cell>
          <cell r="M151" t="e">
            <v>#REF!</v>
          </cell>
          <cell r="N151" t="e">
            <v>#REF!</v>
          </cell>
        </row>
        <row r="152">
          <cell r="A152" t="e">
            <v>#REF!</v>
          </cell>
          <cell r="B152" t="e">
            <v>#REF!</v>
          </cell>
          <cell r="D152" t="e">
            <v>#REF!</v>
          </cell>
          <cell r="G152" t="e">
            <v>#REF!</v>
          </cell>
          <cell r="H152" t="e">
            <v>#REF!</v>
          </cell>
          <cell r="I152" t="e">
            <v>#REF!</v>
          </cell>
          <cell r="J152" t="e">
            <v>#REF!</v>
          </cell>
          <cell r="K152" t="e">
            <v>#REF!</v>
          </cell>
          <cell r="L152" t="e">
            <v>#REF!</v>
          </cell>
          <cell r="M152" t="e">
            <v>#REF!</v>
          </cell>
          <cell r="N152" t="e">
            <v>#REF!</v>
          </cell>
        </row>
        <row r="153">
          <cell r="A153" t="e">
            <v>#REF!</v>
          </cell>
          <cell r="B153" t="e">
            <v>#REF!</v>
          </cell>
          <cell r="D153" t="e">
            <v>#REF!</v>
          </cell>
          <cell r="G153" t="e">
            <v>#REF!</v>
          </cell>
          <cell r="H153" t="e">
            <v>#REF!</v>
          </cell>
          <cell r="I153" t="e">
            <v>#REF!</v>
          </cell>
          <cell r="J153" t="e">
            <v>#REF!</v>
          </cell>
          <cell r="K153" t="e">
            <v>#REF!</v>
          </cell>
          <cell r="L153" t="e">
            <v>#REF!</v>
          </cell>
          <cell r="M153" t="e">
            <v>#REF!</v>
          </cell>
          <cell r="N153" t="e">
            <v>#REF!</v>
          </cell>
        </row>
        <row r="154">
          <cell r="A154" t="e">
            <v>#REF!</v>
          </cell>
          <cell r="B154" t="e">
            <v>#REF!</v>
          </cell>
          <cell r="D154" t="e">
            <v>#REF!</v>
          </cell>
          <cell r="G154" t="e">
            <v>#REF!</v>
          </cell>
          <cell r="H154" t="e">
            <v>#REF!</v>
          </cell>
          <cell r="I154" t="e">
            <v>#REF!</v>
          </cell>
          <cell r="J154" t="e">
            <v>#REF!</v>
          </cell>
          <cell r="K154" t="e">
            <v>#REF!</v>
          </cell>
          <cell r="L154" t="e">
            <v>#REF!</v>
          </cell>
          <cell r="M154" t="e">
            <v>#REF!</v>
          </cell>
          <cell r="N154" t="e">
            <v>#REF!</v>
          </cell>
        </row>
        <row r="155">
          <cell r="A155" t="e">
            <v>#REF!</v>
          </cell>
          <cell r="B155" t="e">
            <v>#REF!</v>
          </cell>
          <cell r="D155" t="e">
            <v>#REF!</v>
          </cell>
          <cell r="G155" t="e">
            <v>#REF!</v>
          </cell>
          <cell r="H155" t="e">
            <v>#REF!</v>
          </cell>
          <cell r="I155" t="e">
            <v>#REF!</v>
          </cell>
          <cell r="J155" t="e">
            <v>#REF!</v>
          </cell>
          <cell r="K155" t="e">
            <v>#REF!</v>
          </cell>
          <cell r="L155" t="e">
            <v>#REF!</v>
          </cell>
          <cell r="M155" t="e">
            <v>#REF!</v>
          </cell>
          <cell r="N155" t="e">
            <v>#REF!</v>
          </cell>
        </row>
        <row r="156">
          <cell r="A156" t="e">
            <v>#REF!</v>
          </cell>
          <cell r="B156" t="e">
            <v>#REF!</v>
          </cell>
          <cell r="D156" t="e">
            <v>#REF!</v>
          </cell>
          <cell r="G156" t="e">
            <v>#REF!</v>
          </cell>
          <cell r="H156" t="e">
            <v>#REF!</v>
          </cell>
          <cell r="I156" t="e">
            <v>#REF!</v>
          </cell>
          <cell r="J156" t="e">
            <v>#REF!</v>
          </cell>
          <cell r="K156" t="e">
            <v>#REF!</v>
          </cell>
          <cell r="L156" t="e">
            <v>#REF!</v>
          </cell>
          <cell r="M156" t="e">
            <v>#REF!</v>
          </cell>
          <cell r="N156" t="e">
            <v>#REF!</v>
          </cell>
        </row>
        <row r="157">
          <cell r="A157" t="e">
            <v>#REF!</v>
          </cell>
          <cell r="B157" t="e">
            <v>#REF!</v>
          </cell>
          <cell r="D157" t="e">
            <v>#REF!</v>
          </cell>
          <cell r="G157" t="e">
            <v>#REF!</v>
          </cell>
          <cell r="H157" t="e">
            <v>#REF!</v>
          </cell>
          <cell r="I157" t="e">
            <v>#REF!</v>
          </cell>
          <cell r="J157" t="e">
            <v>#REF!</v>
          </cell>
          <cell r="K157" t="e">
            <v>#REF!</v>
          </cell>
          <cell r="L157" t="e">
            <v>#REF!</v>
          </cell>
          <cell r="M157" t="e">
            <v>#REF!</v>
          </cell>
          <cell r="N157" t="e">
            <v>#REF!</v>
          </cell>
        </row>
        <row r="158">
          <cell r="A158" t="e">
            <v>#REF!</v>
          </cell>
          <cell r="B158" t="e">
            <v>#REF!</v>
          </cell>
          <cell r="D158" t="e">
            <v>#REF!</v>
          </cell>
          <cell r="G158" t="e">
            <v>#REF!</v>
          </cell>
          <cell r="H158" t="e">
            <v>#REF!</v>
          </cell>
          <cell r="I158" t="e">
            <v>#REF!</v>
          </cell>
          <cell r="J158" t="e">
            <v>#REF!</v>
          </cell>
          <cell r="K158" t="e">
            <v>#REF!</v>
          </cell>
          <cell r="L158" t="e">
            <v>#REF!</v>
          </cell>
          <cell r="M158" t="e">
            <v>#REF!</v>
          </cell>
          <cell r="N158" t="e">
            <v>#REF!</v>
          </cell>
        </row>
        <row r="159">
          <cell r="A159" t="e">
            <v>#REF!</v>
          </cell>
          <cell r="B159" t="e">
            <v>#REF!</v>
          </cell>
          <cell r="D159" t="e">
            <v>#REF!</v>
          </cell>
          <cell r="G159" t="e">
            <v>#REF!</v>
          </cell>
          <cell r="H159" t="e">
            <v>#REF!</v>
          </cell>
          <cell r="I159" t="e">
            <v>#REF!</v>
          </cell>
          <cell r="J159" t="e">
            <v>#REF!</v>
          </cell>
          <cell r="K159" t="e">
            <v>#REF!</v>
          </cell>
          <cell r="L159" t="e">
            <v>#REF!</v>
          </cell>
          <cell r="M159" t="e">
            <v>#REF!</v>
          </cell>
          <cell r="N159" t="e">
            <v>#REF!</v>
          </cell>
        </row>
        <row r="160">
          <cell r="A160" t="e">
            <v>#REF!</v>
          </cell>
          <cell r="B160" t="e">
            <v>#REF!</v>
          </cell>
          <cell r="D160" t="e">
            <v>#REF!</v>
          </cell>
          <cell r="G160" t="e">
            <v>#REF!</v>
          </cell>
          <cell r="H160" t="e">
            <v>#REF!</v>
          </cell>
          <cell r="I160" t="e">
            <v>#REF!</v>
          </cell>
          <cell r="J160" t="e">
            <v>#REF!</v>
          </cell>
          <cell r="K160" t="e">
            <v>#REF!</v>
          </cell>
          <cell r="L160" t="e">
            <v>#REF!</v>
          </cell>
          <cell r="M160" t="e">
            <v>#REF!</v>
          </cell>
          <cell r="N160" t="e">
            <v>#REF!</v>
          </cell>
        </row>
        <row r="161">
          <cell r="A161" t="e">
            <v>#REF!</v>
          </cell>
          <cell r="B161" t="e">
            <v>#REF!</v>
          </cell>
          <cell r="D161" t="e">
            <v>#REF!</v>
          </cell>
          <cell r="G161" t="e">
            <v>#REF!</v>
          </cell>
          <cell r="H161" t="e">
            <v>#REF!</v>
          </cell>
          <cell r="I161" t="e">
            <v>#REF!</v>
          </cell>
          <cell r="J161" t="e">
            <v>#REF!</v>
          </cell>
          <cell r="K161" t="e">
            <v>#REF!</v>
          </cell>
          <cell r="L161" t="e">
            <v>#REF!</v>
          </cell>
          <cell r="M161" t="e">
            <v>#REF!</v>
          </cell>
          <cell r="N161" t="e">
            <v>#REF!</v>
          </cell>
        </row>
        <row r="162">
          <cell r="A162" t="e">
            <v>#REF!</v>
          </cell>
          <cell r="B162" t="e">
            <v>#REF!</v>
          </cell>
          <cell r="D162" t="e">
            <v>#REF!</v>
          </cell>
          <cell r="G162" t="e">
            <v>#REF!</v>
          </cell>
          <cell r="H162" t="e">
            <v>#REF!</v>
          </cell>
          <cell r="I162" t="e">
            <v>#REF!</v>
          </cell>
          <cell r="J162" t="e">
            <v>#REF!</v>
          </cell>
          <cell r="K162" t="e">
            <v>#REF!</v>
          </cell>
          <cell r="L162" t="e">
            <v>#REF!</v>
          </cell>
          <cell r="M162" t="e">
            <v>#REF!</v>
          </cell>
          <cell r="N162" t="e">
            <v>#REF!</v>
          </cell>
        </row>
        <row r="163">
          <cell r="A163" t="e">
            <v>#REF!</v>
          </cell>
          <cell r="B163" t="e">
            <v>#REF!</v>
          </cell>
          <cell r="D163" t="e">
            <v>#REF!</v>
          </cell>
          <cell r="G163" t="e">
            <v>#REF!</v>
          </cell>
          <cell r="H163" t="e">
            <v>#REF!</v>
          </cell>
          <cell r="I163" t="e">
            <v>#REF!</v>
          </cell>
          <cell r="J163" t="e">
            <v>#REF!</v>
          </cell>
          <cell r="K163" t="e">
            <v>#REF!</v>
          </cell>
          <cell r="L163" t="e">
            <v>#REF!</v>
          </cell>
          <cell r="M163" t="e">
            <v>#REF!</v>
          </cell>
          <cell r="N163" t="e">
            <v>#REF!</v>
          </cell>
        </row>
        <row r="164">
          <cell r="A164" t="e">
            <v>#REF!</v>
          </cell>
          <cell r="B164" t="e">
            <v>#REF!</v>
          </cell>
          <cell r="D164" t="e">
            <v>#REF!</v>
          </cell>
          <cell r="G164" t="e">
            <v>#REF!</v>
          </cell>
          <cell r="H164" t="e">
            <v>#REF!</v>
          </cell>
          <cell r="I164" t="e">
            <v>#REF!</v>
          </cell>
          <cell r="J164" t="e">
            <v>#REF!</v>
          </cell>
          <cell r="K164" t="e">
            <v>#REF!</v>
          </cell>
          <cell r="L164" t="e">
            <v>#REF!</v>
          </cell>
          <cell r="M164" t="e">
            <v>#REF!</v>
          </cell>
          <cell r="N164" t="e">
            <v>#REF!</v>
          </cell>
        </row>
        <row r="165">
          <cell r="A165" t="e">
            <v>#REF!</v>
          </cell>
          <cell r="B165" t="e">
            <v>#REF!</v>
          </cell>
          <cell r="D165" t="e">
            <v>#REF!</v>
          </cell>
          <cell r="G165" t="e">
            <v>#REF!</v>
          </cell>
          <cell r="H165" t="e">
            <v>#REF!</v>
          </cell>
          <cell r="I165" t="e">
            <v>#REF!</v>
          </cell>
          <cell r="J165" t="e">
            <v>#REF!</v>
          </cell>
          <cell r="K165" t="e">
            <v>#REF!</v>
          </cell>
          <cell r="L165" t="e">
            <v>#REF!</v>
          </cell>
          <cell r="M165" t="e">
            <v>#REF!</v>
          </cell>
          <cell r="N165" t="e">
            <v>#REF!</v>
          </cell>
        </row>
        <row r="166">
          <cell r="A166" t="e">
            <v>#REF!</v>
          </cell>
          <cell r="B166" t="e">
            <v>#REF!</v>
          </cell>
          <cell r="D166" t="e">
            <v>#REF!</v>
          </cell>
          <cell r="G166" t="e">
            <v>#REF!</v>
          </cell>
          <cell r="H166" t="e">
            <v>#REF!</v>
          </cell>
          <cell r="I166" t="e">
            <v>#REF!</v>
          </cell>
          <cell r="J166" t="e">
            <v>#REF!</v>
          </cell>
          <cell r="K166" t="e">
            <v>#REF!</v>
          </cell>
          <cell r="L166" t="e">
            <v>#REF!</v>
          </cell>
          <cell r="M166" t="e">
            <v>#REF!</v>
          </cell>
          <cell r="N166" t="e">
            <v>#REF!</v>
          </cell>
        </row>
        <row r="167">
          <cell r="A167" t="e">
            <v>#REF!</v>
          </cell>
          <cell r="B167" t="e">
            <v>#REF!</v>
          </cell>
          <cell r="D167" t="e">
            <v>#REF!</v>
          </cell>
          <cell r="G167" t="e">
            <v>#REF!</v>
          </cell>
          <cell r="H167" t="e">
            <v>#REF!</v>
          </cell>
          <cell r="I167" t="e">
            <v>#REF!</v>
          </cell>
          <cell r="J167" t="e">
            <v>#REF!</v>
          </cell>
          <cell r="K167" t="e">
            <v>#REF!</v>
          </cell>
          <cell r="L167" t="e">
            <v>#REF!</v>
          </cell>
          <cell r="M167" t="e">
            <v>#REF!</v>
          </cell>
          <cell r="N167" t="e">
            <v>#REF!</v>
          </cell>
        </row>
        <row r="168">
          <cell r="A168" t="e">
            <v>#REF!</v>
          </cell>
          <cell r="B168" t="e">
            <v>#REF!</v>
          </cell>
          <cell r="D168" t="e">
            <v>#REF!</v>
          </cell>
          <cell r="G168" t="e">
            <v>#REF!</v>
          </cell>
          <cell r="H168" t="e">
            <v>#REF!</v>
          </cell>
          <cell r="I168" t="e">
            <v>#REF!</v>
          </cell>
          <cell r="J168" t="e">
            <v>#REF!</v>
          </cell>
          <cell r="K168" t="e">
            <v>#REF!</v>
          </cell>
          <cell r="L168" t="e">
            <v>#REF!</v>
          </cell>
          <cell r="M168" t="e">
            <v>#REF!</v>
          </cell>
          <cell r="N168" t="e">
            <v>#REF!</v>
          </cell>
        </row>
        <row r="169">
          <cell r="A169" t="e">
            <v>#REF!</v>
          </cell>
          <cell r="B169" t="e">
            <v>#REF!</v>
          </cell>
          <cell r="D169" t="e">
            <v>#REF!</v>
          </cell>
          <cell r="G169" t="e">
            <v>#REF!</v>
          </cell>
          <cell r="H169" t="e">
            <v>#REF!</v>
          </cell>
          <cell r="I169" t="e">
            <v>#REF!</v>
          </cell>
          <cell r="J169" t="e">
            <v>#REF!</v>
          </cell>
          <cell r="K169" t="e">
            <v>#REF!</v>
          </cell>
          <cell r="L169" t="e">
            <v>#REF!</v>
          </cell>
          <cell r="M169" t="e">
            <v>#REF!</v>
          </cell>
          <cell r="N169" t="e">
            <v>#REF!</v>
          </cell>
        </row>
        <row r="170">
          <cell r="A170" t="e">
            <v>#REF!</v>
          </cell>
          <cell r="B170" t="e">
            <v>#REF!</v>
          </cell>
          <cell r="D170" t="e">
            <v>#REF!</v>
          </cell>
          <cell r="G170" t="e">
            <v>#REF!</v>
          </cell>
          <cell r="H170" t="e">
            <v>#REF!</v>
          </cell>
          <cell r="I170" t="e">
            <v>#REF!</v>
          </cell>
          <cell r="J170" t="e">
            <v>#REF!</v>
          </cell>
          <cell r="K170" t="e">
            <v>#REF!</v>
          </cell>
          <cell r="L170" t="e">
            <v>#REF!</v>
          </cell>
          <cell r="M170" t="e">
            <v>#REF!</v>
          </cell>
          <cell r="N170" t="e">
            <v>#REF!</v>
          </cell>
        </row>
        <row r="171">
          <cell r="A171" t="e">
            <v>#REF!</v>
          </cell>
          <cell r="B171" t="e">
            <v>#REF!</v>
          </cell>
          <cell r="D171" t="e">
            <v>#REF!</v>
          </cell>
          <cell r="G171" t="e">
            <v>#REF!</v>
          </cell>
          <cell r="H171" t="e">
            <v>#REF!</v>
          </cell>
          <cell r="I171" t="e">
            <v>#REF!</v>
          </cell>
          <cell r="J171" t="e">
            <v>#REF!</v>
          </cell>
          <cell r="K171" t="e">
            <v>#REF!</v>
          </cell>
          <cell r="L171" t="e">
            <v>#REF!</v>
          </cell>
          <cell r="M171" t="e">
            <v>#REF!</v>
          </cell>
          <cell r="N171" t="e">
            <v>#REF!</v>
          </cell>
        </row>
        <row r="172">
          <cell r="A172" t="e">
            <v>#REF!</v>
          </cell>
          <cell r="B172" t="e">
            <v>#REF!</v>
          </cell>
          <cell r="D172" t="e">
            <v>#REF!</v>
          </cell>
          <cell r="G172" t="e">
            <v>#REF!</v>
          </cell>
          <cell r="H172" t="e">
            <v>#REF!</v>
          </cell>
          <cell r="I172" t="e">
            <v>#REF!</v>
          </cell>
          <cell r="J172" t="e">
            <v>#REF!</v>
          </cell>
          <cell r="K172" t="e">
            <v>#REF!</v>
          </cell>
          <cell r="L172" t="e">
            <v>#REF!</v>
          </cell>
          <cell r="M172" t="e">
            <v>#REF!</v>
          </cell>
          <cell r="N172" t="e">
            <v>#REF!</v>
          </cell>
        </row>
        <row r="173">
          <cell r="A173" t="e">
            <v>#REF!</v>
          </cell>
          <cell r="B173" t="e">
            <v>#REF!</v>
          </cell>
          <cell r="D173" t="e">
            <v>#REF!</v>
          </cell>
          <cell r="G173" t="e">
            <v>#REF!</v>
          </cell>
          <cell r="H173" t="e">
            <v>#REF!</v>
          </cell>
          <cell r="I173" t="e">
            <v>#REF!</v>
          </cell>
          <cell r="J173" t="e">
            <v>#REF!</v>
          </cell>
          <cell r="K173" t="e">
            <v>#REF!</v>
          </cell>
          <cell r="L173" t="e">
            <v>#REF!</v>
          </cell>
          <cell r="M173" t="e">
            <v>#REF!</v>
          </cell>
          <cell r="N173" t="e">
            <v>#REF!</v>
          </cell>
        </row>
        <row r="174">
          <cell r="A174" t="str">
            <v>NVCC_DRAM</v>
          </cell>
          <cell r="B174" t="str">
            <v>NVCC_DRAM</v>
          </cell>
          <cell r="D174" t="str">
            <v>DRAM</v>
          </cell>
          <cell r="G174" t="str">
            <v/>
          </cell>
          <cell r="H174" t="str">
            <v/>
          </cell>
          <cell r="I174" t="str">
            <v/>
          </cell>
          <cell r="J174" t="str">
            <v/>
          </cell>
          <cell r="K174" t="str">
            <v/>
          </cell>
          <cell r="L174" t="str">
            <v/>
          </cell>
          <cell r="M174" t="str">
            <v/>
          </cell>
          <cell r="N174" t="str">
            <v/>
          </cell>
        </row>
        <row r="175">
          <cell r="A175" t="str">
            <v>DRAM_D11</v>
          </cell>
          <cell r="B175" t="str">
            <v>DRAM_D11</v>
          </cell>
          <cell r="D175" t="str">
            <v>DRAM</v>
          </cell>
          <cell r="G175" t="str">
            <v>mmdc.DRAM_D[11]</v>
          </cell>
          <cell r="H175" t="str">
            <v/>
          </cell>
          <cell r="I175" t="str">
            <v/>
          </cell>
          <cell r="J175" t="str">
            <v/>
          </cell>
          <cell r="K175" t="str">
            <v/>
          </cell>
          <cell r="L175" t="str">
            <v/>
          </cell>
          <cell r="M175" t="str">
            <v/>
          </cell>
          <cell r="N175" t="str">
            <v/>
          </cell>
        </row>
        <row r="176">
          <cell r="A176" t="str">
            <v>DRAM_D20</v>
          </cell>
          <cell r="B176" t="str">
            <v>DRAM_D20</v>
          </cell>
          <cell r="D176" t="str">
            <v>DRAM</v>
          </cell>
          <cell r="G176" t="str">
            <v>mmdc.DRAM_D[20]</v>
          </cell>
          <cell r="H176" t="str">
            <v/>
          </cell>
          <cell r="I176" t="str">
            <v/>
          </cell>
          <cell r="J176" t="str">
            <v/>
          </cell>
          <cell r="K176" t="str">
            <v/>
          </cell>
          <cell r="L176" t="str">
            <v/>
          </cell>
          <cell r="M176" t="str">
            <v/>
          </cell>
          <cell r="N176" t="str">
            <v/>
          </cell>
        </row>
        <row r="177">
          <cell r="A177" t="str">
            <v>NVCC_DRAM</v>
          </cell>
          <cell r="B177" t="str">
            <v>NVCC_DRAM</v>
          </cell>
          <cell r="D177" t="str">
            <v>DRAM</v>
          </cell>
          <cell r="G177" t="str">
            <v/>
          </cell>
          <cell r="H177" t="str">
            <v/>
          </cell>
          <cell r="I177" t="str">
            <v/>
          </cell>
          <cell r="J177" t="str">
            <v/>
          </cell>
          <cell r="K177" t="str">
            <v/>
          </cell>
          <cell r="L177" t="str">
            <v/>
          </cell>
          <cell r="M177" t="str">
            <v/>
          </cell>
          <cell r="N177" t="str">
            <v/>
          </cell>
        </row>
        <row r="178">
          <cell r="A178" t="str">
            <v>DRAM_D16</v>
          </cell>
          <cell r="B178" t="str">
            <v>DRAM_D16</v>
          </cell>
          <cell r="D178" t="str">
            <v>DRAM</v>
          </cell>
          <cell r="G178" t="str">
            <v>mmdc.DRAM_D[16]</v>
          </cell>
          <cell r="H178" t="str">
            <v/>
          </cell>
          <cell r="I178" t="str">
            <v/>
          </cell>
          <cell r="J178" t="str">
            <v/>
          </cell>
          <cell r="K178" t="str">
            <v/>
          </cell>
          <cell r="L178" t="str">
            <v/>
          </cell>
          <cell r="M178" t="str">
            <v/>
          </cell>
          <cell r="N178" t="str">
            <v/>
          </cell>
        </row>
        <row r="179">
          <cell r="A179" t="str">
            <v>NVCC_DRAM</v>
          </cell>
          <cell r="B179" t="str">
            <v>NVCC_DRAM</v>
          </cell>
          <cell r="D179" t="str">
            <v>DRAM</v>
          </cell>
          <cell r="G179" t="str">
            <v/>
          </cell>
          <cell r="H179" t="str">
            <v/>
          </cell>
          <cell r="I179" t="str">
            <v/>
          </cell>
          <cell r="J179" t="str">
            <v/>
          </cell>
          <cell r="K179" t="str">
            <v/>
          </cell>
          <cell r="L179" t="str">
            <v/>
          </cell>
          <cell r="M179" t="str">
            <v/>
          </cell>
          <cell r="N179" t="str">
            <v/>
          </cell>
        </row>
        <row r="180">
          <cell r="A180" t="str">
            <v>NVCC_DRAM2P5</v>
          </cell>
          <cell r="B180" t="str">
            <v>NVCC_DRAM2P5</v>
          </cell>
          <cell r="D180" t="str">
            <v>DRAM</v>
          </cell>
          <cell r="G180" t="str">
            <v/>
          </cell>
          <cell r="H180" t="str">
            <v/>
          </cell>
          <cell r="I180" t="str">
            <v/>
          </cell>
          <cell r="J180" t="str">
            <v/>
          </cell>
          <cell r="K180" t="str">
            <v/>
          </cell>
          <cell r="L180" t="str">
            <v/>
          </cell>
          <cell r="M180" t="str">
            <v/>
          </cell>
          <cell r="N180" t="str">
            <v/>
          </cell>
        </row>
        <row r="181">
          <cell r="A181" t="str">
            <v>DRAM_D17</v>
          </cell>
          <cell r="B181" t="str">
            <v>DRAM_D17</v>
          </cell>
          <cell r="D181" t="str">
            <v>DRAM</v>
          </cell>
          <cell r="G181" t="str">
            <v>mmdc.DRAM_D[17]</v>
          </cell>
          <cell r="H181" t="str">
            <v/>
          </cell>
          <cell r="I181" t="str">
            <v/>
          </cell>
          <cell r="J181" t="str">
            <v/>
          </cell>
          <cell r="K181" t="str">
            <v/>
          </cell>
          <cell r="L181" t="str">
            <v/>
          </cell>
          <cell r="M181" t="str">
            <v/>
          </cell>
          <cell r="N181" t="str">
            <v/>
          </cell>
        </row>
        <row r="182">
          <cell r="A182" t="str">
            <v>DRAM_DQM2</v>
          </cell>
          <cell r="B182" t="str">
            <v>DRAM_DQM2</v>
          </cell>
          <cell r="D182" t="str">
            <v>DRAM</v>
          </cell>
          <cell r="G182" t="str">
            <v>mmdc.DRAM_DQM[2]</v>
          </cell>
          <cell r="H182" t="str">
            <v/>
          </cell>
          <cell r="I182" t="str">
            <v/>
          </cell>
          <cell r="J182" t="str">
            <v/>
          </cell>
          <cell r="K182" t="str">
            <v/>
          </cell>
          <cell r="L182" t="str">
            <v/>
          </cell>
          <cell r="M182" t="str">
            <v/>
          </cell>
          <cell r="N182" t="str">
            <v/>
          </cell>
        </row>
        <row r="183">
          <cell r="A183" t="str">
            <v>DRAM_D18</v>
          </cell>
          <cell r="B183" t="str">
            <v>DRAM_D18</v>
          </cell>
          <cell r="D183" t="str">
            <v>DRAM</v>
          </cell>
          <cell r="G183" t="str">
            <v>mmdc.DRAM_D[18]</v>
          </cell>
          <cell r="H183" t="str">
            <v/>
          </cell>
          <cell r="I183" t="str">
            <v/>
          </cell>
          <cell r="J183" t="str">
            <v/>
          </cell>
          <cell r="K183" t="str">
            <v/>
          </cell>
          <cell r="L183" t="str">
            <v/>
          </cell>
          <cell r="M183" t="str">
            <v/>
          </cell>
          <cell r="N183" t="str">
            <v/>
          </cell>
        </row>
        <row r="184">
          <cell r="A184" t="str">
            <v>NVCC_DRAM</v>
          </cell>
          <cell r="B184" t="str">
            <v>NVCC_DRAM</v>
          </cell>
          <cell r="D184" t="str">
            <v>DRAM</v>
          </cell>
          <cell r="G184" t="str">
            <v/>
          </cell>
          <cell r="H184" t="str">
            <v/>
          </cell>
          <cell r="I184" t="str">
            <v/>
          </cell>
          <cell r="J184" t="str">
            <v/>
          </cell>
          <cell r="K184" t="str">
            <v/>
          </cell>
          <cell r="L184" t="str">
            <v/>
          </cell>
          <cell r="M184" t="str">
            <v/>
          </cell>
          <cell r="N184" t="str">
            <v/>
          </cell>
        </row>
        <row r="185">
          <cell r="A185" t="str">
            <v>DRAM_SDQS2</v>
          </cell>
          <cell r="B185" t="str">
            <v>DRAM_SDQS2</v>
          </cell>
          <cell r="D185" t="str">
            <v>DRAM</v>
          </cell>
          <cell r="G185" t="str">
            <v>mmdc.DRAM_SDQS[2]</v>
          </cell>
          <cell r="H185" t="str">
            <v/>
          </cell>
          <cell r="I185" t="str">
            <v/>
          </cell>
          <cell r="J185" t="str">
            <v/>
          </cell>
          <cell r="K185" t="str">
            <v/>
          </cell>
          <cell r="L185" t="str">
            <v/>
          </cell>
          <cell r="M185" t="str">
            <v/>
          </cell>
          <cell r="N185" t="str">
            <v/>
          </cell>
        </row>
        <row r="186">
          <cell r="A186" t="str">
            <v/>
          </cell>
          <cell r="B186">
            <v>0</v>
          </cell>
          <cell r="D186" t="str">
            <v/>
          </cell>
          <cell r="G186" t="str">
            <v/>
          </cell>
          <cell r="H186" t="str">
            <v/>
          </cell>
          <cell r="I186" t="str">
            <v/>
          </cell>
          <cell r="J186" t="str">
            <v/>
          </cell>
          <cell r="K186" t="str">
            <v/>
          </cell>
          <cell r="L186" t="str">
            <v/>
          </cell>
          <cell r="M186" t="str">
            <v/>
          </cell>
          <cell r="N186" t="str">
            <v/>
          </cell>
        </row>
        <row r="187">
          <cell r="A187" t="str">
            <v>DRAM_SDQS2_B</v>
          </cell>
          <cell r="B187" t="str">
            <v>DRAM_SDQS2_B</v>
          </cell>
          <cell r="D187" t="str">
            <v>DRAM</v>
          </cell>
          <cell r="G187" t="str">
            <v>.padn</v>
          </cell>
          <cell r="H187" t="str">
            <v/>
          </cell>
          <cell r="I187" t="str">
            <v/>
          </cell>
          <cell r="J187" t="str">
            <v/>
          </cell>
          <cell r="K187" t="str">
            <v/>
          </cell>
          <cell r="L187" t="str">
            <v/>
          </cell>
          <cell r="M187" t="str">
            <v/>
          </cell>
          <cell r="N187" t="str">
            <v/>
          </cell>
        </row>
        <row r="188">
          <cell r="A188" t="str">
            <v>DRAM_D22</v>
          </cell>
          <cell r="B188" t="str">
            <v>DRAM_D22</v>
          </cell>
          <cell r="D188" t="str">
            <v>DRAM</v>
          </cell>
          <cell r="G188" t="str">
            <v>mmdc.DRAM_D[22]</v>
          </cell>
          <cell r="H188" t="str">
            <v/>
          </cell>
          <cell r="I188" t="str">
            <v/>
          </cell>
          <cell r="J188" t="str">
            <v/>
          </cell>
          <cell r="K188" t="str">
            <v/>
          </cell>
          <cell r="L188" t="str">
            <v/>
          </cell>
          <cell r="M188" t="str">
            <v/>
          </cell>
          <cell r="N188" t="str">
            <v/>
          </cell>
        </row>
        <row r="189">
          <cell r="A189" t="str">
            <v>NVCC_DRAM</v>
          </cell>
          <cell r="B189" t="str">
            <v>NVCC_DRAM</v>
          </cell>
          <cell r="D189" t="str">
            <v>DRAM</v>
          </cell>
          <cell r="G189" t="str">
            <v/>
          </cell>
          <cell r="H189" t="str">
            <v/>
          </cell>
          <cell r="I189" t="str">
            <v/>
          </cell>
          <cell r="J189" t="str">
            <v/>
          </cell>
          <cell r="K189" t="str">
            <v/>
          </cell>
          <cell r="L189" t="str">
            <v/>
          </cell>
          <cell r="M189" t="str">
            <v/>
          </cell>
          <cell r="N189" t="str">
            <v/>
          </cell>
        </row>
        <row r="190">
          <cell r="A190" t="str">
            <v>DRAM_D19</v>
          </cell>
          <cell r="B190" t="str">
            <v>DRAM_D19</v>
          </cell>
          <cell r="D190" t="str">
            <v>DRAM</v>
          </cell>
          <cell r="G190" t="str">
            <v>mmdc.DRAM_D[19]</v>
          </cell>
          <cell r="H190" t="str">
            <v/>
          </cell>
          <cell r="I190" t="str">
            <v/>
          </cell>
          <cell r="J190" t="str">
            <v/>
          </cell>
          <cell r="K190" t="str">
            <v/>
          </cell>
          <cell r="L190" t="str">
            <v/>
          </cell>
          <cell r="M190" t="str">
            <v/>
          </cell>
          <cell r="N190" t="str">
            <v/>
          </cell>
        </row>
        <row r="191">
          <cell r="A191" t="str">
            <v>DRAM_D23</v>
          </cell>
          <cell r="B191" t="str">
            <v>DRAM_D23</v>
          </cell>
          <cell r="D191" t="str">
            <v>DRAM</v>
          </cell>
          <cell r="G191" t="str">
            <v>mmdc.DRAM_D[23]</v>
          </cell>
          <cell r="H191" t="str">
            <v/>
          </cell>
          <cell r="I191" t="str">
            <v/>
          </cell>
          <cell r="J191" t="str">
            <v/>
          </cell>
          <cell r="K191" t="str">
            <v/>
          </cell>
          <cell r="L191" t="str">
            <v/>
          </cell>
          <cell r="M191" t="str">
            <v/>
          </cell>
          <cell r="N191" t="str">
            <v/>
          </cell>
        </row>
        <row r="192">
          <cell r="A192" t="str">
            <v>NVCC_DRAM</v>
          </cell>
          <cell r="B192" t="str">
            <v>NVCC_DRAM</v>
          </cell>
          <cell r="D192" t="str">
            <v>DRAM</v>
          </cell>
          <cell r="G192" t="str">
            <v/>
          </cell>
          <cell r="H192" t="str">
            <v/>
          </cell>
          <cell r="I192" t="str">
            <v/>
          </cell>
          <cell r="J192" t="str">
            <v/>
          </cell>
          <cell r="K192" t="str">
            <v/>
          </cell>
          <cell r="L192" t="str">
            <v/>
          </cell>
          <cell r="M192" t="str">
            <v/>
          </cell>
          <cell r="N192" t="str">
            <v/>
          </cell>
        </row>
        <row r="193">
          <cell r="A193" t="str">
            <v>DRAM_D29</v>
          </cell>
          <cell r="B193" t="str">
            <v>DRAM_D29</v>
          </cell>
          <cell r="D193" t="str">
            <v>DRAM</v>
          </cell>
          <cell r="G193" t="str">
            <v>mmdc.DRAM_D[29]</v>
          </cell>
          <cell r="H193" t="str">
            <v/>
          </cell>
          <cell r="I193" t="str">
            <v/>
          </cell>
          <cell r="J193" t="str">
            <v/>
          </cell>
          <cell r="K193" t="str">
            <v/>
          </cell>
          <cell r="L193" t="str">
            <v/>
          </cell>
          <cell r="M193" t="str">
            <v/>
          </cell>
          <cell r="N193" t="str">
            <v/>
          </cell>
        </row>
        <row r="194">
          <cell r="A194" t="str">
            <v>DRAM_D25</v>
          </cell>
          <cell r="B194" t="str">
            <v>DRAM_D25</v>
          </cell>
          <cell r="D194" t="str">
            <v>DRAM</v>
          </cell>
          <cell r="G194" t="str">
            <v>mmdc.DRAM_D[25]</v>
          </cell>
          <cell r="H194" t="str">
            <v/>
          </cell>
          <cell r="I194" t="str">
            <v/>
          </cell>
          <cell r="J194" t="str">
            <v/>
          </cell>
          <cell r="K194" t="str">
            <v/>
          </cell>
          <cell r="L194" t="str">
            <v/>
          </cell>
          <cell r="M194" t="str">
            <v/>
          </cell>
          <cell r="N194" t="str">
            <v/>
          </cell>
        </row>
        <row r="195">
          <cell r="A195" t="str">
            <v>DRAM_D24</v>
          </cell>
          <cell r="B195" t="str">
            <v>DRAM_D24</v>
          </cell>
          <cell r="D195" t="str">
            <v>DRAM</v>
          </cell>
          <cell r="G195" t="str">
            <v>mmdc.DRAM_D[24]</v>
          </cell>
          <cell r="H195" t="str">
            <v/>
          </cell>
          <cell r="I195" t="str">
            <v/>
          </cell>
          <cell r="J195" t="str">
            <v/>
          </cell>
          <cell r="K195" t="str">
            <v/>
          </cell>
          <cell r="L195" t="str">
            <v/>
          </cell>
          <cell r="M195" t="str">
            <v/>
          </cell>
          <cell r="N195" t="str">
            <v/>
          </cell>
        </row>
        <row r="196">
          <cell r="A196" t="str">
            <v>DRAM_SDQS3_B</v>
          </cell>
          <cell r="B196" t="str">
            <v>DRAM_SDQS3_B</v>
          </cell>
          <cell r="D196" t="str">
            <v>DRAM</v>
          </cell>
          <cell r="G196" t="str">
            <v>.padn</v>
          </cell>
          <cell r="H196" t="str">
            <v/>
          </cell>
          <cell r="I196" t="str">
            <v/>
          </cell>
          <cell r="J196" t="str">
            <v/>
          </cell>
          <cell r="K196" t="str">
            <v/>
          </cell>
          <cell r="L196" t="str">
            <v/>
          </cell>
          <cell r="M196" t="str">
            <v/>
          </cell>
          <cell r="N196" t="str">
            <v/>
          </cell>
        </row>
        <row r="197">
          <cell r="A197" t="str">
            <v>DRAM_SDQS3</v>
          </cell>
          <cell r="B197" t="str">
            <v>DRAM_SDQS3</v>
          </cell>
          <cell r="D197" t="str">
            <v>DRAM</v>
          </cell>
          <cell r="G197" t="str">
            <v>mmdc.DRAM_SDQS[3]</v>
          </cell>
          <cell r="H197" t="str">
            <v/>
          </cell>
          <cell r="I197" t="str">
            <v/>
          </cell>
          <cell r="J197" t="str">
            <v/>
          </cell>
          <cell r="K197" t="str">
            <v/>
          </cell>
          <cell r="L197" t="str">
            <v/>
          </cell>
          <cell r="M197" t="str">
            <v/>
          </cell>
          <cell r="N197" t="str">
            <v/>
          </cell>
        </row>
        <row r="198">
          <cell r="A198" t="str">
            <v>DRAM_DQM3</v>
          </cell>
          <cell r="B198" t="str">
            <v>DRAM_DQM3</v>
          </cell>
          <cell r="D198" t="str">
            <v>DRAM</v>
          </cell>
          <cell r="G198" t="str">
            <v>mmdc.DRAM_DQM[3]</v>
          </cell>
          <cell r="H198" t="str">
            <v/>
          </cell>
          <cell r="I198" t="str">
            <v/>
          </cell>
          <cell r="J198" t="str">
            <v/>
          </cell>
          <cell r="K198" t="str">
            <v/>
          </cell>
          <cell r="L198" t="str">
            <v/>
          </cell>
          <cell r="M198" t="str">
            <v/>
          </cell>
          <cell r="N198" t="str">
            <v/>
          </cell>
        </row>
        <row r="199">
          <cell r="A199" t="str">
            <v>NVCC_DRAM</v>
          </cell>
          <cell r="B199" t="str">
            <v>NVCC_DRAM</v>
          </cell>
          <cell r="D199" t="str">
            <v>DRAM</v>
          </cell>
          <cell r="G199" t="str">
            <v/>
          </cell>
          <cell r="H199" t="str">
            <v/>
          </cell>
          <cell r="I199" t="str">
            <v/>
          </cell>
          <cell r="J199" t="str">
            <v/>
          </cell>
          <cell r="K199" t="str">
            <v/>
          </cell>
          <cell r="L199" t="str">
            <v/>
          </cell>
          <cell r="M199" t="str">
            <v/>
          </cell>
          <cell r="N199" t="str">
            <v/>
          </cell>
        </row>
        <row r="200">
          <cell r="A200" t="str">
            <v>DRAM_D27</v>
          </cell>
          <cell r="B200" t="str">
            <v>DRAM_D27</v>
          </cell>
          <cell r="D200" t="str">
            <v>DRAM</v>
          </cell>
          <cell r="G200" t="str">
            <v>mmdc.DRAM_D[27]</v>
          </cell>
          <cell r="H200" t="str">
            <v/>
          </cell>
          <cell r="I200" t="str">
            <v/>
          </cell>
          <cell r="J200" t="str">
            <v/>
          </cell>
          <cell r="K200" t="str">
            <v/>
          </cell>
          <cell r="L200" t="str">
            <v/>
          </cell>
          <cell r="M200" t="str">
            <v/>
          </cell>
          <cell r="N200" t="str">
            <v/>
          </cell>
        </row>
        <row r="201">
          <cell r="A201" t="str">
            <v/>
          </cell>
          <cell r="B201">
            <v>0</v>
          </cell>
          <cell r="D201" t="str">
            <v>DRAM</v>
          </cell>
          <cell r="G201" t="str">
            <v/>
          </cell>
          <cell r="H201" t="str">
            <v/>
          </cell>
          <cell r="I201" t="str">
            <v/>
          </cell>
          <cell r="J201" t="str">
            <v/>
          </cell>
          <cell r="K201" t="str">
            <v/>
          </cell>
          <cell r="L201" t="str">
            <v/>
          </cell>
          <cell r="M201" t="str">
            <v/>
          </cell>
          <cell r="N201" t="str">
            <v/>
          </cell>
        </row>
        <row r="202">
          <cell r="A202" t="str">
            <v>NVCC_DRAM2P5</v>
          </cell>
          <cell r="B202" t="str">
            <v>NVCC_DRAM2P5</v>
          </cell>
          <cell r="D202" t="str">
            <v>DRAM</v>
          </cell>
          <cell r="G202" t="str">
            <v/>
          </cell>
          <cell r="H202" t="str">
            <v/>
          </cell>
          <cell r="I202" t="str">
            <v/>
          </cell>
          <cell r="J202" t="str">
            <v/>
          </cell>
          <cell r="K202" t="str">
            <v/>
          </cell>
          <cell r="L202" t="str">
            <v/>
          </cell>
          <cell r="M202" t="str">
            <v/>
          </cell>
          <cell r="N202" t="str">
            <v/>
          </cell>
        </row>
        <row r="203">
          <cell r="A203" t="str">
            <v>DRAM_D31</v>
          </cell>
          <cell r="B203" t="str">
            <v>DRAM_D31</v>
          </cell>
          <cell r="D203" t="str">
            <v>DRAM</v>
          </cell>
          <cell r="G203" t="str">
            <v>mmdc.DRAM_D[31]</v>
          </cell>
          <cell r="H203" t="str">
            <v/>
          </cell>
          <cell r="I203" t="str">
            <v/>
          </cell>
          <cell r="J203" t="str">
            <v/>
          </cell>
          <cell r="K203" t="str">
            <v/>
          </cell>
          <cell r="L203" t="str">
            <v/>
          </cell>
          <cell r="M203" t="str">
            <v/>
          </cell>
          <cell r="N203" t="str">
            <v/>
          </cell>
        </row>
        <row r="204">
          <cell r="A204" t="str">
            <v>NVCC_DRAM</v>
          </cell>
          <cell r="B204" t="str">
            <v>NVCC_DRAM</v>
          </cell>
          <cell r="D204" t="str">
            <v>DRAM</v>
          </cell>
          <cell r="G204" t="str">
            <v/>
          </cell>
          <cell r="H204" t="str">
            <v/>
          </cell>
          <cell r="I204" t="str">
            <v/>
          </cell>
          <cell r="J204" t="str">
            <v/>
          </cell>
          <cell r="K204" t="str">
            <v/>
          </cell>
          <cell r="L204" t="str">
            <v/>
          </cell>
          <cell r="M204" t="str">
            <v/>
          </cell>
          <cell r="N204" t="str">
            <v/>
          </cell>
        </row>
        <row r="205">
          <cell r="A205" t="str">
            <v>DRAM_D30</v>
          </cell>
          <cell r="B205" t="str">
            <v>DRAM_D30</v>
          </cell>
          <cell r="D205" t="str">
            <v>DRAM</v>
          </cell>
          <cell r="G205" t="str">
            <v>mmdc.DRAM_D[30]</v>
          </cell>
          <cell r="H205" t="str">
            <v/>
          </cell>
          <cell r="I205" t="str">
            <v/>
          </cell>
          <cell r="J205" t="str">
            <v/>
          </cell>
          <cell r="K205" t="str">
            <v/>
          </cell>
          <cell r="L205" t="str">
            <v/>
          </cell>
          <cell r="M205" t="str">
            <v/>
          </cell>
          <cell r="N205" t="str">
            <v/>
          </cell>
        </row>
        <row r="206">
          <cell r="A206" t="str">
            <v>DRAM_D26</v>
          </cell>
          <cell r="B206" t="str">
            <v>DRAM_D26</v>
          </cell>
          <cell r="D206" t="str">
            <v>DRAM</v>
          </cell>
          <cell r="G206" t="str">
            <v>mmdc.DRAM_D[26]</v>
          </cell>
          <cell r="H206" t="str">
            <v/>
          </cell>
          <cell r="I206" t="str">
            <v/>
          </cell>
          <cell r="J206" t="str">
            <v/>
          </cell>
          <cell r="K206" t="str">
            <v/>
          </cell>
          <cell r="L206" t="str">
            <v/>
          </cell>
          <cell r="M206" t="str">
            <v/>
          </cell>
          <cell r="N206" t="str">
            <v/>
          </cell>
        </row>
        <row r="207">
          <cell r="A207" t="str">
            <v>DRAM_SDCKE1</v>
          </cell>
          <cell r="B207" t="str">
            <v>DRAM_SDCKE1</v>
          </cell>
          <cell r="D207" t="str">
            <v>DRAM</v>
          </cell>
          <cell r="G207" t="str">
            <v>mmdc.DRAM_SDCKE[1]</v>
          </cell>
          <cell r="H207" t="str">
            <v/>
          </cell>
          <cell r="I207" t="str">
            <v/>
          </cell>
          <cell r="J207" t="str">
            <v/>
          </cell>
          <cell r="K207" t="str">
            <v/>
          </cell>
          <cell r="L207" t="str">
            <v/>
          </cell>
          <cell r="M207" t="str">
            <v/>
          </cell>
          <cell r="N207" t="str">
            <v/>
          </cell>
        </row>
        <row r="208">
          <cell r="A208" t="str">
            <v>NVCC_DRAM</v>
          </cell>
          <cell r="B208" t="str">
            <v>NVCC_DRAM</v>
          </cell>
          <cell r="D208" t="str">
            <v>DRAM</v>
          </cell>
          <cell r="G208" t="str">
            <v/>
          </cell>
          <cell r="H208" t="str">
            <v/>
          </cell>
          <cell r="I208" t="str">
            <v/>
          </cell>
          <cell r="J208" t="str">
            <v/>
          </cell>
          <cell r="K208" t="str">
            <v/>
          </cell>
          <cell r="L208" t="str">
            <v/>
          </cell>
          <cell r="M208" t="str">
            <v/>
          </cell>
          <cell r="N208" t="str">
            <v/>
          </cell>
        </row>
        <row r="209">
          <cell r="A209" t="str">
            <v>DRAM_A15</v>
          </cell>
          <cell r="B209" t="str">
            <v>DRAM_A15</v>
          </cell>
          <cell r="D209" t="str">
            <v>DRAM</v>
          </cell>
          <cell r="G209" t="str">
            <v>mmdc.DRAM_A[15]</v>
          </cell>
          <cell r="H209" t="str">
            <v/>
          </cell>
          <cell r="I209" t="str">
            <v/>
          </cell>
          <cell r="J209" t="str">
            <v/>
          </cell>
          <cell r="K209" t="str">
            <v/>
          </cell>
          <cell r="L209" t="str">
            <v/>
          </cell>
          <cell r="M209" t="str">
            <v/>
          </cell>
          <cell r="N209" t="str">
            <v/>
          </cell>
        </row>
        <row r="210">
          <cell r="A210" t="str">
            <v>DRAM_A14</v>
          </cell>
          <cell r="B210" t="str">
            <v>DRAM_A14</v>
          </cell>
          <cell r="D210" t="str">
            <v>DRAM</v>
          </cell>
          <cell r="G210" t="str">
            <v>mmdc.DRAM_A[14]</v>
          </cell>
          <cell r="H210" t="str">
            <v/>
          </cell>
          <cell r="I210" t="str">
            <v/>
          </cell>
          <cell r="J210" t="str">
            <v/>
          </cell>
          <cell r="K210" t="str">
            <v/>
          </cell>
          <cell r="L210" t="str">
            <v/>
          </cell>
          <cell r="M210" t="str">
            <v/>
          </cell>
          <cell r="N210" t="str">
            <v/>
          </cell>
        </row>
        <row r="211">
          <cell r="A211" t="str">
            <v>DRAM_SDBA2</v>
          </cell>
          <cell r="B211" t="str">
            <v>DRAM_SDBA2</v>
          </cell>
          <cell r="D211" t="str">
            <v>DRAM</v>
          </cell>
          <cell r="G211" t="str">
            <v>mmdc.DRAM_SDBA[2]</v>
          </cell>
          <cell r="H211" t="str">
            <v/>
          </cell>
          <cell r="I211" t="str">
            <v/>
          </cell>
          <cell r="J211" t="str">
            <v/>
          </cell>
          <cell r="K211" t="str">
            <v/>
          </cell>
          <cell r="L211" t="str">
            <v/>
          </cell>
          <cell r="M211" t="str">
            <v/>
          </cell>
          <cell r="N211" t="str">
            <v/>
          </cell>
        </row>
        <row r="212">
          <cell r="A212" t="str">
            <v>DRAM_A12</v>
          </cell>
          <cell r="B212" t="str">
            <v>DRAM_A12</v>
          </cell>
          <cell r="D212" t="str">
            <v>DRAM</v>
          </cell>
          <cell r="G212" t="str">
            <v>mmdc.DRAM_A[12]</v>
          </cell>
          <cell r="H212" t="str">
            <v/>
          </cell>
          <cell r="I212" t="str">
            <v/>
          </cell>
          <cell r="J212" t="str">
            <v/>
          </cell>
          <cell r="K212" t="str">
            <v/>
          </cell>
          <cell r="L212" t="str">
            <v/>
          </cell>
          <cell r="M212" t="str">
            <v/>
          </cell>
          <cell r="N212" t="str">
            <v/>
          </cell>
        </row>
        <row r="213">
          <cell r="A213" t="str">
            <v>DRAM_A7</v>
          </cell>
          <cell r="B213" t="str">
            <v>DRAM_A7</v>
          </cell>
          <cell r="D213" t="str">
            <v>DRAM</v>
          </cell>
          <cell r="G213" t="str">
            <v>mmdc.DRAM_A[7]</v>
          </cell>
          <cell r="H213" t="str">
            <v/>
          </cell>
          <cell r="I213" t="str">
            <v/>
          </cell>
          <cell r="J213" t="str">
            <v/>
          </cell>
          <cell r="K213" t="str">
            <v/>
          </cell>
          <cell r="L213" t="str">
            <v/>
          </cell>
          <cell r="M213" t="str">
            <v/>
          </cell>
          <cell r="N213" t="str">
            <v/>
          </cell>
        </row>
        <row r="214">
          <cell r="A214" t="str">
            <v>NVCC_DRAM</v>
          </cell>
          <cell r="B214" t="str">
            <v>NVCC_DRAM</v>
          </cell>
          <cell r="D214" t="str">
            <v>DRAM</v>
          </cell>
          <cell r="G214" t="str">
            <v/>
          </cell>
          <cell r="H214" t="str">
            <v/>
          </cell>
          <cell r="I214" t="str">
            <v/>
          </cell>
          <cell r="J214" t="str">
            <v/>
          </cell>
          <cell r="K214" t="str">
            <v/>
          </cell>
          <cell r="L214" t="str">
            <v/>
          </cell>
          <cell r="M214" t="str">
            <v/>
          </cell>
          <cell r="N214" t="str">
            <v/>
          </cell>
        </row>
        <row r="215">
          <cell r="A215" t="str">
            <v/>
          </cell>
          <cell r="B215">
            <v>0</v>
          </cell>
          <cell r="D215" t="str">
            <v>DRAM</v>
          </cell>
          <cell r="G215" t="str">
            <v/>
          </cell>
          <cell r="H215" t="str">
            <v/>
          </cell>
          <cell r="I215" t="str">
            <v/>
          </cell>
          <cell r="J215" t="str">
            <v/>
          </cell>
          <cell r="K215" t="str">
            <v/>
          </cell>
          <cell r="L215" t="str">
            <v/>
          </cell>
          <cell r="M215" t="str">
            <v/>
          </cell>
          <cell r="N215" t="str">
            <v/>
          </cell>
        </row>
        <row r="216">
          <cell r="A216" t="str">
            <v>DRAM_A6</v>
          </cell>
          <cell r="B216" t="str">
            <v>DRAM_A6</v>
          </cell>
          <cell r="D216" t="str">
            <v>DRAM</v>
          </cell>
          <cell r="G216" t="str">
            <v>mmdc.DRAM_A[6]</v>
          </cell>
          <cell r="H216" t="str">
            <v/>
          </cell>
          <cell r="I216" t="str">
            <v/>
          </cell>
          <cell r="J216" t="str">
            <v/>
          </cell>
          <cell r="K216" t="str">
            <v/>
          </cell>
          <cell r="L216" t="str">
            <v/>
          </cell>
          <cell r="M216" t="str">
            <v/>
          </cell>
          <cell r="N216" t="str">
            <v/>
          </cell>
        </row>
        <row r="217">
          <cell r="A217" t="str">
            <v>NVCC_DRAM</v>
          </cell>
          <cell r="B217" t="str">
            <v>NVCC_DRAM</v>
          </cell>
          <cell r="D217" t="str">
            <v>DRAM</v>
          </cell>
          <cell r="G217" t="str">
            <v/>
          </cell>
          <cell r="H217" t="str">
            <v/>
          </cell>
          <cell r="I217" t="str">
            <v/>
          </cell>
          <cell r="J217" t="str">
            <v/>
          </cell>
          <cell r="K217" t="str">
            <v/>
          </cell>
          <cell r="L217" t="str">
            <v/>
          </cell>
          <cell r="M217" t="str">
            <v/>
          </cell>
          <cell r="N217" t="str">
            <v/>
          </cell>
        </row>
        <row r="218">
          <cell r="A218" t="str">
            <v>DRAM_A4</v>
          </cell>
          <cell r="B218" t="str">
            <v>DRAM_A4</v>
          </cell>
          <cell r="D218" t="str">
            <v>DRAM</v>
          </cell>
          <cell r="G218" t="str">
            <v>mmdc.DRAM_A[4]</v>
          </cell>
          <cell r="H218" t="str">
            <v/>
          </cell>
          <cell r="I218" t="str">
            <v/>
          </cell>
          <cell r="J218" t="str">
            <v/>
          </cell>
          <cell r="K218" t="str">
            <v/>
          </cell>
          <cell r="L218" t="str">
            <v/>
          </cell>
          <cell r="M218" t="str">
            <v/>
          </cell>
          <cell r="N218" t="str">
            <v/>
          </cell>
        </row>
        <row r="219">
          <cell r="A219" t="str">
            <v>DRAM_A3</v>
          </cell>
          <cell r="B219" t="str">
            <v>DRAM_A3</v>
          </cell>
          <cell r="D219" t="str">
            <v>DRAM</v>
          </cell>
          <cell r="G219" t="str">
            <v>mmdc.DRAM_A[3]</v>
          </cell>
          <cell r="H219" t="str">
            <v/>
          </cell>
          <cell r="I219" t="str">
            <v/>
          </cell>
          <cell r="J219" t="str">
            <v/>
          </cell>
          <cell r="K219" t="str">
            <v/>
          </cell>
          <cell r="L219" t="str">
            <v/>
          </cell>
          <cell r="M219" t="str">
            <v/>
          </cell>
          <cell r="N219" t="str">
            <v/>
          </cell>
        </row>
        <row r="220">
          <cell r="A220" t="str">
            <v>NVCC_DRAM</v>
          </cell>
          <cell r="B220" t="str">
            <v>NVCC_DRAM</v>
          </cell>
          <cell r="D220" t="str">
            <v>DRAM</v>
          </cell>
          <cell r="G220" t="str">
            <v/>
          </cell>
          <cell r="H220" t="str">
            <v/>
          </cell>
          <cell r="I220" t="str">
            <v/>
          </cell>
          <cell r="J220" t="str">
            <v/>
          </cell>
          <cell r="K220" t="str">
            <v/>
          </cell>
          <cell r="L220" t="str">
            <v/>
          </cell>
          <cell r="M220" t="str">
            <v/>
          </cell>
          <cell r="N220" t="str">
            <v/>
          </cell>
        </row>
        <row r="221">
          <cell r="A221" t="str">
            <v>DRAM_A1</v>
          </cell>
          <cell r="B221" t="str">
            <v>DRAM_A1</v>
          </cell>
          <cell r="D221" t="str">
            <v>DRAM</v>
          </cell>
          <cell r="G221" t="str">
            <v>mmdc.DRAM_A[1]</v>
          </cell>
          <cell r="H221" t="str">
            <v/>
          </cell>
          <cell r="I221" t="str">
            <v/>
          </cell>
          <cell r="J221" t="str">
            <v/>
          </cell>
          <cell r="K221" t="str">
            <v/>
          </cell>
          <cell r="L221" t="str">
            <v/>
          </cell>
          <cell r="M221" t="str">
            <v/>
          </cell>
          <cell r="N221" t="str">
            <v/>
          </cell>
        </row>
        <row r="222">
          <cell r="A222" t="str">
            <v>NVCC_DRAM</v>
          </cell>
          <cell r="B222" t="str">
            <v>NVCC_DRAM</v>
          </cell>
          <cell r="D222" t="str">
            <v>DRAM</v>
          </cell>
          <cell r="G222" t="str">
            <v/>
          </cell>
          <cell r="H222" t="str">
            <v/>
          </cell>
          <cell r="I222" t="str">
            <v/>
          </cell>
          <cell r="J222" t="str">
            <v/>
          </cell>
          <cell r="K222" t="str">
            <v/>
          </cell>
          <cell r="L222" t="str">
            <v/>
          </cell>
          <cell r="M222" t="str">
            <v/>
          </cell>
          <cell r="N222" t="str">
            <v/>
          </cell>
        </row>
        <row r="223">
          <cell r="A223" t="str">
            <v>DRAM_SDCLK_1</v>
          </cell>
          <cell r="B223" t="str">
            <v>DRAM_SDCLK_1</v>
          </cell>
          <cell r="D223" t="str">
            <v>DRAM</v>
          </cell>
          <cell r="G223" t="str">
            <v>mmdc.DRAM_SDCLK1</v>
          </cell>
          <cell r="H223" t="str">
            <v/>
          </cell>
          <cell r="I223" t="str">
            <v/>
          </cell>
          <cell r="J223" t="str">
            <v/>
          </cell>
          <cell r="K223" t="str">
            <v/>
          </cell>
          <cell r="L223" t="str">
            <v/>
          </cell>
          <cell r="M223" t="str">
            <v/>
          </cell>
          <cell r="N223" t="str">
            <v/>
          </cell>
        </row>
        <row r="224">
          <cell r="A224" t="str">
            <v>LVDS0_TX3_N</v>
          </cell>
          <cell r="B224" t="str">
            <v>LVDS0_TX3_N</v>
          </cell>
          <cell r="D224" t="str">
            <v>LVDS</v>
          </cell>
          <cell r="G224" t="str">
            <v>.padn</v>
          </cell>
          <cell r="H224" t="str">
            <v/>
          </cell>
          <cell r="I224" t="str">
            <v/>
          </cell>
          <cell r="J224" t="str">
            <v/>
          </cell>
          <cell r="K224" t="str">
            <v/>
          </cell>
          <cell r="L224" t="str">
            <v/>
          </cell>
          <cell r="M224" t="str">
            <v/>
          </cell>
          <cell r="N224" t="str">
            <v/>
          </cell>
        </row>
        <row r="225">
          <cell r="A225" t="str">
            <v>DRAM_SDBA1</v>
          </cell>
          <cell r="B225" t="str">
            <v>DRAM_SDBA1</v>
          </cell>
          <cell r="D225" t="str">
            <v>DRAM</v>
          </cell>
          <cell r="G225" t="str">
            <v>mmdc.DRAM_SDBA[1]</v>
          </cell>
          <cell r="H225" t="str">
            <v/>
          </cell>
          <cell r="I225" t="str">
            <v/>
          </cell>
          <cell r="J225" t="str">
            <v/>
          </cell>
          <cell r="K225" t="str">
            <v/>
          </cell>
          <cell r="L225" t="str">
            <v/>
          </cell>
          <cell r="M225" t="str">
            <v/>
          </cell>
          <cell r="N225" t="str">
            <v/>
          </cell>
        </row>
        <row r="226">
          <cell r="A226" t="str">
            <v>LVDS0_CLK_P</v>
          </cell>
          <cell r="B226" t="str">
            <v>LVDS0_CLK_P</v>
          </cell>
          <cell r="D226" t="str">
            <v>LVDS</v>
          </cell>
          <cell r="G226" t="str">
            <v>ldb.LVDS0_CLK</v>
          </cell>
          <cell r="H226" t="str">
            <v/>
          </cell>
          <cell r="I226" t="str">
            <v/>
          </cell>
          <cell r="J226" t="str">
            <v/>
          </cell>
          <cell r="K226" t="str">
            <v/>
          </cell>
          <cell r="L226" t="str">
            <v/>
          </cell>
          <cell r="M226" t="str">
            <v/>
          </cell>
          <cell r="N226" t="str">
            <v/>
          </cell>
        </row>
        <row r="227">
          <cell r="A227" t="str">
            <v>DRAM_SDCLK_1_B</v>
          </cell>
          <cell r="B227" t="str">
            <v>DRAM_SDCLK_1_B</v>
          </cell>
          <cell r="D227" t="str">
            <v>DRAM</v>
          </cell>
          <cell r="G227" t="str">
            <v>.padn</v>
          </cell>
          <cell r="H227" t="str">
            <v/>
          </cell>
          <cell r="I227" t="str">
            <v/>
          </cell>
          <cell r="J227" t="str">
            <v/>
          </cell>
          <cell r="K227" t="str">
            <v/>
          </cell>
          <cell r="L227" t="str">
            <v/>
          </cell>
          <cell r="M227" t="str">
            <v/>
          </cell>
          <cell r="N227" t="str">
            <v/>
          </cell>
        </row>
        <row r="228">
          <cell r="A228" t="str">
            <v>DRAM_SDCLK_0</v>
          </cell>
          <cell r="B228" t="str">
            <v>DRAM_SDCLK_0</v>
          </cell>
          <cell r="D228" t="str">
            <v>DRAM</v>
          </cell>
          <cell r="G228" t="str">
            <v>mmdc.DRAM_SDCLK0</v>
          </cell>
          <cell r="H228" t="str">
            <v/>
          </cell>
          <cell r="I228" t="str">
            <v/>
          </cell>
          <cell r="J228" t="str">
            <v/>
          </cell>
          <cell r="K228" t="str">
            <v/>
          </cell>
          <cell r="L228" t="str">
            <v/>
          </cell>
          <cell r="M228" t="str">
            <v/>
          </cell>
          <cell r="N228" t="str">
            <v/>
          </cell>
        </row>
        <row r="229">
          <cell r="A229" t="str">
            <v>NVCC_LVDS</v>
          </cell>
          <cell r="B229" t="str">
            <v>NVCC_LVDS</v>
          </cell>
          <cell r="D229" t="str">
            <v>LVDS</v>
          </cell>
          <cell r="G229" t="str">
            <v/>
          </cell>
          <cell r="H229" t="str">
            <v/>
          </cell>
          <cell r="I229" t="str">
            <v/>
          </cell>
          <cell r="J229" t="str">
            <v/>
          </cell>
          <cell r="K229" t="str">
            <v/>
          </cell>
          <cell r="L229" t="str">
            <v/>
          </cell>
          <cell r="M229" t="str">
            <v/>
          </cell>
          <cell r="N229" t="str">
            <v/>
          </cell>
        </row>
        <row r="230">
          <cell r="A230" t="str">
            <v>NVCC_DRAM</v>
          </cell>
          <cell r="B230" t="str">
            <v>NVCC_DRAM</v>
          </cell>
          <cell r="D230" t="str">
            <v>DRAM</v>
          </cell>
          <cell r="G230" t="str">
            <v/>
          </cell>
          <cell r="H230" t="str">
            <v/>
          </cell>
          <cell r="I230" t="str">
            <v/>
          </cell>
          <cell r="J230" t="str">
            <v/>
          </cell>
          <cell r="K230" t="str">
            <v/>
          </cell>
          <cell r="L230" t="str">
            <v/>
          </cell>
          <cell r="M230" t="str">
            <v/>
          </cell>
          <cell r="N230" t="str">
            <v/>
          </cell>
        </row>
        <row r="231">
          <cell r="A231" t="str">
            <v>DRAM_SDCLK_0_B</v>
          </cell>
          <cell r="B231" t="str">
            <v>DRAM_SDCLK_0_B</v>
          </cell>
          <cell r="D231" t="str">
            <v>DRAM</v>
          </cell>
          <cell r="G231" t="str">
            <v>.padn</v>
          </cell>
          <cell r="H231" t="str">
            <v/>
          </cell>
          <cell r="I231" t="str">
            <v/>
          </cell>
          <cell r="J231" t="str">
            <v/>
          </cell>
          <cell r="K231" t="str">
            <v/>
          </cell>
          <cell r="L231" t="str">
            <v/>
          </cell>
          <cell r="M231" t="str">
            <v/>
          </cell>
          <cell r="N231" t="str">
            <v/>
          </cell>
        </row>
        <row r="232">
          <cell r="A232" t="str">
            <v/>
          </cell>
          <cell r="B232">
            <v>0</v>
          </cell>
          <cell r="D232" t="str">
            <v>DRAM</v>
          </cell>
          <cell r="G232" t="str">
            <v/>
          </cell>
          <cell r="H232" t="str">
            <v/>
          </cell>
          <cell r="I232" t="str">
            <v/>
          </cell>
          <cell r="J232" t="str">
            <v/>
          </cell>
          <cell r="K232" t="str">
            <v/>
          </cell>
          <cell r="L232" t="str">
            <v/>
          </cell>
          <cell r="M232" t="str">
            <v/>
          </cell>
          <cell r="N232" t="str">
            <v/>
          </cell>
        </row>
        <row r="233">
          <cell r="A233" t="str">
            <v>DRAM_D48</v>
          </cell>
          <cell r="B233" t="str">
            <v>DRAM_D48</v>
          </cell>
          <cell r="D233" t="str">
            <v>DRAM</v>
          </cell>
          <cell r="G233" t="str">
            <v>mmdc.DRAM_D[48]</v>
          </cell>
          <cell r="H233" t="str">
            <v/>
          </cell>
          <cell r="I233" t="str">
            <v/>
          </cell>
          <cell r="J233" t="str">
            <v/>
          </cell>
          <cell r="K233" t="str">
            <v/>
          </cell>
          <cell r="L233" t="str">
            <v/>
          </cell>
          <cell r="M233" t="str">
            <v/>
          </cell>
          <cell r="N233" t="str">
            <v/>
          </cell>
        </row>
        <row r="234">
          <cell r="A234" t="str">
            <v>DRAM_A10</v>
          </cell>
          <cell r="B234" t="str">
            <v>DRAM_A10</v>
          </cell>
          <cell r="D234" t="str">
            <v>DRAM</v>
          </cell>
          <cell r="G234" t="str">
            <v>mmdc.DRAM_A[10]</v>
          </cell>
          <cell r="H234" t="str">
            <v/>
          </cell>
          <cell r="I234" t="str">
            <v/>
          </cell>
          <cell r="J234" t="str">
            <v/>
          </cell>
          <cell r="K234" t="str">
            <v/>
          </cell>
          <cell r="L234" t="str">
            <v/>
          </cell>
          <cell r="M234" t="str">
            <v/>
          </cell>
          <cell r="N234" t="str">
            <v/>
          </cell>
        </row>
        <row r="235">
          <cell r="A235" t="str">
            <v>DRAM_RAS</v>
          </cell>
          <cell r="B235" t="str">
            <v>DRAM_RAS</v>
          </cell>
          <cell r="D235" t="str">
            <v>DRAM</v>
          </cell>
          <cell r="G235" t="str">
            <v>mmdc.DRAM_RAS</v>
          </cell>
          <cell r="H235" t="str">
            <v/>
          </cell>
          <cell r="I235" t="str">
            <v/>
          </cell>
          <cell r="J235" t="str">
            <v/>
          </cell>
          <cell r="K235" t="str">
            <v/>
          </cell>
          <cell r="L235" t="str">
            <v/>
          </cell>
          <cell r="M235" t="str">
            <v/>
          </cell>
          <cell r="N235" t="str">
            <v/>
          </cell>
        </row>
        <row r="236">
          <cell r="A236" t="str">
            <v>NVCC_DRAM</v>
          </cell>
          <cell r="B236" t="str">
            <v>NVCC_DRAM</v>
          </cell>
          <cell r="D236" t="str">
            <v>DRAM</v>
          </cell>
          <cell r="G236" t="str">
            <v/>
          </cell>
          <cell r="H236" t="str">
            <v/>
          </cell>
          <cell r="I236" t="str">
            <v/>
          </cell>
          <cell r="J236" t="str">
            <v/>
          </cell>
          <cell r="K236" t="str">
            <v/>
          </cell>
          <cell r="L236" t="str">
            <v/>
          </cell>
          <cell r="M236" t="str">
            <v/>
          </cell>
          <cell r="N236" t="str">
            <v/>
          </cell>
        </row>
        <row r="237">
          <cell r="A237" t="str">
            <v>DRAM_D53</v>
          </cell>
          <cell r="B237" t="str">
            <v>DRAM_D53</v>
          </cell>
          <cell r="D237" t="str">
            <v>DRAM</v>
          </cell>
          <cell r="G237" t="str">
            <v>mmdc.DRAM_D[53]</v>
          </cell>
          <cell r="H237" t="str">
            <v/>
          </cell>
          <cell r="I237" t="str">
            <v/>
          </cell>
          <cell r="J237" t="str">
            <v/>
          </cell>
          <cell r="K237" t="str">
            <v/>
          </cell>
          <cell r="L237" t="str">
            <v/>
          </cell>
          <cell r="M237" t="str">
            <v/>
          </cell>
          <cell r="N237" t="str">
            <v/>
          </cell>
        </row>
        <row r="238">
          <cell r="A238" t="str">
            <v>DRAM_D57</v>
          </cell>
          <cell r="B238" t="str">
            <v>DRAM_D57</v>
          </cell>
          <cell r="D238" t="str">
            <v>DRAM</v>
          </cell>
          <cell r="G238" t="str">
            <v>mmdc.DRAM_D[57]</v>
          </cell>
          <cell r="H238" t="str">
            <v/>
          </cell>
          <cell r="I238" t="str">
            <v/>
          </cell>
          <cell r="J238" t="str">
            <v/>
          </cell>
          <cell r="K238" t="str">
            <v/>
          </cell>
          <cell r="L238" t="str">
            <v/>
          </cell>
          <cell r="M238" t="str">
            <v/>
          </cell>
          <cell r="N238" t="str">
            <v/>
          </cell>
        </row>
        <row r="239">
          <cell r="A239" t="str">
            <v>NVCC_DRAM</v>
          </cell>
          <cell r="B239" t="str">
            <v>NVCC_DRAM</v>
          </cell>
          <cell r="D239" t="str">
            <v>DRAM</v>
          </cell>
          <cell r="G239" t="str">
            <v/>
          </cell>
          <cell r="H239" t="str">
            <v/>
          </cell>
          <cell r="I239" t="str">
            <v/>
          </cell>
          <cell r="J239" t="str">
            <v/>
          </cell>
          <cell r="K239" t="str">
            <v/>
          </cell>
          <cell r="L239" t="str">
            <v/>
          </cell>
          <cell r="M239" t="str">
            <v/>
          </cell>
          <cell r="N239" t="str">
            <v/>
          </cell>
        </row>
        <row r="240">
          <cell r="A240" t="str">
            <v>DRAM_D49</v>
          </cell>
          <cell r="B240" t="str">
            <v>DRAM_D49</v>
          </cell>
          <cell r="D240" t="str">
            <v>DRAM</v>
          </cell>
          <cell r="G240" t="str">
            <v>mmdc.DRAM_D[49]</v>
          </cell>
          <cell r="H240" t="str">
            <v/>
          </cell>
          <cell r="I240" t="str">
            <v/>
          </cell>
          <cell r="J240" t="str">
            <v/>
          </cell>
          <cell r="K240" t="str">
            <v/>
          </cell>
          <cell r="L240" t="str">
            <v/>
          </cell>
          <cell r="M240" t="str">
            <v/>
          </cell>
          <cell r="N240" t="str">
            <v/>
          </cell>
        </row>
        <row r="241">
          <cell r="A241" t="str">
            <v>DRAM_DQM6</v>
          </cell>
          <cell r="B241" t="str">
            <v>DRAM_DQM6</v>
          </cell>
          <cell r="D241" t="str">
            <v>DRAM</v>
          </cell>
          <cell r="G241" t="str">
            <v>mmdc.DRAM_DQM[6]</v>
          </cell>
          <cell r="H241" t="str">
            <v/>
          </cell>
          <cell r="I241" t="str">
            <v/>
          </cell>
          <cell r="J241" t="str">
            <v/>
          </cell>
          <cell r="K241" t="str">
            <v/>
          </cell>
          <cell r="L241" t="str">
            <v/>
          </cell>
          <cell r="M241" t="str">
            <v/>
          </cell>
          <cell r="N241" t="str">
            <v/>
          </cell>
        </row>
        <row r="242">
          <cell r="A242" t="str">
            <v>DRAM_SDQS6</v>
          </cell>
          <cell r="B242" t="str">
            <v>DRAM_SDQS6</v>
          </cell>
          <cell r="D242" t="str">
            <v>DRAM</v>
          </cell>
          <cell r="G242" t="str">
            <v>mmdc.DRAM_SDQS[6]</v>
          </cell>
          <cell r="H242" t="str">
            <v/>
          </cell>
          <cell r="I242" t="str">
            <v/>
          </cell>
          <cell r="J242" t="str">
            <v/>
          </cell>
          <cell r="K242" t="str">
            <v/>
          </cell>
          <cell r="L242" t="str">
            <v/>
          </cell>
          <cell r="M242" t="str">
            <v/>
          </cell>
          <cell r="N242" t="str">
            <v/>
          </cell>
        </row>
        <row r="243">
          <cell r="A243" t="str">
            <v>DRAM_SDQS6_B</v>
          </cell>
          <cell r="B243" t="str">
            <v>DRAM_SDQS6_B</v>
          </cell>
          <cell r="D243" t="str">
            <v>DRAM</v>
          </cell>
          <cell r="G243" t="str">
            <v>.padn</v>
          </cell>
          <cell r="H243" t="str">
            <v/>
          </cell>
          <cell r="I243" t="str">
            <v/>
          </cell>
          <cell r="J243" t="str">
            <v/>
          </cell>
          <cell r="K243" t="str">
            <v/>
          </cell>
          <cell r="L243" t="str">
            <v/>
          </cell>
          <cell r="M243" t="str">
            <v/>
          </cell>
          <cell r="N243" t="str">
            <v/>
          </cell>
        </row>
        <row r="244">
          <cell r="A244" t="str">
            <v>DRAM_D50</v>
          </cell>
          <cell r="B244" t="str">
            <v>DRAM_D50</v>
          </cell>
          <cell r="D244" t="str">
            <v>DRAM</v>
          </cell>
          <cell r="G244" t="str">
            <v>mmdc.DRAM_D[50]</v>
          </cell>
          <cell r="H244" t="str">
            <v/>
          </cell>
          <cell r="I244" t="str">
            <v/>
          </cell>
          <cell r="J244" t="str">
            <v/>
          </cell>
          <cell r="K244" t="str">
            <v/>
          </cell>
          <cell r="L244" t="str">
            <v/>
          </cell>
          <cell r="M244" t="str">
            <v/>
          </cell>
          <cell r="N244" t="str">
            <v/>
          </cell>
        </row>
        <row r="245">
          <cell r="A245" t="str">
            <v>DRAM_D61</v>
          </cell>
          <cell r="B245" t="str">
            <v>DRAM_D61</v>
          </cell>
          <cell r="D245" t="str">
            <v>DRAM</v>
          </cell>
          <cell r="G245" t="str">
            <v>mmdc.DRAM_D[61]</v>
          </cell>
          <cell r="H245" t="str">
            <v/>
          </cell>
          <cell r="I245" t="str">
            <v/>
          </cell>
          <cell r="J245" t="str">
            <v/>
          </cell>
          <cell r="K245" t="str">
            <v/>
          </cell>
          <cell r="L245" t="str">
            <v/>
          </cell>
          <cell r="M245" t="str">
            <v/>
          </cell>
          <cell r="N245" t="str">
            <v/>
          </cell>
        </row>
        <row r="246">
          <cell r="A246" t="str">
            <v>NVCC_DRAM</v>
          </cell>
          <cell r="B246" t="str">
            <v>NVCC_DRAM</v>
          </cell>
          <cell r="D246" t="str">
            <v>DRAM</v>
          </cell>
          <cell r="G246" t="str">
            <v/>
          </cell>
          <cell r="H246" t="str">
            <v/>
          </cell>
          <cell r="I246" t="str">
            <v/>
          </cell>
          <cell r="J246" t="str">
            <v/>
          </cell>
          <cell r="K246" t="str">
            <v/>
          </cell>
          <cell r="L246" t="str">
            <v/>
          </cell>
          <cell r="M246" t="str">
            <v/>
          </cell>
          <cell r="N246" t="str">
            <v/>
          </cell>
        </row>
        <row r="247">
          <cell r="A247" t="str">
            <v>DRAM_D55</v>
          </cell>
          <cell r="B247" t="str">
            <v>DRAM_D55</v>
          </cell>
          <cell r="D247" t="str">
            <v>DRAM</v>
          </cell>
          <cell r="G247" t="str">
            <v>mmdc.DRAM_D[55]</v>
          </cell>
          <cell r="H247" t="str">
            <v/>
          </cell>
          <cell r="I247" t="str">
            <v/>
          </cell>
          <cell r="J247" t="str">
            <v/>
          </cell>
          <cell r="K247" t="str">
            <v/>
          </cell>
          <cell r="L247" t="str">
            <v/>
          </cell>
          <cell r="M247" t="str">
            <v/>
          </cell>
          <cell r="N247" t="str">
            <v/>
          </cell>
        </row>
        <row r="248">
          <cell r="A248" t="str">
            <v>DRAM_D60</v>
          </cell>
          <cell r="B248" t="str">
            <v>DRAM_D60</v>
          </cell>
          <cell r="D248" t="str">
            <v>DRAM</v>
          </cell>
          <cell r="G248" t="str">
            <v>mmdc.DRAM_D[60]</v>
          </cell>
          <cell r="H248" t="str">
            <v/>
          </cell>
          <cell r="I248" t="str">
            <v/>
          </cell>
          <cell r="J248" t="str">
            <v/>
          </cell>
          <cell r="K248" t="str">
            <v/>
          </cell>
          <cell r="L248" t="str">
            <v/>
          </cell>
          <cell r="M248" t="str">
            <v/>
          </cell>
          <cell r="N248" t="str">
            <v/>
          </cell>
        </row>
        <row r="249">
          <cell r="A249" t="str">
            <v>NVCC_DRAM</v>
          </cell>
          <cell r="B249" t="str">
            <v>NVCC_DRAM</v>
          </cell>
          <cell r="D249" t="str">
            <v>DRAM</v>
          </cell>
          <cell r="G249" t="str">
            <v/>
          </cell>
          <cell r="H249" t="str">
            <v/>
          </cell>
          <cell r="I249" t="str">
            <v/>
          </cell>
          <cell r="J249" t="str">
            <v/>
          </cell>
          <cell r="K249" t="str">
            <v/>
          </cell>
          <cell r="L249" t="str">
            <v/>
          </cell>
          <cell r="M249" t="str">
            <v/>
          </cell>
          <cell r="N249" t="str">
            <v/>
          </cell>
        </row>
        <row r="250">
          <cell r="A250" t="str">
            <v>NVCC_DRAM</v>
          </cell>
          <cell r="B250" t="str">
            <v>NVCC_DRAM</v>
          </cell>
          <cell r="D250" t="str">
            <v>DRAM</v>
          </cell>
          <cell r="G250" t="str">
            <v/>
          </cell>
          <cell r="H250" t="str">
            <v/>
          </cell>
          <cell r="I250" t="str">
            <v/>
          </cell>
          <cell r="J250" t="str">
            <v/>
          </cell>
          <cell r="K250" t="str">
            <v/>
          </cell>
          <cell r="L250" t="str">
            <v/>
          </cell>
          <cell r="M250" t="str">
            <v/>
          </cell>
          <cell r="N250" t="str">
            <v/>
          </cell>
        </row>
        <row r="251">
          <cell r="A251" t="str">
            <v>DRAM_DQM7</v>
          </cell>
          <cell r="B251" t="str">
            <v>DRAM_DQM7</v>
          </cell>
          <cell r="D251" t="str">
            <v>DRAM</v>
          </cell>
          <cell r="G251" t="str">
            <v>mmdc.DRAM_DQM[7]</v>
          </cell>
          <cell r="H251" t="str">
            <v/>
          </cell>
          <cell r="I251" t="str">
            <v/>
          </cell>
          <cell r="J251" t="str">
            <v/>
          </cell>
          <cell r="K251" t="str">
            <v/>
          </cell>
          <cell r="L251" t="str">
            <v/>
          </cell>
          <cell r="M251" t="str">
            <v/>
          </cell>
          <cell r="N251" t="str">
            <v/>
          </cell>
        </row>
        <row r="252">
          <cell r="A252" t="str">
            <v/>
          </cell>
          <cell r="B252">
            <v>0</v>
          </cell>
          <cell r="D252" t="str">
            <v>DRAM</v>
          </cell>
          <cell r="G252" t="str">
            <v/>
          </cell>
          <cell r="H252" t="str">
            <v/>
          </cell>
          <cell r="I252" t="str">
            <v/>
          </cell>
          <cell r="J252" t="str">
            <v/>
          </cell>
          <cell r="K252" t="str">
            <v/>
          </cell>
          <cell r="L252" t="str">
            <v/>
          </cell>
          <cell r="M252" t="str">
            <v/>
          </cell>
          <cell r="N252" t="str">
            <v/>
          </cell>
        </row>
        <row r="253">
          <cell r="A253" t="str">
            <v>DRAM_SDQS7</v>
          </cell>
          <cell r="B253" t="str">
            <v>DRAM_SDQS7</v>
          </cell>
          <cell r="D253" t="str">
            <v>DRAM</v>
          </cell>
          <cell r="G253" t="str">
            <v>mmdc.DRAM_SDQS[7]</v>
          </cell>
          <cell r="H253" t="str">
            <v/>
          </cell>
          <cell r="I253" t="str">
            <v/>
          </cell>
          <cell r="J253" t="str">
            <v/>
          </cell>
          <cell r="K253" t="str">
            <v/>
          </cell>
          <cell r="L253" t="str">
            <v/>
          </cell>
          <cell r="M253" t="str">
            <v/>
          </cell>
          <cell r="N253" t="str">
            <v/>
          </cell>
        </row>
        <row r="254">
          <cell r="A254" t="str">
            <v>DRAM_SDQS7_B</v>
          </cell>
          <cell r="B254" t="str">
            <v>DRAM_SDQS7_B</v>
          </cell>
          <cell r="D254" t="str">
            <v>DRAM</v>
          </cell>
          <cell r="G254" t="str">
            <v>.padn</v>
          </cell>
          <cell r="H254" t="str">
            <v/>
          </cell>
          <cell r="I254" t="str">
            <v/>
          </cell>
          <cell r="J254" t="str">
            <v/>
          </cell>
          <cell r="K254" t="str">
            <v/>
          </cell>
          <cell r="L254" t="str">
            <v/>
          </cell>
          <cell r="M254" t="str">
            <v/>
          </cell>
          <cell r="N254" t="str">
            <v/>
          </cell>
        </row>
        <row r="255">
          <cell r="A255" t="str">
            <v>NVCC_DRAM</v>
          </cell>
          <cell r="B255" t="str">
            <v>NVCC_DRAM</v>
          </cell>
          <cell r="D255" t="str">
            <v>DRAM</v>
          </cell>
          <cell r="G255" t="str">
            <v/>
          </cell>
          <cell r="H255" t="str">
            <v/>
          </cell>
          <cell r="I255" t="str">
            <v/>
          </cell>
          <cell r="J255" t="str">
            <v/>
          </cell>
          <cell r="K255" t="str">
            <v/>
          </cell>
          <cell r="L255" t="str">
            <v/>
          </cell>
          <cell r="M255" t="str">
            <v/>
          </cell>
          <cell r="N255" t="str">
            <v/>
          </cell>
        </row>
        <row r="256">
          <cell r="A256" t="str">
            <v>DRAM_D59</v>
          </cell>
          <cell r="B256" t="str">
            <v>DRAM_D59</v>
          </cell>
          <cell r="D256" t="str">
            <v>DRAM</v>
          </cell>
          <cell r="G256" t="str">
            <v>mmdc.DRAM_D[59]</v>
          </cell>
          <cell r="H256" t="str">
            <v/>
          </cell>
          <cell r="I256" t="str">
            <v/>
          </cell>
          <cell r="J256" t="str">
            <v/>
          </cell>
          <cell r="K256" t="str">
            <v/>
          </cell>
          <cell r="L256" t="str">
            <v/>
          </cell>
          <cell r="M256" t="str">
            <v/>
          </cell>
          <cell r="N256" t="str">
            <v/>
          </cell>
        </row>
        <row r="257">
          <cell r="A257" t="str">
            <v>DRAM_D62</v>
          </cell>
          <cell r="B257" t="str">
            <v>DRAM_D62</v>
          </cell>
          <cell r="D257" t="str">
            <v>DRAM</v>
          </cell>
          <cell r="G257" t="str">
            <v>mmdc.DRAM_D[62]</v>
          </cell>
          <cell r="H257" t="str">
            <v/>
          </cell>
          <cell r="I257" t="str">
            <v/>
          </cell>
          <cell r="J257" t="str">
            <v/>
          </cell>
          <cell r="K257" t="str">
            <v/>
          </cell>
          <cell r="L257" t="str">
            <v/>
          </cell>
          <cell r="M257" t="str">
            <v/>
          </cell>
          <cell r="N257" t="str">
            <v/>
          </cell>
        </row>
        <row r="258">
          <cell r="A258" t="str">
            <v>DRAM_D58</v>
          </cell>
          <cell r="B258" t="str">
            <v>DRAM_D58</v>
          </cell>
          <cell r="D258" t="str">
            <v>DRAM</v>
          </cell>
          <cell r="G258" t="str">
            <v>mmdc.DRAM_D[58]</v>
          </cell>
          <cell r="H258" t="str">
            <v/>
          </cell>
          <cell r="I258" t="str">
            <v/>
          </cell>
          <cell r="J258" t="str">
            <v/>
          </cell>
          <cell r="K258" t="str">
            <v/>
          </cell>
          <cell r="L258" t="str">
            <v/>
          </cell>
          <cell r="M258" t="str">
            <v/>
          </cell>
          <cell r="N258" t="str">
            <v/>
          </cell>
        </row>
        <row r="259">
          <cell r="A259" t="e">
            <v>#REF!</v>
          </cell>
          <cell r="B259" t="e">
            <v>#REF!</v>
          </cell>
          <cell r="D259" t="e">
            <v>#REF!</v>
          </cell>
          <cell r="G259" t="e">
            <v>#REF!</v>
          </cell>
          <cell r="H259" t="e">
            <v>#REF!</v>
          </cell>
          <cell r="I259" t="e">
            <v>#REF!</v>
          </cell>
          <cell r="J259" t="e">
            <v>#REF!</v>
          </cell>
          <cell r="K259" t="e">
            <v>#REF!</v>
          </cell>
          <cell r="L259" t="e">
            <v>#REF!</v>
          </cell>
          <cell r="M259" t="e">
            <v>#REF!</v>
          </cell>
          <cell r="N259" t="e">
            <v>#REF!</v>
          </cell>
        </row>
        <row r="260">
          <cell r="A260" t="e">
            <v>#REF!</v>
          </cell>
          <cell r="B260" t="e">
            <v>#REF!</v>
          </cell>
          <cell r="D260" t="e">
            <v>#REF!</v>
          </cell>
          <cell r="G260" t="e">
            <v>#REF!</v>
          </cell>
          <cell r="H260" t="e">
            <v>#REF!</v>
          </cell>
          <cell r="I260" t="e">
            <v>#REF!</v>
          </cell>
          <cell r="J260" t="e">
            <v>#REF!</v>
          </cell>
          <cell r="K260" t="e">
            <v>#REF!</v>
          </cell>
          <cell r="L260" t="e">
            <v>#REF!</v>
          </cell>
          <cell r="M260" t="e">
            <v>#REF!</v>
          </cell>
          <cell r="N260" t="e">
            <v>#REF!</v>
          </cell>
        </row>
        <row r="261">
          <cell r="A261" t="e">
            <v>#REF!</v>
          </cell>
          <cell r="B261" t="e">
            <v>#REF!</v>
          </cell>
          <cell r="D261" t="e">
            <v>#REF!</v>
          </cell>
          <cell r="G261" t="e">
            <v>#REF!</v>
          </cell>
          <cell r="H261" t="e">
            <v>#REF!</v>
          </cell>
          <cell r="I261" t="e">
            <v>#REF!</v>
          </cell>
          <cell r="J261" t="e">
            <v>#REF!</v>
          </cell>
          <cell r="K261" t="e">
            <v>#REF!</v>
          </cell>
          <cell r="L261" t="e">
            <v>#REF!</v>
          </cell>
          <cell r="M261" t="e">
            <v>#REF!</v>
          </cell>
          <cell r="N261" t="e">
            <v>#REF!</v>
          </cell>
        </row>
        <row r="262">
          <cell r="A262" t="e">
            <v>#REF!</v>
          </cell>
          <cell r="B262" t="e">
            <v>#REF!</v>
          </cell>
          <cell r="D262" t="e">
            <v>#REF!</v>
          </cell>
          <cell r="G262" t="e">
            <v>#REF!</v>
          </cell>
          <cell r="H262" t="e">
            <v>#REF!</v>
          </cell>
          <cell r="I262" t="e">
            <v>#REF!</v>
          </cell>
          <cell r="J262" t="e">
            <v>#REF!</v>
          </cell>
          <cell r="K262" t="e">
            <v>#REF!</v>
          </cell>
          <cell r="L262" t="e">
            <v>#REF!</v>
          </cell>
          <cell r="M262" t="e">
            <v>#REF!</v>
          </cell>
          <cell r="N262" t="e">
            <v>#REF!</v>
          </cell>
        </row>
        <row r="263">
          <cell r="A263" t="e">
            <v>#REF!</v>
          </cell>
          <cell r="B263" t="e">
            <v>#REF!</v>
          </cell>
          <cell r="D263" t="e">
            <v>#REF!</v>
          </cell>
          <cell r="G263" t="e">
            <v>#REF!</v>
          </cell>
          <cell r="H263" t="e">
            <v>#REF!</v>
          </cell>
          <cell r="I263" t="e">
            <v>#REF!</v>
          </cell>
          <cell r="J263" t="e">
            <v>#REF!</v>
          </cell>
          <cell r="K263" t="e">
            <v>#REF!</v>
          </cell>
          <cell r="L263" t="e">
            <v>#REF!</v>
          </cell>
          <cell r="M263" t="e">
            <v>#REF!</v>
          </cell>
          <cell r="N263" t="e">
            <v>#REF!</v>
          </cell>
        </row>
        <row r="264">
          <cell r="A264" t="e">
            <v>#REF!</v>
          </cell>
          <cell r="B264" t="e">
            <v>#REF!</v>
          </cell>
          <cell r="D264" t="e">
            <v>#REF!</v>
          </cell>
          <cell r="G264" t="e">
            <v>#REF!</v>
          </cell>
          <cell r="H264" t="e">
            <v>#REF!</v>
          </cell>
          <cell r="I264" t="e">
            <v>#REF!</v>
          </cell>
          <cell r="J264" t="e">
            <v>#REF!</v>
          </cell>
          <cell r="K264" t="e">
            <v>#REF!</v>
          </cell>
          <cell r="L264" t="e">
            <v>#REF!</v>
          </cell>
          <cell r="M264" t="e">
            <v>#REF!</v>
          </cell>
          <cell r="N264" t="e">
            <v>#REF!</v>
          </cell>
        </row>
        <row r="265">
          <cell r="A265" t="e">
            <v>#REF!</v>
          </cell>
          <cell r="B265" t="e">
            <v>#REF!</v>
          </cell>
          <cell r="D265" t="e">
            <v>#REF!</v>
          </cell>
          <cell r="G265" t="e">
            <v>#REF!</v>
          </cell>
          <cell r="H265" t="e">
            <v>#REF!</v>
          </cell>
          <cell r="I265" t="e">
            <v>#REF!</v>
          </cell>
          <cell r="J265" t="e">
            <v>#REF!</v>
          </cell>
          <cell r="K265" t="e">
            <v>#REF!</v>
          </cell>
          <cell r="L265" t="e">
            <v>#REF!</v>
          </cell>
          <cell r="M265" t="e">
            <v>#REF!</v>
          </cell>
          <cell r="N265" t="e">
            <v>#REF!</v>
          </cell>
        </row>
        <row r="266">
          <cell r="A266" t="e">
            <v>#REF!</v>
          </cell>
          <cell r="B266" t="e">
            <v>#REF!</v>
          </cell>
          <cell r="D266" t="e">
            <v>#REF!</v>
          </cell>
          <cell r="G266" t="e">
            <v>#REF!</v>
          </cell>
          <cell r="H266" t="e">
            <v>#REF!</v>
          </cell>
          <cell r="I266" t="e">
            <v>#REF!</v>
          </cell>
          <cell r="J266" t="e">
            <v>#REF!</v>
          </cell>
          <cell r="K266" t="e">
            <v>#REF!</v>
          </cell>
          <cell r="L266" t="e">
            <v>#REF!</v>
          </cell>
          <cell r="M266" t="e">
            <v>#REF!</v>
          </cell>
          <cell r="N266" t="e">
            <v>#REF!</v>
          </cell>
        </row>
        <row r="267">
          <cell r="A267" t="e">
            <v>#REF!</v>
          </cell>
          <cell r="B267" t="e">
            <v>#REF!</v>
          </cell>
          <cell r="D267" t="e">
            <v>#REF!</v>
          </cell>
          <cell r="G267" t="e">
            <v>#REF!</v>
          </cell>
          <cell r="H267" t="e">
            <v>#REF!</v>
          </cell>
          <cell r="I267" t="e">
            <v>#REF!</v>
          </cell>
          <cell r="J267" t="e">
            <v>#REF!</v>
          </cell>
          <cell r="K267" t="e">
            <v>#REF!</v>
          </cell>
          <cell r="L267" t="e">
            <v>#REF!</v>
          </cell>
          <cell r="M267" t="e">
            <v>#REF!</v>
          </cell>
          <cell r="N267" t="e">
            <v>#REF!</v>
          </cell>
        </row>
        <row r="268">
          <cell r="A268" t="e">
            <v>#REF!</v>
          </cell>
          <cell r="B268" t="e">
            <v>#REF!</v>
          </cell>
          <cell r="D268" t="e">
            <v>#REF!</v>
          </cell>
          <cell r="G268" t="e">
            <v>#REF!</v>
          </cell>
          <cell r="H268" t="e">
            <v>#REF!</v>
          </cell>
          <cell r="I268" t="e">
            <v>#REF!</v>
          </cell>
          <cell r="J268" t="e">
            <v>#REF!</v>
          </cell>
          <cell r="K268" t="e">
            <v>#REF!</v>
          </cell>
          <cell r="L268" t="e">
            <v>#REF!</v>
          </cell>
          <cell r="M268" t="e">
            <v>#REF!</v>
          </cell>
          <cell r="N268" t="e">
            <v>#REF!</v>
          </cell>
        </row>
        <row r="269">
          <cell r="A269" t="e">
            <v>#REF!</v>
          </cell>
          <cell r="B269" t="e">
            <v>#REF!</v>
          </cell>
          <cell r="D269" t="e">
            <v>#REF!</v>
          </cell>
          <cell r="G269" t="e">
            <v>#REF!</v>
          </cell>
          <cell r="H269" t="e">
            <v>#REF!</v>
          </cell>
          <cell r="I269" t="e">
            <v>#REF!</v>
          </cell>
          <cell r="J269" t="e">
            <v>#REF!</v>
          </cell>
          <cell r="K269" t="e">
            <v>#REF!</v>
          </cell>
          <cell r="L269" t="e">
            <v>#REF!</v>
          </cell>
          <cell r="M269" t="e">
            <v>#REF!</v>
          </cell>
          <cell r="N269" t="e">
            <v>#REF!</v>
          </cell>
        </row>
        <row r="270">
          <cell r="A270" t="str">
            <v/>
          </cell>
          <cell r="B270">
            <v>0</v>
          </cell>
          <cell r="D270" t="str">
            <v/>
          </cell>
          <cell r="G270" t="str">
            <v/>
          </cell>
          <cell r="H270" t="str">
            <v/>
          </cell>
          <cell r="I270" t="str">
            <v/>
          </cell>
          <cell r="J270" t="str">
            <v/>
          </cell>
          <cell r="K270" t="str">
            <v/>
          </cell>
          <cell r="L270" t="str">
            <v/>
          </cell>
          <cell r="M270" t="str">
            <v/>
          </cell>
          <cell r="N270" t="str">
            <v/>
          </cell>
        </row>
        <row r="271">
          <cell r="A271" t="str">
            <v>ENET_TXD1</v>
          </cell>
          <cell r="B271" t="str">
            <v>ENET_TXD1</v>
          </cell>
          <cell r="D271" t="str">
            <v>ENET</v>
          </cell>
          <cell r="G271" t="str">
            <v>mlb.MLBCLK</v>
          </cell>
          <cell r="H271" t="str">
            <v>enet.TDATA[1]</v>
          </cell>
          <cell r="I271" t="str">
            <v>esai1.TX2_RX3</v>
          </cell>
          <cell r="J271" t="str">
            <v/>
          </cell>
          <cell r="K271" t="str">
            <v>enet.1588_EVENT0_IN</v>
          </cell>
          <cell r="L271" t="str">
            <v>gpio1.GPIO[29]</v>
          </cell>
          <cell r="M271" t="str">
            <v/>
          </cell>
          <cell r="N271" t="str">
            <v>anatop.USBPHY2_TSTO_RX_HS_RXD</v>
          </cell>
        </row>
        <row r="272">
          <cell r="A272" t="str">
            <v>ENET_RXD0</v>
          </cell>
          <cell r="B272" t="str">
            <v>ENET_RXD0</v>
          </cell>
          <cell r="D272" t="str">
            <v>ENET</v>
          </cell>
          <cell r="G272" t="str">
            <v>osc32k.32K_OUT</v>
          </cell>
          <cell r="H272" t="str">
            <v>enet.RDATA[0]</v>
          </cell>
          <cell r="I272" t="str">
            <v>esai1.HCKT</v>
          </cell>
          <cell r="J272" t="str">
            <v>spdif.OUT1</v>
          </cell>
          <cell r="K272" t="str">
            <v/>
          </cell>
          <cell r="L272" t="str">
            <v>gpio1.GPIO[27]</v>
          </cell>
          <cell r="M272" t="str">
            <v>phy.TMS</v>
          </cell>
          <cell r="N272" t="str">
            <v>anatop.USBPHY1_TSTO_PLL_CLK20DIV</v>
          </cell>
        </row>
        <row r="273">
          <cell r="A273" t="str">
            <v>ENET_RXD1</v>
          </cell>
          <cell r="B273" t="str">
            <v>VSS</v>
          </cell>
          <cell r="D273" t="str">
            <v>ENET</v>
          </cell>
          <cell r="G273" t="str">
            <v>mlb.MLBSIG</v>
          </cell>
          <cell r="H273" t="str">
            <v>enet.RDATA[1]</v>
          </cell>
          <cell r="I273" t="str">
            <v>esai1.FST</v>
          </cell>
          <cell r="J273" t="str">
            <v/>
          </cell>
          <cell r="K273" t="str">
            <v>enet.1588_EVENT3_OUT</v>
          </cell>
          <cell r="L273" t="str">
            <v>gpio1.GPIO[26]</v>
          </cell>
          <cell r="M273" t="str">
            <v>phy.TCK</v>
          </cell>
          <cell r="N273" t="str">
            <v>anatop.USBPHY1_TSTO_RX_DISCON_DET</v>
          </cell>
        </row>
        <row r="274">
          <cell r="A274" t="str">
            <v>ENET_RX_ER</v>
          </cell>
          <cell r="B274" t="str">
            <v>VSS</v>
          </cell>
          <cell r="D274" t="str">
            <v>ENET</v>
          </cell>
          <cell r="G274" t="str">
            <v>anatop.USBOTG_ID</v>
          </cell>
          <cell r="H274" t="str">
            <v>enet.RX_ER</v>
          </cell>
          <cell r="I274" t="str">
            <v>esai1.HCKR</v>
          </cell>
          <cell r="J274" t="str">
            <v>spdif.IN1</v>
          </cell>
          <cell r="K274" t="str">
            <v>enet.1588_EVENT2_OUT</v>
          </cell>
          <cell r="L274" t="str">
            <v>gpio1.GPIO[24]</v>
          </cell>
          <cell r="M274" t="str">
            <v>phy.TDI</v>
          </cell>
          <cell r="N274" t="str">
            <v>anatop.USBPHY1_TSTO_RX_HS_RXD</v>
          </cell>
        </row>
        <row r="275">
          <cell r="A275" t="str">
            <v>NVCC_ENET</v>
          </cell>
          <cell r="B275" t="str">
            <v>NVCC_ENET</v>
          </cell>
          <cell r="D275" t="str">
            <v>ENET</v>
          </cell>
          <cell r="G275" t="str">
            <v/>
          </cell>
          <cell r="H275" t="str">
            <v/>
          </cell>
          <cell r="I275" t="str">
            <v/>
          </cell>
          <cell r="J275" t="str">
            <v/>
          </cell>
          <cell r="K275" t="str">
            <v/>
          </cell>
          <cell r="L275" t="str">
            <v/>
          </cell>
          <cell r="M275" t="str">
            <v/>
          </cell>
          <cell r="N275" t="str">
            <v/>
          </cell>
        </row>
        <row r="276">
          <cell r="A276" t="str">
            <v>ENET_MDIO</v>
          </cell>
          <cell r="B276" t="str">
            <v>ENET_MDIO</v>
          </cell>
          <cell r="D276" t="str">
            <v>ENET</v>
          </cell>
          <cell r="G276" t="str">
            <v/>
          </cell>
          <cell r="H276" t="str">
            <v>enet.MDIO</v>
          </cell>
          <cell r="I276" t="str">
            <v>esai1.SCKR</v>
          </cell>
          <cell r="J276" t="str">
            <v>sdma.DEBUG_BUS_DEVICE[3]</v>
          </cell>
          <cell r="K276" t="str">
            <v>enet.1588_EVENT1_OUT</v>
          </cell>
          <cell r="L276" t="str">
            <v>gpio1.GPIO[22]</v>
          </cell>
          <cell r="M276" t="str">
            <v>spdif.PLOCK</v>
          </cell>
          <cell r="N276" t="str">
            <v/>
          </cell>
        </row>
        <row r="277">
          <cell r="A277" t="str">
            <v>ENET_REF_CLK</v>
          </cell>
          <cell r="B277" t="str">
            <v>VSS</v>
          </cell>
          <cell r="D277" t="str">
            <v>ENET</v>
          </cell>
          <cell r="G277" t="str">
            <v/>
          </cell>
          <cell r="H277" t="str">
            <v>enet.TX_CLK</v>
          </cell>
          <cell r="I277" t="str">
            <v>esai1.FSR</v>
          </cell>
          <cell r="J277" t="str">
            <v>sdma.DEBUG_BUS_DEVICE[4]</v>
          </cell>
          <cell r="K277" t="str">
            <v/>
          </cell>
          <cell r="L277" t="str">
            <v>gpio1.GPIO[23]</v>
          </cell>
          <cell r="M277" t="str">
            <v>spdif.SRCLK</v>
          </cell>
          <cell r="N277" t="str">
            <v>anatop.USBPHY1_TSTO_RX_SQUELCH</v>
          </cell>
        </row>
        <row r="278">
          <cell r="A278" t="str">
            <v>ENET_TX_EN</v>
          </cell>
          <cell r="B278" t="str">
            <v>ENET_TX_EN</v>
          </cell>
          <cell r="D278" t="str">
            <v>ENET</v>
          </cell>
          <cell r="G278" t="str">
            <v/>
          </cell>
          <cell r="H278" t="str">
            <v>enet.TX_EN</v>
          </cell>
          <cell r="I278" t="str">
            <v>esai1.TX3_RX2</v>
          </cell>
          <cell r="J278" t="str">
            <v/>
          </cell>
          <cell r="K278" t="str">
            <v/>
          </cell>
          <cell r="L278" t="str">
            <v>gpio1.GPIO[28]</v>
          </cell>
          <cell r="M278" t="str">
            <v/>
          </cell>
          <cell r="N278" t="str">
            <v>anatop.USBPHY2_TSTO_RX_SQUELCH</v>
          </cell>
        </row>
        <row r="279">
          <cell r="A279" t="str">
            <v>ENET_MDC</v>
          </cell>
          <cell r="B279" t="str">
            <v>ENET_MDC</v>
          </cell>
          <cell r="D279" t="str">
            <v>ENET</v>
          </cell>
          <cell r="G279" t="str">
            <v>mlb.MLBDAT</v>
          </cell>
          <cell r="H279" t="str">
            <v>enet.MDC</v>
          </cell>
          <cell r="I279" t="str">
            <v>esai1.TX5_RX0</v>
          </cell>
          <cell r="J279" t="str">
            <v/>
          </cell>
          <cell r="K279" t="str">
            <v>enet.1588_EVENT1_IN</v>
          </cell>
          <cell r="L279" t="str">
            <v>gpio1.GPIO[31]</v>
          </cell>
          <cell r="M279" t="str">
            <v/>
          </cell>
          <cell r="N279" t="str">
            <v>anatop.USBPHY2_TSTO_RX_DISCON_DET</v>
          </cell>
        </row>
        <row r="280">
          <cell r="A280" t="str">
            <v>ENET_TXD0</v>
          </cell>
          <cell r="B280" t="str">
            <v>ENET_TXD0</v>
          </cell>
          <cell r="D280" t="str">
            <v>ENET</v>
          </cell>
          <cell r="G280" t="str">
            <v/>
          </cell>
          <cell r="H280" t="str">
            <v>enet.TDATA[0]</v>
          </cell>
          <cell r="I280" t="str">
            <v>esai1.TX4_RX1</v>
          </cell>
          <cell r="J280" t="str">
            <v/>
          </cell>
          <cell r="K280" t="str">
            <v/>
          </cell>
          <cell r="L280" t="str">
            <v>gpio1.GPIO[30]</v>
          </cell>
          <cell r="M280" t="str">
            <v/>
          </cell>
          <cell r="N280" t="str">
            <v>anatop.USBPHY2_TSTO_RX_FS_RXD</v>
          </cell>
        </row>
        <row r="281">
          <cell r="A281" t="str">
            <v>ENET_CRS_DV</v>
          </cell>
          <cell r="B281" t="str">
            <v>ENET_CRS_DV</v>
          </cell>
          <cell r="D281" t="str">
            <v>ENET</v>
          </cell>
          <cell r="G281" t="str">
            <v/>
          </cell>
          <cell r="H281" t="str">
            <v>enet.RX_EN</v>
          </cell>
          <cell r="I281" t="str">
            <v>esai1.SCKT</v>
          </cell>
          <cell r="J281" t="str">
            <v>spdif.SPDIF_EXTCLK</v>
          </cell>
          <cell r="K281" t="str">
            <v/>
          </cell>
          <cell r="L281" t="str">
            <v>gpio1.GPIO[25]</v>
          </cell>
          <cell r="M281" t="str">
            <v>phy.TDO</v>
          </cell>
          <cell r="N281" t="str">
            <v>anatop.USBPHY1_TSTO_RX_FS_RXD</v>
          </cell>
        </row>
        <row r="282">
          <cell r="A282" t="str">
            <v/>
          </cell>
          <cell r="B282">
            <v>0</v>
          </cell>
          <cell r="D282" t="str">
            <v/>
          </cell>
          <cell r="G282" t="str">
            <v/>
          </cell>
          <cell r="H282" t="str">
            <v/>
          </cell>
          <cell r="I282" t="str">
            <v/>
          </cell>
          <cell r="J282" t="str">
            <v/>
          </cell>
          <cell r="K282" t="str">
            <v/>
          </cell>
          <cell r="L282" t="str">
            <v/>
          </cell>
          <cell r="M282" t="str">
            <v/>
          </cell>
          <cell r="N282" t="str">
            <v/>
          </cell>
        </row>
        <row r="283">
          <cell r="A283" t="str">
            <v>DISP0_DAT20</v>
          </cell>
          <cell r="B283" t="str">
            <v>DISP0_DAT20</v>
          </cell>
          <cell r="D283" t="str">
            <v>IPU_LCD</v>
          </cell>
          <cell r="G283" t="str">
            <v>ipu1.DISP0_DAT[20]</v>
          </cell>
          <cell r="H283" t="str">
            <v>lcdif.DAT[20]</v>
          </cell>
          <cell r="I283" t="str">
            <v>ecspi1.SCLK</v>
          </cell>
          <cell r="J283" t="str">
            <v>audmux.AUD4_TXC</v>
          </cell>
          <cell r="K283" t="str">
            <v>sdma.DEBUG_EVT_CHN_LINES[7]</v>
          </cell>
          <cell r="L283" t="str">
            <v>gpio5.GPIO[14]</v>
          </cell>
          <cell r="M283" t="str">
            <v>mmdc.MMDC_DEBUG[25]</v>
          </cell>
          <cell r="N283" t="str">
            <v>pl301_sim_mx6dl_per1.HADDR[28]</v>
          </cell>
        </row>
        <row r="284">
          <cell r="A284" t="str">
            <v>DISP0_DAT19</v>
          </cell>
          <cell r="B284" t="str">
            <v>DISP0_DAT19</v>
          </cell>
          <cell r="D284" t="str">
            <v>IPU_LCD</v>
          </cell>
          <cell r="G284" t="str">
            <v>ipu1.DISP0_DAT[19]</v>
          </cell>
          <cell r="H284" t="str">
            <v>lcdif.DAT[19]</v>
          </cell>
          <cell r="I284" t="str">
            <v>ecspi2.SCLK</v>
          </cell>
          <cell r="J284" t="str">
            <v>audmux.AUD5_RXD</v>
          </cell>
          <cell r="K284" t="str">
            <v>audmux.AUD4_RXC</v>
          </cell>
          <cell r="L284" t="str">
            <v>gpio5.GPIO[13]</v>
          </cell>
          <cell r="M284" t="str">
            <v>mmdc.MMDC_DEBUG[24]</v>
          </cell>
          <cell r="N284" t="str">
            <v>weim.WEIM_CS[3]</v>
          </cell>
        </row>
        <row r="285">
          <cell r="A285" t="str">
            <v>NVCC_LCD</v>
          </cell>
          <cell r="B285" t="str">
            <v>NVCC_LCD</v>
          </cell>
          <cell r="D285" t="str">
            <v>IPU_LCD</v>
          </cell>
          <cell r="G285" t="str">
            <v/>
          </cell>
          <cell r="H285" t="str">
            <v/>
          </cell>
          <cell r="I285" t="str">
            <v/>
          </cell>
          <cell r="J285" t="str">
            <v/>
          </cell>
          <cell r="K285" t="str">
            <v/>
          </cell>
          <cell r="L285" t="str">
            <v/>
          </cell>
          <cell r="M285" t="str">
            <v/>
          </cell>
          <cell r="N285" t="str">
            <v/>
          </cell>
        </row>
        <row r="286">
          <cell r="A286" t="str">
            <v>DISP0_DAT17</v>
          </cell>
          <cell r="B286" t="str">
            <v>DISP0_DAT17</v>
          </cell>
          <cell r="D286" t="str">
            <v>IPU_LCD</v>
          </cell>
          <cell r="G286" t="str">
            <v>ipu1.DISP0_DAT[17]</v>
          </cell>
          <cell r="H286" t="str">
            <v>lcdif.DAT[17]</v>
          </cell>
          <cell r="I286" t="str">
            <v>ecspi2.MISO</v>
          </cell>
          <cell r="J286" t="str">
            <v>audmux.AUD5_TXD</v>
          </cell>
          <cell r="K286" t="str">
            <v>sdma.SDMA_EXT_EVENT[1]</v>
          </cell>
          <cell r="L286" t="str">
            <v>gpio5.GPIO[11]</v>
          </cell>
          <cell r="M286" t="str">
            <v>mmdc.MMDC_DEBUG[22]</v>
          </cell>
          <cell r="N286" t="str">
            <v>pl301_sim_mx6dl_per1.HADDR[27]</v>
          </cell>
        </row>
        <row r="287">
          <cell r="A287" t="str">
            <v>DISP0_DAT22</v>
          </cell>
          <cell r="B287" t="str">
            <v>VSS</v>
          </cell>
          <cell r="D287" t="str">
            <v>IPU_LCD</v>
          </cell>
          <cell r="G287" t="str">
            <v>ipu1.DISP0_DAT[22]</v>
          </cell>
          <cell r="H287" t="str">
            <v>lcdif.DAT[22]</v>
          </cell>
          <cell r="I287" t="str">
            <v>ecspi1.MISO</v>
          </cell>
          <cell r="J287" t="str">
            <v>audmux.AUD4_TXFS</v>
          </cell>
          <cell r="K287" t="str">
            <v>sdma.DEBUG_BUS_DEVICE[1]</v>
          </cell>
          <cell r="L287" t="str">
            <v>gpio5.GPIO[16]</v>
          </cell>
          <cell r="M287" t="str">
            <v>mmdc.MMDC_DEBUG[27]</v>
          </cell>
          <cell r="N287" t="str">
            <v>pl301_sim_mx6dl_per1.HADDR[30]</v>
          </cell>
        </row>
        <row r="288">
          <cell r="A288" t="str">
            <v>DISP0_DAT23</v>
          </cell>
          <cell r="B288" t="str">
            <v>DISP0_DAT23</v>
          </cell>
          <cell r="D288" t="str">
            <v>IPU_LCD</v>
          </cell>
          <cell r="G288" t="str">
            <v>ipu1.DISP0_DAT[23]</v>
          </cell>
          <cell r="H288" t="str">
            <v>lcdif.DAT[23]</v>
          </cell>
          <cell r="I288" t="str">
            <v>ecspi1.SS0</v>
          </cell>
          <cell r="J288" t="str">
            <v>audmux.AUD4_RXD</v>
          </cell>
          <cell r="K288" t="str">
            <v>sdma.DEBUG_BUS_DEVICE[2]</v>
          </cell>
          <cell r="L288" t="str">
            <v>gpio5.GPIO[17]</v>
          </cell>
          <cell r="M288" t="str">
            <v>mmdc.MMDC_DEBUG[28]</v>
          </cell>
          <cell r="N288" t="str">
            <v>pl301_sim_mx6dl_per1.HADDR[31]</v>
          </cell>
        </row>
        <row r="289">
          <cell r="A289" t="str">
            <v>DISP0_DAT18</v>
          </cell>
          <cell r="B289" t="str">
            <v>DISP0_DAT18</v>
          </cell>
          <cell r="D289" t="str">
            <v>IPU_LCD</v>
          </cell>
          <cell r="G289" t="str">
            <v>ipu1.DISP0_DAT[18]</v>
          </cell>
          <cell r="H289" t="str">
            <v>lcdif.DAT[18]</v>
          </cell>
          <cell r="I289" t="str">
            <v>ecspi2.SS0</v>
          </cell>
          <cell r="J289" t="str">
            <v>audmux.AUD5_TXFS</v>
          </cell>
          <cell r="K289" t="str">
            <v>audmux.AUD4_RXFS</v>
          </cell>
          <cell r="L289" t="str">
            <v>gpio5.GPIO[12]</v>
          </cell>
          <cell r="M289" t="str">
            <v>mmdc.MMDC_DEBUG[23]</v>
          </cell>
          <cell r="N289" t="str">
            <v>weim.WEIM_CS[2]</v>
          </cell>
        </row>
        <row r="290">
          <cell r="A290" t="str">
            <v>DISP0_DAT14</v>
          </cell>
          <cell r="B290" t="str">
            <v>DISP0_DAT14</v>
          </cell>
          <cell r="D290" t="str">
            <v>IPU_LCD</v>
          </cell>
          <cell r="G290" t="str">
            <v>ipu1.DISP0_DAT[14]</v>
          </cell>
          <cell r="H290" t="str">
            <v>lcdif.DAT[14]</v>
          </cell>
          <cell r="I290" t="str">
            <v/>
          </cell>
          <cell r="J290" t="str">
            <v>audmux.AUD5_RXC</v>
          </cell>
          <cell r="K290" t="str">
            <v>sdma.DEBUG_EVT_CHN_LINES[1]</v>
          </cell>
          <cell r="L290" t="str">
            <v>gpio5.GPIO[8]</v>
          </cell>
          <cell r="M290" t="str">
            <v>mmdc.MMDC_DEBUG[19]</v>
          </cell>
          <cell r="N290" t="str">
            <v>pl301_sim_mx6dl_per1.HSIZE[2]</v>
          </cell>
        </row>
        <row r="291">
          <cell r="A291" t="str">
            <v>NVCC_LCD</v>
          </cell>
          <cell r="B291" t="str">
            <v>NVCC_LCD</v>
          </cell>
          <cell r="D291" t="str">
            <v>IPU_LCD</v>
          </cell>
          <cell r="G291" t="str">
            <v/>
          </cell>
          <cell r="H291" t="str">
            <v/>
          </cell>
          <cell r="I291" t="str">
            <v/>
          </cell>
          <cell r="J291" t="str">
            <v/>
          </cell>
          <cell r="K291" t="str">
            <v/>
          </cell>
          <cell r="L291" t="str">
            <v/>
          </cell>
          <cell r="M291" t="str">
            <v/>
          </cell>
          <cell r="N291" t="str">
            <v/>
          </cell>
        </row>
        <row r="292">
          <cell r="A292" t="e">
            <v>#REF!</v>
          </cell>
          <cell r="B292" t="e">
            <v>#REF!</v>
          </cell>
          <cell r="D292" t="e">
            <v>#REF!</v>
          </cell>
          <cell r="G292" t="e">
            <v>#REF!</v>
          </cell>
          <cell r="H292" t="e">
            <v>#REF!</v>
          </cell>
          <cell r="I292" t="e">
            <v>#REF!</v>
          </cell>
          <cell r="J292" t="e">
            <v>#REF!</v>
          </cell>
          <cell r="K292" t="e">
            <v>#REF!</v>
          </cell>
          <cell r="L292" t="e">
            <v>#REF!</v>
          </cell>
          <cell r="M292" t="e">
            <v>#REF!</v>
          </cell>
          <cell r="N292" t="e">
            <v>#REF!</v>
          </cell>
        </row>
        <row r="293">
          <cell r="A293" t="e">
            <v>#REF!</v>
          </cell>
          <cell r="B293" t="e">
            <v>#REF!</v>
          </cell>
          <cell r="D293" t="e">
            <v>#REF!</v>
          </cell>
          <cell r="G293" t="e">
            <v>#REF!</v>
          </cell>
          <cell r="H293" t="e">
            <v>#REF!</v>
          </cell>
          <cell r="I293" t="e">
            <v>#REF!</v>
          </cell>
          <cell r="J293" t="e">
            <v>#REF!</v>
          </cell>
          <cell r="K293" t="e">
            <v>#REF!</v>
          </cell>
          <cell r="L293" t="e">
            <v>#REF!</v>
          </cell>
          <cell r="M293" t="e">
            <v>#REF!</v>
          </cell>
          <cell r="N293" t="e">
            <v>#REF!</v>
          </cell>
        </row>
        <row r="294">
          <cell r="A294" t="e">
            <v>#REF!</v>
          </cell>
          <cell r="B294" t="e">
            <v>#REF!</v>
          </cell>
          <cell r="D294" t="e">
            <v>#REF!</v>
          </cell>
          <cell r="G294" t="e">
            <v>#REF!</v>
          </cell>
          <cell r="H294" t="e">
            <v>#REF!</v>
          </cell>
          <cell r="I294" t="e">
            <v>#REF!</v>
          </cell>
          <cell r="J294" t="e">
            <v>#REF!</v>
          </cell>
          <cell r="K294" t="e">
            <v>#REF!</v>
          </cell>
          <cell r="L294" t="e">
            <v>#REF!</v>
          </cell>
          <cell r="M294" t="e">
            <v>#REF!</v>
          </cell>
          <cell r="N294" t="e">
            <v>#REF!</v>
          </cell>
        </row>
        <row r="295">
          <cell r="A295" t="e">
            <v>#REF!</v>
          </cell>
          <cell r="B295" t="e">
            <v>#REF!</v>
          </cell>
          <cell r="D295" t="e">
            <v>#REF!</v>
          </cell>
          <cell r="G295" t="e">
            <v>#REF!</v>
          </cell>
          <cell r="H295" t="e">
            <v>#REF!</v>
          </cell>
          <cell r="I295" t="e">
            <v>#REF!</v>
          </cell>
          <cell r="J295" t="e">
            <v>#REF!</v>
          </cell>
          <cell r="K295" t="e">
            <v>#REF!</v>
          </cell>
          <cell r="L295" t="e">
            <v>#REF!</v>
          </cell>
          <cell r="M295" t="e">
            <v>#REF!</v>
          </cell>
          <cell r="N295" t="e">
            <v>#REF!</v>
          </cell>
        </row>
        <row r="296">
          <cell r="A296" t="e">
            <v>#REF!</v>
          </cell>
          <cell r="B296" t="e">
            <v>#REF!</v>
          </cell>
          <cell r="D296" t="e">
            <v>#REF!</v>
          </cell>
          <cell r="G296" t="e">
            <v>#REF!</v>
          </cell>
          <cell r="H296" t="e">
            <v>#REF!</v>
          </cell>
          <cell r="I296" t="e">
            <v>#REF!</v>
          </cell>
          <cell r="J296" t="e">
            <v>#REF!</v>
          </cell>
          <cell r="K296" t="e">
            <v>#REF!</v>
          </cell>
          <cell r="L296" t="e">
            <v>#REF!</v>
          </cell>
          <cell r="M296" t="e">
            <v>#REF!</v>
          </cell>
          <cell r="N296" t="e">
            <v>#REF!</v>
          </cell>
        </row>
        <row r="297">
          <cell r="A297" t="e">
            <v>#REF!</v>
          </cell>
          <cell r="B297" t="e">
            <v>#REF!</v>
          </cell>
          <cell r="D297" t="e">
            <v>#REF!</v>
          </cell>
          <cell r="G297" t="e">
            <v>#REF!</v>
          </cell>
          <cell r="H297" t="e">
            <v>#REF!</v>
          </cell>
          <cell r="I297" t="e">
            <v>#REF!</v>
          </cell>
          <cell r="J297" t="e">
            <v>#REF!</v>
          </cell>
          <cell r="K297" t="e">
            <v>#REF!</v>
          </cell>
          <cell r="L297" t="e">
            <v>#REF!</v>
          </cell>
          <cell r="M297" t="e">
            <v>#REF!</v>
          </cell>
          <cell r="N297" t="e">
            <v>#REF!</v>
          </cell>
        </row>
        <row r="298">
          <cell r="A298" t="e">
            <v>#REF!</v>
          </cell>
          <cell r="B298" t="e">
            <v>#REF!</v>
          </cell>
          <cell r="D298" t="e">
            <v>#REF!</v>
          </cell>
          <cell r="G298" t="e">
            <v>#REF!</v>
          </cell>
          <cell r="H298" t="e">
            <v>#REF!</v>
          </cell>
          <cell r="I298" t="e">
            <v>#REF!</v>
          </cell>
          <cell r="J298" t="e">
            <v>#REF!</v>
          </cell>
          <cell r="K298" t="e">
            <v>#REF!</v>
          </cell>
          <cell r="L298" t="e">
            <v>#REF!</v>
          </cell>
          <cell r="M298" t="e">
            <v>#REF!</v>
          </cell>
          <cell r="N298" t="e">
            <v>#REF!</v>
          </cell>
        </row>
        <row r="299">
          <cell r="A299" t="e">
            <v>#REF!</v>
          </cell>
          <cell r="B299" t="e">
            <v>#REF!</v>
          </cell>
          <cell r="D299" t="e">
            <v>#REF!</v>
          </cell>
          <cell r="G299" t="e">
            <v>#REF!</v>
          </cell>
          <cell r="H299" t="e">
            <v>#REF!</v>
          </cell>
          <cell r="I299" t="e">
            <v>#REF!</v>
          </cell>
          <cell r="J299" t="e">
            <v>#REF!</v>
          </cell>
          <cell r="K299" t="e">
            <v>#REF!</v>
          </cell>
          <cell r="L299" t="e">
            <v>#REF!</v>
          </cell>
          <cell r="M299" t="e">
            <v>#REF!</v>
          </cell>
          <cell r="N299" t="e">
            <v>#REF!</v>
          </cell>
        </row>
        <row r="300">
          <cell r="A300" t="e">
            <v>#REF!</v>
          </cell>
          <cell r="B300" t="e">
            <v>#REF!</v>
          </cell>
          <cell r="D300" t="e">
            <v>#REF!</v>
          </cell>
          <cell r="G300" t="e">
            <v>#REF!</v>
          </cell>
          <cell r="H300" t="e">
            <v>#REF!</v>
          </cell>
          <cell r="I300" t="e">
            <v>#REF!</v>
          </cell>
          <cell r="J300" t="e">
            <v>#REF!</v>
          </cell>
          <cell r="K300" t="e">
            <v>#REF!</v>
          </cell>
          <cell r="L300" t="e">
            <v>#REF!</v>
          </cell>
          <cell r="M300" t="e">
            <v>#REF!</v>
          </cell>
          <cell r="N300" t="e">
            <v>#REF!</v>
          </cell>
        </row>
        <row r="301">
          <cell r="A301" t="e">
            <v>#REF!</v>
          </cell>
          <cell r="B301" t="e">
            <v>#REF!</v>
          </cell>
          <cell r="D301" t="e">
            <v>#REF!</v>
          </cell>
          <cell r="G301" t="e">
            <v>#REF!</v>
          </cell>
          <cell r="H301" t="e">
            <v>#REF!</v>
          </cell>
          <cell r="I301" t="e">
            <v>#REF!</v>
          </cell>
          <cell r="J301" t="e">
            <v>#REF!</v>
          </cell>
          <cell r="K301" t="e">
            <v>#REF!</v>
          </cell>
          <cell r="L301" t="e">
            <v>#REF!</v>
          </cell>
          <cell r="M301" t="e">
            <v>#REF!</v>
          </cell>
          <cell r="N301" t="e">
            <v>#REF!</v>
          </cell>
        </row>
        <row r="302">
          <cell r="A302" t="e">
            <v>#REF!</v>
          </cell>
          <cell r="B302" t="e">
            <v>#REF!</v>
          </cell>
          <cell r="D302" t="e">
            <v>#REF!</v>
          </cell>
          <cell r="G302" t="e">
            <v>#REF!</v>
          </cell>
          <cell r="H302" t="e">
            <v>#REF!</v>
          </cell>
          <cell r="I302" t="e">
            <v>#REF!</v>
          </cell>
          <cell r="J302" t="e">
            <v>#REF!</v>
          </cell>
          <cell r="K302" t="e">
            <v>#REF!</v>
          </cell>
          <cell r="L302" t="e">
            <v>#REF!</v>
          </cell>
          <cell r="M302" t="e">
            <v>#REF!</v>
          </cell>
          <cell r="N302" t="e">
            <v>#REF!</v>
          </cell>
        </row>
        <row r="303">
          <cell r="A303" t="e">
            <v>#REF!</v>
          </cell>
          <cell r="B303" t="e">
            <v>#REF!</v>
          </cell>
          <cell r="D303" t="e">
            <v>#REF!</v>
          </cell>
          <cell r="G303" t="e">
            <v>#REF!</v>
          </cell>
          <cell r="H303" t="e">
            <v>#REF!</v>
          </cell>
          <cell r="I303" t="e">
            <v>#REF!</v>
          </cell>
          <cell r="J303" t="e">
            <v>#REF!</v>
          </cell>
          <cell r="K303" t="e">
            <v>#REF!</v>
          </cell>
          <cell r="L303" t="e">
            <v>#REF!</v>
          </cell>
          <cell r="M303" t="e">
            <v>#REF!</v>
          </cell>
          <cell r="N303" t="e">
            <v>#REF!</v>
          </cell>
        </row>
        <row r="304">
          <cell r="A304" t="e">
            <v>#REF!</v>
          </cell>
          <cell r="B304" t="e">
            <v>#REF!</v>
          </cell>
          <cell r="D304" t="e">
            <v>#REF!</v>
          </cell>
          <cell r="G304" t="e">
            <v>#REF!</v>
          </cell>
          <cell r="H304" t="e">
            <v>#REF!</v>
          </cell>
          <cell r="I304" t="e">
            <v>#REF!</v>
          </cell>
          <cell r="J304" t="e">
            <v>#REF!</v>
          </cell>
          <cell r="K304" t="e">
            <v>#REF!</v>
          </cell>
          <cell r="L304" t="e">
            <v>#REF!</v>
          </cell>
          <cell r="M304" t="e">
            <v>#REF!</v>
          </cell>
          <cell r="N304" t="e">
            <v>#REF!</v>
          </cell>
        </row>
        <row r="305">
          <cell r="A305" t="e">
            <v>#REF!</v>
          </cell>
          <cell r="B305" t="e">
            <v>#REF!</v>
          </cell>
          <cell r="D305" t="e">
            <v>#REF!</v>
          </cell>
          <cell r="G305" t="e">
            <v>#REF!</v>
          </cell>
          <cell r="H305" t="e">
            <v>#REF!</v>
          </cell>
          <cell r="I305" t="e">
            <v>#REF!</v>
          </cell>
          <cell r="J305" t="e">
            <v>#REF!</v>
          </cell>
          <cell r="K305" t="e">
            <v>#REF!</v>
          </cell>
          <cell r="L305" t="e">
            <v>#REF!</v>
          </cell>
          <cell r="M305" t="e">
            <v>#REF!</v>
          </cell>
          <cell r="N305" t="e">
            <v>#REF!</v>
          </cell>
        </row>
        <row r="306">
          <cell r="A306" t="e">
            <v>#REF!</v>
          </cell>
          <cell r="B306" t="e">
            <v>#REF!</v>
          </cell>
          <cell r="D306" t="e">
            <v>#REF!</v>
          </cell>
          <cell r="G306" t="e">
            <v>#REF!</v>
          </cell>
          <cell r="H306" t="e">
            <v>#REF!</v>
          </cell>
          <cell r="I306" t="e">
            <v>#REF!</v>
          </cell>
          <cell r="J306" t="e">
            <v>#REF!</v>
          </cell>
          <cell r="K306" t="e">
            <v>#REF!</v>
          </cell>
          <cell r="L306" t="e">
            <v>#REF!</v>
          </cell>
          <cell r="M306" t="e">
            <v>#REF!</v>
          </cell>
          <cell r="N306" t="e">
            <v>#REF!</v>
          </cell>
        </row>
        <row r="307">
          <cell r="A307" t="e">
            <v>#REF!</v>
          </cell>
          <cell r="B307" t="e">
            <v>#REF!</v>
          </cell>
          <cell r="D307" t="e">
            <v>#REF!</v>
          </cell>
          <cell r="G307" t="e">
            <v>#REF!</v>
          </cell>
          <cell r="H307" t="e">
            <v>#REF!</v>
          </cell>
          <cell r="I307" t="e">
            <v>#REF!</v>
          </cell>
          <cell r="J307" t="e">
            <v>#REF!</v>
          </cell>
          <cell r="K307" t="e">
            <v>#REF!</v>
          </cell>
          <cell r="L307" t="e">
            <v>#REF!</v>
          </cell>
          <cell r="M307" t="e">
            <v>#REF!</v>
          </cell>
          <cell r="N307" t="e">
            <v>#REF!</v>
          </cell>
        </row>
        <row r="308">
          <cell r="A308" t="e">
            <v>#REF!</v>
          </cell>
          <cell r="B308" t="e">
            <v>#REF!</v>
          </cell>
          <cell r="D308" t="e">
            <v>#REF!</v>
          </cell>
          <cell r="G308" t="e">
            <v>#REF!</v>
          </cell>
          <cell r="H308" t="e">
            <v>#REF!</v>
          </cell>
          <cell r="I308" t="e">
            <v>#REF!</v>
          </cell>
          <cell r="J308" t="e">
            <v>#REF!</v>
          </cell>
          <cell r="K308" t="e">
            <v>#REF!</v>
          </cell>
          <cell r="L308" t="e">
            <v>#REF!</v>
          </cell>
          <cell r="M308" t="e">
            <v>#REF!</v>
          </cell>
          <cell r="N308" t="e">
            <v>#REF!</v>
          </cell>
        </row>
        <row r="309">
          <cell r="A309" t="e">
            <v>#REF!</v>
          </cell>
          <cell r="B309" t="e">
            <v>#REF!</v>
          </cell>
          <cell r="D309" t="e">
            <v>#REF!</v>
          </cell>
          <cell r="G309" t="e">
            <v>#REF!</v>
          </cell>
          <cell r="H309" t="e">
            <v>#REF!</v>
          </cell>
          <cell r="I309" t="e">
            <v>#REF!</v>
          </cell>
          <cell r="J309" t="e">
            <v>#REF!</v>
          </cell>
          <cell r="K309" t="e">
            <v>#REF!</v>
          </cell>
          <cell r="L309" t="e">
            <v>#REF!</v>
          </cell>
          <cell r="M309" t="e">
            <v>#REF!</v>
          </cell>
          <cell r="N309" t="e">
            <v>#REF!</v>
          </cell>
        </row>
        <row r="310">
          <cell r="A310" t="e">
            <v>#REF!</v>
          </cell>
          <cell r="B310" t="e">
            <v>#REF!</v>
          </cell>
          <cell r="D310" t="e">
            <v>#REF!</v>
          </cell>
          <cell r="G310" t="e">
            <v>#REF!</v>
          </cell>
          <cell r="H310" t="e">
            <v>#REF!</v>
          </cell>
          <cell r="I310" t="e">
            <v>#REF!</v>
          </cell>
          <cell r="J310" t="e">
            <v>#REF!</v>
          </cell>
          <cell r="K310" t="e">
            <v>#REF!</v>
          </cell>
          <cell r="L310" t="e">
            <v>#REF!</v>
          </cell>
          <cell r="M310" t="e">
            <v>#REF!</v>
          </cell>
          <cell r="N310" t="e">
            <v>#REF!</v>
          </cell>
        </row>
        <row r="311">
          <cell r="A311" t="e">
            <v>#REF!</v>
          </cell>
          <cell r="B311" t="e">
            <v>#REF!</v>
          </cell>
          <cell r="D311" t="e">
            <v>#REF!</v>
          </cell>
          <cell r="G311" t="e">
            <v>#REF!</v>
          </cell>
          <cell r="H311" t="e">
            <v>#REF!</v>
          </cell>
          <cell r="I311" t="e">
            <v>#REF!</v>
          </cell>
          <cell r="J311" t="e">
            <v>#REF!</v>
          </cell>
          <cell r="K311" t="e">
            <v>#REF!</v>
          </cell>
          <cell r="L311" t="e">
            <v>#REF!</v>
          </cell>
          <cell r="M311" t="e">
            <v>#REF!</v>
          </cell>
          <cell r="N311" t="e">
            <v>#REF!</v>
          </cell>
        </row>
        <row r="312">
          <cell r="A312" t="e">
            <v>#REF!</v>
          </cell>
          <cell r="B312" t="e">
            <v>#REF!</v>
          </cell>
          <cell r="D312" t="e">
            <v>#REF!</v>
          </cell>
          <cell r="G312" t="e">
            <v>#REF!</v>
          </cell>
          <cell r="H312" t="e">
            <v>#REF!</v>
          </cell>
          <cell r="I312" t="e">
            <v>#REF!</v>
          </cell>
          <cell r="J312" t="e">
            <v>#REF!</v>
          </cell>
          <cell r="K312" t="e">
            <v>#REF!</v>
          </cell>
          <cell r="L312" t="e">
            <v>#REF!</v>
          </cell>
          <cell r="M312" t="e">
            <v>#REF!</v>
          </cell>
          <cell r="N312" t="e">
            <v>#REF!</v>
          </cell>
        </row>
        <row r="313">
          <cell r="A313" t="e">
            <v>#REF!</v>
          </cell>
          <cell r="B313" t="e">
            <v>#REF!</v>
          </cell>
          <cell r="D313" t="e">
            <v>#REF!</v>
          </cell>
          <cell r="G313" t="e">
            <v>#REF!</v>
          </cell>
          <cell r="H313" t="e">
            <v>#REF!</v>
          </cell>
          <cell r="I313" t="e">
            <v>#REF!</v>
          </cell>
          <cell r="J313" t="e">
            <v>#REF!</v>
          </cell>
          <cell r="K313" t="e">
            <v>#REF!</v>
          </cell>
          <cell r="L313" t="e">
            <v>#REF!</v>
          </cell>
          <cell r="M313" t="e">
            <v>#REF!</v>
          </cell>
          <cell r="N313" t="e">
            <v>#REF!</v>
          </cell>
        </row>
        <row r="314">
          <cell r="A314" t="e">
            <v>#REF!</v>
          </cell>
          <cell r="B314" t="e">
            <v>#REF!</v>
          </cell>
          <cell r="D314" t="e">
            <v>#REF!</v>
          </cell>
          <cell r="G314" t="e">
            <v>#REF!</v>
          </cell>
          <cell r="H314" t="e">
            <v>#REF!</v>
          </cell>
          <cell r="I314" t="e">
            <v>#REF!</v>
          </cell>
          <cell r="J314" t="e">
            <v>#REF!</v>
          </cell>
          <cell r="K314" t="e">
            <v>#REF!</v>
          </cell>
          <cell r="L314" t="e">
            <v>#REF!</v>
          </cell>
          <cell r="M314" t="e">
            <v>#REF!</v>
          </cell>
          <cell r="N314" t="e">
            <v>#REF!</v>
          </cell>
        </row>
        <row r="315">
          <cell r="A315" t="e">
            <v>#REF!</v>
          </cell>
          <cell r="B315" t="e">
            <v>#REF!</v>
          </cell>
          <cell r="D315" t="e">
            <v>#REF!</v>
          </cell>
          <cell r="G315" t="e">
            <v>#REF!</v>
          </cell>
          <cell r="H315" t="e">
            <v>#REF!</v>
          </cell>
          <cell r="I315" t="e">
            <v>#REF!</v>
          </cell>
          <cell r="J315" t="e">
            <v>#REF!</v>
          </cell>
          <cell r="K315" t="e">
            <v>#REF!</v>
          </cell>
          <cell r="L315" t="e">
            <v>#REF!</v>
          </cell>
          <cell r="M315" t="e">
            <v>#REF!</v>
          </cell>
          <cell r="N315" t="e">
            <v>#REF!</v>
          </cell>
        </row>
        <row r="316">
          <cell r="A316" t="e">
            <v>#REF!</v>
          </cell>
          <cell r="B316" t="e">
            <v>#REF!</v>
          </cell>
          <cell r="D316" t="e">
            <v>#REF!</v>
          </cell>
          <cell r="G316" t="e">
            <v>#REF!</v>
          </cell>
          <cell r="H316" t="e">
            <v>#REF!</v>
          </cell>
          <cell r="I316" t="e">
            <v>#REF!</v>
          </cell>
          <cell r="J316" t="e">
            <v>#REF!</v>
          </cell>
          <cell r="K316" t="e">
            <v>#REF!</v>
          </cell>
          <cell r="L316" t="e">
            <v>#REF!</v>
          </cell>
          <cell r="M316" t="e">
            <v>#REF!</v>
          </cell>
          <cell r="N316" t="e">
            <v>#REF!</v>
          </cell>
        </row>
        <row r="317">
          <cell r="A317" t="e">
            <v>#REF!</v>
          </cell>
          <cell r="B317" t="e">
            <v>#REF!</v>
          </cell>
          <cell r="D317" t="e">
            <v>#REF!</v>
          </cell>
          <cell r="G317" t="e">
            <v>#REF!</v>
          </cell>
          <cell r="H317" t="e">
            <v>#REF!</v>
          </cell>
          <cell r="I317" t="e">
            <v>#REF!</v>
          </cell>
          <cell r="J317" t="e">
            <v>#REF!</v>
          </cell>
          <cell r="K317" t="e">
            <v>#REF!</v>
          </cell>
          <cell r="L317" t="e">
            <v>#REF!</v>
          </cell>
          <cell r="M317" t="e">
            <v>#REF!</v>
          </cell>
          <cell r="N317" t="e">
            <v>#REF!</v>
          </cell>
        </row>
        <row r="318">
          <cell r="A318" t="e">
            <v>#REF!</v>
          </cell>
          <cell r="B318" t="e">
            <v>#REF!</v>
          </cell>
          <cell r="D318" t="e">
            <v>#REF!</v>
          </cell>
          <cell r="G318" t="e">
            <v>#REF!</v>
          </cell>
          <cell r="H318" t="e">
            <v>#REF!</v>
          </cell>
          <cell r="I318" t="e">
            <v>#REF!</v>
          </cell>
          <cell r="J318" t="e">
            <v>#REF!</v>
          </cell>
          <cell r="K318" t="e">
            <v>#REF!</v>
          </cell>
          <cell r="L318" t="e">
            <v>#REF!</v>
          </cell>
          <cell r="M318" t="e">
            <v>#REF!</v>
          </cell>
          <cell r="N318" t="e">
            <v>#REF!</v>
          </cell>
        </row>
        <row r="319">
          <cell r="A319" t="e">
            <v>#REF!</v>
          </cell>
          <cell r="B319" t="e">
            <v>#REF!</v>
          </cell>
          <cell r="D319" t="e">
            <v>#REF!</v>
          </cell>
          <cell r="G319" t="e">
            <v>#REF!</v>
          </cell>
          <cell r="H319" t="e">
            <v>#REF!</v>
          </cell>
          <cell r="I319" t="e">
            <v>#REF!</v>
          </cell>
          <cell r="J319" t="e">
            <v>#REF!</v>
          </cell>
          <cell r="K319" t="e">
            <v>#REF!</v>
          </cell>
          <cell r="L319" t="e">
            <v>#REF!</v>
          </cell>
          <cell r="M319" t="e">
            <v>#REF!</v>
          </cell>
          <cell r="N319" t="e">
            <v>#REF!</v>
          </cell>
        </row>
        <row r="320">
          <cell r="A320" t="e">
            <v>#REF!</v>
          </cell>
          <cell r="B320" t="e">
            <v>#REF!</v>
          </cell>
          <cell r="D320" t="e">
            <v>#REF!</v>
          </cell>
          <cell r="G320" t="e">
            <v>#REF!</v>
          </cell>
          <cell r="H320" t="e">
            <v>#REF!</v>
          </cell>
          <cell r="I320" t="e">
            <v>#REF!</v>
          </cell>
          <cell r="J320" t="e">
            <v>#REF!</v>
          </cell>
          <cell r="K320" t="e">
            <v>#REF!</v>
          </cell>
          <cell r="L320" t="e">
            <v>#REF!</v>
          </cell>
          <cell r="M320" t="e">
            <v>#REF!</v>
          </cell>
          <cell r="N320" t="e">
            <v>#REF!</v>
          </cell>
        </row>
        <row r="321">
          <cell r="A321" t="e">
            <v>#REF!</v>
          </cell>
          <cell r="B321" t="e">
            <v>#REF!</v>
          </cell>
          <cell r="D321" t="e">
            <v>#REF!</v>
          </cell>
          <cell r="G321" t="e">
            <v>#REF!</v>
          </cell>
          <cell r="H321" t="e">
            <v>#REF!</v>
          </cell>
          <cell r="I321" t="e">
            <v>#REF!</v>
          </cell>
          <cell r="J321" t="e">
            <v>#REF!</v>
          </cell>
          <cell r="K321" t="e">
            <v>#REF!</v>
          </cell>
          <cell r="L321" t="e">
            <v>#REF!</v>
          </cell>
          <cell r="M321" t="e">
            <v>#REF!</v>
          </cell>
          <cell r="N321" t="e">
            <v>#REF!</v>
          </cell>
        </row>
        <row r="322">
          <cell r="A322" t="e">
            <v>#REF!</v>
          </cell>
          <cell r="B322" t="e">
            <v>#REF!</v>
          </cell>
          <cell r="D322" t="e">
            <v>#REF!</v>
          </cell>
          <cell r="G322" t="e">
            <v>#REF!</v>
          </cell>
          <cell r="H322" t="e">
            <v>#REF!</v>
          </cell>
          <cell r="I322" t="e">
            <v>#REF!</v>
          </cell>
          <cell r="J322" t="e">
            <v>#REF!</v>
          </cell>
          <cell r="K322" t="e">
            <v>#REF!</v>
          </cell>
          <cell r="L322" t="e">
            <v>#REF!</v>
          </cell>
          <cell r="M322" t="e">
            <v>#REF!</v>
          </cell>
          <cell r="N322" t="e">
            <v>#REF!</v>
          </cell>
        </row>
        <row r="323">
          <cell r="A323" t="str">
            <v>DISP0_DAT9</v>
          </cell>
          <cell r="B323" t="str">
            <v>DISP0_DAT9</v>
          </cell>
          <cell r="D323" t="str">
            <v>IPU_LCD</v>
          </cell>
          <cell r="G323" t="str">
            <v>ipu1.DISP0_DAT[9]</v>
          </cell>
          <cell r="H323" t="str">
            <v>lcdif.DAT[9]</v>
          </cell>
          <cell r="I323" t="str">
            <v>pwm2.PWMO</v>
          </cell>
          <cell r="J323" t="str">
            <v>wdog2.WDOG_B</v>
          </cell>
          <cell r="K323" t="str">
            <v>sdma.DEBUG_EVENT_CHANNEL[2]</v>
          </cell>
          <cell r="L323" t="str">
            <v>gpio4.GPIO[30]</v>
          </cell>
          <cell r="M323" t="str">
            <v>mmdc.MMDC_DEBUG[14]</v>
          </cell>
          <cell r="N323" t="str">
            <v>pl301_sim_mx6dl_per1.HADDR[20]</v>
          </cell>
        </row>
        <row r="324">
          <cell r="A324" t="str">
            <v>DISP0_DAT12</v>
          </cell>
          <cell r="B324" t="str">
            <v>DISP0_DAT12</v>
          </cell>
          <cell r="D324" t="str">
            <v>IPU_LCD</v>
          </cell>
          <cell r="G324" t="str">
            <v>ipu1.DISP0_DAT[12]</v>
          </cell>
          <cell r="H324" t="str">
            <v>lcdif.DAT[12]</v>
          </cell>
          <cell r="I324" t="str">
            <v/>
          </cell>
          <cell r="J324" t="str">
            <v/>
          </cell>
          <cell r="K324" t="str">
            <v>sdma.DEBUG_EVENT_CHANNEL[5]</v>
          </cell>
          <cell r="L324" t="str">
            <v>gpio5.GPIO[6]</v>
          </cell>
          <cell r="M324" t="str">
            <v>mmdc.MMDC_DEBUG[17]</v>
          </cell>
          <cell r="N324" t="str">
            <v>pl301_sim_mx6dl_per1.HADDR[23]</v>
          </cell>
        </row>
        <row r="325">
          <cell r="A325" t="str">
            <v>DISP0_DAT11</v>
          </cell>
          <cell r="B325" t="str">
            <v>DISP0_DAT11</v>
          </cell>
          <cell r="D325" t="str">
            <v>IPU_LCD</v>
          </cell>
          <cell r="G325" t="str">
            <v>ipu1.DISP0_DAT[11]</v>
          </cell>
          <cell r="H325" t="str">
            <v>lcdif.DAT[11]</v>
          </cell>
          <cell r="I325" t="str">
            <v/>
          </cell>
          <cell r="J325" t="str">
            <v>usdhc1.USDHC_DEBUG[7]</v>
          </cell>
          <cell r="K325" t="str">
            <v>sdma.DEBUG_EVENT_CHANNEL[4]</v>
          </cell>
          <cell r="L325" t="str">
            <v>gpio5.GPIO[5]</v>
          </cell>
          <cell r="M325" t="str">
            <v>mmdc.MMDC_DEBUG[16]</v>
          </cell>
          <cell r="N325" t="str">
            <v>pl301_sim_mx6dl_per1.HADDR[22]</v>
          </cell>
        </row>
        <row r="326">
          <cell r="A326" t="str">
            <v>DISP0_DAT15</v>
          </cell>
          <cell r="B326" t="str">
            <v>DISP0_DAT15</v>
          </cell>
          <cell r="D326" t="str">
            <v>IPU_LCD</v>
          </cell>
          <cell r="G326" t="str">
            <v>ipu1.DISP0_DAT[15]</v>
          </cell>
          <cell r="H326" t="str">
            <v>lcdif.DAT[15]</v>
          </cell>
          <cell r="I326" t="str">
            <v>ecspi1.SS1</v>
          </cell>
          <cell r="J326" t="str">
            <v>ecspi2.SS1</v>
          </cell>
          <cell r="K326" t="str">
            <v>sdma.DEBUG_EVT_CHN_LINES[2]</v>
          </cell>
          <cell r="L326" t="str">
            <v>gpio5.GPIO[9]</v>
          </cell>
          <cell r="M326" t="str">
            <v>mmdc.MMDC_DEBUG[20]</v>
          </cell>
          <cell r="N326" t="str">
            <v>pl301_sim_mx6dl_per1.HADDR[25]</v>
          </cell>
        </row>
        <row r="327">
          <cell r="A327" t="str">
            <v>DISP0_DAT16</v>
          </cell>
          <cell r="B327" t="str">
            <v>DISP0_DAT16</v>
          </cell>
          <cell r="D327" t="str">
            <v>IPU_LCD</v>
          </cell>
          <cell r="G327" t="str">
            <v>ipu1.DISP0_DAT[16]</v>
          </cell>
          <cell r="H327" t="str">
            <v>lcdif.DAT[16]</v>
          </cell>
          <cell r="I327" t="str">
            <v>ecspi2.MOSI</v>
          </cell>
          <cell r="J327" t="str">
            <v>audmux.AUD5_TXC</v>
          </cell>
          <cell r="K327" t="str">
            <v>sdma.SDMA_EXT_EVENT[0]</v>
          </cell>
          <cell r="L327" t="str">
            <v>gpio5.GPIO[10]</v>
          </cell>
          <cell r="M327" t="str">
            <v>mmdc.MMDC_DEBUG[21]</v>
          </cell>
          <cell r="N327" t="str">
            <v>pl301_sim_mx6dl_per1.HADDR[26]</v>
          </cell>
        </row>
        <row r="328">
          <cell r="A328" t="str">
            <v>NVCC_LCD</v>
          </cell>
          <cell r="B328" t="str">
            <v>NVCC_LCD</v>
          </cell>
          <cell r="D328" t="str">
            <v>IPU_LCD</v>
          </cell>
          <cell r="G328" t="str">
            <v/>
          </cell>
          <cell r="H328" t="str">
            <v/>
          </cell>
          <cell r="I328" t="str">
            <v/>
          </cell>
          <cell r="J328" t="str">
            <v/>
          </cell>
          <cell r="K328" t="str">
            <v/>
          </cell>
          <cell r="L328" t="str">
            <v/>
          </cell>
          <cell r="M328" t="str">
            <v/>
          </cell>
          <cell r="N328" t="str">
            <v/>
          </cell>
        </row>
        <row r="329">
          <cell r="A329" t="str">
            <v>DISP0_DAT21</v>
          </cell>
          <cell r="B329" t="str">
            <v>DISP0_DAT21</v>
          </cell>
          <cell r="D329" t="str">
            <v>IPU_LCD</v>
          </cell>
          <cell r="G329" t="str">
            <v>ipu1.DISP0_DAT[21]</v>
          </cell>
          <cell r="H329" t="str">
            <v>lcdif.DAT[21]</v>
          </cell>
          <cell r="I329" t="str">
            <v>ecspi1.MOSI</v>
          </cell>
          <cell r="J329" t="str">
            <v>audmux.AUD4_TXD</v>
          </cell>
          <cell r="K329" t="str">
            <v>sdma.DEBUG_BUS_DEVICE[0]</v>
          </cell>
          <cell r="L329" t="str">
            <v>gpio5.GPIO[15]</v>
          </cell>
          <cell r="M329" t="str">
            <v>mmdc.MMDC_DEBUG[26]</v>
          </cell>
          <cell r="N329" t="str">
            <v>pl301_sim_mx6dl_per1.HADDR[29]</v>
          </cell>
        </row>
        <row r="330">
          <cell r="A330" t="str">
            <v>DISP0_DAT13</v>
          </cell>
          <cell r="B330" t="str">
            <v>DISP0_DAT13</v>
          </cell>
          <cell r="D330" t="str">
            <v>IPU_LCD</v>
          </cell>
          <cell r="G330" t="str">
            <v>ipu1.DISP0_DAT[13]</v>
          </cell>
          <cell r="H330" t="str">
            <v>lcdif.DAT[13]</v>
          </cell>
          <cell r="I330" t="str">
            <v/>
          </cell>
          <cell r="J330" t="str">
            <v>audmux.AUD5_RXFS</v>
          </cell>
          <cell r="K330" t="str">
            <v>sdma.DEBUG_EVT_CHN_LINES[0]</v>
          </cell>
          <cell r="L330" t="str">
            <v>gpio5.GPIO[7]</v>
          </cell>
          <cell r="M330" t="str">
            <v>mmdc.MMDC_DEBUG[18]</v>
          </cell>
          <cell r="N330" t="str">
            <v>pl301_sim_mx6dl_per1.HADDR[24]</v>
          </cell>
        </row>
        <row r="331">
          <cell r="A331" t="str">
            <v>DISP0_DAT10</v>
          </cell>
          <cell r="B331" t="str">
            <v>DISP0_DAT10</v>
          </cell>
          <cell r="D331" t="str">
            <v>IPU_LCD</v>
          </cell>
          <cell r="G331" t="str">
            <v>ipu1.DISP0_DAT[10]</v>
          </cell>
          <cell r="H331" t="str">
            <v>lcdif.DAT[10]</v>
          </cell>
          <cell r="I331" t="str">
            <v/>
          </cell>
          <cell r="J331" t="str">
            <v>usdhc1.USDHC_DEBUG[6]</v>
          </cell>
          <cell r="K331" t="str">
            <v>sdma.DEBUG_EVENT_CHANNEL[3]</v>
          </cell>
          <cell r="L331" t="str">
            <v>gpio4.GPIO[31]</v>
          </cell>
          <cell r="M331" t="str">
            <v>mmdc.MMDC_DEBUG[15]</v>
          </cell>
          <cell r="N331" t="str">
            <v>pl301_sim_mx6dl_per1.HADDR[21]</v>
          </cell>
        </row>
        <row r="332">
          <cell r="A332" t="str">
            <v>DISP0_DAT8</v>
          </cell>
          <cell r="B332" t="str">
            <v>DISP0_DAT8</v>
          </cell>
          <cell r="D332" t="str">
            <v>IPU_LCD</v>
          </cell>
          <cell r="G332" t="str">
            <v>ipu1.DISP0_DAT[8]</v>
          </cell>
          <cell r="H332" t="str">
            <v>lcdif.DAT[8]</v>
          </cell>
          <cell r="I332" t="str">
            <v>pwm1.PWMO</v>
          </cell>
          <cell r="J332" t="str">
            <v>wdog1.WDOG_B</v>
          </cell>
          <cell r="K332" t="str">
            <v>sdma.DEBUG_EVENT_CHANNEL[1]</v>
          </cell>
          <cell r="L332" t="str">
            <v>gpio4.GPIO[29]</v>
          </cell>
          <cell r="M332" t="str">
            <v>mmdc.MMDC_DEBUG[13]</v>
          </cell>
          <cell r="N332" t="str">
            <v>pl301_sim_mx6dl_per1.HADDR[19]</v>
          </cell>
        </row>
        <row r="333">
          <cell r="A333" t="str">
            <v>DISP0_DAT6</v>
          </cell>
          <cell r="B333" t="str">
            <v>DISP0_DAT6</v>
          </cell>
          <cell r="D333" t="str">
            <v>IPU_LCD</v>
          </cell>
          <cell r="G333" t="str">
            <v>ipu1.DISP0_DAT[6]</v>
          </cell>
          <cell r="H333" t="str">
            <v>lcdif.DAT[6]</v>
          </cell>
          <cell r="I333" t="str">
            <v>ecspi3.SS3</v>
          </cell>
          <cell r="J333" t="str">
            <v>audmux.AUD6_RXC</v>
          </cell>
          <cell r="K333" t="str">
            <v>sdma.DEBUG_RTBUFFER_WRITE</v>
          </cell>
          <cell r="L333" t="str">
            <v>gpio4.GPIO[27]</v>
          </cell>
          <cell r="M333" t="str">
            <v>mmdc.MMDC_DEBUG[11]</v>
          </cell>
          <cell r="N333" t="str">
            <v>pl301_sim_mx6dl_per1.HADDR[17]</v>
          </cell>
        </row>
        <row r="334">
          <cell r="A334" t="str">
            <v>DISP0_DAT7</v>
          </cell>
          <cell r="B334" t="str">
            <v>DISP0_DAT7</v>
          </cell>
          <cell r="D334" t="str">
            <v>IPU_LCD</v>
          </cell>
          <cell r="G334" t="str">
            <v>ipu1.DISP0_DAT[7]</v>
          </cell>
          <cell r="H334" t="str">
            <v>lcdif.DAT[7]</v>
          </cell>
          <cell r="I334" t="str">
            <v>ecspi3.RDY</v>
          </cell>
          <cell r="J334" t="str">
            <v>usdhc1.USDHC_DEBUG[5]</v>
          </cell>
          <cell r="K334" t="str">
            <v>sdma.DEBUG_EVENT_CHANNEL[0]</v>
          </cell>
          <cell r="L334" t="str">
            <v>gpio4.GPIO[28]</v>
          </cell>
          <cell r="M334" t="str">
            <v>mmdc.MMDC_DEBUG[12]</v>
          </cell>
          <cell r="N334" t="str">
            <v>pl301_sim_mx6dl_per1.HADDR[18]</v>
          </cell>
        </row>
        <row r="335">
          <cell r="A335" t="str">
            <v>DISP0_DAT5</v>
          </cell>
          <cell r="B335" t="str">
            <v>DISP0_DAT5</v>
          </cell>
          <cell r="D335" t="str">
            <v>IPU_LCD</v>
          </cell>
          <cell r="G335" t="str">
            <v>ipu1.DISP0_DAT[5]</v>
          </cell>
          <cell r="H335" t="str">
            <v>lcdif.DAT[5]</v>
          </cell>
          <cell r="I335" t="str">
            <v>ecspi3.SS2</v>
          </cell>
          <cell r="J335" t="str">
            <v>audmux.AUD6_RXFS</v>
          </cell>
          <cell r="K335" t="str">
            <v>sdma.DEBUG_MATCHED_DMBUS</v>
          </cell>
          <cell r="L335" t="str">
            <v>gpio4.GPIO[26]</v>
          </cell>
          <cell r="M335" t="str">
            <v>mmdc.MMDC_DEBUG[10]</v>
          </cell>
          <cell r="N335" t="str">
            <v>pl301_sim_mx6dl_per1.HADDR[16]</v>
          </cell>
        </row>
        <row r="336">
          <cell r="A336" t="e">
            <v>#REF!</v>
          </cell>
          <cell r="B336" t="e">
            <v>#REF!</v>
          </cell>
          <cell r="D336" t="e">
            <v>#REF!</v>
          </cell>
          <cell r="G336" t="e">
            <v>#REF!</v>
          </cell>
          <cell r="H336" t="e">
            <v>#REF!</v>
          </cell>
          <cell r="I336" t="e">
            <v>#REF!</v>
          </cell>
          <cell r="J336" t="e">
            <v>#REF!</v>
          </cell>
          <cell r="K336" t="e">
            <v>#REF!</v>
          </cell>
          <cell r="L336" t="e">
            <v>#REF!</v>
          </cell>
          <cell r="M336" t="e">
            <v>#REF!</v>
          </cell>
          <cell r="N336" t="e">
            <v>#REF!</v>
          </cell>
        </row>
        <row r="337">
          <cell r="A337" t="e">
            <v>#REF!</v>
          </cell>
          <cell r="B337" t="e">
            <v>#REF!</v>
          </cell>
          <cell r="D337" t="e">
            <v>#REF!</v>
          </cell>
          <cell r="G337" t="e">
            <v>#REF!</v>
          </cell>
          <cell r="H337" t="e">
            <v>#REF!</v>
          </cell>
          <cell r="I337" t="e">
            <v>#REF!</v>
          </cell>
          <cell r="J337" t="e">
            <v>#REF!</v>
          </cell>
          <cell r="K337" t="e">
            <v>#REF!</v>
          </cell>
          <cell r="L337" t="e">
            <v>#REF!</v>
          </cell>
          <cell r="M337" t="e">
            <v>#REF!</v>
          </cell>
          <cell r="N337" t="e">
            <v>#REF!</v>
          </cell>
        </row>
        <row r="338">
          <cell r="A338" t="str">
            <v>DISP0_DAT0</v>
          </cell>
          <cell r="B338" t="str">
            <v>DISP0_DAT0</v>
          </cell>
          <cell r="D338" t="str">
            <v>IPU_LCD</v>
          </cell>
          <cell r="G338" t="str">
            <v>ipu1.DISP0_DAT[0]</v>
          </cell>
          <cell r="H338" t="str">
            <v>lcdif.DAT[0]</v>
          </cell>
          <cell r="I338" t="str">
            <v>ecspi3.SCLK</v>
          </cell>
          <cell r="J338" t="str">
            <v>usdhc1.USDHC_DEBUG[0]</v>
          </cell>
          <cell r="K338" t="str">
            <v>sdma.DEBUG_CORE_RUN</v>
          </cell>
          <cell r="L338" t="str">
            <v>gpio4.GPIO[21]</v>
          </cell>
          <cell r="M338" t="str">
            <v>mmdc.MMDC_DEBUG[5]</v>
          </cell>
          <cell r="N338" t="str">
            <v>pl301_sim_mx6dl_per1.HSIZE[1]</v>
          </cell>
        </row>
        <row r="339">
          <cell r="A339" t="str">
            <v>DISP0_DAT2</v>
          </cell>
          <cell r="B339" t="str">
            <v>DISP0_DAT2</v>
          </cell>
          <cell r="D339" t="str">
            <v>IPU_LCD</v>
          </cell>
          <cell r="G339" t="str">
            <v>ipu1.DISP0_DAT[2]</v>
          </cell>
          <cell r="H339" t="str">
            <v>lcdif.DAT[2]</v>
          </cell>
          <cell r="I339" t="str">
            <v>ecspi3.MISO</v>
          </cell>
          <cell r="J339" t="str">
            <v>usdhc1.USDHC_DEBUG[2]</v>
          </cell>
          <cell r="K339" t="str">
            <v>sdma.DEBUG_MODE</v>
          </cell>
          <cell r="L339" t="str">
            <v>gpio4.GPIO[23]</v>
          </cell>
          <cell r="M339" t="str">
            <v>mmdc.MMDC_DEBUG[7]</v>
          </cell>
          <cell r="N339" t="str">
            <v>pl301_sim_mx6dl_per1.HADDR[13]</v>
          </cell>
        </row>
        <row r="340">
          <cell r="A340" t="str">
            <v>DISP0_DAT1</v>
          </cell>
          <cell r="B340" t="str">
            <v>DISP0_DAT1</v>
          </cell>
          <cell r="D340" t="str">
            <v>IPU_LCD</v>
          </cell>
          <cell r="G340" t="str">
            <v>ipu1.DISP0_DAT[1]</v>
          </cell>
          <cell r="H340" t="str">
            <v>lcdif.DAT[1]</v>
          </cell>
          <cell r="I340" t="str">
            <v>ecspi3.MOSI</v>
          </cell>
          <cell r="J340" t="str">
            <v>usdhc1.USDHC_DEBUG[1]</v>
          </cell>
          <cell r="K340" t="str">
            <v>sdma.DEBUG_EVENT_CHANNEL_SEL</v>
          </cell>
          <cell r="L340" t="str">
            <v>gpio4.GPIO[22]</v>
          </cell>
          <cell r="M340" t="str">
            <v>mmdc.MMDC_DEBUG[6]</v>
          </cell>
          <cell r="N340" t="str">
            <v>pl301_sim_mx6dl_per1.HADDR[12]</v>
          </cell>
        </row>
        <row r="341">
          <cell r="A341" t="str">
            <v>DISP0_DAT3</v>
          </cell>
          <cell r="B341" t="str">
            <v>DISP0_DAT3</v>
          </cell>
          <cell r="D341" t="str">
            <v>IPU_LCD</v>
          </cell>
          <cell r="G341" t="str">
            <v>ipu1.DISP0_DAT[3]</v>
          </cell>
          <cell r="H341" t="str">
            <v>lcdif.DAT[3]</v>
          </cell>
          <cell r="I341" t="str">
            <v>ecspi3.SS0</v>
          </cell>
          <cell r="J341" t="str">
            <v>usdhc1.USDHC_DEBUG[3]</v>
          </cell>
          <cell r="K341" t="str">
            <v>sdma.DEBUG_BUS_ERROR</v>
          </cell>
          <cell r="L341" t="str">
            <v>gpio4.GPIO[24]</v>
          </cell>
          <cell r="M341" t="str">
            <v>mmdc.MMDC_DEBUG[8]</v>
          </cell>
          <cell r="N341" t="str">
            <v>pl301_sim_mx6dl_per1.HADDR[14]</v>
          </cell>
        </row>
        <row r="342">
          <cell r="A342" t="str">
            <v/>
          </cell>
          <cell r="B342">
            <v>0</v>
          </cell>
          <cell r="D342" t="str">
            <v/>
          </cell>
          <cell r="G342" t="str">
            <v/>
          </cell>
          <cell r="H342" t="str">
            <v/>
          </cell>
          <cell r="I342" t="str">
            <v/>
          </cell>
          <cell r="J342" t="str">
            <v/>
          </cell>
          <cell r="K342" t="str">
            <v/>
          </cell>
          <cell r="L342" t="str">
            <v/>
          </cell>
          <cell r="M342" t="str">
            <v/>
          </cell>
          <cell r="N342" t="str">
            <v/>
          </cell>
        </row>
        <row r="343">
          <cell r="A343" t="str">
            <v>EIM_DA15</v>
          </cell>
          <cell r="B343" t="str">
            <v>EIM_DA15</v>
          </cell>
          <cell r="D343" t="str">
            <v>WEIM</v>
          </cell>
          <cell r="G343" t="str">
            <v>weim.WEIM_DA_A[15]</v>
          </cell>
          <cell r="H343" t="str">
            <v>ipu1.DI1_PIN1</v>
          </cell>
          <cell r="I343" t="str">
            <v>ipu1.DI1_PIN4</v>
          </cell>
          <cell r="J343" t="str">
            <v>mipi_core.DPHY_TEST_OUT[17]</v>
          </cell>
          <cell r="K343" t="str">
            <v/>
          </cell>
          <cell r="L343" t="str">
            <v>gpio3.GPIO[15]</v>
          </cell>
          <cell r="M343" t="str">
            <v>tpsmp.HDATA[29]</v>
          </cell>
          <cell r="N343" t="str">
            <v>src.BT_CFG[15]</v>
          </cell>
        </row>
        <row r="344">
          <cell r="A344" t="str">
            <v>EIM_BCLK</v>
          </cell>
          <cell r="B344" t="str">
            <v>EIM_BCLK</v>
          </cell>
          <cell r="D344" t="str">
            <v>WEIM</v>
          </cell>
          <cell r="G344" t="str">
            <v>weim.WEIM_BCLK</v>
          </cell>
          <cell r="H344" t="str">
            <v>ipu1.DI1_PIN16</v>
          </cell>
          <cell r="I344" t="str">
            <v/>
          </cell>
          <cell r="J344" t="str">
            <v/>
          </cell>
          <cell r="K344" t="str">
            <v/>
          </cell>
          <cell r="L344" t="str">
            <v>gpio6.GPIO[31]</v>
          </cell>
          <cell r="M344" t="str">
            <v>tpsmp.HDATA[31]</v>
          </cell>
          <cell r="N344" t="str">
            <v/>
          </cell>
        </row>
        <row r="345">
          <cell r="A345" t="str">
            <v>EIM_DA13</v>
          </cell>
          <cell r="B345" t="str">
            <v>EIM_DA13</v>
          </cell>
          <cell r="D345" t="str">
            <v>WEIM</v>
          </cell>
          <cell r="G345" t="str">
            <v>weim.WEIM_DA_A[13]</v>
          </cell>
          <cell r="H345" t="str">
            <v>ipu1.DI1_D0_CS</v>
          </cell>
          <cell r="I345" t="str">
            <v>ccm.DI1_EXT_CLK</v>
          </cell>
          <cell r="J345" t="str">
            <v>mipi_core.DPHY_TEST_OUT[15]</v>
          </cell>
          <cell r="K345" t="str">
            <v>sdma.DEBUG_EVT_CHN_LINES[4]</v>
          </cell>
          <cell r="L345" t="str">
            <v>gpio3.GPIO[13]</v>
          </cell>
          <cell r="M345" t="str">
            <v>tpsmp.HDATA[27]</v>
          </cell>
          <cell r="N345" t="str">
            <v>src.BT_CFG[13]</v>
          </cell>
        </row>
        <row r="346">
          <cell r="A346" t="str">
            <v>EIM_WAIT</v>
          </cell>
          <cell r="B346" t="str">
            <v>EIM_WAIT</v>
          </cell>
          <cell r="D346" t="str">
            <v>WEIM</v>
          </cell>
          <cell r="G346" t="str">
            <v>weim.WEIM_WAIT</v>
          </cell>
          <cell r="H346" t="str">
            <v>weim.WEIM_DTACK_B</v>
          </cell>
          <cell r="I346" t="str">
            <v/>
          </cell>
          <cell r="J346" t="str">
            <v/>
          </cell>
          <cell r="K346" t="str">
            <v/>
          </cell>
          <cell r="L346" t="str">
            <v>gpio5.GPIO[0]</v>
          </cell>
          <cell r="M346" t="str">
            <v>tpsmp.HDATA[30]</v>
          </cell>
          <cell r="N346" t="str">
            <v>src.BT_CFG[25]</v>
          </cell>
        </row>
        <row r="347">
          <cell r="A347" t="str">
            <v>EIM_DA12</v>
          </cell>
          <cell r="B347" t="str">
            <v>EIM_DA12</v>
          </cell>
          <cell r="D347" t="str">
            <v>WEIM</v>
          </cell>
          <cell r="G347" t="str">
            <v>weim.WEIM_DA_A[12]</v>
          </cell>
          <cell r="H347" t="str">
            <v>ipu1.DI1_PIN3</v>
          </cell>
          <cell r="I347" t="str">
            <v>ipu1.CSI1_VSYNC</v>
          </cell>
          <cell r="J347" t="str">
            <v>mipi_core.DPHY_TEST_OUT[14]</v>
          </cell>
          <cell r="K347" t="str">
            <v>sdma.DEBUG_EVT_CHN_LINES[3]</v>
          </cell>
          <cell r="L347" t="str">
            <v>gpio3.GPIO[12]</v>
          </cell>
          <cell r="M347" t="str">
            <v>tpsmp.HDATA[26]</v>
          </cell>
          <cell r="N347" t="str">
            <v>src.BT_CFG[12]</v>
          </cell>
        </row>
        <row r="348">
          <cell r="A348" t="str">
            <v>EIM_DA9</v>
          </cell>
          <cell r="B348" t="str">
            <v>EIM_DA9</v>
          </cell>
          <cell r="D348" t="str">
            <v>WEIM</v>
          </cell>
          <cell r="G348" t="str">
            <v>weim.WEIM_DA_A[9]</v>
          </cell>
          <cell r="H348" t="str">
            <v>ipu1.DISP1_DAT[0]</v>
          </cell>
          <cell r="I348" t="str">
            <v>ipu1.CSI1_D[0]</v>
          </cell>
          <cell r="J348" t="str">
            <v>mipi_core.DPHY_TEST_OUT[11]</v>
          </cell>
          <cell r="K348" t="str">
            <v/>
          </cell>
          <cell r="L348" t="str">
            <v>gpio3.GPIO[9]</v>
          </cell>
          <cell r="M348" t="str">
            <v>tpsmp.HDATA[23]</v>
          </cell>
          <cell r="N348" t="str">
            <v>src.BT_CFG[9]</v>
          </cell>
        </row>
        <row r="349">
          <cell r="A349" t="str">
            <v>NVCC_EIM</v>
          </cell>
          <cell r="B349" t="str">
            <v>NVCC_EIM</v>
          </cell>
          <cell r="D349" t="str">
            <v>WEIM</v>
          </cell>
          <cell r="G349" t="str">
            <v/>
          </cell>
          <cell r="H349" t="str">
            <v/>
          </cell>
          <cell r="I349" t="str">
            <v/>
          </cell>
          <cell r="J349" t="str">
            <v/>
          </cell>
          <cell r="K349" t="str">
            <v/>
          </cell>
          <cell r="L349" t="str">
            <v/>
          </cell>
          <cell r="M349" t="str">
            <v/>
          </cell>
          <cell r="N349" t="str">
            <v/>
          </cell>
        </row>
        <row r="350">
          <cell r="A350" t="str">
            <v/>
          </cell>
          <cell r="B350">
            <v>0</v>
          </cell>
          <cell r="D350" t="str">
            <v/>
          </cell>
          <cell r="G350" t="str">
            <v/>
          </cell>
          <cell r="H350" t="str">
            <v/>
          </cell>
          <cell r="I350" t="str">
            <v/>
          </cell>
          <cell r="J350" t="str">
            <v/>
          </cell>
          <cell r="K350" t="str">
            <v/>
          </cell>
          <cell r="L350" t="str">
            <v/>
          </cell>
          <cell r="M350" t="str">
            <v/>
          </cell>
          <cell r="N350" t="str">
            <v/>
          </cell>
        </row>
        <row r="351">
          <cell r="A351" t="str">
            <v>EIM_EB0</v>
          </cell>
          <cell r="B351" t="str">
            <v>EIM_EB0</v>
          </cell>
          <cell r="D351" t="str">
            <v>WEIM</v>
          </cell>
          <cell r="G351" t="str">
            <v>weim.WEIM_EB[0]</v>
          </cell>
          <cell r="H351" t="str">
            <v>ipu1.DISP1_DAT[11]</v>
          </cell>
          <cell r="I351" t="str">
            <v>ipu1.CSI1_D[11]</v>
          </cell>
          <cell r="J351" t="str">
            <v>mipi_core.DPHY_TEST_OUT[0]</v>
          </cell>
          <cell r="K351" t="str">
            <v>ccm.PMIC_RDY</v>
          </cell>
          <cell r="L351" t="str">
            <v>gpio2.GPIO[28]</v>
          </cell>
          <cell r="M351" t="str">
            <v>tpsmp.HDATA[12]</v>
          </cell>
          <cell r="N351" t="str">
            <v>src.BT_CFG[27]</v>
          </cell>
        </row>
        <row r="352">
          <cell r="A352" t="e">
            <v>#REF!</v>
          </cell>
          <cell r="B352" t="e">
            <v>#REF!</v>
          </cell>
          <cell r="D352" t="e">
            <v>#REF!</v>
          </cell>
          <cell r="G352" t="e">
            <v>#REF!</v>
          </cell>
          <cell r="H352" t="e">
            <v>#REF!</v>
          </cell>
          <cell r="I352" t="e">
            <v>#REF!</v>
          </cell>
          <cell r="J352" t="e">
            <v>#REF!</v>
          </cell>
          <cell r="K352" t="e">
            <v>#REF!</v>
          </cell>
          <cell r="L352" t="e">
            <v>#REF!</v>
          </cell>
          <cell r="M352" t="e">
            <v>#REF!</v>
          </cell>
          <cell r="N352" t="e">
            <v>#REF!</v>
          </cell>
        </row>
        <row r="353">
          <cell r="A353" t="str">
            <v>EIM_A23</v>
          </cell>
          <cell r="B353" t="str">
            <v>EIM_A23</v>
          </cell>
          <cell r="D353" t="str">
            <v>WEIM</v>
          </cell>
          <cell r="G353" t="str">
            <v>weim.WEIM_A[23]</v>
          </cell>
          <cell r="H353" t="str">
            <v>ipu1.DISP1_DAT[18]</v>
          </cell>
          <cell r="I353" t="str">
            <v>ipu1.CSI1_D[18]</v>
          </cell>
          <cell r="J353" t="str">
            <v/>
          </cell>
          <cell r="K353" t="str">
            <v>ipu1.SISG[3]</v>
          </cell>
          <cell r="L353" t="str">
            <v>gpio6.GPIO[6]</v>
          </cell>
          <cell r="M353" t="str">
            <v>pl301_sim_mx6dl_per1.HPROT[3]</v>
          </cell>
          <cell r="N353" t="str">
            <v>src.BT_CFG[23]</v>
          </cell>
        </row>
        <row r="354">
          <cell r="A354" t="str">
            <v>NVCC_RGMII</v>
          </cell>
          <cell r="B354" t="str">
            <v>NVCC_RGMII</v>
          </cell>
          <cell r="D354" t="str">
            <v>RGMII</v>
          </cell>
          <cell r="G354" t="str">
            <v/>
          </cell>
          <cell r="H354" t="str">
            <v/>
          </cell>
          <cell r="I354" t="str">
            <v/>
          </cell>
          <cell r="J354" t="str">
            <v/>
          </cell>
          <cell r="K354" t="str">
            <v/>
          </cell>
          <cell r="L354" t="str">
            <v/>
          </cell>
          <cell r="M354" t="str">
            <v/>
          </cell>
          <cell r="N354" t="str">
            <v/>
          </cell>
        </row>
        <row r="355">
          <cell r="A355" t="str">
            <v>EIM_A20</v>
          </cell>
          <cell r="B355" t="str">
            <v>EIM_A20</v>
          </cell>
          <cell r="D355" t="str">
            <v>WEIM</v>
          </cell>
          <cell r="G355" t="str">
            <v>weim.WEIM_A[20]</v>
          </cell>
          <cell r="H355" t="str">
            <v>ipu1.DISP1_DAT[15]</v>
          </cell>
          <cell r="I355" t="str">
            <v>ipu1.CSI1_D[15]</v>
          </cell>
          <cell r="J355" t="str">
            <v/>
          </cell>
          <cell r="K355" t="str">
            <v>mipi_core.DPHY_TEST_OUT[19]</v>
          </cell>
          <cell r="L355" t="str">
            <v>gpio2.GPIO[18]</v>
          </cell>
          <cell r="M355" t="str">
            <v>tpsmp.HDATA[2]</v>
          </cell>
          <cell r="N355" t="str">
            <v>src.BT_CFG[20]</v>
          </cell>
        </row>
        <row r="356">
          <cell r="A356" t="str">
            <v>EIM_D26</v>
          </cell>
          <cell r="B356" t="str">
            <v>EIM_D26</v>
          </cell>
          <cell r="D356" t="str">
            <v>WEIM</v>
          </cell>
          <cell r="G356" t="str">
            <v>weim.WEIM_D[26]</v>
          </cell>
          <cell r="H356" t="str">
            <v>ipu1.DI1_PIN11</v>
          </cell>
          <cell r="I356" t="str">
            <v>ipu1.CSI0_D[1]</v>
          </cell>
          <cell r="J356" t="str">
            <v>ipu1.CSI1_D[14]</v>
          </cell>
          <cell r="K356" t="str">
            <v>uart2.TXD_MUX</v>
          </cell>
          <cell r="L356" t="str">
            <v>gpio3.GPIO[26]</v>
          </cell>
          <cell r="M356" t="str">
            <v>ipu1.SISG[2]</v>
          </cell>
          <cell r="N356" t="str">
            <v>ipu1.DISP1_DAT[22]</v>
          </cell>
        </row>
        <row r="357">
          <cell r="A357" t="str">
            <v>EIM_D28</v>
          </cell>
          <cell r="B357" t="str">
            <v>EIM_D28</v>
          </cell>
          <cell r="D357" t="str">
            <v>WEIM</v>
          </cell>
          <cell r="G357" t="str">
            <v>weim.WEIM_D[28]</v>
          </cell>
          <cell r="H357" t="str">
            <v>i2c1.SDA</v>
          </cell>
          <cell r="I357" t="str">
            <v>ecspi4.MOSI</v>
          </cell>
          <cell r="J357" t="str">
            <v>ipu1.CSI1_D[12]</v>
          </cell>
          <cell r="K357" t="str">
            <v>uart2.CTS</v>
          </cell>
          <cell r="L357" t="str">
            <v>gpio3.GPIO[28]</v>
          </cell>
          <cell r="M357" t="str">
            <v>ipu1.EXT_TRIG</v>
          </cell>
          <cell r="N357" t="str">
            <v>ipu1.DI0_PIN13</v>
          </cell>
        </row>
        <row r="358">
          <cell r="A358" t="str">
            <v>NVCC_RGMII</v>
          </cell>
          <cell r="B358" t="str">
            <v>NVCC_RGMII</v>
          </cell>
          <cell r="D358" t="str">
            <v>RGMII</v>
          </cell>
          <cell r="G358" t="str">
            <v/>
          </cell>
          <cell r="H358" t="str">
            <v/>
          </cell>
          <cell r="I358" t="str">
            <v/>
          </cell>
          <cell r="J358" t="str">
            <v/>
          </cell>
          <cell r="K358" t="str">
            <v/>
          </cell>
          <cell r="L358" t="str">
            <v/>
          </cell>
          <cell r="M358" t="str">
            <v/>
          </cell>
          <cell r="N358" t="str">
            <v/>
          </cell>
        </row>
        <row r="359">
          <cell r="A359" t="str">
            <v>EIM_D30</v>
          </cell>
          <cell r="B359" t="str">
            <v>EIM_D30</v>
          </cell>
          <cell r="D359" t="str">
            <v>WEIM</v>
          </cell>
          <cell r="G359" t="str">
            <v>weim.WEIM_D[30]</v>
          </cell>
          <cell r="H359" t="str">
            <v>ipu1.DISP1_DAT[21]</v>
          </cell>
          <cell r="I359" t="str">
            <v>ipu1.DI0_PIN11</v>
          </cell>
          <cell r="J359" t="str">
            <v>ipu1.CSI0_D[3]</v>
          </cell>
          <cell r="K359" t="str">
            <v>uart3.CTS</v>
          </cell>
          <cell r="L359" t="str">
            <v>gpio3.GPIO[30]</v>
          </cell>
          <cell r="M359" t="str">
            <v>usboh3.USBH1_OC</v>
          </cell>
          <cell r="N359" t="str">
            <v>pl301_sim_mx6dl_per1.HPROT[0]</v>
          </cell>
        </row>
        <row r="360">
          <cell r="A360" t="e">
            <v>#REF!</v>
          </cell>
          <cell r="B360" t="e">
            <v>#REF!</v>
          </cell>
          <cell r="D360" t="e">
            <v>#REF!</v>
          </cell>
          <cell r="G360" t="e">
            <v>#REF!</v>
          </cell>
          <cell r="H360" t="e">
            <v>#REF!</v>
          </cell>
          <cell r="I360" t="e">
            <v>#REF!</v>
          </cell>
          <cell r="J360" t="e">
            <v>#REF!</v>
          </cell>
          <cell r="K360" t="e">
            <v>#REF!</v>
          </cell>
          <cell r="L360" t="e">
            <v>#REF!</v>
          </cell>
          <cell r="M360" t="e">
            <v>#REF!</v>
          </cell>
          <cell r="N360" t="e">
            <v>#REF!</v>
          </cell>
        </row>
        <row r="361">
          <cell r="A361" t="e">
            <v>#REF!</v>
          </cell>
          <cell r="B361" t="e">
            <v>#REF!</v>
          </cell>
          <cell r="D361" t="e">
            <v>#REF!</v>
          </cell>
          <cell r="G361" t="e">
            <v>#REF!</v>
          </cell>
          <cell r="H361" t="e">
            <v>#REF!</v>
          </cell>
          <cell r="I361" t="e">
            <v>#REF!</v>
          </cell>
          <cell r="J361" t="e">
            <v>#REF!</v>
          </cell>
          <cell r="K361" t="e">
            <v>#REF!</v>
          </cell>
          <cell r="L361" t="e">
            <v>#REF!</v>
          </cell>
          <cell r="M361" t="e">
            <v>#REF!</v>
          </cell>
          <cell r="N361" t="e">
            <v>#REF!</v>
          </cell>
        </row>
        <row r="362">
          <cell r="A362" t="str">
            <v>EIM_D31</v>
          </cell>
          <cell r="B362" t="str">
            <v>EIM_D31</v>
          </cell>
          <cell r="D362" t="str">
            <v>WEIM</v>
          </cell>
          <cell r="G362" t="str">
            <v>weim.WEIM_D[31]</v>
          </cell>
          <cell r="H362" t="str">
            <v>ipu1.DISP1_DAT[20]</v>
          </cell>
          <cell r="I362" t="str">
            <v>ipu1.DI0_PIN12</v>
          </cell>
          <cell r="J362" t="str">
            <v>ipu1.CSI0_D[2]</v>
          </cell>
          <cell r="K362" t="str">
            <v>uart3.RTS</v>
          </cell>
          <cell r="L362" t="str">
            <v>gpio3.GPIO[31]</v>
          </cell>
          <cell r="M362" t="str">
            <v>usboh3.USBH1_PWR</v>
          </cell>
          <cell r="N362" t="str">
            <v>pl301_sim_mx6dl_per1.HPROT[1]</v>
          </cell>
        </row>
        <row r="363">
          <cell r="A363" t="str">
            <v>EIM_D18</v>
          </cell>
          <cell r="B363" t="str">
            <v>EIM_D18</v>
          </cell>
          <cell r="D363" t="str">
            <v>WEIM</v>
          </cell>
          <cell r="G363" t="str">
            <v>weim.WEIM_D[18]</v>
          </cell>
          <cell r="H363" t="str">
            <v>ecspi1.MOSI</v>
          </cell>
          <cell r="I363" t="str">
            <v>ipu1.DI0_PIN7</v>
          </cell>
          <cell r="J363" t="str">
            <v>ipu1.CSI1_D[17]</v>
          </cell>
          <cell r="K363" t="str">
            <v>ipu1.DI1_D0_CS</v>
          </cell>
          <cell r="L363" t="str">
            <v>gpio3.GPIO[18]</v>
          </cell>
          <cell r="M363" t="str">
            <v>i2c3.SDA</v>
          </cell>
          <cell r="N363" t="str">
            <v>pl301_sim_mx6dl_per1.HBURST[2]</v>
          </cell>
        </row>
        <row r="364">
          <cell r="A364" t="str">
            <v>EIM_D25</v>
          </cell>
          <cell r="B364" t="str">
            <v>EIM_D25</v>
          </cell>
          <cell r="D364" t="str">
            <v>WEIM</v>
          </cell>
          <cell r="G364" t="str">
            <v>weim.WEIM_D[25]</v>
          </cell>
          <cell r="H364" t="str">
            <v>ecspi4.SS3</v>
          </cell>
          <cell r="I364" t="str">
            <v>uart3.RXD_MUX</v>
          </cell>
          <cell r="J364" t="str">
            <v>ecspi1.SS3</v>
          </cell>
          <cell r="K364" t="str">
            <v>ecspi2.SS3</v>
          </cell>
          <cell r="L364" t="str">
            <v>gpio3.GPIO[25]</v>
          </cell>
          <cell r="M364" t="str">
            <v>audmux.AUD5_RXC</v>
          </cell>
          <cell r="N364" t="str">
            <v>uart1.DSR</v>
          </cell>
        </row>
        <row r="365">
          <cell r="A365" t="str">
            <v>NVCC_EIM</v>
          </cell>
          <cell r="B365" t="str">
            <v>NVCC_EIM</v>
          </cell>
          <cell r="D365" t="str">
            <v>WEIM</v>
          </cell>
          <cell r="G365" t="str">
            <v/>
          </cell>
          <cell r="H365" t="str">
            <v/>
          </cell>
          <cell r="I365" t="str">
            <v/>
          </cell>
          <cell r="J365" t="str">
            <v/>
          </cell>
          <cell r="K365" t="str">
            <v/>
          </cell>
          <cell r="L365" t="str">
            <v/>
          </cell>
          <cell r="M365" t="str">
            <v/>
          </cell>
          <cell r="N365" t="str">
            <v/>
          </cell>
        </row>
        <row r="366">
          <cell r="A366" t="str">
            <v>EIM_EB3</v>
          </cell>
          <cell r="B366" t="str">
            <v>EIM_EB3</v>
          </cell>
          <cell r="D366" t="str">
            <v>WEIM</v>
          </cell>
          <cell r="G366" t="str">
            <v>weim.WEIM_EB[3]</v>
          </cell>
          <cell r="H366" t="str">
            <v>ecspi4.RDY</v>
          </cell>
          <cell r="I366" t="str">
            <v>uart3.RTS</v>
          </cell>
          <cell r="J366" t="str">
            <v>uart1.RI</v>
          </cell>
          <cell r="K366" t="str">
            <v>ipu1.CSI1_HSYNC</v>
          </cell>
          <cell r="L366" t="str">
            <v>gpio2.GPIO[31]</v>
          </cell>
          <cell r="M366" t="str">
            <v>ipu1.DI1_PIN3</v>
          </cell>
          <cell r="N366" t="str">
            <v>src.BT_CFG[31]</v>
          </cell>
        </row>
        <row r="367">
          <cell r="A367" t="str">
            <v>EIM_D16</v>
          </cell>
          <cell r="B367" t="str">
            <v>EIM_D16</v>
          </cell>
          <cell r="D367" t="str">
            <v>WEIM</v>
          </cell>
          <cell r="G367" t="str">
            <v>weim.WEIM_D[16]</v>
          </cell>
          <cell r="H367" t="str">
            <v>ecspi1.SCLK</v>
          </cell>
          <cell r="I367" t="str">
            <v>ipu1.DI0_PIN5</v>
          </cell>
          <cell r="J367" t="str">
            <v>ipu1.CSI1_D[18]</v>
          </cell>
          <cell r="K367" t="str">
            <v>hdmi_tx.DDC_SDA</v>
          </cell>
          <cell r="L367" t="str">
            <v>gpio3.GPIO[16]</v>
          </cell>
          <cell r="M367" t="str">
            <v>i2c2.SDA</v>
          </cell>
          <cell r="N367" t="str">
            <v>tpsmp.HTRANS[0]</v>
          </cell>
        </row>
        <row r="368">
          <cell r="A368" t="str">
            <v>EIM_D29</v>
          </cell>
          <cell r="B368" t="str">
            <v>EIM_D29</v>
          </cell>
          <cell r="D368" t="str">
            <v>WEIM</v>
          </cell>
          <cell r="G368" t="str">
            <v>weim.WEIM_D[29]</v>
          </cell>
          <cell r="H368" t="str">
            <v>ipu1.DI1_PIN15</v>
          </cell>
          <cell r="I368" t="str">
            <v>ecspi4.SS0</v>
          </cell>
          <cell r="J368" t="str">
            <v/>
          </cell>
          <cell r="K368" t="str">
            <v>uart2.RTS</v>
          </cell>
          <cell r="L368" t="str">
            <v>gpio3.GPIO[29]</v>
          </cell>
          <cell r="M368" t="str">
            <v>ipu1.CSI1_VSYNC</v>
          </cell>
          <cell r="N368" t="str">
            <v>ipu1.DI0_PIN14</v>
          </cell>
        </row>
        <row r="369">
          <cell r="A369" t="str">
            <v>EIM_D27</v>
          </cell>
          <cell r="B369" t="str">
            <v>EIM_D27</v>
          </cell>
          <cell r="D369" t="str">
            <v>WEIM</v>
          </cell>
          <cell r="G369" t="str">
            <v>weim.WEIM_D[27]</v>
          </cell>
          <cell r="H369" t="str">
            <v>ipu1.DI1_PIN13</v>
          </cell>
          <cell r="I369" t="str">
            <v>ipu1.CSI0_D[0]</v>
          </cell>
          <cell r="J369" t="str">
            <v>ipu1.CSI1_D[13]</v>
          </cell>
          <cell r="K369" t="str">
            <v>uart2.RXD_MUX</v>
          </cell>
          <cell r="L369" t="str">
            <v>gpio3.GPIO[27]</v>
          </cell>
          <cell r="M369" t="str">
            <v>ipu1.SISG[3]</v>
          </cell>
          <cell r="N369" t="str">
            <v>ipu1.DISP1_DAT[23]</v>
          </cell>
        </row>
        <row r="370">
          <cell r="A370" t="str">
            <v>EIM_D21</v>
          </cell>
          <cell r="B370" t="str">
            <v>EIM_D21</v>
          </cell>
          <cell r="D370" t="str">
            <v>WEIM</v>
          </cell>
          <cell r="G370" t="str">
            <v>weim.WEIM_D[21]</v>
          </cell>
          <cell r="H370" t="str">
            <v>ecspi4.SCLK</v>
          </cell>
          <cell r="I370" t="str">
            <v>ipu1.DI0_PIN17</v>
          </cell>
          <cell r="J370" t="str">
            <v>ipu1.CSI1_D[11]</v>
          </cell>
          <cell r="K370" t="str">
            <v>usboh3.USBOTG_OC</v>
          </cell>
          <cell r="L370" t="str">
            <v>gpio3.GPIO[21]</v>
          </cell>
          <cell r="M370" t="str">
            <v>i2c1.SCL</v>
          </cell>
          <cell r="N370" t="str">
            <v>spdif.IN1</v>
          </cell>
        </row>
        <row r="371">
          <cell r="A371" t="str">
            <v>EIM_D19</v>
          </cell>
          <cell r="B371" t="str">
            <v>EIM_D19</v>
          </cell>
          <cell r="D371" t="str">
            <v>WEIM</v>
          </cell>
          <cell r="G371" t="str">
            <v>weim.WEIM_D[19]</v>
          </cell>
          <cell r="H371" t="str">
            <v>ecspi1.SS1</v>
          </cell>
          <cell r="I371" t="str">
            <v>ipu1.DI0_PIN8</v>
          </cell>
          <cell r="J371" t="str">
            <v>ipu1.CSI1_D[16]</v>
          </cell>
          <cell r="K371" t="str">
            <v>uart1.CTS</v>
          </cell>
          <cell r="L371" t="str">
            <v>gpio3.GPIO[19]</v>
          </cell>
          <cell r="M371" t="str">
            <v>epit1.EPITO</v>
          </cell>
          <cell r="N371" t="str">
            <v>pl301_sim_mx6dl_per1.HRESP</v>
          </cell>
        </row>
        <row r="372">
          <cell r="A372" t="str">
            <v>EIM_A25</v>
          </cell>
          <cell r="B372" t="str">
            <v>EIM_A25</v>
          </cell>
          <cell r="D372" t="str">
            <v>WEIM</v>
          </cell>
          <cell r="G372" t="str">
            <v>weim.WEIM_A[25]</v>
          </cell>
          <cell r="H372" t="str">
            <v>ecspi4.SS1</v>
          </cell>
          <cell r="I372" t="str">
            <v>ecspi2.RDY</v>
          </cell>
          <cell r="J372" t="str">
            <v>ipu1.DI1_PIN12</v>
          </cell>
          <cell r="K372" t="str">
            <v>ipu1.DI0_D1_CS</v>
          </cell>
          <cell r="L372" t="str">
            <v>gpio5.GPIO[2]</v>
          </cell>
          <cell r="M372" t="str">
            <v>hdmi_tx.CEC_LINE</v>
          </cell>
          <cell r="N372" t="str">
            <v>pl301_sim_mx6dl_per1.HBURST[0]</v>
          </cell>
        </row>
        <row r="373">
          <cell r="A373" t="str">
            <v>EIM_D24</v>
          </cell>
          <cell r="B373" t="str">
            <v>EIM_D24</v>
          </cell>
          <cell r="D373" t="str">
            <v>WEIM</v>
          </cell>
          <cell r="G373" t="str">
            <v>weim.WEIM_D[24]</v>
          </cell>
          <cell r="H373" t="str">
            <v>ecspi4.SS2</v>
          </cell>
          <cell r="I373" t="str">
            <v>uart3.TXD_MUX</v>
          </cell>
          <cell r="J373" t="str">
            <v>ecspi1.SS2</v>
          </cell>
          <cell r="K373" t="str">
            <v>ecspi2.SS2</v>
          </cell>
          <cell r="L373" t="str">
            <v>gpio3.GPIO[24]</v>
          </cell>
          <cell r="M373" t="str">
            <v>audmux.AUD5_RXFS</v>
          </cell>
          <cell r="N373" t="str">
            <v>uart1.DTR</v>
          </cell>
        </row>
        <row r="374">
          <cell r="A374" t="str">
            <v>EIM_D20</v>
          </cell>
          <cell r="B374" t="str">
            <v>EIM_D20</v>
          </cell>
          <cell r="D374" t="str">
            <v>WEIM</v>
          </cell>
          <cell r="G374" t="str">
            <v>weim.WEIM_D[20]</v>
          </cell>
          <cell r="H374" t="str">
            <v>ecspi4.SS0</v>
          </cell>
          <cell r="I374" t="str">
            <v>ipu1.DI0_PIN16</v>
          </cell>
          <cell r="J374" t="str">
            <v>ipu1.CSI1_D[15]</v>
          </cell>
          <cell r="K374" t="str">
            <v>uart1.RTS</v>
          </cell>
          <cell r="L374" t="str">
            <v>gpio3.GPIO[20]</v>
          </cell>
          <cell r="M374" t="str">
            <v>epit2.EPITO</v>
          </cell>
          <cell r="N374" t="str">
            <v>tpsmp.HTRANS[1]</v>
          </cell>
        </row>
        <row r="375">
          <cell r="A375" t="str">
            <v>EIM_D22</v>
          </cell>
          <cell r="B375" t="str">
            <v>EIM_D22</v>
          </cell>
          <cell r="D375" t="str">
            <v>WEIM</v>
          </cell>
          <cell r="G375" t="str">
            <v>weim.WEIM_D[22]</v>
          </cell>
          <cell r="H375" t="str">
            <v>ecspi4.MISO</v>
          </cell>
          <cell r="I375" t="str">
            <v>ipu1.DI0_PIN1</v>
          </cell>
          <cell r="J375" t="str">
            <v>ipu1.CSI1_D[10]</v>
          </cell>
          <cell r="K375" t="str">
            <v>usboh3.USBOTG_PWR</v>
          </cell>
          <cell r="L375" t="str">
            <v>gpio3.GPIO[22]</v>
          </cell>
          <cell r="M375" t="str">
            <v>spdif.OUT1</v>
          </cell>
          <cell r="N375" t="str">
            <v>pl301_sim_mx6dl_per1.HWRITE</v>
          </cell>
        </row>
        <row r="376">
          <cell r="A376" t="str">
            <v>EIM_D17</v>
          </cell>
          <cell r="B376" t="str">
            <v>EIM_D17</v>
          </cell>
          <cell r="D376" t="str">
            <v>WEIM</v>
          </cell>
          <cell r="G376" t="str">
            <v>weim.WEIM_D[17]</v>
          </cell>
          <cell r="H376" t="str">
            <v>ecspi1.MISO</v>
          </cell>
          <cell r="I376" t="str">
            <v>ipu1.DI0_PIN6</v>
          </cell>
          <cell r="J376" t="str">
            <v>ipu1.CSI1_PIXCLK</v>
          </cell>
          <cell r="K376" t="str">
            <v>dcic1.DCIC_OUT</v>
          </cell>
          <cell r="L376" t="str">
            <v>gpio3.GPIO[17]</v>
          </cell>
          <cell r="M376" t="str">
            <v>i2c3.SCL</v>
          </cell>
          <cell r="N376" t="str">
            <v>pl301_sim_mx6dl_per1.HBURST[1]</v>
          </cell>
        </row>
        <row r="377">
          <cell r="A377" t="e">
            <v>#REF!</v>
          </cell>
          <cell r="B377" t="e">
            <v>#REF!</v>
          </cell>
          <cell r="D377" t="e">
            <v>#REF!</v>
          </cell>
          <cell r="G377" t="e">
            <v>#REF!</v>
          </cell>
          <cell r="H377" t="e">
            <v>#REF!</v>
          </cell>
          <cell r="I377" t="e">
            <v>#REF!</v>
          </cell>
          <cell r="J377" t="e">
            <v>#REF!</v>
          </cell>
          <cell r="K377" t="e">
            <v>#REF!</v>
          </cell>
          <cell r="L377" t="e">
            <v>#REF!</v>
          </cell>
          <cell r="M377" t="e">
            <v>#REF!</v>
          </cell>
          <cell r="N377" t="e">
            <v>#REF!</v>
          </cell>
        </row>
        <row r="378">
          <cell r="A378" t="str">
            <v/>
          </cell>
          <cell r="B378">
            <v>0</v>
          </cell>
          <cell r="D378" t="str">
            <v/>
          </cell>
          <cell r="G378" t="str">
            <v/>
          </cell>
          <cell r="H378" t="str">
            <v/>
          </cell>
          <cell r="I378" t="str">
            <v/>
          </cell>
          <cell r="J378" t="str">
            <v/>
          </cell>
          <cell r="K378" t="str">
            <v/>
          </cell>
          <cell r="L378" t="str">
            <v/>
          </cell>
          <cell r="M378" t="str">
            <v/>
          </cell>
          <cell r="N378" t="str">
            <v/>
          </cell>
        </row>
        <row r="379">
          <cell r="A379" t="str">
            <v>RGMII_RD0</v>
          </cell>
          <cell r="B379" t="str">
            <v>RGMII_RD0</v>
          </cell>
          <cell r="D379" t="str">
            <v>RGMII</v>
          </cell>
          <cell r="G379" t="str">
            <v>mipi_hsi_ctrl.RX_READY</v>
          </cell>
          <cell r="H379" t="str">
            <v>enet.RGMII_RD0</v>
          </cell>
          <cell r="I379" t="str">
            <v/>
          </cell>
          <cell r="J379" t="str">
            <v/>
          </cell>
          <cell r="K379" t="str">
            <v/>
          </cell>
          <cell r="L379" t="str">
            <v>gpio6.GPIO[25]</v>
          </cell>
          <cell r="M379" t="str">
            <v>mipi_core.DPHY_TEST_IN[6]</v>
          </cell>
          <cell r="N379" t="str">
            <v/>
          </cell>
        </row>
        <row r="380">
          <cell r="A380" t="e">
            <v>#REF!</v>
          </cell>
          <cell r="B380" t="e">
            <v>#REF!</v>
          </cell>
          <cell r="D380" t="e">
            <v>#REF!</v>
          </cell>
          <cell r="G380" t="e">
            <v>#REF!</v>
          </cell>
          <cell r="H380" t="e">
            <v>#REF!</v>
          </cell>
          <cell r="I380" t="e">
            <v>#REF!</v>
          </cell>
          <cell r="J380" t="e">
            <v>#REF!</v>
          </cell>
          <cell r="K380" t="e">
            <v>#REF!</v>
          </cell>
          <cell r="L380" t="e">
            <v>#REF!</v>
          </cell>
          <cell r="M380" t="e">
            <v>#REF!</v>
          </cell>
          <cell r="N380" t="e">
            <v>#REF!</v>
          </cell>
        </row>
        <row r="381">
          <cell r="A381" t="str">
            <v>RGMII_RXC</v>
          </cell>
          <cell r="B381" t="str">
            <v>RGMII_RXC</v>
          </cell>
          <cell r="D381" t="str">
            <v>RGMII</v>
          </cell>
          <cell r="G381" t="str">
            <v>usboh3.H3_STROBE</v>
          </cell>
          <cell r="H381" t="str">
            <v>enet.RGMII_RXC</v>
          </cell>
          <cell r="I381" t="str">
            <v/>
          </cell>
          <cell r="J381" t="str">
            <v/>
          </cell>
          <cell r="K381" t="str">
            <v/>
          </cell>
          <cell r="L381" t="str">
            <v>gpio6.GPIO[30]</v>
          </cell>
          <cell r="M381" t="str">
            <v>mipi_core.DPHY_TEST_IN[11]</v>
          </cell>
          <cell r="N381" t="str">
            <v/>
          </cell>
        </row>
        <row r="382">
          <cell r="A382" t="str">
            <v>EIM_A16</v>
          </cell>
          <cell r="B382" t="str">
            <v>EIM_A16</v>
          </cell>
          <cell r="D382" t="str">
            <v>WEIM</v>
          </cell>
          <cell r="G382" t="str">
            <v>weim.WEIM_A[16]</v>
          </cell>
          <cell r="H382" t="str">
            <v>ipu1.DI1_DISP_CLK</v>
          </cell>
          <cell r="I382" t="str">
            <v>ipu1.CSI1_PIXCLK</v>
          </cell>
          <cell r="J382" t="str">
            <v/>
          </cell>
          <cell r="K382" t="str">
            <v>mipi_core.DPHY_TEST_OUT[23]</v>
          </cell>
          <cell r="L382" t="str">
            <v>gpio2.GPIO[22]</v>
          </cell>
          <cell r="M382" t="str">
            <v>tpsmp.HDATA[6]</v>
          </cell>
          <cell r="N382" t="str">
            <v>src.BT_CFG[16]</v>
          </cell>
        </row>
        <row r="383">
          <cell r="A383" t="e">
            <v>#REF!</v>
          </cell>
          <cell r="B383" t="e">
            <v>#REF!</v>
          </cell>
          <cell r="D383" t="e">
            <v>#REF!</v>
          </cell>
          <cell r="G383" t="e">
            <v>#REF!</v>
          </cell>
          <cell r="H383" t="e">
            <v>#REF!</v>
          </cell>
          <cell r="I383" t="e">
            <v>#REF!</v>
          </cell>
          <cell r="J383" t="e">
            <v>#REF!</v>
          </cell>
          <cell r="K383" t="e">
            <v>#REF!</v>
          </cell>
          <cell r="L383" t="e">
            <v>#REF!</v>
          </cell>
          <cell r="M383" t="e">
            <v>#REF!</v>
          </cell>
          <cell r="N383" t="e">
            <v>#REF!</v>
          </cell>
        </row>
        <row r="384">
          <cell r="A384" t="str">
            <v>RGMII_RD2</v>
          </cell>
          <cell r="B384" t="str">
            <v>RGMII_RD2</v>
          </cell>
          <cell r="D384" t="str">
            <v>RGMII</v>
          </cell>
          <cell r="G384" t="str">
            <v>mipi_hsi_ctrl.TX_DATA</v>
          </cell>
          <cell r="H384" t="str">
            <v>enet.RGMII_RD2</v>
          </cell>
          <cell r="I384" t="str">
            <v/>
          </cell>
          <cell r="J384" t="str">
            <v/>
          </cell>
          <cell r="K384" t="str">
            <v/>
          </cell>
          <cell r="L384" t="str">
            <v>gpio6.GPIO[28]</v>
          </cell>
          <cell r="M384" t="str">
            <v>mipi_core.DPHY_TEST_IN[9]</v>
          </cell>
          <cell r="N384" t="str">
            <v/>
          </cell>
        </row>
        <row r="385">
          <cell r="A385" t="str">
            <v>RGMII_RD1</v>
          </cell>
          <cell r="B385" t="str">
            <v>RGMII_RD1</v>
          </cell>
          <cell r="D385" t="str">
            <v>RGMII</v>
          </cell>
          <cell r="G385" t="str">
            <v>mipi_hsi_ctrl.TX_FLAG</v>
          </cell>
          <cell r="H385" t="str">
            <v>enet.RGMII_RD1</v>
          </cell>
          <cell r="I385" t="str">
            <v/>
          </cell>
          <cell r="J385" t="str">
            <v/>
          </cell>
          <cell r="K385" t="str">
            <v/>
          </cell>
          <cell r="L385" t="str">
            <v>gpio6.GPIO[27]</v>
          </cell>
          <cell r="M385" t="str">
            <v>mipi_core.DPHY_TEST_IN[8]</v>
          </cell>
          <cell r="N385" t="str">
            <v>sjc.FAIL</v>
          </cell>
        </row>
        <row r="386">
          <cell r="A386" t="str">
            <v>EIM_A24</v>
          </cell>
          <cell r="B386" t="str">
            <v>EIM_A24</v>
          </cell>
          <cell r="D386" t="str">
            <v>WEIM</v>
          </cell>
          <cell r="G386" t="str">
            <v>weim.WEIM_A[24]</v>
          </cell>
          <cell r="H386" t="str">
            <v>ipu1.DISP1_DAT[19]</v>
          </cell>
          <cell r="I386" t="str">
            <v>ipu1.CSI1_D[19]</v>
          </cell>
          <cell r="J386" t="str">
            <v/>
          </cell>
          <cell r="K386" t="str">
            <v>ipu1.SISG[2]</v>
          </cell>
          <cell r="L386" t="str">
            <v>gpio5.GPIO[4]</v>
          </cell>
          <cell r="M386" t="str">
            <v>pl301_sim_mx6dl_per1.HPROT[2]</v>
          </cell>
          <cell r="N386" t="str">
            <v>src.BT_CFG[24]</v>
          </cell>
        </row>
        <row r="387">
          <cell r="A387" t="str">
            <v>RGMII_TX_CTL</v>
          </cell>
          <cell r="B387" t="str">
            <v>RGMII_TX_CTL</v>
          </cell>
          <cell r="D387" t="str">
            <v>RGMII</v>
          </cell>
          <cell r="G387" t="str">
            <v>usboh3.H2_STROBE</v>
          </cell>
          <cell r="H387" t="str">
            <v>enet.RGMII_TX_CTL</v>
          </cell>
          <cell r="I387" t="str">
            <v/>
          </cell>
          <cell r="J387" t="str">
            <v/>
          </cell>
          <cell r="K387" t="str">
            <v/>
          </cell>
          <cell r="L387" t="str">
            <v>gpio6.GPIO[26]</v>
          </cell>
          <cell r="M387" t="str">
            <v>mipi_core.DPHY_TEST_IN[7]</v>
          </cell>
          <cell r="N387" t="str">
            <v>enet.ANATOP_ETHERNET_REF_OUT</v>
          </cell>
        </row>
        <row r="388">
          <cell r="A388" t="str">
            <v>NVCC_RGMII</v>
          </cell>
          <cell r="B388" t="str">
            <v>NVCC_RGMII</v>
          </cell>
          <cell r="D388" t="str">
            <v>RGMII</v>
          </cell>
          <cell r="G388" t="str">
            <v/>
          </cell>
          <cell r="H388" t="str">
            <v/>
          </cell>
          <cell r="I388" t="str">
            <v/>
          </cell>
          <cell r="J388" t="str">
            <v/>
          </cell>
          <cell r="K388" t="str">
            <v/>
          </cell>
          <cell r="L388" t="str">
            <v/>
          </cell>
          <cell r="M388" t="str">
            <v/>
          </cell>
          <cell r="N388" t="str">
            <v/>
          </cell>
        </row>
        <row r="389">
          <cell r="A389" t="str">
            <v>RGMII_TD0</v>
          </cell>
          <cell r="B389" t="str">
            <v>RGMII_TD0</v>
          </cell>
          <cell r="D389" t="str">
            <v>RGMII</v>
          </cell>
          <cell r="G389" t="str">
            <v>mipi_hsi_ctrl.TX_READY</v>
          </cell>
          <cell r="H389" t="str">
            <v>enet.RGMII_TD0</v>
          </cell>
          <cell r="I389" t="str">
            <v/>
          </cell>
          <cell r="J389" t="str">
            <v/>
          </cell>
          <cell r="K389" t="str">
            <v/>
          </cell>
          <cell r="L389" t="str">
            <v>gpio6.GPIO[20]</v>
          </cell>
          <cell r="M389" t="str">
            <v>mipi_core.DPHY_TEST_IN[1]</v>
          </cell>
          <cell r="N389" t="str">
            <v/>
          </cell>
        </row>
        <row r="390">
          <cell r="A390" t="str">
            <v>RGMII_RX_CTL</v>
          </cell>
          <cell r="B390" t="str">
            <v>RGMII_RX_CTL</v>
          </cell>
          <cell r="D390" t="str">
            <v>RGMII</v>
          </cell>
          <cell r="G390" t="str">
            <v>usboh3.H3_DATA</v>
          </cell>
          <cell r="H390" t="str">
            <v>enet.RGMII_RX_CTL</v>
          </cell>
          <cell r="I390" t="str">
            <v/>
          </cell>
          <cell r="J390" t="str">
            <v/>
          </cell>
          <cell r="K390" t="str">
            <v/>
          </cell>
          <cell r="L390" t="str">
            <v>gpio6.GPIO[24]</v>
          </cell>
          <cell r="M390" t="str">
            <v>mipi_core.DPHY_TEST_IN[5]</v>
          </cell>
          <cell r="N390" t="str">
            <v/>
          </cell>
        </row>
        <row r="391">
          <cell r="A391" t="str">
            <v>RGMII_TXC</v>
          </cell>
          <cell r="B391" t="str">
            <v>RGMII_TXC</v>
          </cell>
          <cell r="D391" t="str">
            <v>RGMII</v>
          </cell>
          <cell r="G391" t="str">
            <v>usboh3.H2_DATA</v>
          </cell>
          <cell r="H391" t="str">
            <v>enet.RGMII_TXC</v>
          </cell>
          <cell r="I391" t="str">
            <v>spdif.SPDIF_EXTCLK</v>
          </cell>
          <cell r="J391" t="str">
            <v/>
          </cell>
          <cell r="K391" t="str">
            <v/>
          </cell>
          <cell r="L391" t="str">
            <v>gpio6.GPIO[19]</v>
          </cell>
          <cell r="M391" t="str">
            <v>mipi_core.DPHY_TEST_IN[0]</v>
          </cell>
          <cell r="N391" t="str">
            <v>anatop.ANATOP_24M_OUT</v>
          </cell>
        </row>
        <row r="392">
          <cell r="A392" t="str">
            <v>RGMII_TD1</v>
          </cell>
          <cell r="B392" t="str">
            <v>RGMII_TD1</v>
          </cell>
          <cell r="D392" t="str">
            <v>RGMII</v>
          </cell>
          <cell r="G392" t="str">
            <v>mipi_hsi_ctrl.RX_FLAG</v>
          </cell>
          <cell r="H392" t="str">
            <v>enet.RGMII_TD1</v>
          </cell>
          <cell r="I392" t="str">
            <v/>
          </cell>
          <cell r="J392" t="str">
            <v/>
          </cell>
          <cell r="K392" t="str">
            <v/>
          </cell>
          <cell r="L392" t="str">
            <v>gpio6.GPIO[21]</v>
          </cell>
          <cell r="M392" t="str">
            <v>mipi_core.DPHY_TEST_IN[2]</v>
          </cell>
          <cell r="N392" t="str">
            <v>ccm.PLL3_BYP</v>
          </cell>
        </row>
        <row r="393">
          <cell r="A393" t="str">
            <v>SD2_CMD</v>
          </cell>
          <cell r="B393" t="str">
            <v>SD2_CMD</v>
          </cell>
          <cell r="D393" t="str">
            <v>SD2</v>
          </cell>
          <cell r="G393" t="str">
            <v>usdhc2.CMD</v>
          </cell>
          <cell r="H393" t="str">
            <v/>
          </cell>
          <cell r="I393" t="str">
            <v>kpp.ROW[5]</v>
          </cell>
          <cell r="J393" t="str">
            <v>audmux.AUD4_RXC</v>
          </cell>
          <cell r="K393" t="str">
            <v>pcie_ctrl.DIAG_STATUS_BUS_MUX[10]</v>
          </cell>
          <cell r="L393" t="str">
            <v>gpio1.GPIO[11]</v>
          </cell>
          <cell r="M393" t="str">
            <v/>
          </cell>
          <cell r="N393" t="str">
            <v/>
          </cell>
        </row>
        <row r="394">
          <cell r="A394" t="str">
            <v>SD2_DAT1</v>
          </cell>
          <cell r="B394" t="str">
            <v>SD2_DAT1</v>
          </cell>
          <cell r="D394" t="str">
            <v>SD2</v>
          </cell>
          <cell r="G394" t="str">
            <v>usdhc2.DAT1</v>
          </cell>
          <cell r="H394" t="str">
            <v/>
          </cell>
          <cell r="I394" t="str">
            <v>weim.WEIM_CS[2]</v>
          </cell>
          <cell r="J394" t="str">
            <v>audmux.AUD4_TXFS</v>
          </cell>
          <cell r="K394" t="str">
            <v>kpp.COL[7]</v>
          </cell>
          <cell r="L394" t="str">
            <v>gpio1.GPIO[14]</v>
          </cell>
          <cell r="M394" t="str">
            <v>ccm.WAIT</v>
          </cell>
          <cell r="N394" t="str">
            <v>anatop.ANATOP_TESTO[0]</v>
          </cell>
        </row>
        <row r="395">
          <cell r="A395" t="str">
            <v>NVCC_SD2</v>
          </cell>
          <cell r="B395" t="str">
            <v>NVCC_SD2</v>
          </cell>
          <cell r="D395" t="str">
            <v>SD2</v>
          </cell>
          <cell r="G395" t="str">
            <v/>
          </cell>
          <cell r="H395" t="str">
            <v/>
          </cell>
          <cell r="I395" t="str">
            <v/>
          </cell>
          <cell r="J395" t="str">
            <v/>
          </cell>
          <cell r="K395" t="str">
            <v/>
          </cell>
          <cell r="L395" t="str">
            <v/>
          </cell>
          <cell r="M395" t="str">
            <v/>
          </cell>
          <cell r="N395" t="str">
            <v/>
          </cell>
        </row>
        <row r="396">
          <cell r="A396" t="str">
            <v>SD2_CLK</v>
          </cell>
          <cell r="B396" t="str">
            <v>SD2_CLK</v>
          </cell>
          <cell r="D396" t="str">
            <v>SD2</v>
          </cell>
          <cell r="G396" t="str">
            <v>usdhc2.CLK</v>
          </cell>
          <cell r="H396" t="str">
            <v/>
          </cell>
          <cell r="I396" t="str">
            <v>kpp.COL[5]</v>
          </cell>
          <cell r="J396" t="str">
            <v>audmux.AUD4_RXFS</v>
          </cell>
          <cell r="K396" t="str">
            <v>pcie_ctrl.DIAG_STATUS_BUS_MUX[9]</v>
          </cell>
          <cell r="L396" t="str">
            <v>gpio1.GPIO[10]</v>
          </cell>
          <cell r="M396" t="str">
            <v>phy.DTB[1]</v>
          </cell>
          <cell r="N396" t="str">
            <v/>
          </cell>
        </row>
        <row r="397">
          <cell r="A397" t="str">
            <v>SD2_DAT3</v>
          </cell>
          <cell r="B397" t="str">
            <v>SD2_DAT3</v>
          </cell>
          <cell r="D397" t="str">
            <v>SD2</v>
          </cell>
          <cell r="G397" t="str">
            <v>usdhc2.DAT3</v>
          </cell>
          <cell r="H397" t="str">
            <v/>
          </cell>
          <cell r="I397" t="str">
            <v>kpp.COL[6]</v>
          </cell>
          <cell r="J397" t="str">
            <v>audmux.AUD4_TXC</v>
          </cell>
          <cell r="K397" t="str">
            <v>pcie_ctrl.DIAG_STATUS_BUS_MUX[11]</v>
          </cell>
          <cell r="L397" t="str">
            <v>gpio1.GPIO[12]</v>
          </cell>
          <cell r="M397" t="str">
            <v>sjc.DONE</v>
          </cell>
          <cell r="N397" t="str">
            <v>anatop.ANATOP_TESTO[3]</v>
          </cell>
        </row>
        <row r="398">
          <cell r="A398" t="str">
            <v>SD2_DAT2</v>
          </cell>
          <cell r="B398" t="str">
            <v>SD2_DAT2</v>
          </cell>
          <cell r="D398" t="str">
            <v>SD2</v>
          </cell>
          <cell r="G398" t="str">
            <v>usdhc2.DAT2</v>
          </cell>
          <cell r="H398" t="str">
            <v/>
          </cell>
          <cell r="I398" t="str">
            <v>weim.WEIM_CS[3]</v>
          </cell>
          <cell r="J398" t="str">
            <v>audmux.AUD4_TXD</v>
          </cell>
          <cell r="K398" t="str">
            <v>kpp.ROW[6]</v>
          </cell>
          <cell r="L398" t="str">
            <v>gpio1.GPIO[13]</v>
          </cell>
          <cell r="M398" t="str">
            <v>ccm.STOP</v>
          </cell>
          <cell r="N398" t="str">
            <v>anatop.ANATOP_TESTO[1]</v>
          </cell>
        </row>
        <row r="399">
          <cell r="A399" t="str">
            <v>NVCC_SD2</v>
          </cell>
          <cell r="B399" t="str">
            <v>NVCC_SD2</v>
          </cell>
          <cell r="D399" t="str">
            <v>SD2</v>
          </cell>
          <cell r="G399" t="str">
            <v/>
          </cell>
          <cell r="H399" t="str">
            <v/>
          </cell>
          <cell r="I399" t="str">
            <v/>
          </cell>
          <cell r="J399" t="str">
            <v/>
          </cell>
          <cell r="K399" t="str">
            <v/>
          </cell>
          <cell r="L399" t="str">
            <v/>
          </cell>
          <cell r="M399" t="str">
            <v/>
          </cell>
          <cell r="N399" t="str">
            <v/>
          </cell>
        </row>
        <row r="400">
          <cell r="A400" t="str">
            <v>SD2_DAT0</v>
          </cell>
          <cell r="B400" t="str">
            <v>SD2_DAT0</v>
          </cell>
          <cell r="D400" t="str">
            <v>SD2</v>
          </cell>
          <cell r="G400" t="str">
            <v>usdhc2.DAT0</v>
          </cell>
          <cell r="H400" t="str">
            <v/>
          </cell>
          <cell r="I400" t="str">
            <v/>
          </cell>
          <cell r="J400" t="str">
            <v>audmux.AUD4_RXD</v>
          </cell>
          <cell r="K400" t="str">
            <v>kpp.ROW[7]</v>
          </cell>
          <cell r="L400" t="str">
            <v>gpio1.GPIO[15]</v>
          </cell>
          <cell r="M400" t="str">
            <v>dcic2.DCIC_OUT</v>
          </cell>
          <cell r="N400" t="str">
            <v>anatop.ANATOP_TESTO[2]</v>
          </cell>
        </row>
        <row r="401">
          <cell r="A401" t="str">
            <v/>
          </cell>
          <cell r="B401">
            <v>0</v>
          </cell>
          <cell r="D401" t="str">
            <v/>
          </cell>
          <cell r="G401" t="str">
            <v/>
          </cell>
          <cell r="H401" t="str">
            <v/>
          </cell>
          <cell r="I401" t="str">
            <v/>
          </cell>
          <cell r="J401" t="str">
            <v/>
          </cell>
          <cell r="K401" t="str">
            <v/>
          </cell>
          <cell r="L401" t="str">
            <v/>
          </cell>
          <cell r="M401" t="str">
            <v/>
          </cell>
          <cell r="N401" t="str">
            <v/>
          </cell>
        </row>
        <row r="402">
          <cell r="A402" t="str">
            <v>NVCC_SD1</v>
          </cell>
          <cell r="B402" t="str">
            <v>NVCC_SD1</v>
          </cell>
          <cell r="D402" t="str">
            <v>SD1</v>
          </cell>
          <cell r="G402" t="str">
            <v/>
          </cell>
          <cell r="H402" t="str">
            <v/>
          </cell>
          <cell r="I402" t="str">
            <v/>
          </cell>
          <cell r="J402" t="str">
            <v/>
          </cell>
          <cell r="K402" t="str">
            <v/>
          </cell>
          <cell r="L402" t="str">
            <v/>
          </cell>
          <cell r="M402" t="str">
            <v/>
          </cell>
          <cell r="N402" t="str">
            <v/>
          </cell>
        </row>
        <row r="403">
          <cell r="A403" t="str">
            <v>SD1_DAT1</v>
          </cell>
          <cell r="B403" t="str">
            <v>SD1_DAT1</v>
          </cell>
          <cell r="D403" t="str">
            <v>SD1</v>
          </cell>
          <cell r="G403" t="str">
            <v>usdhc1.DAT1</v>
          </cell>
          <cell r="H403" t="str">
            <v/>
          </cell>
          <cell r="I403" t="str">
            <v>pwm3.PWMO</v>
          </cell>
          <cell r="J403" t="str">
            <v>gpt.CAPIN2</v>
          </cell>
          <cell r="K403" t="str">
            <v>pcie_ctrl.DIAG_STATUS_BUS_MUX[7]</v>
          </cell>
          <cell r="L403" t="str">
            <v>gpio1.GPIO[17]</v>
          </cell>
          <cell r="M403" t="str">
            <v>hdmi_tx.OPHYDTB[0]</v>
          </cell>
          <cell r="N403" t="str">
            <v>anatop.ANATOP_TESTO[8]</v>
          </cell>
        </row>
        <row r="404">
          <cell r="A404" t="str">
            <v>SD1_CLK</v>
          </cell>
          <cell r="B404" t="str">
            <v>SD1_CLK</v>
          </cell>
          <cell r="D404" t="str">
            <v>SD1</v>
          </cell>
          <cell r="G404" t="str">
            <v>usdhc1.CLK</v>
          </cell>
          <cell r="H404" t="str">
            <v/>
          </cell>
          <cell r="I404" t="str">
            <v>osc32k.32K_OUT</v>
          </cell>
          <cell r="J404" t="str">
            <v>gpt.CLKIN</v>
          </cell>
          <cell r="K404" t="str">
            <v/>
          </cell>
          <cell r="L404" t="str">
            <v>gpio1.GPIO[20]</v>
          </cell>
          <cell r="M404" t="str">
            <v>phy.DTB[0]</v>
          </cell>
          <cell r="N404" t="str">
            <v/>
          </cell>
        </row>
        <row r="405">
          <cell r="A405" t="e">
            <v>#REF!</v>
          </cell>
          <cell r="B405" t="e">
            <v>#REF!</v>
          </cell>
          <cell r="D405" t="e">
            <v>#REF!</v>
          </cell>
          <cell r="G405" t="e">
            <v>#REF!</v>
          </cell>
          <cell r="H405" t="e">
            <v>#REF!</v>
          </cell>
          <cell r="I405" t="e">
            <v>#REF!</v>
          </cell>
          <cell r="J405" t="e">
            <v>#REF!</v>
          </cell>
          <cell r="K405" t="e">
            <v>#REF!</v>
          </cell>
          <cell r="L405" t="e">
            <v>#REF!</v>
          </cell>
          <cell r="M405" t="e">
            <v>#REF!</v>
          </cell>
          <cell r="N405" t="e">
            <v>#REF!</v>
          </cell>
        </row>
        <row r="406">
          <cell r="A406" t="str">
            <v>SD1_DAT2</v>
          </cell>
          <cell r="B406" t="str">
            <v>SD1_DAT2</v>
          </cell>
          <cell r="D406" t="str">
            <v>SD1</v>
          </cell>
          <cell r="G406" t="str">
            <v>usdhc1.DAT2</v>
          </cell>
          <cell r="H406" t="str">
            <v/>
          </cell>
          <cell r="I406" t="str">
            <v>gpt.CMPOUT2</v>
          </cell>
          <cell r="J406" t="str">
            <v>pwm2.PWMO</v>
          </cell>
          <cell r="K406" t="str">
            <v>wdog1.WDOG_B</v>
          </cell>
          <cell r="L406" t="str">
            <v>gpio1.GPIO[19]</v>
          </cell>
          <cell r="M406" t="str">
            <v>wdog1.WDOG_RST_B_DEB</v>
          </cell>
          <cell r="N406" t="str">
            <v>anatop.ANATOP_TESTO[4]</v>
          </cell>
        </row>
        <row r="407">
          <cell r="A407" t="e">
            <v>#REF!</v>
          </cell>
          <cell r="B407" t="e">
            <v>#REF!</v>
          </cell>
          <cell r="D407" t="e">
            <v>#REF!</v>
          </cell>
          <cell r="G407" t="e">
            <v>#REF!</v>
          </cell>
          <cell r="H407" t="e">
            <v>#REF!</v>
          </cell>
          <cell r="I407" t="e">
            <v>#REF!</v>
          </cell>
          <cell r="J407" t="e">
            <v>#REF!</v>
          </cell>
          <cell r="K407" t="e">
            <v>#REF!</v>
          </cell>
          <cell r="L407" t="e">
            <v>#REF!</v>
          </cell>
          <cell r="M407" t="e">
            <v>#REF!</v>
          </cell>
          <cell r="N407" t="e">
            <v>#REF!</v>
          </cell>
        </row>
        <row r="408">
          <cell r="A408" t="str">
            <v>NVCC_SD1</v>
          </cell>
          <cell r="B408" t="str">
            <v>NVCC_SD1</v>
          </cell>
          <cell r="D408" t="str">
            <v>SD1</v>
          </cell>
          <cell r="G408" t="str">
            <v/>
          </cell>
          <cell r="H408" t="str">
            <v/>
          </cell>
          <cell r="I408" t="str">
            <v/>
          </cell>
          <cell r="J408" t="str">
            <v/>
          </cell>
          <cell r="K408" t="str">
            <v/>
          </cell>
          <cell r="L408" t="str">
            <v/>
          </cell>
          <cell r="M408" t="str">
            <v/>
          </cell>
          <cell r="N408" t="str">
            <v/>
          </cell>
        </row>
        <row r="409">
          <cell r="A409" t="str">
            <v>SD1_DAT3</v>
          </cell>
          <cell r="B409" t="str">
            <v>SD1_DAT3</v>
          </cell>
          <cell r="D409" t="str">
            <v>SD1</v>
          </cell>
          <cell r="G409" t="str">
            <v>usdhc1.DAT3</v>
          </cell>
          <cell r="H409" t="str">
            <v/>
          </cell>
          <cell r="I409" t="str">
            <v>gpt.CMPOUT3</v>
          </cell>
          <cell r="J409" t="str">
            <v>pwm1.PWMO</v>
          </cell>
          <cell r="K409" t="str">
            <v>wdog2.WDOG_B</v>
          </cell>
          <cell r="L409" t="str">
            <v>gpio1.GPIO[21]</v>
          </cell>
          <cell r="M409" t="str">
            <v>wdog2.WDOG_RST_B_DEB</v>
          </cell>
          <cell r="N409" t="str">
            <v>anatop.ANATOP_TESTO[6]</v>
          </cell>
        </row>
        <row r="410">
          <cell r="A410" t="str">
            <v/>
          </cell>
          <cell r="B410">
            <v>0</v>
          </cell>
          <cell r="D410" t="str">
            <v/>
          </cell>
          <cell r="G410" t="str">
            <v/>
          </cell>
          <cell r="H410" t="str">
            <v/>
          </cell>
          <cell r="I410" t="str">
            <v/>
          </cell>
          <cell r="J410" t="str">
            <v/>
          </cell>
          <cell r="K410" t="str">
            <v/>
          </cell>
          <cell r="L410" t="str">
            <v/>
          </cell>
          <cell r="M410" t="str">
            <v/>
          </cell>
          <cell r="N410" t="str">
            <v/>
          </cell>
        </row>
        <row r="411">
          <cell r="A411" t="str">
            <v>SD4_DAT3</v>
          </cell>
          <cell r="B411" t="str">
            <v>SD4_DAT3</v>
          </cell>
          <cell r="D411" t="str">
            <v>NANDF</v>
          </cell>
          <cell r="G411" t="str">
            <v>rawnand.D11</v>
          </cell>
          <cell r="H411" t="str">
            <v>usdhc4.DAT3</v>
          </cell>
          <cell r="I411" t="str">
            <v/>
          </cell>
          <cell r="J411" t="str">
            <v>usboh3.UH2_DFD_OUT[27]</v>
          </cell>
          <cell r="K411" t="str">
            <v>usboh3.UH3_DFD_OUT[27]</v>
          </cell>
          <cell r="L411" t="str">
            <v>gpio2.GPIO[11]</v>
          </cell>
          <cell r="M411" t="str">
            <v>ipu1.IPU_DIAG_BUS[11]</v>
          </cell>
          <cell r="N411" t="str">
            <v/>
          </cell>
        </row>
        <row r="412">
          <cell r="A412" t="str">
            <v>SD4_DAT6</v>
          </cell>
          <cell r="B412" t="str">
            <v>SD4_DAT6</v>
          </cell>
          <cell r="D412" t="str">
            <v>NANDF</v>
          </cell>
          <cell r="G412" t="str">
            <v>rawnand.D14</v>
          </cell>
          <cell r="H412" t="str">
            <v>usdhc4.DAT6</v>
          </cell>
          <cell r="I412" t="str">
            <v>uart2.CTS</v>
          </cell>
          <cell r="J412" t="str">
            <v>usboh3.UH2_DFD_OUT[30]</v>
          </cell>
          <cell r="K412" t="str">
            <v>usboh3.UH3_DFD_OUT[30]</v>
          </cell>
          <cell r="L412" t="str">
            <v>gpio2.GPIO[14]</v>
          </cell>
          <cell r="M412" t="str">
            <v>ipu1.IPU_DIAG_BUS[14]</v>
          </cell>
          <cell r="N412" t="str">
            <v/>
          </cell>
        </row>
        <row r="413">
          <cell r="A413" t="str">
            <v>NVCC_NANDF</v>
          </cell>
          <cell r="B413" t="str">
            <v>NVCC_NANDF</v>
          </cell>
          <cell r="D413" t="str">
            <v>NANDF</v>
          </cell>
          <cell r="G413" t="str">
            <v/>
          </cell>
          <cell r="H413" t="str">
            <v/>
          </cell>
          <cell r="I413" t="str">
            <v/>
          </cell>
          <cell r="J413" t="str">
            <v/>
          </cell>
          <cell r="K413" t="str">
            <v/>
          </cell>
          <cell r="L413" t="str">
            <v/>
          </cell>
          <cell r="M413" t="str">
            <v/>
          </cell>
          <cell r="N413" t="str">
            <v/>
          </cell>
        </row>
        <row r="414">
          <cell r="A414" t="e">
            <v>#REF!</v>
          </cell>
          <cell r="B414" t="e">
            <v>#REF!</v>
          </cell>
          <cell r="D414" t="e">
            <v>#REF!</v>
          </cell>
          <cell r="G414" t="e">
            <v>#REF!</v>
          </cell>
          <cell r="H414" t="e">
            <v>#REF!</v>
          </cell>
          <cell r="I414" t="e">
            <v>#REF!</v>
          </cell>
          <cell r="J414" t="e">
            <v>#REF!</v>
          </cell>
          <cell r="K414" t="e">
            <v>#REF!</v>
          </cell>
          <cell r="L414" t="e">
            <v>#REF!</v>
          </cell>
          <cell r="M414" t="e">
            <v>#REF!</v>
          </cell>
          <cell r="N414" t="e">
            <v>#REF!</v>
          </cell>
        </row>
        <row r="415">
          <cell r="A415" t="e">
            <v>#REF!</v>
          </cell>
          <cell r="B415" t="e">
            <v>#REF!</v>
          </cell>
          <cell r="D415" t="e">
            <v>#REF!</v>
          </cell>
          <cell r="G415" t="e">
            <v>#REF!</v>
          </cell>
          <cell r="H415" t="e">
            <v>#REF!</v>
          </cell>
          <cell r="I415" t="e">
            <v>#REF!</v>
          </cell>
          <cell r="J415" t="e">
            <v>#REF!</v>
          </cell>
          <cell r="K415" t="e">
            <v>#REF!</v>
          </cell>
          <cell r="L415" t="e">
            <v>#REF!</v>
          </cell>
          <cell r="M415" t="e">
            <v>#REF!</v>
          </cell>
          <cell r="N415" t="e">
            <v>#REF!</v>
          </cell>
        </row>
        <row r="416">
          <cell r="A416" t="e">
            <v>#REF!</v>
          </cell>
          <cell r="B416" t="e">
            <v>#REF!</v>
          </cell>
          <cell r="D416" t="e">
            <v>#REF!</v>
          </cell>
          <cell r="G416" t="e">
            <v>#REF!</v>
          </cell>
          <cell r="H416" t="e">
            <v>#REF!</v>
          </cell>
          <cell r="I416" t="e">
            <v>#REF!</v>
          </cell>
          <cell r="J416" t="e">
            <v>#REF!</v>
          </cell>
          <cell r="K416" t="e">
            <v>#REF!</v>
          </cell>
          <cell r="L416" t="e">
            <v>#REF!</v>
          </cell>
          <cell r="M416" t="e">
            <v>#REF!</v>
          </cell>
          <cell r="N416" t="e">
            <v>#REF!</v>
          </cell>
        </row>
        <row r="417">
          <cell r="A417" t="str">
            <v>SD4_DAT1</v>
          </cell>
          <cell r="B417" t="str">
            <v>SD4_DAT1</v>
          </cell>
          <cell r="D417" t="str">
            <v>NANDF</v>
          </cell>
          <cell r="G417" t="str">
            <v>rawnand.D9</v>
          </cell>
          <cell r="H417" t="str">
            <v>usdhc4.DAT1</v>
          </cell>
          <cell r="I417" t="str">
            <v>pwm3.PWMO</v>
          </cell>
          <cell r="J417" t="str">
            <v>usboh3.UH2_DFD_OUT[25]</v>
          </cell>
          <cell r="K417" t="str">
            <v>usboh3.UH3_DFD_OUT[25]</v>
          </cell>
          <cell r="L417" t="str">
            <v>gpio2.GPIO[9]</v>
          </cell>
          <cell r="M417" t="str">
            <v>ipu1.IPU_DIAG_BUS[9]</v>
          </cell>
          <cell r="N417" t="str">
            <v/>
          </cell>
        </row>
        <row r="418">
          <cell r="A418" t="str">
            <v>NVCC_NANDF</v>
          </cell>
          <cell r="B418" t="str">
            <v>NVCC_NANDF</v>
          </cell>
          <cell r="D418" t="str">
            <v>NANDF</v>
          </cell>
          <cell r="G418" t="str">
            <v/>
          </cell>
          <cell r="H418" t="str">
            <v/>
          </cell>
          <cell r="I418" t="str">
            <v/>
          </cell>
          <cell r="J418" t="str">
            <v/>
          </cell>
          <cell r="K418" t="str">
            <v/>
          </cell>
          <cell r="L418" t="str">
            <v/>
          </cell>
          <cell r="M418" t="str">
            <v/>
          </cell>
          <cell r="N418" t="str">
            <v/>
          </cell>
        </row>
        <row r="419">
          <cell r="A419" t="str">
            <v>SD4_DAT0</v>
          </cell>
          <cell r="B419" t="str">
            <v>SD4_DAT0</v>
          </cell>
          <cell r="D419" t="str">
            <v>NANDF</v>
          </cell>
          <cell r="G419" t="str">
            <v>rawnand.D8</v>
          </cell>
          <cell r="H419" t="str">
            <v>usdhc4.DAT0</v>
          </cell>
          <cell r="I419" t="str">
            <v>rawnand.DQS</v>
          </cell>
          <cell r="J419" t="str">
            <v>usboh3.UH2_DFD_OUT[24]</v>
          </cell>
          <cell r="K419" t="str">
            <v>usboh3.UH3_DFD_OUT[24]</v>
          </cell>
          <cell r="L419" t="str">
            <v>gpio2.GPIO[8]</v>
          </cell>
          <cell r="M419" t="str">
            <v>ipu1.IPU_DIAG_BUS[8]</v>
          </cell>
          <cell r="N419" t="str">
            <v/>
          </cell>
        </row>
        <row r="420">
          <cell r="A420" t="str">
            <v>SD4_DAT4</v>
          </cell>
          <cell r="B420" t="str">
            <v>SD4_DAT4</v>
          </cell>
          <cell r="D420" t="str">
            <v>NANDF</v>
          </cell>
          <cell r="G420" t="str">
            <v>rawnand.D12</v>
          </cell>
          <cell r="H420" t="str">
            <v>usdhc4.DAT4</v>
          </cell>
          <cell r="I420" t="str">
            <v>uart2.RXD_MUX</v>
          </cell>
          <cell r="J420" t="str">
            <v>usboh3.UH2_DFD_OUT[28]</v>
          </cell>
          <cell r="K420" t="str">
            <v>usboh3.UH3_DFD_OUT[28]</v>
          </cell>
          <cell r="L420" t="str">
            <v>gpio2.GPIO[12]</v>
          </cell>
          <cell r="M420" t="str">
            <v>ipu1.IPU_DIAG_BUS[12]</v>
          </cell>
          <cell r="N420" t="str">
            <v/>
          </cell>
        </row>
        <row r="421">
          <cell r="A421" t="str">
            <v>SD4_DAT2</v>
          </cell>
          <cell r="B421" t="str">
            <v>SD4_DAT2</v>
          </cell>
          <cell r="D421" t="str">
            <v>NANDF</v>
          </cell>
          <cell r="G421" t="str">
            <v>rawnand.D10</v>
          </cell>
          <cell r="H421" t="str">
            <v>usdhc4.DAT2</v>
          </cell>
          <cell r="I421" t="str">
            <v>pwm4.PWMO</v>
          </cell>
          <cell r="J421" t="str">
            <v>usboh3.UH2_DFD_OUT[26]</v>
          </cell>
          <cell r="K421" t="str">
            <v>usboh3.UH3_DFD_OUT[26]</v>
          </cell>
          <cell r="L421" t="str">
            <v>gpio2.GPIO[10]</v>
          </cell>
          <cell r="M421" t="str">
            <v>ipu1.IPU_DIAG_BUS[10]</v>
          </cell>
          <cell r="N421" t="str">
            <v/>
          </cell>
        </row>
        <row r="422">
          <cell r="A422" t="str">
            <v>SD4_CMD</v>
          </cell>
          <cell r="B422" t="str">
            <v>SD4_CMD</v>
          </cell>
          <cell r="D422" t="str">
            <v>NANDF</v>
          </cell>
          <cell r="G422" t="str">
            <v>usdhc4.CMD</v>
          </cell>
          <cell r="H422" t="str">
            <v>rawnand.RDN</v>
          </cell>
          <cell r="I422" t="str">
            <v>uart3.TXD_MUX</v>
          </cell>
          <cell r="J422" t="str">
            <v/>
          </cell>
          <cell r="K422" t="str">
            <v>pcie_ctrl.DIAG_STATUS_BUS_MUX[5]</v>
          </cell>
          <cell r="L422" t="str">
            <v>gpio7.GPIO[9]</v>
          </cell>
          <cell r="M422" t="str">
            <v/>
          </cell>
          <cell r="N422" t="str">
            <v/>
          </cell>
        </row>
        <row r="423">
          <cell r="A423" t="e">
            <v>#REF!</v>
          </cell>
          <cell r="B423" t="e">
            <v>#REF!</v>
          </cell>
          <cell r="D423" t="e">
            <v>#REF!</v>
          </cell>
          <cell r="G423" t="e">
            <v>#REF!</v>
          </cell>
          <cell r="H423" t="e">
            <v>#REF!</v>
          </cell>
          <cell r="I423" t="e">
            <v>#REF!</v>
          </cell>
          <cell r="J423" t="e">
            <v>#REF!</v>
          </cell>
          <cell r="K423" t="e">
            <v>#REF!</v>
          </cell>
          <cell r="L423" t="e">
            <v>#REF!</v>
          </cell>
          <cell r="M423" t="e">
            <v>#REF!</v>
          </cell>
          <cell r="N423" t="e">
            <v>#REF!</v>
          </cell>
        </row>
        <row r="424">
          <cell r="A424" t="e">
            <v>#REF!</v>
          </cell>
          <cell r="B424" t="e">
            <v>#REF!</v>
          </cell>
          <cell r="D424" t="e">
            <v>#REF!</v>
          </cell>
          <cell r="G424" t="e">
            <v>#REF!</v>
          </cell>
          <cell r="H424" t="e">
            <v>#REF!</v>
          </cell>
          <cell r="I424" t="e">
            <v>#REF!</v>
          </cell>
          <cell r="J424" t="e">
            <v>#REF!</v>
          </cell>
          <cell r="K424" t="e">
            <v>#REF!</v>
          </cell>
          <cell r="L424" t="e">
            <v>#REF!</v>
          </cell>
          <cell r="M424" t="e">
            <v>#REF!</v>
          </cell>
          <cell r="N424" t="e">
            <v>#REF!</v>
          </cell>
        </row>
        <row r="425">
          <cell r="A425" t="str">
            <v>SD4_CLK</v>
          </cell>
          <cell r="B425" t="str">
            <v>SD4_CLK</v>
          </cell>
          <cell r="D425" t="str">
            <v>NANDF</v>
          </cell>
          <cell r="G425" t="str">
            <v>usdhc4.CLK</v>
          </cell>
          <cell r="H425" t="str">
            <v>rawnand.WRN</v>
          </cell>
          <cell r="I425" t="str">
            <v>uart3.RXD_MUX</v>
          </cell>
          <cell r="J425" t="str">
            <v/>
          </cell>
          <cell r="K425" t="str">
            <v>pcie_ctrl.DIAG_STATUS_BUS_MUX[6]</v>
          </cell>
          <cell r="L425" t="str">
            <v>gpio7.GPIO[10]</v>
          </cell>
          <cell r="M425" t="str">
            <v/>
          </cell>
          <cell r="N425" t="str">
            <v/>
          </cell>
        </row>
        <row r="426">
          <cell r="A426" t="str">
            <v>NANDF_D4</v>
          </cell>
          <cell r="B426" t="str">
            <v>NANDF_D4</v>
          </cell>
          <cell r="D426" t="str">
            <v>NANDF</v>
          </cell>
          <cell r="G426" t="str">
            <v>rawnand.D4</v>
          </cell>
          <cell r="H426" t="str">
            <v>usdhc2.DAT4</v>
          </cell>
          <cell r="I426" t="str">
            <v>gpu3d.GPU_DEBUG_OUT[4]</v>
          </cell>
          <cell r="J426" t="str">
            <v>usboh3.UH2_DFD_OUT[20]</v>
          </cell>
          <cell r="K426" t="str">
            <v>usboh3.UH3_DFD_OUT[20]</v>
          </cell>
          <cell r="L426" t="str">
            <v>gpio2.GPIO[4]</v>
          </cell>
          <cell r="M426" t="str">
            <v>ipu1.IPU_DIAG_BUS[4]</v>
          </cell>
          <cell r="N426" t="str">
            <v/>
          </cell>
        </row>
        <row r="427">
          <cell r="A427" t="str">
            <v>NVCC_NANDF</v>
          </cell>
          <cell r="B427" t="str">
            <v>NVCC_NANDF</v>
          </cell>
          <cell r="D427" t="str">
            <v>NANDF</v>
          </cell>
          <cell r="G427" t="str">
            <v/>
          </cell>
          <cell r="H427" t="str">
            <v/>
          </cell>
          <cell r="I427" t="str">
            <v/>
          </cell>
          <cell r="J427" t="str">
            <v/>
          </cell>
          <cell r="K427" t="str">
            <v/>
          </cell>
          <cell r="L427" t="str">
            <v/>
          </cell>
          <cell r="M427" t="str">
            <v/>
          </cell>
          <cell r="N427" t="str">
            <v/>
          </cell>
        </row>
        <row r="428">
          <cell r="A428" t="str">
            <v>NANDF_D0</v>
          </cell>
          <cell r="B428" t="str">
            <v>NANDF_D0</v>
          </cell>
          <cell r="D428" t="str">
            <v>NANDF</v>
          </cell>
          <cell r="G428" t="str">
            <v>rawnand.D0</v>
          </cell>
          <cell r="H428" t="str">
            <v>usdhc1.DAT4</v>
          </cell>
          <cell r="I428" t="str">
            <v>gpu3d.GPU_DEBUG_OUT[0]</v>
          </cell>
          <cell r="J428" t="str">
            <v>usboh3.UH2_DFD_OUT[16]</v>
          </cell>
          <cell r="K428" t="str">
            <v>usboh3.UH3_DFD_OUT[16]</v>
          </cell>
          <cell r="L428" t="str">
            <v>gpio2.GPIO[0]</v>
          </cell>
          <cell r="M428" t="str">
            <v>ipu1.IPU_DIAG_BUS[0]</v>
          </cell>
          <cell r="N428" t="str">
            <v/>
          </cell>
        </row>
        <row r="429">
          <cell r="A429" t="str">
            <v>NANDF_D7</v>
          </cell>
          <cell r="B429" t="str">
            <v>NANDF_D7</v>
          </cell>
          <cell r="D429" t="str">
            <v>NANDF</v>
          </cell>
          <cell r="G429" t="str">
            <v>rawnand.D7</v>
          </cell>
          <cell r="H429" t="str">
            <v>usdhc2.DAT7</v>
          </cell>
          <cell r="I429" t="str">
            <v>gpu3d.GPU_DEBUG_OUT[7]</v>
          </cell>
          <cell r="J429" t="str">
            <v>usboh3.UH2_DFD_OUT[23]</v>
          </cell>
          <cell r="K429" t="str">
            <v>usboh3.UH3_DFD_OUT[23]</v>
          </cell>
          <cell r="L429" t="str">
            <v>gpio2.GPIO[7]</v>
          </cell>
          <cell r="M429" t="str">
            <v>ipu1.IPU_DIAG_BUS[7]</v>
          </cell>
          <cell r="N429" t="str">
            <v/>
          </cell>
        </row>
        <row r="430">
          <cell r="A430" t="str">
            <v>NVCC_NANDF</v>
          </cell>
          <cell r="B430" t="str">
            <v>NVCC_NANDF</v>
          </cell>
          <cell r="D430" t="str">
            <v>NANDF</v>
          </cell>
          <cell r="G430" t="str">
            <v/>
          </cell>
          <cell r="H430" t="str">
            <v/>
          </cell>
          <cell r="I430" t="str">
            <v/>
          </cell>
          <cell r="J430" t="str">
            <v/>
          </cell>
          <cell r="K430" t="str">
            <v/>
          </cell>
          <cell r="L430" t="str">
            <v/>
          </cell>
          <cell r="M430" t="str">
            <v/>
          </cell>
          <cell r="N430" t="str">
            <v/>
          </cell>
        </row>
        <row r="431">
          <cell r="A431" t="str">
            <v>NANDF_D1</v>
          </cell>
          <cell r="B431" t="str">
            <v>NANDF_D1</v>
          </cell>
          <cell r="D431" t="str">
            <v>NANDF</v>
          </cell>
          <cell r="G431" t="str">
            <v>rawnand.D1</v>
          </cell>
          <cell r="H431" t="str">
            <v>usdhc1.DAT5</v>
          </cell>
          <cell r="I431" t="str">
            <v>gpu3d.GPU_DEBUG_OUT[1]</v>
          </cell>
          <cell r="J431" t="str">
            <v>usboh3.UH2_DFD_OUT[17]</v>
          </cell>
          <cell r="K431" t="str">
            <v>usboh3.UH3_DFD_OUT[17]</v>
          </cell>
          <cell r="L431" t="str">
            <v>gpio2.GPIO[1]</v>
          </cell>
          <cell r="M431" t="str">
            <v>ipu1.IPU_DIAG_BUS[1]</v>
          </cell>
          <cell r="N431" t="str">
            <v/>
          </cell>
        </row>
        <row r="432">
          <cell r="A432" t="str">
            <v>NANDF_D6</v>
          </cell>
          <cell r="B432" t="str">
            <v>NANDF_D6</v>
          </cell>
          <cell r="D432" t="str">
            <v>NANDF</v>
          </cell>
          <cell r="G432" t="str">
            <v>rawnand.D6</v>
          </cell>
          <cell r="H432" t="str">
            <v>usdhc2.DAT6</v>
          </cell>
          <cell r="I432" t="str">
            <v>gpu3d.GPU_DEBUG_OUT[6]</v>
          </cell>
          <cell r="J432" t="str">
            <v>usboh3.UH2_DFD_OUT[22]</v>
          </cell>
          <cell r="K432" t="str">
            <v>usboh3.UH3_DFD_OUT[22]</v>
          </cell>
          <cell r="L432" t="str">
            <v>gpio2.GPIO[6]</v>
          </cell>
          <cell r="M432" t="str">
            <v>ipu1.IPU_DIAG_BUS[6]</v>
          </cell>
          <cell r="N432" t="str">
            <v/>
          </cell>
        </row>
        <row r="433">
          <cell r="A433" t="e">
            <v>#REF!</v>
          </cell>
          <cell r="B433" t="e">
            <v>#REF!</v>
          </cell>
          <cell r="D433" t="e">
            <v>#REF!</v>
          </cell>
          <cell r="G433" t="e">
            <v>#REF!</v>
          </cell>
          <cell r="H433" t="e">
            <v>#REF!</v>
          </cell>
          <cell r="I433" t="e">
            <v>#REF!</v>
          </cell>
          <cell r="J433" t="e">
            <v>#REF!</v>
          </cell>
          <cell r="K433" t="e">
            <v>#REF!</v>
          </cell>
          <cell r="L433" t="e">
            <v>#REF!</v>
          </cell>
          <cell r="M433" t="e">
            <v>#REF!</v>
          </cell>
          <cell r="N433" t="e">
            <v>#REF!</v>
          </cell>
        </row>
        <row r="434">
          <cell r="A434" t="e">
            <v>#REF!</v>
          </cell>
          <cell r="B434" t="e">
            <v>#REF!</v>
          </cell>
          <cell r="D434" t="e">
            <v>#REF!</v>
          </cell>
          <cell r="G434" t="e">
            <v>#REF!</v>
          </cell>
          <cell r="H434" t="e">
            <v>#REF!</v>
          </cell>
          <cell r="I434" t="e">
            <v>#REF!</v>
          </cell>
          <cell r="J434" t="e">
            <v>#REF!</v>
          </cell>
          <cell r="K434" t="e">
            <v>#REF!</v>
          </cell>
          <cell r="L434" t="e">
            <v>#REF!</v>
          </cell>
          <cell r="M434" t="e">
            <v>#REF!</v>
          </cell>
          <cell r="N434" t="e">
            <v>#REF!</v>
          </cell>
        </row>
        <row r="435">
          <cell r="A435" t="str">
            <v>NANDF_D3</v>
          </cell>
          <cell r="B435" t="str">
            <v>NANDF_D3</v>
          </cell>
          <cell r="D435" t="str">
            <v>NANDF</v>
          </cell>
          <cell r="G435" t="str">
            <v>rawnand.D3</v>
          </cell>
          <cell r="H435" t="str">
            <v>usdhc1.DAT7</v>
          </cell>
          <cell r="I435" t="str">
            <v>gpu3d.GPU_DEBUG_OUT[3]</v>
          </cell>
          <cell r="J435" t="str">
            <v>usboh3.UH2_DFD_OUT[19]</v>
          </cell>
          <cell r="K435" t="str">
            <v>usboh3.UH3_DFD_OUT[19]</v>
          </cell>
          <cell r="L435" t="str">
            <v>gpio2.GPIO[3]</v>
          </cell>
          <cell r="M435" t="str">
            <v>ipu1.IPU_DIAG_BUS[3]</v>
          </cell>
          <cell r="N435" t="str">
            <v/>
          </cell>
        </row>
        <row r="436">
          <cell r="A436" t="str">
            <v>NVCC_NANDF</v>
          </cell>
          <cell r="B436" t="str">
            <v>NVCC_NANDF</v>
          </cell>
          <cell r="D436" t="str">
            <v>NANDF</v>
          </cell>
          <cell r="G436" t="str">
            <v/>
          </cell>
          <cell r="H436" t="str">
            <v/>
          </cell>
          <cell r="I436" t="str">
            <v/>
          </cell>
          <cell r="J436" t="str">
            <v/>
          </cell>
          <cell r="K436" t="str">
            <v/>
          </cell>
          <cell r="L436" t="str">
            <v/>
          </cell>
          <cell r="M436" t="str">
            <v/>
          </cell>
          <cell r="N436" t="str">
            <v/>
          </cell>
        </row>
        <row r="437">
          <cell r="A437" t="str">
            <v>NANDF_D2</v>
          </cell>
          <cell r="B437" t="str">
            <v>NANDF_D2</v>
          </cell>
          <cell r="D437" t="str">
            <v>NANDF</v>
          </cell>
          <cell r="G437" t="str">
            <v>rawnand.D2</v>
          </cell>
          <cell r="H437" t="str">
            <v>usdhc1.DAT6</v>
          </cell>
          <cell r="I437" t="str">
            <v>gpu3d.GPU_DEBUG_OUT[2]</v>
          </cell>
          <cell r="J437" t="str">
            <v>usboh3.UH2_DFD_OUT[18]</v>
          </cell>
          <cell r="K437" t="str">
            <v>usboh3.UH3_DFD_OUT[18]</v>
          </cell>
          <cell r="L437" t="str">
            <v>gpio2.GPIO[2]</v>
          </cell>
          <cell r="M437" t="str">
            <v>ipu1.IPU_DIAG_BUS[2]</v>
          </cell>
          <cell r="N437" t="str">
            <v/>
          </cell>
        </row>
        <row r="438">
          <cell r="A438" t="str">
            <v>NANDF_CS2</v>
          </cell>
          <cell r="B438" t="str">
            <v>NANDF_CS2</v>
          </cell>
          <cell r="D438" t="str">
            <v>NANDF</v>
          </cell>
          <cell r="G438" t="str">
            <v>rawnand.CE2N</v>
          </cell>
          <cell r="H438" t="str">
            <v>ipu1.SISG[0]</v>
          </cell>
          <cell r="I438" t="str">
            <v>esai1.TX0</v>
          </cell>
          <cell r="J438" t="str">
            <v>weim.WEIM_CRE</v>
          </cell>
          <cell r="K438" t="str">
            <v>ccm.CLKO2</v>
          </cell>
          <cell r="L438" t="str">
            <v>gpio6.GPIO[15]</v>
          </cell>
          <cell r="M438" t="str">
            <v/>
          </cell>
          <cell r="N438" t="str">
            <v/>
          </cell>
        </row>
        <row r="439">
          <cell r="A439" t="str">
            <v>NANDF_ALE</v>
          </cell>
          <cell r="B439" t="str">
            <v>NANDF_ALE</v>
          </cell>
          <cell r="D439" t="str">
            <v>NANDF</v>
          </cell>
          <cell r="G439" t="str">
            <v>rawnand.ALE</v>
          </cell>
          <cell r="H439" t="str">
            <v>usdhc4.RST</v>
          </cell>
          <cell r="I439" t="str">
            <v>pcie_ctrl.DIAG_STATUS_BUS_MUX[0]</v>
          </cell>
          <cell r="J439" t="str">
            <v>usboh3.UH3_DFD_OUT[12]</v>
          </cell>
          <cell r="K439" t="str">
            <v>usboh3.UH2_DFD_OUT[12]</v>
          </cell>
          <cell r="L439" t="str">
            <v>gpio6.GPIO[8]</v>
          </cell>
          <cell r="M439" t="str">
            <v>mipi_core.DPHY_TEST_IN[24]</v>
          </cell>
          <cell r="N439" t="str">
            <v/>
          </cell>
        </row>
        <row r="440">
          <cell r="A440" t="str">
            <v>NANDF_CS1</v>
          </cell>
          <cell r="B440" t="str">
            <v>NANDF_CS1</v>
          </cell>
          <cell r="D440" t="str">
            <v>NANDF</v>
          </cell>
          <cell r="G440" t="str">
            <v>rawnand.CE1N</v>
          </cell>
          <cell r="H440" t="str">
            <v>usdhc4.VSELECT</v>
          </cell>
          <cell r="I440" t="str">
            <v>usdhc3.VSELECT</v>
          </cell>
          <cell r="J440" t="str">
            <v/>
          </cell>
          <cell r="K440" t="str">
            <v>pcie_ctrl.DIAG_STATUS_BUS_MUX[3]</v>
          </cell>
          <cell r="L440" t="str">
            <v>gpio6.GPIO[14]</v>
          </cell>
          <cell r="M440" t="str">
            <v/>
          </cell>
          <cell r="N440" t="str">
            <v>pl301_sim_mx6dl_per1.HREADYOUT</v>
          </cell>
        </row>
        <row r="441">
          <cell r="A441" t="str">
            <v>NANDF_RB0</v>
          </cell>
          <cell r="B441" t="str">
            <v>NANDF_RB0</v>
          </cell>
          <cell r="D441" t="str">
            <v>NANDF</v>
          </cell>
          <cell r="G441" t="str">
            <v>rawnand.READY0</v>
          </cell>
          <cell r="H441" t="str">
            <v/>
          </cell>
          <cell r="I441" t="str">
            <v>pcie_ctrl.DIAG_STATUS_BUS_MUX[2]</v>
          </cell>
          <cell r="J441" t="str">
            <v>usboh3.UH3_DFD_OUT[14]</v>
          </cell>
          <cell r="K441" t="str">
            <v>usboh3.UH2_DFD_OUT[14]</v>
          </cell>
          <cell r="L441" t="str">
            <v>gpio6.GPIO[10]</v>
          </cell>
          <cell r="M441" t="str">
            <v>mipi_core.DPHY_TEST_OUT[33]</v>
          </cell>
          <cell r="N441" t="str">
            <v/>
          </cell>
        </row>
        <row r="442">
          <cell r="A442" t="str">
            <v>NANDF_CS3</v>
          </cell>
          <cell r="B442" t="str">
            <v>NANDF_CS3</v>
          </cell>
          <cell r="D442" t="str">
            <v>NANDF</v>
          </cell>
          <cell r="G442" t="str">
            <v>rawnand.CE3N</v>
          </cell>
          <cell r="H442" t="str">
            <v>ipu1.SISG[1]</v>
          </cell>
          <cell r="I442" t="str">
            <v>esai1.TX1</v>
          </cell>
          <cell r="J442" t="str">
            <v>weim.WEIM_A[26]</v>
          </cell>
          <cell r="K442" t="str">
            <v>pcie_ctrl.DIAG_STATUS_BUS_MUX[4]</v>
          </cell>
          <cell r="L442" t="str">
            <v>gpio6.GPIO[16]</v>
          </cell>
          <cell r="M442" t="str">
            <v/>
          </cell>
          <cell r="N442" t="str">
            <v>tpsmp.CLK</v>
          </cell>
        </row>
        <row r="443">
          <cell r="A443" t="e">
            <v>#REF!</v>
          </cell>
          <cell r="B443" t="e">
            <v>#REF!</v>
          </cell>
          <cell r="D443" t="e">
            <v>#REF!</v>
          </cell>
          <cell r="G443" t="e">
            <v>#REF!</v>
          </cell>
          <cell r="H443" t="e">
            <v>#REF!</v>
          </cell>
          <cell r="I443" t="e">
            <v>#REF!</v>
          </cell>
          <cell r="J443" t="e">
            <v>#REF!</v>
          </cell>
          <cell r="K443" t="e">
            <v>#REF!</v>
          </cell>
          <cell r="L443" t="e">
            <v>#REF!</v>
          </cell>
          <cell r="M443" t="e">
            <v>#REF!</v>
          </cell>
          <cell r="N443" t="e">
            <v>#REF!</v>
          </cell>
        </row>
        <row r="444">
          <cell r="A444" t="e">
            <v>#REF!</v>
          </cell>
          <cell r="B444" t="e">
            <v>#REF!</v>
          </cell>
          <cell r="D444" t="e">
            <v>#REF!</v>
          </cell>
          <cell r="G444" t="e">
            <v>#REF!</v>
          </cell>
          <cell r="H444" t="e">
            <v>#REF!</v>
          </cell>
          <cell r="I444" t="e">
            <v>#REF!</v>
          </cell>
          <cell r="J444" t="e">
            <v>#REF!</v>
          </cell>
          <cell r="K444" t="e">
            <v>#REF!</v>
          </cell>
          <cell r="L444" t="e">
            <v>#REF!</v>
          </cell>
          <cell r="M444" t="e">
            <v>#REF!</v>
          </cell>
          <cell r="N444" t="e">
            <v>#REF!</v>
          </cell>
        </row>
        <row r="445">
          <cell r="A445" t="e">
            <v>#REF!</v>
          </cell>
          <cell r="B445" t="e">
            <v>#REF!</v>
          </cell>
          <cell r="D445" t="e">
            <v>#REF!</v>
          </cell>
          <cell r="G445" t="e">
            <v>#REF!</v>
          </cell>
          <cell r="H445" t="e">
            <v>#REF!</v>
          </cell>
          <cell r="I445" t="e">
            <v>#REF!</v>
          </cell>
          <cell r="J445" t="e">
            <v>#REF!</v>
          </cell>
          <cell r="K445" t="e">
            <v>#REF!</v>
          </cell>
          <cell r="L445" t="e">
            <v>#REF!</v>
          </cell>
          <cell r="M445" t="e">
            <v>#REF!</v>
          </cell>
          <cell r="N445" t="e">
            <v>#REF!</v>
          </cell>
        </row>
        <row r="446">
          <cell r="A446" t="str">
            <v>NANDF_CS0</v>
          </cell>
          <cell r="B446" t="str">
            <v>NANDF_CS0</v>
          </cell>
          <cell r="D446" t="str">
            <v>NANDF</v>
          </cell>
          <cell r="G446" t="str">
            <v>rawnand.CE0N</v>
          </cell>
          <cell r="H446" t="str">
            <v/>
          </cell>
          <cell r="I446" t="str">
            <v/>
          </cell>
          <cell r="J446" t="str">
            <v>usboh3.UH3_DFD_OUT[15]</v>
          </cell>
          <cell r="K446" t="str">
            <v>usboh3.UH2_DFD_OUT[15]</v>
          </cell>
          <cell r="L446" t="str">
            <v>gpio6.GPIO[11]</v>
          </cell>
          <cell r="M446" t="str">
            <v/>
          </cell>
          <cell r="N446" t="str">
            <v/>
          </cell>
        </row>
        <row r="447">
          <cell r="A447" t="e">
            <v>#REF!</v>
          </cell>
          <cell r="B447" t="e">
            <v>#REF!</v>
          </cell>
          <cell r="D447" t="e">
            <v>#REF!</v>
          </cell>
          <cell r="G447" t="e">
            <v>#REF!</v>
          </cell>
          <cell r="H447" t="e">
            <v>#REF!</v>
          </cell>
          <cell r="I447" t="e">
            <v>#REF!</v>
          </cell>
          <cell r="J447" t="e">
            <v>#REF!</v>
          </cell>
          <cell r="K447" t="e">
            <v>#REF!</v>
          </cell>
          <cell r="L447" t="e">
            <v>#REF!</v>
          </cell>
          <cell r="M447" t="e">
            <v>#REF!</v>
          </cell>
          <cell r="N447" t="e">
            <v>#REF!</v>
          </cell>
        </row>
        <row r="448">
          <cell r="A448" t="e">
            <v>#REF!</v>
          </cell>
          <cell r="B448" t="e">
            <v>#REF!</v>
          </cell>
          <cell r="D448" t="e">
            <v>#REF!</v>
          </cell>
          <cell r="G448" t="e">
            <v>#REF!</v>
          </cell>
          <cell r="H448" t="e">
            <v>#REF!</v>
          </cell>
          <cell r="I448" t="e">
            <v>#REF!</v>
          </cell>
          <cell r="J448" t="e">
            <v>#REF!</v>
          </cell>
          <cell r="K448" t="e">
            <v>#REF!</v>
          </cell>
          <cell r="L448" t="e">
            <v>#REF!</v>
          </cell>
          <cell r="M448" t="e">
            <v>#REF!</v>
          </cell>
          <cell r="N448" t="e">
            <v>#REF!</v>
          </cell>
        </row>
        <row r="449">
          <cell r="A449" t="e">
            <v>#REF!</v>
          </cell>
          <cell r="B449" t="e">
            <v>#REF!</v>
          </cell>
          <cell r="D449" t="e">
            <v>#REF!</v>
          </cell>
          <cell r="G449" t="e">
            <v>#REF!</v>
          </cell>
          <cell r="H449" t="e">
            <v>#REF!</v>
          </cell>
          <cell r="I449" t="e">
            <v>#REF!</v>
          </cell>
          <cell r="J449" t="e">
            <v>#REF!</v>
          </cell>
          <cell r="K449" t="e">
            <v>#REF!</v>
          </cell>
          <cell r="L449" t="e">
            <v>#REF!</v>
          </cell>
          <cell r="M449" t="e">
            <v>#REF!</v>
          </cell>
          <cell r="N449" t="e">
            <v>#REF!</v>
          </cell>
        </row>
        <row r="450">
          <cell r="A450" t="e">
            <v>#REF!</v>
          </cell>
          <cell r="B450" t="e">
            <v>#REF!</v>
          </cell>
          <cell r="D450" t="e">
            <v>#REF!</v>
          </cell>
          <cell r="G450" t="e">
            <v>#REF!</v>
          </cell>
          <cell r="H450" t="e">
            <v>#REF!</v>
          </cell>
          <cell r="I450" t="e">
            <v>#REF!</v>
          </cell>
          <cell r="J450" t="e">
            <v>#REF!</v>
          </cell>
          <cell r="K450" t="e">
            <v>#REF!</v>
          </cell>
          <cell r="L450" t="e">
            <v>#REF!</v>
          </cell>
          <cell r="M450" t="e">
            <v>#REF!</v>
          </cell>
          <cell r="N450" t="e">
            <v>#REF!</v>
          </cell>
        </row>
        <row r="451">
          <cell r="A451" t="e">
            <v>#REF!</v>
          </cell>
          <cell r="B451" t="e">
            <v>#REF!</v>
          </cell>
          <cell r="D451" t="e">
            <v>#REF!</v>
          </cell>
          <cell r="G451" t="e">
            <v>#REF!</v>
          </cell>
          <cell r="H451" t="e">
            <v>#REF!</v>
          </cell>
          <cell r="I451" t="e">
            <v>#REF!</v>
          </cell>
          <cell r="J451" t="e">
            <v>#REF!</v>
          </cell>
          <cell r="K451" t="e">
            <v>#REF!</v>
          </cell>
          <cell r="L451" t="e">
            <v>#REF!</v>
          </cell>
          <cell r="M451" t="e">
            <v>#REF!</v>
          </cell>
          <cell r="N451" t="e">
            <v>#REF!</v>
          </cell>
        </row>
        <row r="452">
          <cell r="A452" t="str">
            <v>NANDF_CLE</v>
          </cell>
          <cell r="B452" t="str">
            <v>NANDF_CLE</v>
          </cell>
          <cell r="D452" t="str">
            <v>NANDF</v>
          </cell>
          <cell r="G452" t="str">
            <v>rawnand.CLE</v>
          </cell>
          <cell r="H452" t="str">
            <v/>
          </cell>
          <cell r="I452" t="str">
            <v>pcie_ctrl.DIAG_STATUS_BUS_MUX[31]</v>
          </cell>
          <cell r="J452" t="str">
            <v>usboh3.UH3_DFD_OUT[11]</v>
          </cell>
          <cell r="K452" t="str">
            <v>usboh3.UH2_DFD_OUT[11]</v>
          </cell>
          <cell r="L452" t="str">
            <v>gpio6.GPIO[7]</v>
          </cell>
          <cell r="M452" t="str">
            <v>mipi_core.DPHY_TEST_IN[23]</v>
          </cell>
          <cell r="N452" t="str">
            <v/>
          </cell>
        </row>
        <row r="453">
          <cell r="A453" t="str">
            <v>SD3_DAT2</v>
          </cell>
          <cell r="B453" t="str">
            <v>SD3_DAT2</v>
          </cell>
          <cell r="D453" t="str">
            <v>SD3</v>
          </cell>
          <cell r="G453" t="str">
            <v>usdhc3.DAT2</v>
          </cell>
          <cell r="H453" t="str">
            <v/>
          </cell>
          <cell r="I453" t="str">
            <v>pcie_ctrl.DIAG_STATUS_BUS_MUX[28]</v>
          </cell>
          <cell r="J453" t="str">
            <v>usboh3.UH3_DFD_OUT[8]</v>
          </cell>
          <cell r="K453" t="str">
            <v>usboh3.UH2_DFD_OUT[8]</v>
          </cell>
          <cell r="L453" t="str">
            <v>gpio7.GPIO[6]</v>
          </cell>
          <cell r="M453" t="str">
            <v>mipi_core.DPHY_TEST_IN[20]</v>
          </cell>
          <cell r="N453" t="str">
            <v>anatop.ANATOP_TESTI[1]</v>
          </cell>
        </row>
        <row r="454">
          <cell r="A454" t="e">
            <v>#REF!</v>
          </cell>
          <cell r="B454" t="e">
            <v>#REF!</v>
          </cell>
          <cell r="D454" t="e">
            <v>#REF!</v>
          </cell>
          <cell r="G454" t="e">
            <v>#REF!</v>
          </cell>
          <cell r="H454" t="e">
            <v>#REF!</v>
          </cell>
          <cell r="I454" t="e">
            <v>#REF!</v>
          </cell>
          <cell r="J454" t="e">
            <v>#REF!</v>
          </cell>
          <cell r="K454" t="e">
            <v>#REF!</v>
          </cell>
          <cell r="L454" t="e">
            <v>#REF!</v>
          </cell>
          <cell r="M454" t="e">
            <v>#REF!</v>
          </cell>
          <cell r="N454" t="e">
            <v>#REF!</v>
          </cell>
        </row>
        <row r="455">
          <cell r="A455" t="e">
            <v>#REF!</v>
          </cell>
          <cell r="B455" t="e">
            <v>#REF!</v>
          </cell>
          <cell r="D455" t="e">
            <v>#REF!</v>
          </cell>
          <cell r="G455" t="e">
            <v>#REF!</v>
          </cell>
          <cell r="H455" t="e">
            <v>#REF!</v>
          </cell>
          <cell r="I455" t="e">
            <v>#REF!</v>
          </cell>
          <cell r="J455" t="e">
            <v>#REF!</v>
          </cell>
          <cell r="K455" t="e">
            <v>#REF!</v>
          </cell>
          <cell r="L455" t="e">
            <v>#REF!</v>
          </cell>
          <cell r="M455" t="e">
            <v>#REF!</v>
          </cell>
          <cell r="N455" t="e">
            <v>#REF!</v>
          </cell>
        </row>
        <row r="456">
          <cell r="A456" t="str">
            <v>NANDF_WP_B</v>
          </cell>
          <cell r="B456" t="str">
            <v>NANDF_WP_B</v>
          </cell>
          <cell r="D456" t="str">
            <v>NANDF</v>
          </cell>
          <cell r="G456" t="str">
            <v>rawnand.RESETN</v>
          </cell>
          <cell r="H456" t="str">
            <v/>
          </cell>
          <cell r="I456" t="str">
            <v>pcie_ctrl.DIAG_STATUS_BUS_MUX[1]</v>
          </cell>
          <cell r="J456" t="str">
            <v>usboh3.UH3_DFD_OUT[13]</v>
          </cell>
          <cell r="K456" t="str">
            <v>usboh3.UH2_DFD_OUT[13]</v>
          </cell>
          <cell r="L456" t="str">
            <v>gpio6.GPIO[9]</v>
          </cell>
          <cell r="M456" t="str">
            <v>mipi_core.DPHY_TEST_OUT[32]</v>
          </cell>
          <cell r="N456" t="str">
            <v/>
          </cell>
        </row>
        <row r="457">
          <cell r="A457" t="str">
            <v/>
          </cell>
          <cell r="B457">
            <v>0</v>
          </cell>
          <cell r="D457" t="str">
            <v/>
          </cell>
          <cell r="G457" t="str">
            <v/>
          </cell>
          <cell r="H457" t="str">
            <v/>
          </cell>
          <cell r="I457" t="str">
            <v/>
          </cell>
          <cell r="J457" t="str">
            <v/>
          </cell>
          <cell r="K457" t="str">
            <v/>
          </cell>
          <cell r="L457" t="str">
            <v/>
          </cell>
          <cell r="M457" t="str">
            <v/>
          </cell>
          <cell r="N457" t="str">
            <v/>
          </cell>
        </row>
        <row r="458">
          <cell r="A458" t="str">
            <v>SD3_DAT3</v>
          </cell>
          <cell r="B458" t="str">
            <v>SD3_DAT3</v>
          </cell>
          <cell r="D458" t="str">
            <v>SD3</v>
          </cell>
          <cell r="G458" t="str">
            <v>usdhc3.DAT3</v>
          </cell>
          <cell r="H458" t="str">
            <v>uart3.CTS</v>
          </cell>
          <cell r="I458" t="str">
            <v>pcie_ctrl.DIAG_STATUS_BUS_MUX[29]</v>
          </cell>
          <cell r="J458" t="str">
            <v>usboh3.UH3_DFD_OUT[9]</v>
          </cell>
          <cell r="K458" t="str">
            <v>usboh3.UH2_DFD_OUT[9]</v>
          </cell>
          <cell r="L458" t="str">
            <v>gpio7.GPIO[7]</v>
          </cell>
          <cell r="M458" t="str">
            <v>mipi_core.DPHY_TEST_IN[21]</v>
          </cell>
          <cell r="N458" t="str">
            <v>anatop.ANATOP_TESTI[2]</v>
          </cell>
        </row>
        <row r="459">
          <cell r="A459" t="str">
            <v>NVCC_SD3</v>
          </cell>
          <cell r="B459" t="str">
            <v>NVCC_SD3</v>
          </cell>
          <cell r="D459" t="str">
            <v>SD3</v>
          </cell>
          <cell r="G459" t="str">
            <v/>
          </cell>
          <cell r="H459" t="str">
            <v/>
          </cell>
          <cell r="I459" t="str">
            <v/>
          </cell>
          <cell r="J459" t="str">
            <v/>
          </cell>
          <cell r="K459" t="str">
            <v/>
          </cell>
          <cell r="L459" t="str">
            <v/>
          </cell>
          <cell r="M459" t="str">
            <v/>
          </cell>
          <cell r="N459" t="str">
            <v/>
          </cell>
        </row>
        <row r="460">
          <cell r="A460" t="str">
            <v>SD3_DAT0</v>
          </cell>
          <cell r="B460" t="str">
            <v>SD3_DAT0</v>
          </cell>
          <cell r="D460" t="str">
            <v>SD3</v>
          </cell>
          <cell r="G460" t="str">
            <v>usdhc3.DAT0</v>
          </cell>
          <cell r="H460" t="str">
            <v>uart1.CTS</v>
          </cell>
          <cell r="I460" t="str">
            <v>can2.TXCAN</v>
          </cell>
          <cell r="J460" t="str">
            <v>usboh3.UH3_DFD_OUT[6]</v>
          </cell>
          <cell r="K460" t="str">
            <v>usboh3.UH2_DFD_OUT[6]</v>
          </cell>
          <cell r="L460" t="str">
            <v>gpio7.GPIO[4]</v>
          </cell>
          <cell r="M460" t="str">
            <v>mipi_core.DPHY_TEST_IN[18]</v>
          </cell>
          <cell r="N460" t="str">
            <v>anatop.ANATOP_TESTO[15]</v>
          </cell>
        </row>
        <row r="461">
          <cell r="A461" t="str">
            <v>SD3_DAT1</v>
          </cell>
          <cell r="B461" t="str">
            <v>SD3_DAT1</v>
          </cell>
          <cell r="D461" t="str">
            <v>SD3</v>
          </cell>
          <cell r="G461" t="str">
            <v>usdhc3.DAT1</v>
          </cell>
          <cell r="H461" t="str">
            <v>uart1.RTS</v>
          </cell>
          <cell r="I461" t="str">
            <v>can2.RXCAN</v>
          </cell>
          <cell r="J461" t="str">
            <v>usboh3.UH3_DFD_OUT[7]</v>
          </cell>
          <cell r="K461" t="str">
            <v>usboh3.UH2_DFD_OUT[7]</v>
          </cell>
          <cell r="L461" t="str">
            <v>gpio7.GPIO[5]</v>
          </cell>
          <cell r="M461" t="str">
            <v>mipi_core.DPHY_TEST_IN[19]</v>
          </cell>
          <cell r="N461" t="str">
            <v/>
          </cell>
        </row>
        <row r="462">
          <cell r="A462" t="str">
            <v>SD3_CLK</v>
          </cell>
          <cell r="B462" t="str">
            <v>SD3_CLK</v>
          </cell>
          <cell r="D462" t="str">
            <v>SD3</v>
          </cell>
          <cell r="G462" t="str">
            <v>usdhc3.CLK</v>
          </cell>
          <cell r="H462" t="str">
            <v>uart2.RTS</v>
          </cell>
          <cell r="I462" t="str">
            <v>can1.RXCAN</v>
          </cell>
          <cell r="J462" t="str">
            <v>usboh3.UH3_DFD_OUT[5]</v>
          </cell>
          <cell r="K462" t="str">
            <v>usboh3.UH2_DFD_OUT[5]</v>
          </cell>
          <cell r="L462" t="str">
            <v>gpio7.GPIO[3]</v>
          </cell>
          <cell r="M462" t="str">
            <v>mipi_core.DPHY_TEST_IN[17]</v>
          </cell>
          <cell r="N462" t="str">
            <v>anatop.ANATOP_TESTO[14]</v>
          </cell>
        </row>
        <row r="463">
          <cell r="A463" t="str">
            <v>NVCC_SD3</v>
          </cell>
          <cell r="B463" t="str">
            <v>NVCC_SD3</v>
          </cell>
          <cell r="D463" t="str">
            <v>SD3</v>
          </cell>
          <cell r="G463" t="str">
            <v/>
          </cell>
          <cell r="H463" t="str">
            <v/>
          </cell>
          <cell r="I463" t="str">
            <v/>
          </cell>
          <cell r="J463" t="str">
            <v/>
          </cell>
          <cell r="K463" t="str">
            <v/>
          </cell>
          <cell r="L463" t="str">
            <v/>
          </cell>
          <cell r="M463" t="str">
            <v/>
          </cell>
          <cell r="N463" t="str">
            <v/>
          </cell>
        </row>
        <row r="464">
          <cell r="A464" t="str">
            <v>SD3_DAT7</v>
          </cell>
          <cell r="B464" t="str">
            <v>SD3_DAT7</v>
          </cell>
          <cell r="D464" t="str">
            <v>SD3</v>
          </cell>
          <cell r="G464" t="str">
            <v>usdhc3.DAT7</v>
          </cell>
          <cell r="H464" t="str">
            <v>uart1.TXD_MUX</v>
          </cell>
          <cell r="I464" t="str">
            <v>pcie_ctrl.DIAG_STATUS_BUS_MUX[24]</v>
          </cell>
          <cell r="J464" t="str">
            <v>usboh3.UH3_DFD_OUT[0]</v>
          </cell>
          <cell r="K464" t="str">
            <v>usboh3.UH2_DFD_OUT[0]</v>
          </cell>
          <cell r="L464" t="str">
            <v>gpio6.GPIO[17]</v>
          </cell>
          <cell r="M464" t="str">
            <v>mipi_core.DPHY_TEST_IN[12]</v>
          </cell>
          <cell r="N464" t="str">
            <v>anatop.USBPHY2_TSTO_PLL_CLK20DIV</v>
          </cell>
        </row>
        <row r="465">
          <cell r="A465" t="str">
            <v>SD3_DAT6</v>
          </cell>
          <cell r="B465" t="str">
            <v>SD3_DAT6</v>
          </cell>
          <cell r="D465" t="str">
            <v>SD3</v>
          </cell>
          <cell r="G465" t="str">
            <v>usdhc3.DAT6</v>
          </cell>
          <cell r="H465" t="str">
            <v>uart1.RXD_MUX</v>
          </cell>
          <cell r="I465" t="str">
            <v>pcie_ctrl.DIAG_STATUS_BUS_MUX[25]</v>
          </cell>
          <cell r="J465" t="str">
            <v>usboh3.UH3_DFD_OUT[1]</v>
          </cell>
          <cell r="K465" t="str">
            <v>usboh3.UH2_DFD_OUT[1]</v>
          </cell>
          <cell r="L465" t="str">
            <v>gpio6.GPIO[18]</v>
          </cell>
          <cell r="M465" t="str">
            <v>mipi_core.DPHY_TEST_IN[13]</v>
          </cell>
          <cell r="N465" t="str">
            <v>anatop.ANATOP_TESTO[10]</v>
          </cell>
        </row>
        <row r="466">
          <cell r="A466" t="str">
            <v>SD3_DAT4</v>
          </cell>
          <cell r="B466" t="str">
            <v>SD3_DAT4</v>
          </cell>
          <cell r="D466" t="str">
            <v>SD3</v>
          </cell>
          <cell r="G466" t="str">
            <v>usdhc3.DAT4</v>
          </cell>
          <cell r="H466" t="str">
            <v>uart2.RXD_MUX</v>
          </cell>
          <cell r="I466" t="str">
            <v>pcie_ctrl.DIAG_STATUS_BUS_MUX[27]</v>
          </cell>
          <cell r="J466" t="str">
            <v>usboh3.UH3_DFD_OUT[3]</v>
          </cell>
          <cell r="K466" t="str">
            <v>usboh3.UH2_DFD_OUT[3]</v>
          </cell>
          <cell r="L466" t="str">
            <v>gpio7.GPIO[1]</v>
          </cell>
          <cell r="M466" t="str">
            <v>mipi_core.DPHY_TEST_IN[15]</v>
          </cell>
          <cell r="N466" t="str">
            <v/>
          </cell>
        </row>
        <row r="467">
          <cell r="A467" t="str">
            <v>NVCC_SD3</v>
          </cell>
          <cell r="B467" t="str">
            <v>NVCC_SD3</v>
          </cell>
          <cell r="D467" t="str">
            <v>SD3</v>
          </cell>
          <cell r="G467" t="str">
            <v/>
          </cell>
          <cell r="H467" t="str">
            <v/>
          </cell>
          <cell r="I467" t="str">
            <v/>
          </cell>
          <cell r="J467" t="str">
            <v/>
          </cell>
          <cell r="K467" t="str">
            <v/>
          </cell>
          <cell r="L467" t="str">
            <v/>
          </cell>
          <cell r="M467" t="str">
            <v/>
          </cell>
          <cell r="N467" t="str">
            <v/>
          </cell>
        </row>
        <row r="468">
          <cell r="A468" t="e">
            <v>#REF!</v>
          </cell>
          <cell r="B468" t="e">
            <v>#REF!</v>
          </cell>
          <cell r="D468" t="e">
            <v>#REF!</v>
          </cell>
          <cell r="G468" t="e">
            <v>#REF!</v>
          </cell>
          <cell r="H468" t="e">
            <v>#REF!</v>
          </cell>
          <cell r="I468" t="e">
            <v>#REF!</v>
          </cell>
          <cell r="J468" t="e">
            <v>#REF!</v>
          </cell>
          <cell r="K468" t="e">
            <v>#REF!</v>
          </cell>
          <cell r="L468" t="e">
            <v>#REF!</v>
          </cell>
          <cell r="M468" t="e">
            <v>#REF!</v>
          </cell>
          <cell r="N468" t="e">
            <v>#REF!</v>
          </cell>
        </row>
        <row r="469">
          <cell r="A469" t="e">
            <v>#REF!</v>
          </cell>
          <cell r="B469" t="e">
            <v>#REF!</v>
          </cell>
          <cell r="D469" t="e">
            <v>#REF!</v>
          </cell>
          <cell r="G469" t="e">
            <v>#REF!</v>
          </cell>
          <cell r="H469" t="e">
            <v>#REF!</v>
          </cell>
          <cell r="I469" t="e">
            <v>#REF!</v>
          </cell>
          <cell r="J469" t="e">
            <v>#REF!</v>
          </cell>
          <cell r="K469" t="e">
            <v>#REF!</v>
          </cell>
          <cell r="L469" t="e">
            <v>#REF!</v>
          </cell>
          <cell r="M469" t="e">
            <v>#REF!</v>
          </cell>
          <cell r="N469" t="e">
            <v>#REF!</v>
          </cell>
        </row>
        <row r="470">
          <cell r="A470" t="str">
            <v>SD3_DAT5</v>
          </cell>
          <cell r="B470" t="str">
            <v>SD3_DAT5</v>
          </cell>
          <cell r="D470" t="str">
            <v>SD3</v>
          </cell>
          <cell r="G470" t="str">
            <v>usdhc3.DAT5</v>
          </cell>
          <cell r="H470" t="str">
            <v>uart2.TXD_MUX</v>
          </cell>
          <cell r="I470" t="str">
            <v>pcie_ctrl.DIAG_STATUS_BUS_MUX[26]</v>
          </cell>
          <cell r="J470" t="str">
            <v>usboh3.UH3_DFD_OUT[2]</v>
          </cell>
          <cell r="K470" t="str">
            <v>usboh3.UH2_DFD_OUT[2]</v>
          </cell>
          <cell r="L470" t="str">
            <v>gpio7.GPIO[0]</v>
          </cell>
          <cell r="M470" t="str">
            <v>mipi_core.DPHY_TEST_IN[14]</v>
          </cell>
          <cell r="N470" t="str">
            <v>anatop.ANATOP_TESTO[11]</v>
          </cell>
        </row>
        <row r="471">
          <cell r="A471" t="str">
            <v>SD3_CMD</v>
          </cell>
          <cell r="B471" t="str">
            <v>SD3_CMD</v>
          </cell>
          <cell r="D471" t="str">
            <v>SD3</v>
          </cell>
          <cell r="G471" t="str">
            <v>usdhc3.CMD</v>
          </cell>
          <cell r="H471" t="str">
            <v>uart2.CTS</v>
          </cell>
          <cell r="I471" t="str">
            <v>can1.TXCAN</v>
          </cell>
          <cell r="J471" t="str">
            <v>usboh3.UH3_DFD_OUT[4]</v>
          </cell>
          <cell r="K471" t="str">
            <v>usboh3.UH2_DFD_OUT[4]</v>
          </cell>
          <cell r="L471" t="str">
            <v>gpio7.GPIO[2]</v>
          </cell>
          <cell r="M471" t="str">
            <v>mipi_core.DPHY_TEST_IN[16]</v>
          </cell>
          <cell r="N471" t="str">
            <v>anatop.ANATOP_TESTO[13]</v>
          </cell>
        </row>
        <row r="472">
          <cell r="A472" t="str">
            <v>BOOT_MODE0</v>
          </cell>
          <cell r="B472" t="str">
            <v>BOOT_MODE0</v>
          </cell>
          <cell r="D472" t="str">
            <v>RESET</v>
          </cell>
          <cell r="G472" t="str">
            <v>src.BOOT_MODE[0]</v>
          </cell>
          <cell r="H472" t="str">
            <v/>
          </cell>
          <cell r="I472" t="str">
            <v/>
          </cell>
          <cell r="J472" t="str">
            <v/>
          </cell>
          <cell r="K472" t="str">
            <v/>
          </cell>
          <cell r="L472" t="str">
            <v/>
          </cell>
          <cell r="M472" t="str">
            <v/>
          </cell>
          <cell r="N472" t="str">
            <v/>
          </cell>
        </row>
        <row r="473">
          <cell r="A473" t="str">
            <v/>
          </cell>
          <cell r="B473">
            <v>0</v>
          </cell>
          <cell r="D473" t="str">
            <v/>
          </cell>
          <cell r="G473" t="str">
            <v/>
          </cell>
          <cell r="H473" t="str">
            <v/>
          </cell>
          <cell r="I473" t="str">
            <v/>
          </cell>
          <cell r="J473" t="str">
            <v/>
          </cell>
          <cell r="K473" t="str">
            <v/>
          </cell>
          <cell r="L473" t="str">
            <v/>
          </cell>
          <cell r="M473" t="str">
            <v/>
          </cell>
          <cell r="N473" t="str">
            <v/>
          </cell>
        </row>
        <row r="474">
          <cell r="A474" t="str">
            <v>TEST_MODE</v>
          </cell>
          <cell r="B474" t="str">
            <v>TEST_MODE</v>
          </cell>
          <cell r="D474" t="str">
            <v>RESET</v>
          </cell>
          <cell r="G474" t="str">
            <v>tcu.TEST_MODE</v>
          </cell>
          <cell r="H474" t="str">
            <v/>
          </cell>
          <cell r="I474" t="str">
            <v/>
          </cell>
          <cell r="J474" t="str">
            <v/>
          </cell>
          <cell r="K474" t="str">
            <v/>
          </cell>
          <cell r="L474" t="str">
            <v/>
          </cell>
          <cell r="M474" t="str">
            <v/>
          </cell>
          <cell r="N474" t="str">
            <v/>
          </cell>
        </row>
        <row r="475">
          <cell r="A475" t="str">
            <v>PMIC_ON_REQ</v>
          </cell>
          <cell r="B475" t="str">
            <v>PMIC_ON_REQ</v>
          </cell>
          <cell r="D475" t="str">
            <v>RESET</v>
          </cell>
          <cell r="G475" t="str">
            <v>snvs_lp_wrapper.SNVS_WAKEUP_ALARM</v>
          </cell>
          <cell r="H475" t="str">
            <v/>
          </cell>
          <cell r="I475" t="str">
            <v/>
          </cell>
          <cell r="J475" t="str">
            <v/>
          </cell>
          <cell r="K475" t="str">
            <v/>
          </cell>
          <cell r="L475" t="str">
            <v/>
          </cell>
          <cell r="M475" t="str">
            <v/>
          </cell>
          <cell r="N475" t="str">
            <v/>
          </cell>
        </row>
        <row r="476">
          <cell r="A476" t="e">
            <v>#REF!</v>
          </cell>
          <cell r="B476" t="e">
            <v>#REF!</v>
          </cell>
          <cell r="D476" t="e">
            <v>#REF!</v>
          </cell>
          <cell r="G476" t="e">
            <v>#REF!</v>
          </cell>
          <cell r="H476" t="e">
            <v>#REF!</v>
          </cell>
          <cell r="I476" t="e">
            <v>#REF!</v>
          </cell>
          <cell r="J476" t="e">
            <v>#REF!</v>
          </cell>
          <cell r="K476" t="e">
            <v>#REF!</v>
          </cell>
          <cell r="L476" t="e">
            <v>#REF!</v>
          </cell>
          <cell r="M476" t="e">
            <v>#REF!</v>
          </cell>
          <cell r="N476" t="e">
            <v>#REF!</v>
          </cell>
        </row>
        <row r="477">
          <cell r="A477" t="str">
            <v>NVCC_RESET</v>
          </cell>
          <cell r="B477" t="str">
            <v>NVCC_RESET</v>
          </cell>
          <cell r="D477" t="str">
            <v>RESET</v>
          </cell>
          <cell r="G477" t="str">
            <v/>
          </cell>
          <cell r="H477" t="str">
            <v/>
          </cell>
          <cell r="I477" t="str">
            <v/>
          </cell>
          <cell r="J477" t="str">
            <v/>
          </cell>
          <cell r="K477" t="str">
            <v/>
          </cell>
          <cell r="L477" t="str">
            <v/>
          </cell>
          <cell r="M477" t="str">
            <v/>
          </cell>
          <cell r="N477" t="str">
            <v/>
          </cell>
        </row>
        <row r="478">
          <cell r="A478" t="str">
            <v>MLB_DN</v>
          </cell>
          <cell r="B478" t="str">
            <v>MLB_DN</v>
          </cell>
          <cell r="D478" t="str">
            <v>MLB</v>
          </cell>
          <cell r="G478" t="str">
            <v>.padn_d</v>
          </cell>
          <cell r="H478" t="str">
            <v/>
          </cell>
          <cell r="I478" t="str">
            <v/>
          </cell>
          <cell r="J478" t="str">
            <v/>
          </cell>
          <cell r="K478" t="str">
            <v/>
          </cell>
          <cell r="L478" t="str">
            <v/>
          </cell>
          <cell r="M478" t="str">
            <v/>
          </cell>
          <cell r="N478" t="str">
            <v/>
          </cell>
        </row>
        <row r="479">
          <cell r="A479" t="str">
            <v>MLB_SN</v>
          </cell>
          <cell r="B479" t="str">
            <v>MLB_SN</v>
          </cell>
          <cell r="D479" t="str">
            <v>MLB</v>
          </cell>
          <cell r="G479" t="str">
            <v>.padn_s</v>
          </cell>
          <cell r="H479" t="str">
            <v/>
          </cell>
          <cell r="I479" t="str">
            <v/>
          </cell>
          <cell r="J479" t="str">
            <v/>
          </cell>
          <cell r="K479" t="str">
            <v/>
          </cell>
          <cell r="L479" t="str">
            <v/>
          </cell>
          <cell r="M479" t="str">
            <v/>
          </cell>
          <cell r="N479" t="str">
            <v/>
          </cell>
        </row>
        <row r="480">
          <cell r="A480" t="str">
            <v>MLB_GND</v>
          </cell>
          <cell r="B480" t="str">
            <v>MLB_GND</v>
          </cell>
          <cell r="D480" t="str">
            <v>MLB</v>
          </cell>
          <cell r="G480" t="str">
            <v>.ovss</v>
          </cell>
          <cell r="H480" t="str">
            <v/>
          </cell>
          <cell r="I480" t="str">
            <v/>
          </cell>
          <cell r="J480" t="str">
            <v/>
          </cell>
          <cell r="K480" t="str">
            <v/>
          </cell>
          <cell r="L480" t="str">
            <v/>
          </cell>
          <cell r="M480" t="str">
            <v/>
          </cell>
          <cell r="N480" t="str">
            <v/>
          </cell>
        </row>
        <row r="481">
          <cell r="A481" t="str">
            <v>MLB_DP</v>
          </cell>
          <cell r="B481" t="str">
            <v>MLB_DP</v>
          </cell>
          <cell r="D481" t="str">
            <v>MLB</v>
          </cell>
          <cell r="G481" t="str">
            <v>.padp_d</v>
          </cell>
          <cell r="H481" t="str">
            <v/>
          </cell>
          <cell r="I481" t="str">
            <v/>
          </cell>
          <cell r="J481" t="str">
            <v/>
          </cell>
          <cell r="K481" t="str">
            <v/>
          </cell>
          <cell r="L481" t="str">
            <v/>
          </cell>
          <cell r="M481" t="str">
            <v/>
          </cell>
          <cell r="N481" t="str">
            <v/>
          </cell>
        </row>
        <row r="482">
          <cell r="A482" t="str">
            <v>MLB_CP</v>
          </cell>
          <cell r="B482" t="str">
            <v>MLB_CP</v>
          </cell>
          <cell r="D482" t="str">
            <v>MLB</v>
          </cell>
          <cell r="G482" t="str">
            <v>.padp_clk</v>
          </cell>
          <cell r="H482" t="str">
            <v/>
          </cell>
          <cell r="I482" t="str">
            <v/>
          </cell>
          <cell r="J482" t="str">
            <v/>
          </cell>
          <cell r="K482" t="str">
            <v/>
          </cell>
          <cell r="L482" t="str">
            <v/>
          </cell>
          <cell r="M482" t="str">
            <v/>
          </cell>
          <cell r="N482" t="str">
            <v/>
          </cell>
        </row>
        <row r="483">
          <cell r="A483" t="str">
            <v>NVCC_MLB</v>
          </cell>
          <cell r="B483" t="str">
            <v>NVCC_MLB</v>
          </cell>
          <cell r="D483" t="str">
            <v>MLB</v>
          </cell>
          <cell r="G483" t="str">
            <v>.ovdd</v>
          </cell>
          <cell r="H483" t="str">
            <v/>
          </cell>
          <cell r="I483" t="str">
            <v/>
          </cell>
          <cell r="J483" t="str">
            <v/>
          </cell>
          <cell r="K483" t="str">
            <v/>
          </cell>
          <cell r="L483" t="str">
            <v/>
          </cell>
          <cell r="M483" t="str">
            <v/>
          </cell>
          <cell r="N483" t="str">
            <v/>
          </cell>
        </row>
        <row r="484">
          <cell r="A484" t="e">
            <v>#REF!</v>
          </cell>
          <cell r="B484" t="e">
            <v>#REF!</v>
          </cell>
          <cell r="D484" t="e">
            <v>#REF!</v>
          </cell>
          <cell r="G484" t="e">
            <v>#REF!</v>
          </cell>
          <cell r="H484" t="e">
            <v>#REF!</v>
          </cell>
          <cell r="I484" t="e">
            <v>#REF!</v>
          </cell>
          <cell r="J484" t="e">
            <v>#REF!</v>
          </cell>
          <cell r="K484" t="e">
            <v>#REF!</v>
          </cell>
          <cell r="L484" t="e">
            <v>#REF!</v>
          </cell>
          <cell r="M484" t="e">
            <v>#REF!</v>
          </cell>
          <cell r="N484" t="e">
            <v>#REF!</v>
          </cell>
        </row>
        <row r="485">
          <cell r="A485" t="str">
            <v>VDD_SNVS_IN</v>
          </cell>
          <cell r="B485" t="str">
            <v>VDD_SNVS_IN</v>
          </cell>
          <cell r="D485" t="str">
            <v>ANATOP</v>
          </cell>
          <cell r="G485" t="str">
            <v>.nvcc_battery</v>
          </cell>
          <cell r="H485" t="str">
            <v/>
          </cell>
          <cell r="I485" t="str">
            <v/>
          </cell>
          <cell r="J485" t="str">
            <v/>
          </cell>
          <cell r="K485" t="str">
            <v/>
          </cell>
          <cell r="L485" t="str">
            <v/>
          </cell>
          <cell r="M485" t="str">
            <v/>
          </cell>
          <cell r="N485" t="str">
            <v/>
          </cell>
        </row>
        <row r="486">
          <cell r="A486" t="str">
            <v>VDD_SNVS_CAP</v>
          </cell>
          <cell r="B486" t="str">
            <v>VDD_SNVS_CAP</v>
          </cell>
          <cell r="D486" t="str">
            <v>ANATOP</v>
          </cell>
          <cell r="G486" t="str">
            <v>.vddregrtc_out</v>
          </cell>
          <cell r="H486" t="str">
            <v/>
          </cell>
          <cell r="I486" t="str">
            <v/>
          </cell>
          <cell r="J486" t="str">
            <v/>
          </cell>
          <cell r="K486" t="str">
            <v/>
          </cell>
          <cell r="L486" t="str">
            <v/>
          </cell>
          <cell r="M486" t="str">
            <v/>
          </cell>
          <cell r="N486" t="str">
            <v/>
          </cell>
        </row>
        <row r="487">
          <cell r="A487" t="str">
            <v>USB_H1_DP</v>
          </cell>
          <cell r="B487" t="str">
            <v>USB_H1_DP</v>
          </cell>
          <cell r="D487" t="str">
            <v>ANATOP</v>
          </cell>
          <cell r="G487" t="str">
            <v>.usb_uh1_dp</v>
          </cell>
          <cell r="H487" t="str">
            <v/>
          </cell>
          <cell r="I487" t="str">
            <v/>
          </cell>
          <cell r="J487" t="str">
            <v/>
          </cell>
          <cell r="K487" t="str">
            <v/>
          </cell>
          <cell r="L487" t="str">
            <v/>
          </cell>
          <cell r="M487" t="str">
            <v/>
          </cell>
          <cell r="N487" t="str">
            <v/>
          </cell>
        </row>
        <row r="488">
          <cell r="A488" t="str">
            <v>VDDUSB_CAP</v>
          </cell>
          <cell r="B488" t="str">
            <v>VDDUSB_CAP</v>
          </cell>
          <cell r="D488" t="str">
            <v>ANATOP</v>
          </cell>
          <cell r="G488" t="str">
            <v>.vddreg3p0_out</v>
          </cell>
          <cell r="H488" t="str">
            <v/>
          </cell>
          <cell r="I488" t="str">
            <v/>
          </cell>
          <cell r="J488" t="str">
            <v/>
          </cell>
          <cell r="K488" t="str">
            <v/>
          </cell>
          <cell r="L488" t="str">
            <v/>
          </cell>
          <cell r="M488" t="str">
            <v/>
          </cell>
          <cell r="N488" t="str">
            <v/>
          </cell>
        </row>
        <row r="489">
          <cell r="A489" t="str">
            <v>NGND_USB_OTG</v>
          </cell>
          <cell r="B489" t="str">
            <v>VSS</v>
          </cell>
          <cell r="D489" t="str">
            <v>ANATOP</v>
          </cell>
          <cell r="G489" t="str">
            <v>.usb_otg_gnd</v>
          </cell>
          <cell r="H489" t="str">
            <v/>
          </cell>
          <cell r="I489" t="str">
            <v/>
          </cell>
          <cell r="J489" t="str">
            <v/>
          </cell>
          <cell r="K489" t="str">
            <v/>
          </cell>
          <cell r="L489" t="str">
            <v/>
          </cell>
          <cell r="M489" t="str">
            <v/>
          </cell>
          <cell r="N489" t="str">
            <v/>
          </cell>
        </row>
        <row r="490">
          <cell r="A490" t="str">
            <v>USB_OTG_VBUS</v>
          </cell>
          <cell r="B490" t="str">
            <v>USB_OTG_VBUS</v>
          </cell>
          <cell r="D490" t="str">
            <v>ANATOP</v>
          </cell>
          <cell r="G490" t="str">
            <v>.usb_otg_vbus</v>
          </cell>
          <cell r="H490" t="str">
            <v/>
          </cell>
          <cell r="I490" t="str">
            <v/>
          </cell>
          <cell r="J490" t="str">
            <v/>
          </cell>
          <cell r="K490" t="str">
            <v/>
          </cell>
          <cell r="L490" t="str">
            <v/>
          </cell>
          <cell r="M490" t="str">
            <v/>
          </cell>
          <cell r="N490" t="str">
            <v/>
          </cell>
        </row>
        <row r="491">
          <cell r="A491" t="str">
            <v>GPANAIO</v>
          </cell>
          <cell r="B491" t="str">
            <v>GPANAIO</v>
          </cell>
          <cell r="D491" t="str">
            <v>ANATOP</v>
          </cell>
          <cell r="G491" t="str">
            <v>.gpanaio</v>
          </cell>
          <cell r="H491" t="str">
            <v/>
          </cell>
          <cell r="I491" t="str">
            <v/>
          </cell>
          <cell r="J491" t="str">
            <v/>
          </cell>
          <cell r="K491" t="str">
            <v/>
          </cell>
          <cell r="L491" t="str">
            <v/>
          </cell>
          <cell r="M491" t="str">
            <v/>
          </cell>
          <cell r="N491" t="str">
            <v/>
          </cell>
        </row>
        <row r="492">
          <cell r="A492" t="str">
            <v>USB_OTG_CHD_B</v>
          </cell>
          <cell r="B492" t="str">
            <v>USB_OTG_CHD_B</v>
          </cell>
          <cell r="D492" t="str">
            <v>ANATOP</v>
          </cell>
          <cell r="G492" t="str">
            <v>.usb_otg_chrg_det_b</v>
          </cell>
          <cell r="H492" t="str">
            <v/>
          </cell>
          <cell r="I492" t="str">
            <v/>
          </cell>
          <cell r="J492" t="str">
            <v/>
          </cell>
          <cell r="K492" t="str">
            <v/>
          </cell>
          <cell r="L492" t="str">
            <v/>
          </cell>
          <cell r="M492" t="str">
            <v/>
          </cell>
          <cell r="N492" t="str">
            <v/>
          </cell>
        </row>
        <row r="493">
          <cell r="A493" t="str">
            <v>CLK1_N</v>
          </cell>
          <cell r="B493" t="str">
            <v>CLK1_N</v>
          </cell>
          <cell r="D493" t="str">
            <v>ANATOP</v>
          </cell>
          <cell r="G493" t="str">
            <v>.anaclk1_b</v>
          </cell>
          <cell r="H493" t="str">
            <v/>
          </cell>
          <cell r="I493" t="str">
            <v/>
          </cell>
          <cell r="J493" t="str">
            <v/>
          </cell>
          <cell r="K493" t="str">
            <v/>
          </cell>
          <cell r="L493" t="str">
            <v/>
          </cell>
          <cell r="M493" t="str">
            <v/>
          </cell>
          <cell r="N493" t="str">
            <v/>
          </cell>
        </row>
        <row r="494">
          <cell r="A494" t="str">
            <v>CLK1_P</v>
          </cell>
          <cell r="B494" t="str">
            <v>CLK1_P</v>
          </cell>
          <cell r="D494" t="str">
            <v>ANATOP</v>
          </cell>
          <cell r="G494" t="str">
            <v>.anaclk1</v>
          </cell>
          <cell r="H494" t="str">
            <v/>
          </cell>
          <cell r="I494" t="str">
            <v/>
          </cell>
          <cell r="J494" t="str">
            <v/>
          </cell>
          <cell r="K494" t="str">
            <v/>
          </cell>
          <cell r="L494" t="str">
            <v/>
          </cell>
          <cell r="M494" t="str">
            <v/>
          </cell>
          <cell r="N494" t="str">
            <v/>
          </cell>
        </row>
        <row r="495">
          <cell r="A495" t="str">
            <v>CLK2_N</v>
          </cell>
          <cell r="B495" t="str">
            <v>CLK2_N</v>
          </cell>
          <cell r="D495" t="str">
            <v>ANATOP</v>
          </cell>
          <cell r="G495" t="str">
            <v>.anaclk2_b</v>
          </cell>
          <cell r="H495" t="str">
            <v/>
          </cell>
          <cell r="I495" t="str">
            <v/>
          </cell>
          <cell r="J495" t="str">
            <v/>
          </cell>
          <cell r="K495" t="str">
            <v/>
          </cell>
          <cell r="L495" t="str">
            <v/>
          </cell>
          <cell r="M495" t="str">
            <v/>
          </cell>
          <cell r="N495" t="str">
            <v/>
          </cell>
        </row>
        <row r="496">
          <cell r="A496" t="str">
            <v>CLK2_P</v>
          </cell>
          <cell r="B496" t="str">
            <v>CLK2_P</v>
          </cell>
          <cell r="D496" t="str">
            <v>ANATOP</v>
          </cell>
          <cell r="G496" t="str">
            <v>.anaclk2</v>
          </cell>
          <cell r="H496" t="str">
            <v/>
          </cell>
          <cell r="I496" t="str">
            <v/>
          </cell>
          <cell r="J496" t="str">
            <v/>
          </cell>
          <cell r="K496" t="str">
            <v/>
          </cell>
          <cell r="L496" t="str">
            <v/>
          </cell>
          <cell r="M496" t="str">
            <v/>
          </cell>
          <cell r="N496" t="str">
            <v/>
          </cell>
        </row>
        <row r="497">
          <cell r="A497" t="str">
            <v>RTC_XTALI</v>
          </cell>
          <cell r="B497" t="str">
            <v>RTC_XTALI</v>
          </cell>
          <cell r="D497" t="str">
            <v>ANATOP</v>
          </cell>
          <cell r="G497" t="str">
            <v xml:space="preserve">.rtc_xtali </v>
          </cell>
          <cell r="H497" t="str">
            <v/>
          </cell>
          <cell r="I497" t="str">
            <v/>
          </cell>
          <cell r="J497" t="str">
            <v/>
          </cell>
          <cell r="K497" t="str">
            <v/>
          </cell>
          <cell r="L497" t="str">
            <v/>
          </cell>
          <cell r="M497" t="str">
            <v/>
          </cell>
          <cell r="N497" t="str">
            <v/>
          </cell>
        </row>
        <row r="498">
          <cell r="A498" t="str">
            <v>RTC_XTALO</v>
          </cell>
          <cell r="B498" t="str">
            <v>RTC_XTALO</v>
          </cell>
          <cell r="D498" t="str">
            <v>ANATOP</v>
          </cell>
          <cell r="G498" t="str">
            <v xml:space="preserve">.rtc_xtalo </v>
          </cell>
          <cell r="H498" t="str">
            <v/>
          </cell>
          <cell r="I498" t="str">
            <v/>
          </cell>
          <cell r="J498" t="str">
            <v/>
          </cell>
          <cell r="K498" t="str">
            <v/>
          </cell>
          <cell r="L498" t="str">
            <v/>
          </cell>
          <cell r="M498" t="str">
            <v/>
          </cell>
          <cell r="N498" t="str">
            <v/>
          </cell>
        </row>
        <row r="499">
          <cell r="A499" t="str">
            <v>VDDH_FA</v>
          </cell>
          <cell r="B499" t="str">
            <v>VDDH_FA</v>
          </cell>
          <cell r="D499" t="str">
            <v>ANATOP</v>
          </cell>
          <cell r="G499" t="str">
            <v>.fa_vddh</v>
          </cell>
          <cell r="H499" t="str">
            <v/>
          </cell>
          <cell r="I499" t="str">
            <v/>
          </cell>
          <cell r="J499" t="str">
            <v/>
          </cell>
          <cell r="K499" t="str">
            <v/>
          </cell>
          <cell r="L499" t="str">
            <v/>
          </cell>
          <cell r="M499" t="str">
            <v/>
          </cell>
          <cell r="N499" t="str">
            <v/>
          </cell>
        </row>
        <row r="500">
          <cell r="A500" t="str">
            <v>NGND_2P5</v>
          </cell>
          <cell r="B500" t="str">
            <v>VSS</v>
          </cell>
          <cell r="D500" t="str">
            <v>ANATOP</v>
          </cell>
          <cell r="G500" t="str">
            <v>.gnd2p5</v>
          </cell>
          <cell r="H500" t="str">
            <v/>
          </cell>
          <cell r="I500" t="str">
            <v/>
          </cell>
          <cell r="J500" t="str">
            <v/>
          </cell>
          <cell r="K500" t="str">
            <v/>
          </cell>
          <cell r="L500" t="str">
            <v/>
          </cell>
          <cell r="M500" t="str">
            <v/>
          </cell>
          <cell r="N500" t="str">
            <v/>
          </cell>
        </row>
      </sheetData>
      <sheetData sheetId="31"/>
      <sheetData sheetId="32"/>
      <sheetData sheetId="33"/>
      <sheetData sheetId="34"/>
      <sheetData sheetId="3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"/>
      <sheetName val="analysis"/>
      <sheetName val="die"/>
      <sheetName val="ioring"/>
      <sheetName val="iomux"/>
      <sheetName val="WEIM"/>
      <sheetName val="module"/>
      <sheetName val="instance"/>
      <sheetName val="pad_settings"/>
      <sheetName val="pads"/>
      <sheetName val="param"/>
      <sheetName val="gpr"/>
      <sheetName val="iomux_cell"/>
      <sheetName val="testbench"/>
      <sheetName val="hwctl"/>
      <sheetName val="observe"/>
      <sheetName val="scenario"/>
      <sheetName val="BGA21x21"/>
      <sheetName val="BGA21x21.RLC"/>
      <sheetName val="BSDL"/>
      <sheetName val="IBIS"/>
      <sheetName val="esd_var"/>
      <sheetName val="esd"/>
      <sheetName val="power"/>
      <sheetName val="pad_ports"/>
      <sheetName val="emi setting"/>
      <sheetName val="ver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G2" t="str">
            <v>FORCE</v>
          </cell>
        </row>
        <row r="3">
          <cell r="AG3" t="str">
            <v>sjc.sjc_gpucr1_reg[23]</v>
          </cell>
        </row>
        <row r="4">
          <cell r="AG4" t="str">
            <v/>
          </cell>
        </row>
        <row r="5">
          <cell r="AG5" t="str">
            <v>sjc.sjc_gpucr1_reg[23]</v>
          </cell>
        </row>
        <row r="6">
          <cell r="AG6" t="str">
            <v>sjc.sjc_gpucr1_reg[23]</v>
          </cell>
        </row>
        <row r="7">
          <cell r="AG7" t="str">
            <v/>
          </cell>
        </row>
        <row r="8">
          <cell r="AG8" t="str">
            <v/>
          </cell>
        </row>
        <row r="9">
          <cell r="AG9" t="str">
            <v/>
          </cell>
        </row>
        <row r="10">
          <cell r="AG10" t="str">
            <v/>
          </cell>
        </row>
        <row r="11">
          <cell r="AG11" t="str">
            <v/>
          </cell>
        </row>
        <row r="12">
          <cell r="AG12" t="str">
            <v/>
          </cell>
        </row>
        <row r="13">
          <cell r="AG13" t="str">
            <v/>
          </cell>
        </row>
        <row r="14">
          <cell r="AG14" t="str">
            <v/>
          </cell>
        </row>
        <row r="15">
          <cell r="AG15" t="str">
            <v/>
          </cell>
        </row>
        <row r="16">
          <cell r="AG16" t="str">
            <v/>
          </cell>
        </row>
        <row r="17">
          <cell r="AG17" t="str">
            <v/>
          </cell>
        </row>
        <row r="18">
          <cell r="AG18" t="str">
            <v/>
          </cell>
        </row>
        <row r="19">
          <cell r="AG19" t="str">
            <v/>
          </cell>
        </row>
        <row r="20">
          <cell r="AG20" t="str">
            <v/>
          </cell>
        </row>
        <row r="21">
          <cell r="AG21" t="str">
            <v/>
          </cell>
        </row>
        <row r="22">
          <cell r="AG22" t="str">
            <v/>
          </cell>
        </row>
        <row r="23">
          <cell r="AG23" t="str">
            <v/>
          </cell>
        </row>
        <row r="24">
          <cell r="AG24" t="str">
            <v/>
          </cell>
        </row>
        <row r="25">
          <cell r="AG25" t="str">
            <v/>
          </cell>
        </row>
        <row r="26">
          <cell r="AG26" t="str">
            <v/>
          </cell>
        </row>
        <row r="27">
          <cell r="AG27" t="str">
            <v/>
          </cell>
        </row>
        <row r="28">
          <cell r="AG28" t="str">
            <v/>
          </cell>
        </row>
        <row r="29">
          <cell r="AG29" t="str">
            <v/>
          </cell>
        </row>
        <row r="30">
          <cell r="AG30" t="str">
            <v/>
          </cell>
        </row>
        <row r="31">
          <cell r="AG31" t="str">
            <v/>
          </cell>
        </row>
        <row r="32">
          <cell r="AG32" t="str">
            <v/>
          </cell>
        </row>
        <row r="33">
          <cell r="AG33" t="str">
            <v/>
          </cell>
        </row>
        <row r="34">
          <cell r="AG34" t="str">
            <v/>
          </cell>
        </row>
        <row r="35">
          <cell r="AG35" t="str">
            <v/>
          </cell>
        </row>
        <row r="36">
          <cell r="AG36" t="str">
            <v/>
          </cell>
        </row>
        <row r="37">
          <cell r="AG37" t="str">
            <v/>
          </cell>
        </row>
        <row r="38">
          <cell r="AG38" t="str">
            <v/>
          </cell>
        </row>
        <row r="39">
          <cell r="AG39" t="str">
            <v/>
          </cell>
        </row>
        <row r="40">
          <cell r="AG40" t="str">
            <v/>
          </cell>
        </row>
        <row r="41">
          <cell r="AG41" t="str">
            <v/>
          </cell>
        </row>
        <row r="42">
          <cell r="AG42" t="str">
            <v/>
          </cell>
        </row>
        <row r="43">
          <cell r="AG43" t="str">
            <v/>
          </cell>
        </row>
        <row r="44">
          <cell r="AG44" t="str">
            <v/>
          </cell>
        </row>
        <row r="45">
          <cell r="AG45" t="str">
            <v/>
          </cell>
        </row>
        <row r="46">
          <cell r="AG46" t="str">
            <v/>
          </cell>
        </row>
        <row r="47">
          <cell r="AG47" t="str">
            <v/>
          </cell>
        </row>
        <row r="48">
          <cell r="AG48" t="str">
            <v/>
          </cell>
        </row>
        <row r="49">
          <cell r="AG49" t="str">
            <v/>
          </cell>
        </row>
        <row r="50">
          <cell r="AG50" t="str">
            <v/>
          </cell>
        </row>
        <row r="51">
          <cell r="AG51" t="str">
            <v/>
          </cell>
        </row>
        <row r="52">
          <cell r="AG52" t="str">
            <v/>
          </cell>
        </row>
        <row r="53">
          <cell r="AG53" t="str">
            <v/>
          </cell>
        </row>
        <row r="54">
          <cell r="AG54" t="str">
            <v/>
          </cell>
        </row>
        <row r="55">
          <cell r="AG55" t="str">
            <v/>
          </cell>
        </row>
        <row r="56">
          <cell r="AG56" t="str">
            <v/>
          </cell>
        </row>
        <row r="57">
          <cell r="AG57" t="str">
            <v/>
          </cell>
        </row>
        <row r="58">
          <cell r="AG58" t="str">
            <v/>
          </cell>
        </row>
        <row r="59">
          <cell r="AG59" t="str">
            <v/>
          </cell>
        </row>
        <row r="60">
          <cell r="AG60" t="str">
            <v/>
          </cell>
        </row>
        <row r="61">
          <cell r="AG61" t="str">
            <v/>
          </cell>
        </row>
        <row r="62">
          <cell r="AG62" t="str">
            <v/>
          </cell>
        </row>
        <row r="63">
          <cell r="AG63" t="str">
            <v/>
          </cell>
        </row>
        <row r="64">
          <cell r="AG64" t="str">
            <v/>
          </cell>
        </row>
        <row r="65">
          <cell r="AG65" t="str">
            <v/>
          </cell>
        </row>
        <row r="66">
          <cell r="AG66" t="str">
            <v/>
          </cell>
        </row>
        <row r="67">
          <cell r="AG67" t="str">
            <v/>
          </cell>
        </row>
        <row r="68">
          <cell r="AG68" t="str">
            <v/>
          </cell>
        </row>
        <row r="69">
          <cell r="AG69" t="str">
            <v/>
          </cell>
        </row>
        <row r="70">
          <cell r="AG70" t="str">
            <v>sjc.sjc_pllbr_reg[1]</v>
          </cell>
        </row>
        <row r="71">
          <cell r="AG71" t="str">
            <v>sjc.sjc_pllbr_reg[1]</v>
          </cell>
        </row>
        <row r="72">
          <cell r="AG72" t="str">
            <v>sjc.sjc_pllbr_reg[1]</v>
          </cell>
        </row>
        <row r="73">
          <cell r="AG73" t="str">
            <v/>
          </cell>
        </row>
        <row r="74">
          <cell r="AG74" t="str">
            <v/>
          </cell>
        </row>
        <row r="75">
          <cell r="AG75" t="str">
            <v/>
          </cell>
        </row>
        <row r="76">
          <cell r="AG76" t="str">
            <v/>
          </cell>
        </row>
        <row r="77">
          <cell r="AG77" t="str">
            <v/>
          </cell>
        </row>
        <row r="78">
          <cell r="AG78" t="str">
            <v/>
          </cell>
        </row>
        <row r="79">
          <cell r="AG79" t="str">
            <v/>
          </cell>
        </row>
        <row r="80">
          <cell r="AG80" t="str">
            <v/>
          </cell>
        </row>
        <row r="81">
          <cell r="AG81" t="str">
            <v/>
          </cell>
        </row>
        <row r="82">
          <cell r="AG82" t="str">
            <v/>
          </cell>
        </row>
        <row r="83">
          <cell r="AG83" t="str">
            <v/>
          </cell>
        </row>
        <row r="84">
          <cell r="AG84" t="str">
            <v/>
          </cell>
        </row>
        <row r="85">
          <cell r="AG85" t="str">
            <v/>
          </cell>
        </row>
        <row r="86">
          <cell r="AG86" t="str">
            <v/>
          </cell>
        </row>
        <row r="87">
          <cell r="AG87" t="str">
            <v/>
          </cell>
        </row>
        <row r="88">
          <cell r="AG88" t="str">
            <v/>
          </cell>
        </row>
        <row r="89">
          <cell r="AG89" t="str">
            <v/>
          </cell>
        </row>
        <row r="90">
          <cell r="AG90" t="str">
            <v/>
          </cell>
        </row>
        <row r="91">
          <cell r="AG91" t="str">
            <v/>
          </cell>
        </row>
        <row r="92">
          <cell r="AG92" t="str">
            <v/>
          </cell>
        </row>
        <row r="93">
          <cell r="AG93" t="str">
            <v/>
          </cell>
        </row>
        <row r="94">
          <cell r="AG94" t="str">
            <v/>
          </cell>
        </row>
        <row r="95">
          <cell r="AG95" t="str">
            <v/>
          </cell>
        </row>
        <row r="96">
          <cell r="AG96" t="str">
            <v/>
          </cell>
        </row>
        <row r="97">
          <cell r="AG97" t="str">
            <v/>
          </cell>
        </row>
        <row r="98">
          <cell r="AG98" t="str">
            <v/>
          </cell>
        </row>
        <row r="99">
          <cell r="AG99" t="str">
            <v/>
          </cell>
        </row>
        <row r="100">
          <cell r="AG100" t="str">
            <v/>
          </cell>
        </row>
        <row r="101">
          <cell r="AG101" t="str">
            <v/>
          </cell>
        </row>
        <row r="102">
          <cell r="AG102" t="str">
            <v/>
          </cell>
        </row>
        <row r="103">
          <cell r="AG103" t="str">
            <v/>
          </cell>
        </row>
        <row r="104">
          <cell r="AG104" t="str">
            <v/>
          </cell>
        </row>
        <row r="105">
          <cell r="AG105" t="str">
            <v/>
          </cell>
        </row>
        <row r="106">
          <cell r="AG106" t="str">
            <v/>
          </cell>
        </row>
        <row r="107">
          <cell r="AG107" t="str">
            <v/>
          </cell>
        </row>
        <row r="108">
          <cell r="AG108" t="str">
            <v/>
          </cell>
        </row>
        <row r="109">
          <cell r="AG109" t="str">
            <v/>
          </cell>
        </row>
        <row r="110">
          <cell r="AG110" t="str">
            <v/>
          </cell>
        </row>
        <row r="111">
          <cell r="AG111" t="str">
            <v/>
          </cell>
        </row>
        <row r="112">
          <cell r="AG112" t="str">
            <v/>
          </cell>
        </row>
        <row r="113">
          <cell r="AG113" t="str">
            <v/>
          </cell>
        </row>
        <row r="114">
          <cell r="AG114" t="str">
            <v/>
          </cell>
        </row>
        <row r="115">
          <cell r="AG115" t="str">
            <v/>
          </cell>
        </row>
        <row r="116">
          <cell r="AG116" t="str">
            <v/>
          </cell>
        </row>
        <row r="117">
          <cell r="AG117" t="str">
            <v/>
          </cell>
        </row>
        <row r="118">
          <cell r="AG118" t="str">
            <v/>
          </cell>
        </row>
        <row r="119">
          <cell r="AG119" t="str">
            <v/>
          </cell>
        </row>
        <row r="120">
          <cell r="AG120" t="str">
            <v/>
          </cell>
        </row>
        <row r="121">
          <cell r="AG121" t="str">
            <v/>
          </cell>
        </row>
        <row r="122">
          <cell r="AG122" t="str">
            <v/>
          </cell>
        </row>
        <row r="123">
          <cell r="AG123" t="str">
            <v/>
          </cell>
        </row>
        <row r="124">
          <cell r="AG124" t="str">
            <v/>
          </cell>
        </row>
        <row r="125">
          <cell r="AG125" t="str">
            <v>sjc.sjc_gpucr1_reg[23]</v>
          </cell>
        </row>
        <row r="126">
          <cell r="AG126" t="str">
            <v/>
          </cell>
        </row>
        <row r="127">
          <cell r="AG127" t="str">
            <v/>
          </cell>
        </row>
        <row r="128">
          <cell r="AG128" t="str">
            <v/>
          </cell>
        </row>
        <row r="129">
          <cell r="AG129" t="str">
            <v/>
          </cell>
        </row>
        <row r="130">
          <cell r="AG130" t="str">
            <v/>
          </cell>
        </row>
        <row r="131">
          <cell r="AG131" t="str">
            <v/>
          </cell>
        </row>
        <row r="132">
          <cell r="AG132" t="str">
            <v/>
          </cell>
        </row>
        <row r="133">
          <cell r="AG133" t="str">
            <v/>
          </cell>
        </row>
        <row r="134">
          <cell r="AG134" t="str">
            <v/>
          </cell>
        </row>
        <row r="135">
          <cell r="AG135" t="str">
            <v/>
          </cell>
        </row>
        <row r="136">
          <cell r="AG136" t="str">
            <v/>
          </cell>
        </row>
        <row r="137">
          <cell r="AG137" t="str">
            <v/>
          </cell>
        </row>
        <row r="138">
          <cell r="AG138" t="str">
            <v/>
          </cell>
        </row>
        <row r="139">
          <cell r="AG139" t="str">
            <v/>
          </cell>
        </row>
        <row r="140">
          <cell r="AG140" t="str">
            <v/>
          </cell>
        </row>
        <row r="141">
          <cell r="AG141" t="str">
            <v/>
          </cell>
        </row>
        <row r="142">
          <cell r="AG142" t="str">
            <v/>
          </cell>
        </row>
        <row r="143">
          <cell r="AG143" t="str">
            <v/>
          </cell>
        </row>
        <row r="144">
          <cell r="AG144" t="str">
            <v/>
          </cell>
        </row>
        <row r="145">
          <cell r="AG145" t="str">
            <v/>
          </cell>
        </row>
        <row r="146">
          <cell r="AG146" t="str">
            <v/>
          </cell>
        </row>
        <row r="147">
          <cell r="AG147" t="str">
            <v/>
          </cell>
        </row>
        <row r="148">
          <cell r="AG148" t="str">
            <v/>
          </cell>
        </row>
        <row r="149">
          <cell r="AG149" t="str">
            <v/>
          </cell>
        </row>
        <row r="150">
          <cell r="AG150" t="str">
            <v/>
          </cell>
        </row>
        <row r="151">
          <cell r="AG151" t="str">
            <v/>
          </cell>
        </row>
        <row r="152">
          <cell r="AG152" t="str">
            <v/>
          </cell>
        </row>
        <row r="153">
          <cell r="AG153" t="str">
            <v/>
          </cell>
        </row>
        <row r="154">
          <cell r="AG154" t="str">
            <v/>
          </cell>
        </row>
        <row r="155">
          <cell r="AG155" t="str">
            <v/>
          </cell>
        </row>
        <row r="156">
          <cell r="AG156" t="str">
            <v/>
          </cell>
        </row>
        <row r="157">
          <cell r="AG157" t="str">
            <v/>
          </cell>
        </row>
        <row r="158">
          <cell r="AG158" t="str">
            <v/>
          </cell>
        </row>
        <row r="159">
          <cell r="AG159" t="str">
            <v/>
          </cell>
        </row>
        <row r="160">
          <cell r="AG160" t="str">
            <v/>
          </cell>
        </row>
        <row r="161">
          <cell r="AG161" t="str">
            <v/>
          </cell>
        </row>
        <row r="162">
          <cell r="AG162" t="str">
            <v/>
          </cell>
        </row>
        <row r="163">
          <cell r="AG163" t="str">
            <v/>
          </cell>
        </row>
        <row r="164">
          <cell r="AG164" t="str">
            <v/>
          </cell>
        </row>
        <row r="165">
          <cell r="AG165" t="str">
            <v/>
          </cell>
        </row>
        <row r="166">
          <cell r="AG166" t="str">
            <v/>
          </cell>
        </row>
        <row r="167">
          <cell r="AG167" t="str">
            <v/>
          </cell>
        </row>
        <row r="168">
          <cell r="AG168" t="str">
            <v/>
          </cell>
        </row>
        <row r="169">
          <cell r="AG169" t="str">
            <v/>
          </cell>
        </row>
        <row r="170">
          <cell r="AG170" t="str">
            <v/>
          </cell>
        </row>
        <row r="171">
          <cell r="AG171" t="str">
            <v/>
          </cell>
        </row>
        <row r="172">
          <cell r="AG172" t="str">
            <v/>
          </cell>
        </row>
        <row r="173">
          <cell r="AG173" t="str">
            <v/>
          </cell>
        </row>
        <row r="174">
          <cell r="AG174" t="str">
            <v/>
          </cell>
        </row>
        <row r="175">
          <cell r="AG175" t="str">
            <v/>
          </cell>
        </row>
        <row r="176">
          <cell r="AG176" t="str">
            <v/>
          </cell>
        </row>
        <row r="177">
          <cell r="AG177" t="str">
            <v/>
          </cell>
        </row>
        <row r="178">
          <cell r="AG178" t="str">
            <v/>
          </cell>
        </row>
        <row r="179">
          <cell r="AG179" t="str">
            <v/>
          </cell>
        </row>
        <row r="180">
          <cell r="AG180" t="str">
            <v/>
          </cell>
        </row>
        <row r="181">
          <cell r="AG181" t="str">
            <v/>
          </cell>
        </row>
        <row r="182">
          <cell r="AG182" t="str">
            <v/>
          </cell>
        </row>
        <row r="183">
          <cell r="AG183" t="str">
            <v/>
          </cell>
        </row>
        <row r="184">
          <cell r="AG184" t="str">
            <v/>
          </cell>
        </row>
        <row r="185">
          <cell r="AG185" t="str">
            <v/>
          </cell>
        </row>
        <row r="186">
          <cell r="AG186" t="str">
            <v/>
          </cell>
        </row>
        <row r="187">
          <cell r="AG187" t="str">
            <v/>
          </cell>
        </row>
        <row r="188">
          <cell r="AG188" t="str">
            <v/>
          </cell>
        </row>
        <row r="189">
          <cell r="AG189" t="str">
            <v/>
          </cell>
        </row>
        <row r="190">
          <cell r="AG190" t="str">
            <v/>
          </cell>
        </row>
        <row r="191">
          <cell r="AG191" t="str">
            <v/>
          </cell>
        </row>
        <row r="192">
          <cell r="AG192" t="str">
            <v/>
          </cell>
        </row>
        <row r="193">
          <cell r="AG193" t="str">
            <v/>
          </cell>
        </row>
        <row r="194">
          <cell r="AG194" t="str">
            <v/>
          </cell>
        </row>
        <row r="195">
          <cell r="AG195" t="str">
            <v/>
          </cell>
        </row>
        <row r="196">
          <cell r="AG196" t="str">
            <v/>
          </cell>
        </row>
        <row r="197">
          <cell r="AG197" t="str">
            <v/>
          </cell>
        </row>
        <row r="198">
          <cell r="AG198" t="str">
            <v/>
          </cell>
        </row>
        <row r="199">
          <cell r="AG199" t="str">
            <v/>
          </cell>
        </row>
        <row r="200">
          <cell r="AG200" t="str">
            <v/>
          </cell>
        </row>
        <row r="201">
          <cell r="AG201" t="str">
            <v/>
          </cell>
        </row>
        <row r="202">
          <cell r="AG202" t="str">
            <v/>
          </cell>
        </row>
        <row r="203">
          <cell r="AG203" t="str">
            <v/>
          </cell>
        </row>
        <row r="204">
          <cell r="AG204" t="str">
            <v/>
          </cell>
        </row>
        <row r="205">
          <cell r="AG205" t="str">
            <v/>
          </cell>
        </row>
        <row r="206">
          <cell r="AG206" t="str">
            <v/>
          </cell>
        </row>
        <row r="207">
          <cell r="AG207" t="str">
            <v/>
          </cell>
        </row>
        <row r="208">
          <cell r="AG208" t="str">
            <v/>
          </cell>
        </row>
        <row r="209">
          <cell r="AG209" t="str">
            <v/>
          </cell>
        </row>
        <row r="210">
          <cell r="AG210" t="str">
            <v/>
          </cell>
        </row>
        <row r="211">
          <cell r="AG211" t="str">
            <v/>
          </cell>
        </row>
        <row r="212">
          <cell r="AG212" t="str">
            <v/>
          </cell>
        </row>
        <row r="213">
          <cell r="AG213" t="str">
            <v/>
          </cell>
        </row>
        <row r="214">
          <cell r="AG214" t="str">
            <v/>
          </cell>
        </row>
        <row r="215">
          <cell r="AG215" t="str">
            <v/>
          </cell>
        </row>
        <row r="216">
          <cell r="AG216" t="str">
            <v/>
          </cell>
        </row>
        <row r="217">
          <cell r="AG217" t="str">
            <v/>
          </cell>
        </row>
        <row r="218">
          <cell r="AG218" t="str">
            <v/>
          </cell>
        </row>
        <row r="219">
          <cell r="AG219" t="str">
            <v/>
          </cell>
        </row>
        <row r="220">
          <cell r="AG220" t="str">
            <v/>
          </cell>
        </row>
        <row r="221">
          <cell r="AG221" t="str">
            <v/>
          </cell>
        </row>
        <row r="222">
          <cell r="AG222" t="str">
            <v/>
          </cell>
        </row>
        <row r="223">
          <cell r="AG223" t="str">
            <v/>
          </cell>
        </row>
        <row r="224">
          <cell r="AG224" t="str">
            <v/>
          </cell>
        </row>
        <row r="225">
          <cell r="AG225" t="str">
            <v/>
          </cell>
        </row>
        <row r="226">
          <cell r="AG226" t="str">
            <v/>
          </cell>
        </row>
        <row r="227">
          <cell r="AG227" t="str">
            <v/>
          </cell>
        </row>
        <row r="228">
          <cell r="AG228" t="str">
            <v/>
          </cell>
        </row>
        <row r="229">
          <cell r="AG229" t="str">
            <v/>
          </cell>
        </row>
        <row r="230">
          <cell r="AG230" t="str">
            <v/>
          </cell>
        </row>
        <row r="231">
          <cell r="AG231" t="str">
            <v/>
          </cell>
        </row>
        <row r="232">
          <cell r="AG232" t="str">
            <v/>
          </cell>
        </row>
        <row r="233">
          <cell r="AG233" t="str">
            <v/>
          </cell>
        </row>
        <row r="234">
          <cell r="AG234" t="str">
            <v/>
          </cell>
        </row>
        <row r="235">
          <cell r="AG235" t="str">
            <v/>
          </cell>
        </row>
        <row r="236">
          <cell r="AG236" t="str">
            <v/>
          </cell>
        </row>
        <row r="237">
          <cell r="AG237" t="str">
            <v/>
          </cell>
        </row>
        <row r="238">
          <cell r="AG238" t="str">
            <v/>
          </cell>
        </row>
        <row r="239">
          <cell r="AG239" t="str">
            <v/>
          </cell>
        </row>
        <row r="240">
          <cell r="AG240" t="str">
            <v/>
          </cell>
        </row>
        <row r="241">
          <cell r="AG241" t="str">
            <v/>
          </cell>
        </row>
        <row r="242">
          <cell r="AG242" t="str">
            <v/>
          </cell>
        </row>
        <row r="243">
          <cell r="AG243" t="str">
            <v/>
          </cell>
        </row>
        <row r="244">
          <cell r="AG244" t="str">
            <v/>
          </cell>
        </row>
        <row r="245">
          <cell r="AG245" t="str">
            <v/>
          </cell>
        </row>
        <row r="246">
          <cell r="AG246" t="str">
            <v/>
          </cell>
        </row>
        <row r="247">
          <cell r="AG247" t="str">
            <v/>
          </cell>
        </row>
        <row r="248">
          <cell r="AG248" t="str">
            <v/>
          </cell>
        </row>
        <row r="249">
          <cell r="AG249" t="str">
            <v/>
          </cell>
        </row>
        <row r="250">
          <cell r="AG250" t="str">
            <v/>
          </cell>
        </row>
        <row r="251">
          <cell r="AG251" t="str">
            <v/>
          </cell>
        </row>
        <row r="252">
          <cell r="AG252" t="str">
            <v/>
          </cell>
        </row>
        <row r="253">
          <cell r="AG253" t="str">
            <v/>
          </cell>
        </row>
        <row r="254">
          <cell r="AG254" t="str">
            <v>sjc.sjc_gpucr3_reg[14]</v>
          </cell>
        </row>
        <row r="255">
          <cell r="AG255" t="str">
            <v/>
          </cell>
        </row>
        <row r="256">
          <cell r="AG256" t="str">
            <v/>
          </cell>
        </row>
        <row r="257">
          <cell r="AG257" t="str">
            <v/>
          </cell>
        </row>
        <row r="258">
          <cell r="AG258" t="str">
            <v>sjc.sjc_gpucr2_reg[31]</v>
          </cell>
        </row>
        <row r="259">
          <cell r="AG259" t="str">
            <v>sjc.sjc_gpucr2_reg[31]</v>
          </cell>
        </row>
        <row r="260">
          <cell r="AG260" t="str">
            <v>sjc.sjc_gpucr2_reg[31]</v>
          </cell>
        </row>
        <row r="261">
          <cell r="AG261" t="str">
            <v>sjc.sjc_gpucr2_reg[31]</v>
          </cell>
        </row>
        <row r="262">
          <cell r="AG262" t="str">
            <v>sjc.sjc_gpucr1_reg[11]</v>
          </cell>
        </row>
        <row r="263">
          <cell r="AG263" t="str">
            <v>sjc.sjc_gpucr1_reg[11]</v>
          </cell>
        </row>
        <row r="264">
          <cell r="AG264" t="str">
            <v>sjc.sjc_gpucr1_reg[11]</v>
          </cell>
        </row>
        <row r="265">
          <cell r="AG265" t="str">
            <v>sjc.sjc_gpucr1_reg[11]</v>
          </cell>
        </row>
        <row r="266">
          <cell r="AG266" t="str">
            <v>sjc.sjc_gpucr1_reg[11]</v>
          </cell>
        </row>
        <row r="267">
          <cell r="AG267" t="str">
            <v>sjc.sjc_gpucr1_reg[11]</v>
          </cell>
        </row>
        <row r="268">
          <cell r="AG268" t="str">
            <v>sjc.sjc_gpucr1_reg[11]</v>
          </cell>
        </row>
        <row r="269">
          <cell r="AG269" t="str">
            <v>sjc.sjc_gpucr1_reg[11]</v>
          </cell>
        </row>
        <row r="270">
          <cell r="AG270" t="str">
            <v>sjc.sjc_gpucr1_reg[11]</v>
          </cell>
        </row>
        <row r="271">
          <cell r="AG271" t="str">
            <v>sjc.sjc_gpucr1_reg[11]</v>
          </cell>
        </row>
        <row r="272">
          <cell r="AG272" t="str">
            <v>sjc.sjc_gpucr1_reg[11]</v>
          </cell>
        </row>
        <row r="273">
          <cell r="AG273" t="str">
            <v>sjc.sjc_gpucr1_reg[11]</v>
          </cell>
        </row>
        <row r="274">
          <cell r="AG274" t="str">
            <v/>
          </cell>
        </row>
        <row r="275">
          <cell r="AG275" t="str">
            <v/>
          </cell>
        </row>
        <row r="276">
          <cell r="AG276" t="str">
            <v/>
          </cell>
        </row>
        <row r="277">
          <cell r="AG277" t="str">
            <v/>
          </cell>
        </row>
        <row r="278">
          <cell r="AG278" t="str">
            <v/>
          </cell>
        </row>
        <row r="279">
          <cell r="AG279" t="str">
            <v/>
          </cell>
        </row>
        <row r="280">
          <cell r="AG280" t="str">
            <v/>
          </cell>
        </row>
        <row r="281">
          <cell r="AG281" t="str">
            <v/>
          </cell>
        </row>
        <row r="282">
          <cell r="AG282" t="str">
            <v/>
          </cell>
        </row>
        <row r="283">
          <cell r="AG283" t="str">
            <v/>
          </cell>
        </row>
        <row r="284">
          <cell r="AG284" t="str">
            <v/>
          </cell>
        </row>
        <row r="285">
          <cell r="AG285" t="str">
            <v/>
          </cell>
        </row>
        <row r="286">
          <cell r="AG286" t="str">
            <v/>
          </cell>
        </row>
        <row r="287">
          <cell r="AG287" t="str">
            <v/>
          </cell>
        </row>
        <row r="288">
          <cell r="AG288" t="str">
            <v/>
          </cell>
        </row>
        <row r="289">
          <cell r="AG289" t="str">
            <v/>
          </cell>
        </row>
        <row r="290">
          <cell r="AG290" t="str">
            <v/>
          </cell>
        </row>
        <row r="291">
          <cell r="AG291" t="str">
            <v/>
          </cell>
        </row>
        <row r="292">
          <cell r="AG292" t="str">
            <v/>
          </cell>
        </row>
        <row r="293">
          <cell r="AG293" t="str">
            <v/>
          </cell>
        </row>
        <row r="294">
          <cell r="AG294" t="str">
            <v/>
          </cell>
        </row>
        <row r="295">
          <cell r="AG295" t="str">
            <v/>
          </cell>
        </row>
        <row r="296">
          <cell r="AG296" t="str">
            <v/>
          </cell>
        </row>
        <row r="297">
          <cell r="AG297" t="str">
            <v/>
          </cell>
        </row>
        <row r="298">
          <cell r="AG298" t="str">
            <v/>
          </cell>
        </row>
        <row r="299">
          <cell r="AG299" t="str">
            <v/>
          </cell>
        </row>
        <row r="300">
          <cell r="AG300" t="str">
            <v/>
          </cell>
        </row>
        <row r="301">
          <cell r="AG301" t="str">
            <v/>
          </cell>
        </row>
        <row r="302">
          <cell r="AG302" t="str">
            <v/>
          </cell>
        </row>
        <row r="303">
          <cell r="AG303" t="str">
            <v/>
          </cell>
        </row>
        <row r="304">
          <cell r="AG304" t="str">
            <v/>
          </cell>
        </row>
        <row r="305">
          <cell r="AG305" t="str">
            <v/>
          </cell>
        </row>
        <row r="306">
          <cell r="AG306" t="str">
            <v/>
          </cell>
        </row>
        <row r="307">
          <cell r="AG307" t="str">
            <v/>
          </cell>
        </row>
        <row r="308">
          <cell r="AG308" t="str">
            <v/>
          </cell>
        </row>
        <row r="309">
          <cell r="AG309" t="str">
            <v/>
          </cell>
        </row>
        <row r="310">
          <cell r="AG310" t="str">
            <v/>
          </cell>
        </row>
        <row r="311">
          <cell r="AG311" t="str">
            <v/>
          </cell>
        </row>
        <row r="312">
          <cell r="AG312" t="str">
            <v/>
          </cell>
        </row>
        <row r="313">
          <cell r="AG313" t="str">
            <v/>
          </cell>
        </row>
        <row r="314">
          <cell r="AG314" t="str">
            <v/>
          </cell>
        </row>
        <row r="315">
          <cell r="AG315" t="str">
            <v/>
          </cell>
        </row>
        <row r="316">
          <cell r="AG316" t="str">
            <v/>
          </cell>
        </row>
        <row r="317">
          <cell r="AG317" t="str">
            <v/>
          </cell>
        </row>
        <row r="318">
          <cell r="AG318" t="str">
            <v/>
          </cell>
        </row>
        <row r="319">
          <cell r="AG319" t="str">
            <v/>
          </cell>
        </row>
        <row r="320">
          <cell r="AG320" t="str">
            <v/>
          </cell>
        </row>
        <row r="321">
          <cell r="AG321" t="str">
            <v/>
          </cell>
        </row>
        <row r="322">
          <cell r="AG322" t="str">
            <v/>
          </cell>
        </row>
        <row r="323">
          <cell r="AG323" t="str">
            <v/>
          </cell>
        </row>
        <row r="324">
          <cell r="AG324" t="str">
            <v/>
          </cell>
        </row>
        <row r="325">
          <cell r="AG325" t="str">
            <v/>
          </cell>
        </row>
        <row r="326">
          <cell r="AG326" t="str">
            <v/>
          </cell>
        </row>
        <row r="327">
          <cell r="AG327" t="str">
            <v/>
          </cell>
        </row>
        <row r="328">
          <cell r="AG328" t="str">
            <v>sjc.sjc_gpucr1_reg[30]</v>
          </cell>
        </row>
        <row r="329">
          <cell r="AG329" t="str">
            <v/>
          </cell>
        </row>
        <row r="330">
          <cell r="AG330" t="str">
            <v/>
          </cell>
        </row>
        <row r="331">
          <cell r="AG331" t="str">
            <v/>
          </cell>
        </row>
        <row r="332">
          <cell r="AG332" t="str">
            <v/>
          </cell>
        </row>
        <row r="333">
          <cell r="AG333" t="str">
            <v/>
          </cell>
        </row>
        <row r="334">
          <cell r="AG334" t="str">
            <v/>
          </cell>
        </row>
        <row r="335">
          <cell r="AG335" t="str">
            <v/>
          </cell>
        </row>
        <row r="336">
          <cell r="AG336" t="str">
            <v>~src.system_rst_b</v>
          </cell>
        </row>
        <row r="337">
          <cell r="AG337" t="str">
            <v/>
          </cell>
        </row>
        <row r="338">
          <cell r="AG338" t="str">
            <v>snvs_hp_wrapper.snvs_sec_vio_in_5_en</v>
          </cell>
        </row>
        <row r="339">
          <cell r="AG339" t="str">
            <v/>
          </cell>
        </row>
        <row r="340">
          <cell r="AG340" t="str">
            <v/>
          </cell>
        </row>
        <row r="341">
          <cell r="AG341" t="str">
            <v/>
          </cell>
        </row>
        <row r="342">
          <cell r="AG342" t="str">
            <v/>
          </cell>
        </row>
        <row r="343">
          <cell r="AG343" t="str">
            <v/>
          </cell>
        </row>
        <row r="344">
          <cell r="AG344" t="str">
            <v/>
          </cell>
        </row>
        <row r="345">
          <cell r="AG345" t="str">
            <v/>
          </cell>
        </row>
        <row r="346">
          <cell r="AG346" t="str">
            <v/>
          </cell>
        </row>
        <row r="347">
          <cell r="AG347" t="str">
            <v/>
          </cell>
        </row>
        <row r="348">
          <cell r="AG348" t="str">
            <v/>
          </cell>
        </row>
        <row r="349">
          <cell r="AG349" t="str">
            <v/>
          </cell>
        </row>
        <row r="350">
          <cell r="AG350" t="str">
            <v>~src.system_rst_b</v>
          </cell>
        </row>
        <row r="351">
          <cell r="AG351" t="str">
            <v>~src.system_rst_b</v>
          </cell>
        </row>
        <row r="352">
          <cell r="AG352" t="str">
            <v/>
          </cell>
        </row>
        <row r="353">
          <cell r="AG353" t="str">
            <v/>
          </cell>
        </row>
        <row r="354">
          <cell r="AG354" t="str">
            <v>~src.system_rst_b</v>
          </cell>
        </row>
        <row r="355">
          <cell r="AG355" t="str">
            <v>sjc.sjc_gpucr3_reg[14]</v>
          </cell>
        </row>
        <row r="356">
          <cell r="AG356" t="str">
            <v>sjc.sjc_gpucr3_reg[14]</v>
          </cell>
        </row>
        <row r="357">
          <cell r="AG357" t="str">
            <v>~src.en_system_clk</v>
          </cell>
        </row>
        <row r="358">
          <cell r="AG358" t="str">
            <v/>
          </cell>
        </row>
        <row r="359">
          <cell r="AG359" t="str">
            <v/>
          </cell>
        </row>
        <row r="360">
          <cell r="AG360" t="str">
            <v/>
          </cell>
        </row>
        <row r="361">
          <cell r="AG361" t="str">
            <v/>
          </cell>
        </row>
        <row r="362">
          <cell r="AG362" t="str">
            <v/>
          </cell>
        </row>
        <row r="363">
          <cell r="AG363" t="str">
            <v/>
          </cell>
        </row>
        <row r="364">
          <cell r="AG364" t="str">
            <v/>
          </cell>
        </row>
        <row r="365">
          <cell r="AG365" t="str">
            <v/>
          </cell>
        </row>
        <row r="366">
          <cell r="AG366" t="str">
            <v/>
          </cell>
        </row>
        <row r="367">
          <cell r="AG367" t="str">
            <v/>
          </cell>
        </row>
        <row r="368">
          <cell r="AG368" t="str">
            <v/>
          </cell>
        </row>
        <row r="369">
          <cell r="AG369" t="str">
            <v/>
          </cell>
        </row>
        <row r="370">
          <cell r="AG370" t="str">
            <v/>
          </cell>
        </row>
        <row r="371">
          <cell r="AG371" t="str">
            <v/>
          </cell>
        </row>
        <row r="372">
          <cell r="AG372" t="str">
            <v/>
          </cell>
        </row>
        <row r="373">
          <cell r="AG373" t="str">
            <v/>
          </cell>
        </row>
        <row r="374">
          <cell r="AG374" t="str">
            <v/>
          </cell>
        </row>
        <row r="375">
          <cell r="AG375" t="str">
            <v/>
          </cell>
        </row>
        <row r="376">
          <cell r="AG376" t="str">
            <v/>
          </cell>
        </row>
        <row r="377">
          <cell r="AG377" t="str">
            <v/>
          </cell>
        </row>
        <row r="378">
          <cell r="AG378" t="str">
            <v/>
          </cell>
        </row>
        <row r="379">
          <cell r="AG379" t="str">
            <v/>
          </cell>
        </row>
        <row r="380">
          <cell r="AG380" t="str">
            <v/>
          </cell>
        </row>
        <row r="381">
          <cell r="AG381" t="str">
            <v/>
          </cell>
        </row>
        <row r="382">
          <cell r="AG382" t="str">
            <v/>
          </cell>
        </row>
        <row r="383">
          <cell r="AG383" t="str">
            <v/>
          </cell>
        </row>
        <row r="384">
          <cell r="AG384" t="str">
            <v/>
          </cell>
        </row>
        <row r="385">
          <cell r="AG385" t="str">
            <v/>
          </cell>
        </row>
        <row r="386">
          <cell r="AG386" t="str">
            <v/>
          </cell>
        </row>
        <row r="387">
          <cell r="AG387" t="str">
            <v/>
          </cell>
        </row>
        <row r="388">
          <cell r="AG388" t="str">
            <v/>
          </cell>
        </row>
        <row r="389">
          <cell r="AG389" t="str">
            <v/>
          </cell>
        </row>
        <row r="390">
          <cell r="AG390" t="str">
            <v/>
          </cell>
        </row>
        <row r="391">
          <cell r="AG391" t="str">
            <v/>
          </cell>
        </row>
        <row r="392">
          <cell r="AG392" t="str">
            <v/>
          </cell>
        </row>
        <row r="393">
          <cell r="AG393" t="str">
            <v/>
          </cell>
        </row>
        <row r="394">
          <cell r="AG394" t="str">
            <v/>
          </cell>
        </row>
        <row r="395">
          <cell r="AG395" t="str">
            <v/>
          </cell>
        </row>
        <row r="396">
          <cell r="AG396" t="str">
            <v/>
          </cell>
        </row>
        <row r="397">
          <cell r="AG397" t="str">
            <v/>
          </cell>
        </row>
        <row r="398">
          <cell r="AG398" t="str">
            <v/>
          </cell>
        </row>
        <row r="399">
          <cell r="AG399" t="str">
            <v/>
          </cell>
        </row>
        <row r="400">
          <cell r="AG400" t="str">
            <v/>
          </cell>
        </row>
        <row r="401">
          <cell r="AG401" t="str">
            <v/>
          </cell>
        </row>
        <row r="402">
          <cell r="AG402" t="str">
            <v/>
          </cell>
        </row>
        <row r="403">
          <cell r="AG403" t="str">
            <v/>
          </cell>
        </row>
        <row r="404">
          <cell r="AG404" t="str">
            <v/>
          </cell>
        </row>
        <row r="405">
          <cell r="AG405" t="str">
            <v/>
          </cell>
        </row>
        <row r="406">
          <cell r="AG406" t="str">
            <v/>
          </cell>
        </row>
        <row r="407">
          <cell r="AG407" t="str">
            <v/>
          </cell>
        </row>
        <row r="408">
          <cell r="AG408" t="str">
            <v/>
          </cell>
        </row>
        <row r="409">
          <cell r="AG409" t="str">
            <v/>
          </cell>
        </row>
        <row r="410">
          <cell r="AG410" t="str">
            <v/>
          </cell>
        </row>
        <row r="411">
          <cell r="AG411" t="str">
            <v/>
          </cell>
        </row>
        <row r="412">
          <cell r="AG412" t="str">
            <v/>
          </cell>
        </row>
        <row r="413">
          <cell r="AG413" t="str">
            <v/>
          </cell>
        </row>
        <row r="414">
          <cell r="AG414" t="str">
            <v/>
          </cell>
        </row>
        <row r="415">
          <cell r="AG415" t="str">
            <v/>
          </cell>
        </row>
        <row r="416">
          <cell r="AG416" t="str">
            <v/>
          </cell>
        </row>
        <row r="417">
          <cell r="AG417" t="str">
            <v/>
          </cell>
        </row>
        <row r="418">
          <cell r="AG418" t="str">
            <v/>
          </cell>
        </row>
        <row r="419">
          <cell r="AG419" t="str">
            <v/>
          </cell>
        </row>
        <row r="420">
          <cell r="AG420" t="str">
            <v/>
          </cell>
        </row>
        <row r="421">
          <cell r="AG421" t="str">
            <v/>
          </cell>
        </row>
        <row r="422">
          <cell r="AG422" t="str">
            <v/>
          </cell>
        </row>
        <row r="423">
          <cell r="AG423" t="str">
            <v/>
          </cell>
        </row>
        <row r="424">
          <cell r="AG424" t="str">
            <v/>
          </cell>
        </row>
        <row r="425">
          <cell r="AG425" t="str">
            <v/>
          </cell>
        </row>
        <row r="426">
          <cell r="AG426" t="str">
            <v/>
          </cell>
        </row>
        <row r="427">
          <cell r="AG427" t="str">
            <v/>
          </cell>
        </row>
        <row r="428">
          <cell r="AG428" t="str">
            <v/>
          </cell>
        </row>
        <row r="429">
          <cell r="AG429" t="str">
            <v/>
          </cell>
        </row>
        <row r="430">
          <cell r="AG430" t="str">
            <v/>
          </cell>
        </row>
        <row r="431">
          <cell r="AG431" t="str">
            <v/>
          </cell>
        </row>
        <row r="432">
          <cell r="AG432" t="str">
            <v/>
          </cell>
        </row>
        <row r="433">
          <cell r="AG433" t="str">
            <v/>
          </cell>
        </row>
        <row r="434">
          <cell r="AG434" t="str">
            <v/>
          </cell>
        </row>
        <row r="435">
          <cell r="AG435" t="str">
            <v/>
          </cell>
        </row>
        <row r="436">
          <cell r="AG436" t="str">
            <v/>
          </cell>
        </row>
        <row r="437">
          <cell r="AG437" t="str">
            <v/>
          </cell>
        </row>
        <row r="438">
          <cell r="AG438" t="str">
            <v/>
          </cell>
        </row>
        <row r="439">
          <cell r="AG439" t="str">
            <v/>
          </cell>
        </row>
        <row r="440">
          <cell r="AG440" t="str">
            <v/>
          </cell>
        </row>
        <row r="441">
          <cell r="AG441" t="str">
            <v/>
          </cell>
        </row>
        <row r="442">
          <cell r="AG442" t="str">
            <v/>
          </cell>
        </row>
        <row r="443">
          <cell r="AG443" t="str">
            <v/>
          </cell>
        </row>
        <row r="444">
          <cell r="AG444" t="str">
            <v/>
          </cell>
        </row>
        <row r="445">
          <cell r="AG445" t="str">
            <v/>
          </cell>
        </row>
        <row r="446">
          <cell r="AG446" t="str">
            <v/>
          </cell>
        </row>
        <row r="447">
          <cell r="AG447" t="str">
            <v/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version"/>
      <sheetName val="mux"/>
      <sheetName val="ring"/>
      <sheetName val="DS"/>
      <sheetName val="iospec"/>
      <sheetName val="pin"/>
      <sheetName val="module"/>
      <sheetName val="instance"/>
      <sheetName val="pad_settings"/>
      <sheetName val="data"/>
      <sheetName val="param"/>
      <sheetName val="gpr"/>
      <sheetName val="iomux_cell"/>
      <sheetName val="testbench"/>
      <sheetName val="hwctl"/>
      <sheetName val="observe"/>
      <sheetName val="scenario"/>
      <sheetName val="iotypes"/>
      <sheetName val="pitch"/>
      <sheetName val="BSDL"/>
      <sheetName val="IBIS"/>
      <sheetName val="416POPBGA"/>
      <sheetName val="416POPBGA.RLC"/>
      <sheetName val="416MAPBGA13X13"/>
      <sheetName val="416MAPBGA13X13.RLC"/>
      <sheetName val="esd_var"/>
      <sheetName val="esd"/>
      <sheetName val="power"/>
      <sheetName val="no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J1" t="str">
            <v>ALT0 Mode</v>
          </cell>
          <cell r="L1" t="str">
            <v>ALT1 Mode</v>
          </cell>
          <cell r="N1" t="str">
            <v>ALT2 Mode</v>
          </cell>
          <cell r="P1" t="str">
            <v>ALT3 Mode</v>
          </cell>
          <cell r="R1" t="str">
            <v>ALT4 Mode</v>
          </cell>
          <cell r="T1" t="str">
            <v>ALT5 Mode</v>
          </cell>
          <cell r="V1" t="str">
            <v>ALT6 Mode</v>
          </cell>
          <cell r="Y1" t="str">
            <v>ALT7 Mode</v>
          </cell>
        </row>
        <row r="2">
          <cell r="J2" t="str">
            <v>Instance</v>
          </cell>
          <cell r="K2" t="str">
            <v>Port</v>
          </cell>
          <cell r="L2" t="str">
            <v>Instance</v>
          </cell>
          <cell r="M2" t="str">
            <v>Port</v>
          </cell>
          <cell r="N2" t="str">
            <v>Instance</v>
          </cell>
          <cell r="O2" t="str">
            <v>Port</v>
          </cell>
          <cell r="P2" t="str">
            <v>Instance</v>
          </cell>
          <cell r="Q2" t="str">
            <v>Port</v>
          </cell>
          <cell r="R2" t="str">
            <v>Instance</v>
          </cell>
          <cell r="S2" t="str">
            <v>Port</v>
          </cell>
          <cell r="T2" t="str">
            <v>Instance</v>
          </cell>
          <cell r="U2" t="str">
            <v>Port</v>
          </cell>
          <cell r="V2" t="str">
            <v>Instance</v>
          </cell>
          <cell r="W2" t="str">
            <v>Port</v>
          </cell>
          <cell r="X2" t="str">
            <v>Special EN</v>
          </cell>
          <cell r="Y2" t="str">
            <v>Instance</v>
          </cell>
          <cell r="Z2" t="str">
            <v>Port</v>
          </cell>
          <cell r="AA2" t="str">
            <v>Special EN</v>
          </cell>
        </row>
        <row r="3">
          <cell r="J3" t="str">
            <v>mmdc</v>
          </cell>
          <cell r="K3" t="str">
            <v>DRAM_SDQS[3]</v>
          </cell>
        </row>
        <row r="4">
          <cell r="K4" t="str">
            <v>padn</v>
          </cell>
        </row>
        <row r="7">
          <cell r="J7" t="str">
            <v>mmdc</v>
          </cell>
          <cell r="K7" t="str">
            <v>DRAM_DQM[3]</v>
          </cell>
        </row>
        <row r="13">
          <cell r="J13" t="str">
            <v>mmdc</v>
          </cell>
          <cell r="K13" t="str">
            <v>DRAM_D[14]</v>
          </cell>
        </row>
        <row r="15">
          <cell r="J15" t="str">
            <v>mmdc</v>
          </cell>
          <cell r="K15" t="str">
            <v>DRAM_D[15]</v>
          </cell>
        </row>
        <row r="19">
          <cell r="J19" t="str">
            <v>mmdc</v>
          </cell>
          <cell r="K19" t="str">
            <v>DRAM_D[13]</v>
          </cell>
        </row>
        <row r="23">
          <cell r="J23" t="str">
            <v>mmdc</v>
          </cell>
          <cell r="K23" t="str">
            <v>DRAM_D[12]</v>
          </cell>
        </row>
        <row r="27">
          <cell r="J27" t="str">
            <v>mmdc</v>
          </cell>
          <cell r="K27" t="str">
            <v>DRAM_D[11]</v>
          </cell>
        </row>
        <row r="28">
          <cell r="J28" t="str">
            <v>mmdc</v>
          </cell>
          <cell r="K28" t="str">
            <v>DRAM_D[9]</v>
          </cell>
        </row>
        <row r="31">
          <cell r="J31" t="str">
            <v>mmdc</v>
          </cell>
          <cell r="K31" t="str">
            <v>DRAM_D[10]</v>
          </cell>
        </row>
        <row r="32">
          <cell r="J32" t="str">
            <v>mmdc</v>
          </cell>
          <cell r="K32" t="str">
            <v>DRAM_D[8]</v>
          </cell>
        </row>
        <row r="36">
          <cell r="J36" t="str">
            <v>mmdc</v>
          </cell>
          <cell r="K36" t="str">
            <v>DRAM_ODT[1]</v>
          </cell>
        </row>
        <row r="37">
          <cell r="J37" t="str">
            <v>mmdc</v>
          </cell>
          <cell r="K37" t="str">
            <v>DRAM_SDQS[1]</v>
          </cell>
        </row>
        <row r="38">
          <cell r="K38" t="str">
            <v>padn</v>
          </cell>
        </row>
        <row r="39">
          <cell r="J39" t="str">
            <v>mmdc</v>
          </cell>
          <cell r="K39" t="str">
            <v>DRAM_DQM[1]</v>
          </cell>
        </row>
        <row r="43">
          <cell r="J43" t="str">
            <v>mmdc</v>
          </cell>
          <cell r="K43" t="str">
            <v>DRAM_A[13]</v>
          </cell>
        </row>
        <row r="45">
          <cell r="J45" t="str">
            <v>mmdc</v>
          </cell>
          <cell r="K45" t="str">
            <v>DRAM_A[7]</v>
          </cell>
        </row>
        <row r="47">
          <cell r="J47" t="str">
            <v>mmdc</v>
          </cell>
          <cell r="K47" t="str">
            <v>DRAM_A[9]</v>
          </cell>
        </row>
        <row r="51">
          <cell r="J51" t="str">
            <v>mmdc</v>
          </cell>
          <cell r="K51" t="str">
            <v>DRAM_A[8]</v>
          </cell>
        </row>
        <row r="52">
          <cell r="J52" t="str">
            <v>mmdc</v>
          </cell>
          <cell r="K52" t="str">
            <v>DRAM_SDBA[2]</v>
          </cell>
        </row>
        <row r="53">
          <cell r="J53" t="str">
            <v>mmdc</v>
          </cell>
          <cell r="K53" t="str">
            <v>DRAM_A[10]</v>
          </cell>
        </row>
        <row r="54">
          <cell r="J54" t="str">
            <v>mmdc</v>
          </cell>
          <cell r="K54" t="str">
            <v>DRAM_SDBA[0]</v>
          </cell>
        </row>
        <row r="57">
          <cell r="J57" t="str">
            <v>mmdc</v>
          </cell>
          <cell r="K57" t="str">
            <v>DRAM_SDCLK0</v>
          </cell>
        </row>
        <row r="58">
          <cell r="K58" t="str">
            <v>padn</v>
          </cell>
        </row>
        <row r="59">
          <cell r="J59" t="str">
            <v>mmdc</v>
          </cell>
          <cell r="K59" t="str">
            <v>DRAM_A[15]</v>
          </cell>
        </row>
        <row r="60">
          <cell r="J60" t="str">
            <v>mmdc</v>
          </cell>
          <cell r="K60" t="str">
            <v>DRAM_CS[1]</v>
          </cell>
        </row>
        <row r="63">
          <cell r="J63" t="str">
            <v>mmdc</v>
          </cell>
          <cell r="K63" t="str">
            <v>DRAM_SDCKE[1]</v>
          </cell>
        </row>
        <row r="70">
          <cell r="J70" t="str">
            <v>mmdc</v>
          </cell>
          <cell r="K70" t="str">
            <v>DRAM_A[6]</v>
          </cell>
        </row>
        <row r="72">
          <cell r="J72" t="str">
            <v>mmdc</v>
          </cell>
          <cell r="K72" t="str">
            <v>DRAM_A[4]</v>
          </cell>
        </row>
        <row r="73">
          <cell r="J73" t="str">
            <v>mmdc</v>
          </cell>
          <cell r="K73" t="str">
            <v>DRAM_A[5]</v>
          </cell>
        </row>
        <row r="77">
          <cell r="J77" t="str">
            <v>mmdc</v>
          </cell>
          <cell r="K77" t="str">
            <v>DRAM_RAS</v>
          </cell>
        </row>
        <row r="78">
          <cell r="J78" t="str">
            <v>mmdc</v>
          </cell>
          <cell r="K78" t="str">
            <v>DRAM_CS[0]</v>
          </cell>
        </row>
        <row r="79">
          <cell r="J79" t="str">
            <v>mmdc</v>
          </cell>
          <cell r="K79" t="str">
            <v>DRAM_CAS</v>
          </cell>
        </row>
        <row r="80">
          <cell r="J80" t="str">
            <v>mmdc</v>
          </cell>
          <cell r="K80" t="str">
            <v>DRAM_SDCKE[0]</v>
          </cell>
        </row>
        <row r="83">
          <cell r="J83" t="str">
            <v>mmdc</v>
          </cell>
          <cell r="K83" t="str">
            <v>DRAM_A[14]</v>
          </cell>
        </row>
        <row r="84">
          <cell r="J84" t="str">
            <v>mmdc</v>
          </cell>
          <cell r="K84" t="str">
            <v>DRAM_A[11]</v>
          </cell>
        </row>
        <row r="86">
          <cell r="J86" t="str">
            <v>mmdc</v>
          </cell>
          <cell r="K86" t="str">
            <v>DRAM_SDBA[1]</v>
          </cell>
        </row>
        <row r="87">
          <cell r="J87" t="str">
            <v>mmdc</v>
          </cell>
          <cell r="K87" t="str">
            <v>DRAM_A[2]</v>
          </cell>
        </row>
        <row r="91">
          <cell r="J91" t="str">
            <v>mmdc</v>
          </cell>
          <cell r="K91" t="str">
            <v>DRAM_A[3]</v>
          </cell>
        </row>
        <row r="93">
          <cell r="J93" t="str">
            <v>mmdc</v>
          </cell>
          <cell r="K93" t="str">
            <v>DRAM_A[12]</v>
          </cell>
        </row>
        <row r="95">
          <cell r="J95" t="str">
            <v>mmdc</v>
          </cell>
          <cell r="K95" t="str">
            <v>DRAM_A[0]</v>
          </cell>
        </row>
        <row r="96">
          <cell r="J96" t="str">
            <v>mmdc</v>
          </cell>
          <cell r="K96" t="str">
            <v>DRAM_SDWE</v>
          </cell>
        </row>
        <row r="99">
          <cell r="J99" t="str">
            <v>mmdc</v>
          </cell>
          <cell r="K99" t="str">
            <v>DRAM_A[1]</v>
          </cell>
        </row>
        <row r="100">
          <cell r="J100" t="str">
            <v>mmdc</v>
          </cell>
          <cell r="K100" t="str">
            <v>DRAM_DQM[0]</v>
          </cell>
        </row>
        <row r="102">
          <cell r="J102" t="str">
            <v>mmdc</v>
          </cell>
          <cell r="K102" t="str">
            <v>DRAM_D[6]</v>
          </cell>
        </row>
        <row r="105">
          <cell r="J105" t="str">
            <v>mmdc</v>
          </cell>
          <cell r="K105" t="str">
            <v>DRAM_SDQS[0]</v>
          </cell>
        </row>
        <row r="106">
          <cell r="K106" t="str">
            <v>padn</v>
          </cell>
        </row>
        <row r="108">
          <cell r="J108" t="str">
            <v>mmdc</v>
          </cell>
          <cell r="K108" t="str">
            <v>DRAM_ODT[0]</v>
          </cell>
        </row>
        <row r="112">
          <cell r="J112" t="str">
            <v>mmdc</v>
          </cell>
          <cell r="K112" t="str">
            <v>DRAM_D[7]</v>
          </cell>
        </row>
        <row r="114">
          <cell r="J114" t="str">
            <v>mmdc</v>
          </cell>
          <cell r="K114" t="str">
            <v>DRAM_D[5]</v>
          </cell>
        </row>
        <row r="118">
          <cell r="J118" t="str">
            <v>mmdc</v>
          </cell>
          <cell r="K118" t="str">
            <v>DRAM_D[4]</v>
          </cell>
        </row>
        <row r="121">
          <cell r="J121" t="str">
            <v>mmdc</v>
          </cell>
          <cell r="K121" t="str">
            <v>DRAM_DQM[2]</v>
          </cell>
        </row>
        <row r="125">
          <cell r="J125" t="str">
            <v>mmdc</v>
          </cell>
          <cell r="K125" t="str">
            <v>DRAM_D[2]</v>
          </cell>
        </row>
        <row r="127">
          <cell r="J127" t="str">
            <v>mmdc</v>
          </cell>
          <cell r="K127" t="str">
            <v>DRAM_D[3]</v>
          </cell>
        </row>
        <row r="134">
          <cell r="J134" t="str">
            <v>mmdc</v>
          </cell>
          <cell r="K134" t="str">
            <v>DRAM_SDQS[2]</v>
          </cell>
        </row>
        <row r="135">
          <cell r="K135" t="str">
            <v>padn</v>
          </cell>
        </row>
        <row r="138">
          <cell r="J138" t="str">
            <v>mmdc</v>
          </cell>
          <cell r="K138" t="str">
            <v>DRAM_D[1]</v>
          </cell>
        </row>
        <row r="140">
          <cell r="J140" t="str">
            <v>mmdc</v>
          </cell>
          <cell r="K140" t="str">
            <v>DRAM_D[0]</v>
          </cell>
        </row>
        <row r="146">
          <cell r="J146" t="str">
            <v>mmdc</v>
          </cell>
          <cell r="K146" t="str">
            <v>DRAM_D[23]</v>
          </cell>
        </row>
        <row r="150">
          <cell r="J150" t="str">
            <v>mmdc</v>
          </cell>
          <cell r="K150" t="str">
            <v>DRAM_D[20]</v>
          </cell>
        </row>
        <row r="152">
          <cell r="J152" t="str">
            <v>mmdc</v>
          </cell>
          <cell r="K152" t="str">
            <v>DRAM_D[22]</v>
          </cell>
        </row>
        <row r="158">
          <cell r="J158" t="str">
            <v>mmdc</v>
          </cell>
          <cell r="K158" t="str">
            <v>DRAM_D[21]</v>
          </cell>
        </row>
        <row r="159">
          <cell r="J159" t="str">
            <v>mmdc</v>
          </cell>
          <cell r="K159" t="str">
            <v>DRAM_D[19]</v>
          </cell>
        </row>
        <row r="160">
          <cell r="J160" t="str">
            <v>mmdc</v>
          </cell>
          <cell r="K160" t="str">
            <v>DRAM_D[18]</v>
          </cell>
        </row>
        <row r="163">
          <cell r="J163" t="str">
            <v>mmdc</v>
          </cell>
          <cell r="K163" t="str">
            <v>DRAM_D[17]</v>
          </cell>
        </row>
        <row r="164">
          <cell r="J164" t="str">
            <v>mmdc</v>
          </cell>
          <cell r="K164" t="str">
            <v>DRAM_D[16]</v>
          </cell>
        </row>
        <row r="167">
          <cell r="J167" t="str">
            <v>usb</v>
          </cell>
          <cell r="K167" t="str">
            <v>H_DATA</v>
          </cell>
          <cell r="L167" t="str">
            <v>i2c1</v>
          </cell>
          <cell r="M167" t="str">
            <v>SCL</v>
          </cell>
          <cell r="N167" t="str">
            <v>pwm1</v>
          </cell>
          <cell r="O167" t="str">
            <v>PWMO</v>
          </cell>
          <cell r="P167" t="str">
            <v>anatop</v>
          </cell>
          <cell r="Q167" t="str">
            <v>ANATOP_24M_OUT</v>
          </cell>
          <cell r="R167" t="str">
            <v>osc32k</v>
          </cell>
          <cell r="S167" t="str">
            <v>32K_OUT</v>
          </cell>
          <cell r="T167" t="str">
            <v>gpio3</v>
          </cell>
          <cell r="U167" t="str">
            <v>GPIO[19]</v>
          </cell>
        </row>
        <row r="168">
          <cell r="J168" t="str">
            <v>usb</v>
          </cell>
          <cell r="K168" t="str">
            <v>H_STROBE</v>
          </cell>
          <cell r="L168" t="str">
            <v>i2c1</v>
          </cell>
          <cell r="M168" t="str">
            <v>SDA</v>
          </cell>
          <cell r="N168" t="str">
            <v>pwm2</v>
          </cell>
          <cell r="O168" t="str">
            <v>PWMO</v>
          </cell>
          <cell r="P168" t="str">
            <v>anatop</v>
          </cell>
          <cell r="Q168" t="str">
            <v>ANATOP_32K_OUT</v>
          </cell>
          <cell r="T168" t="str">
            <v>gpio3</v>
          </cell>
          <cell r="U168" t="str">
            <v>GPIO[20]</v>
          </cell>
        </row>
        <row r="172">
          <cell r="J172" t="str">
            <v>enet1</v>
          </cell>
          <cell r="K172" t="str">
            <v>RGMII_TXC</v>
          </cell>
        </row>
        <row r="173">
          <cell r="J173" t="str">
            <v>enet1</v>
          </cell>
          <cell r="K173" t="str">
            <v>RGMII_TD0</v>
          </cell>
        </row>
        <row r="175">
          <cell r="J175" t="str">
            <v>enet1</v>
          </cell>
          <cell r="K175" t="str">
            <v>RGMII_TD1</v>
          </cell>
        </row>
        <row r="176">
          <cell r="J176" t="str">
            <v>enet1</v>
          </cell>
          <cell r="K176" t="str">
            <v>RGMII_TD2</v>
          </cell>
        </row>
        <row r="178">
          <cell r="J178" t="str">
            <v>enet1</v>
          </cell>
          <cell r="K178" t="str">
            <v>RGMII_TD3</v>
          </cell>
        </row>
        <row r="179">
          <cell r="J179" t="str">
            <v>enet1</v>
          </cell>
          <cell r="K179" t="str">
            <v>RGMII_RX_CTL</v>
          </cell>
        </row>
        <row r="181">
          <cell r="J181" t="str">
            <v>enet1</v>
          </cell>
          <cell r="K181" t="str">
            <v>RGMII_RD0</v>
          </cell>
        </row>
        <row r="182">
          <cell r="J182" t="str">
            <v>enet1</v>
          </cell>
          <cell r="K182" t="str">
            <v>RGMII_TX_CTL</v>
          </cell>
        </row>
        <row r="184">
          <cell r="J184" t="str">
            <v>enet1</v>
          </cell>
          <cell r="K184" t="str">
            <v>RGMII_RD1</v>
          </cell>
        </row>
        <row r="185">
          <cell r="J185" t="str">
            <v>enet1</v>
          </cell>
          <cell r="K185" t="str">
            <v>RGMII_RD2</v>
          </cell>
        </row>
        <row r="187">
          <cell r="J187" t="str">
            <v>enet1</v>
          </cell>
          <cell r="K187" t="str">
            <v>RGMII_RD3</v>
          </cell>
        </row>
        <row r="188">
          <cell r="J188" t="str">
            <v>enet1</v>
          </cell>
          <cell r="K188" t="str">
            <v>RGMII_RXC</v>
          </cell>
        </row>
        <row r="191">
          <cell r="J191" t="str">
            <v>enet2</v>
          </cell>
          <cell r="K191" t="str">
            <v>RGMII_TXC</v>
          </cell>
        </row>
        <row r="192">
          <cell r="J192" t="str">
            <v>enet2</v>
          </cell>
          <cell r="K192" t="str">
            <v>RGMII_TD0</v>
          </cell>
        </row>
        <row r="194">
          <cell r="J194" t="str">
            <v>enet2</v>
          </cell>
          <cell r="K194" t="str">
            <v>RGMII_TD1</v>
          </cell>
        </row>
        <row r="195">
          <cell r="J195" t="str">
            <v>enet2</v>
          </cell>
          <cell r="K195" t="str">
            <v>RGMII_TD2</v>
          </cell>
        </row>
        <row r="197">
          <cell r="J197" t="str">
            <v>enet2</v>
          </cell>
          <cell r="K197" t="str">
            <v>RGMII_TD3</v>
          </cell>
        </row>
        <row r="198">
          <cell r="J198" t="str">
            <v>enet2</v>
          </cell>
          <cell r="K198" t="str">
            <v>RGMII_RX_CTL</v>
          </cell>
        </row>
        <row r="200">
          <cell r="J200" t="str">
            <v>enet2</v>
          </cell>
          <cell r="K200" t="str">
            <v>RGMII_RD0</v>
          </cell>
        </row>
        <row r="201">
          <cell r="J201" t="str">
            <v>enet2</v>
          </cell>
          <cell r="K201" t="str">
            <v>RGMII_TX_CTL</v>
          </cell>
        </row>
        <row r="203">
          <cell r="J203" t="str">
            <v>enet2</v>
          </cell>
          <cell r="K203" t="str">
            <v>RGMII_RD1</v>
          </cell>
        </row>
        <row r="204">
          <cell r="J204" t="str">
            <v>enet2</v>
          </cell>
          <cell r="K204" t="str">
            <v>RGMII_RD2</v>
          </cell>
        </row>
        <row r="206">
          <cell r="J206" t="str">
            <v>enet2</v>
          </cell>
          <cell r="K206" t="str">
            <v>RGMII_RD3</v>
          </cell>
        </row>
        <row r="207">
          <cell r="J207" t="str">
            <v>enet2</v>
          </cell>
          <cell r="K207" t="str">
            <v>RGMII_RXC</v>
          </cell>
        </row>
        <row r="209">
          <cell r="J209" t="str">
            <v>pwm1</v>
          </cell>
          <cell r="K209" t="str">
            <v>PWMO</v>
          </cell>
          <cell r="L209" t="str">
            <v>ccm</v>
          </cell>
          <cell r="M209" t="str">
            <v>CLKO</v>
          </cell>
          <cell r="N209" t="str">
            <v>audmux</v>
          </cell>
          <cell r="O209" t="str">
            <v>AUDIO_CLK_OUT</v>
          </cell>
          <cell r="R209" t="str">
            <v>csi</v>
          </cell>
          <cell r="S209" t="str">
            <v>MCLK</v>
          </cell>
          <cell r="T209" t="str">
            <v>gpio3</v>
          </cell>
          <cell r="U209" t="str">
            <v>GPIO[23]</v>
          </cell>
          <cell r="V209" t="str">
            <v>epit1</v>
          </cell>
          <cell r="W209" t="str">
            <v>EPITO</v>
          </cell>
          <cell r="Y209" t="str">
            <v>observe_mux</v>
          </cell>
          <cell r="Z209" t="str">
            <v>OUT[4]</v>
          </cell>
        </row>
        <row r="210">
          <cell r="J210" t="str">
            <v>enet1</v>
          </cell>
          <cell r="K210" t="str">
            <v>MDIO</v>
          </cell>
          <cell r="L210" t="str">
            <v>usdhc4</v>
          </cell>
          <cell r="M210" t="str">
            <v>CLK</v>
          </cell>
          <cell r="N210" t="str">
            <v>audmux</v>
          </cell>
          <cell r="O210" t="str">
            <v>AUD6_RXFS</v>
          </cell>
          <cell r="P210" t="str">
            <v>ecspi4</v>
          </cell>
          <cell r="Q210" t="str">
            <v>SS0</v>
          </cell>
          <cell r="R210" t="str">
            <v>gpt</v>
          </cell>
          <cell r="S210" t="str">
            <v>CAPIN1</v>
          </cell>
          <cell r="T210" t="str">
            <v>gpio4</v>
          </cell>
          <cell r="U210" t="str">
            <v>GPIO[20]</v>
          </cell>
          <cell r="V210" t="str">
            <v>kitten</v>
          </cell>
          <cell r="W210" t="str">
            <v>TRACE[26]</v>
          </cell>
          <cell r="Y210" t="str">
            <v>pl301_sim_mx6sl_per1</v>
          </cell>
          <cell r="Z210" t="str">
            <v>HADDR[15]</v>
          </cell>
          <cell r="AA210" t="str">
            <v>sjc.sjc_gpucr1_reg[11]</v>
          </cell>
        </row>
        <row r="211">
          <cell r="J211" t="str">
            <v>enet1</v>
          </cell>
          <cell r="K211" t="str">
            <v>MDC</v>
          </cell>
          <cell r="L211" t="str">
            <v>usdhc4</v>
          </cell>
          <cell r="M211" t="str">
            <v>DAT4</v>
          </cell>
          <cell r="N211" t="str">
            <v>audmux</v>
          </cell>
          <cell r="O211" t="str">
            <v>AUDIO_CLK_OUT</v>
          </cell>
          <cell r="P211" t="str">
            <v>usdhc1</v>
          </cell>
          <cell r="Q211" t="str">
            <v>RST</v>
          </cell>
          <cell r="R211" t="str">
            <v>usdhc3</v>
          </cell>
          <cell r="S211" t="str">
            <v>RST</v>
          </cell>
          <cell r="T211" t="str">
            <v>gpio4</v>
          </cell>
          <cell r="U211" t="str">
            <v>GPIO[23]</v>
          </cell>
          <cell r="V211" t="str">
            <v>kitten</v>
          </cell>
          <cell r="W211" t="str">
            <v>TRACE[29]</v>
          </cell>
          <cell r="Y211" t="str">
            <v>pl301_sim_mx6sl_per1</v>
          </cell>
          <cell r="Z211" t="str">
            <v>HADDR[8]</v>
          </cell>
          <cell r="AA211" t="str">
            <v>sjc.sjc_gpucr1_reg[11]</v>
          </cell>
        </row>
        <row r="212">
          <cell r="J212" t="str">
            <v>enet1</v>
          </cell>
          <cell r="K212" t="str">
            <v>TX_CLK</v>
          </cell>
          <cell r="L212" t="str">
            <v>usdhc4</v>
          </cell>
          <cell r="M212" t="str">
            <v>CMD</v>
          </cell>
          <cell r="N212" t="str">
            <v>audmux</v>
          </cell>
          <cell r="O212" t="str">
            <v>AUD6_RXC</v>
          </cell>
          <cell r="P212" t="str">
            <v>ecspi4</v>
          </cell>
          <cell r="Q212" t="str">
            <v>SCLK</v>
          </cell>
          <cell r="R212" t="str">
            <v>gpt</v>
          </cell>
          <cell r="S212" t="str">
            <v>CAPIN2</v>
          </cell>
          <cell r="T212" t="str">
            <v>gpio4</v>
          </cell>
          <cell r="U212" t="str">
            <v>GPIO[21]</v>
          </cell>
          <cell r="V212" t="str">
            <v>kitten</v>
          </cell>
          <cell r="W212" t="str">
            <v>TRACE[27]</v>
          </cell>
          <cell r="Y212" t="str">
            <v>pl301_sim_mx6sl_per1</v>
          </cell>
          <cell r="Z212" t="str">
            <v>HADDR[4]</v>
          </cell>
          <cell r="AA212" t="str">
            <v>sjc.sjc_gpucr1_reg[11]</v>
          </cell>
        </row>
        <row r="217">
          <cell r="L217" t="str">
            <v>usdhc4</v>
          </cell>
          <cell r="M217" t="str">
            <v>DAT1</v>
          </cell>
          <cell r="N217" t="str">
            <v>audmux</v>
          </cell>
          <cell r="O217" t="str">
            <v>AUD6_TXC</v>
          </cell>
          <cell r="P217" t="str">
            <v>ecspi4</v>
          </cell>
          <cell r="Q217" t="str">
            <v>MISO</v>
          </cell>
          <cell r="R217" t="str">
            <v>gpt</v>
          </cell>
          <cell r="S217" t="str">
            <v>CMPOUT2</v>
          </cell>
          <cell r="T217" t="str">
            <v>gpio4</v>
          </cell>
          <cell r="U217" t="str">
            <v>GPIO[25]</v>
          </cell>
          <cell r="V217" t="str">
            <v>kitten</v>
          </cell>
          <cell r="W217" t="str">
            <v>TRACE[31]</v>
          </cell>
          <cell r="Y217" t="str">
            <v>pl301_sim_mx6sl_per1</v>
          </cell>
          <cell r="Z217" t="str">
            <v>HADDR[3]</v>
          </cell>
          <cell r="AA217" t="str">
            <v>sjc.sjc_gpucr1_reg[11]</v>
          </cell>
        </row>
        <row r="219">
          <cell r="J219" t="str">
            <v>enet1</v>
          </cell>
          <cell r="K219" t="str">
            <v>RX_ER</v>
          </cell>
          <cell r="L219" t="str">
            <v>usdhc4</v>
          </cell>
          <cell r="M219" t="str">
            <v>DAT0</v>
          </cell>
          <cell r="N219" t="str">
            <v>audmux</v>
          </cell>
          <cell r="O219" t="str">
            <v>AUD6_RXD</v>
          </cell>
          <cell r="P219" t="str">
            <v>ecspi4</v>
          </cell>
          <cell r="Q219" t="str">
            <v>MOSI</v>
          </cell>
          <cell r="R219" t="str">
            <v>gpt</v>
          </cell>
          <cell r="S219" t="str">
            <v>CMPOUT1</v>
          </cell>
          <cell r="T219" t="str">
            <v>gpio4</v>
          </cell>
          <cell r="U219" t="str">
            <v>GPIO[19]</v>
          </cell>
          <cell r="V219" t="str">
            <v>kitten</v>
          </cell>
          <cell r="W219" t="str">
            <v>TRACE[25]</v>
          </cell>
          <cell r="Y219" t="str">
            <v>pl301_sim_mx6sl_per1</v>
          </cell>
          <cell r="Z219" t="str">
            <v>HADDR[5]</v>
          </cell>
          <cell r="AA219" t="str">
            <v>sjc.sjc_gpucr1_reg[11]</v>
          </cell>
        </row>
        <row r="221">
          <cell r="L221" t="str">
            <v>usdhc4</v>
          </cell>
          <cell r="M221" t="str">
            <v>RST</v>
          </cell>
          <cell r="N221" t="str">
            <v>wdog1</v>
          </cell>
          <cell r="O221" t="str">
            <v>WDOG_B</v>
          </cell>
          <cell r="P221" t="str">
            <v>pwm4</v>
          </cell>
          <cell r="Q221" t="str">
            <v>PWMO</v>
          </cell>
          <cell r="R221" t="str">
            <v>ccm</v>
          </cell>
          <cell r="S221" t="str">
            <v>PMIC_RDY</v>
          </cell>
          <cell r="T221" t="str">
            <v>gpio4</v>
          </cell>
          <cell r="U221" t="str">
            <v>GPIO[26]</v>
          </cell>
          <cell r="V221" t="str">
            <v>spdif</v>
          </cell>
          <cell r="W221" t="str">
            <v>SPDIF_EXT_CLK</v>
          </cell>
          <cell r="Y221" t="str">
            <v>pl301_sim_mx6sl_per1</v>
          </cell>
          <cell r="Z221" t="str">
            <v>HADDR[0]</v>
          </cell>
          <cell r="AA221" t="str">
            <v>sjc.sjc_gpucr1_reg[11]</v>
          </cell>
        </row>
        <row r="222">
          <cell r="J222" t="str">
            <v>enet1</v>
          </cell>
          <cell r="K222" t="str">
            <v>RDATA[0]</v>
          </cell>
          <cell r="L222" t="str">
            <v>usdhc4</v>
          </cell>
          <cell r="M222" t="str">
            <v>DAT5</v>
          </cell>
          <cell r="N222" t="str">
            <v>anatop</v>
          </cell>
          <cell r="O222" t="str">
            <v>USBOTG1_ID</v>
          </cell>
          <cell r="P222" t="str">
            <v>usdhc1</v>
          </cell>
          <cell r="Q222" t="str">
            <v>VSELECT</v>
          </cell>
          <cell r="R222" t="str">
            <v>usdhc3</v>
          </cell>
          <cell r="S222" t="str">
            <v>VSELECT</v>
          </cell>
          <cell r="T222" t="str">
            <v>gpio4</v>
          </cell>
          <cell r="U222" t="str">
            <v>GPIO[17]</v>
          </cell>
          <cell r="V222" t="str">
            <v>kitten</v>
          </cell>
          <cell r="W222" t="str">
            <v>TRACE[24]</v>
          </cell>
          <cell r="Y222" t="str">
            <v>pl301_sim_mx6sl_per1</v>
          </cell>
          <cell r="Z222" t="str">
            <v>HADDR[7]</v>
          </cell>
          <cell r="AA222" t="str">
            <v>sjc.sjc_gpucr1_reg[11]</v>
          </cell>
        </row>
        <row r="223">
          <cell r="J223" t="str">
            <v>enet1</v>
          </cell>
          <cell r="K223" t="str">
            <v>TDATA[0]</v>
          </cell>
          <cell r="L223" t="str">
            <v>usdhc4</v>
          </cell>
          <cell r="M223" t="str">
            <v>DAT3</v>
          </cell>
          <cell r="N223" t="str">
            <v>audmux</v>
          </cell>
          <cell r="O223" t="str">
            <v>AUD6_TXD</v>
          </cell>
          <cell r="P223" t="str">
            <v>ecspi4</v>
          </cell>
          <cell r="Q223" t="str">
            <v>SS2</v>
          </cell>
          <cell r="R223" t="str">
            <v>gpt</v>
          </cell>
          <cell r="S223" t="str">
            <v>CLKIN</v>
          </cell>
          <cell r="T223" t="str">
            <v>gpio4</v>
          </cell>
          <cell r="U223" t="str">
            <v>GPIO[24]</v>
          </cell>
          <cell r="V223" t="str">
            <v>kitten</v>
          </cell>
          <cell r="W223" t="str">
            <v>TRACE[30]</v>
          </cell>
          <cell r="Y223" t="str">
            <v>pl301_sim_mx6sl_per1</v>
          </cell>
          <cell r="Z223" t="str">
            <v>HADDR[2]</v>
          </cell>
          <cell r="AA223" t="str">
            <v>sjc.sjc_gpucr1_reg[11]</v>
          </cell>
        </row>
        <row r="224">
          <cell r="J224" t="str">
            <v>enet1</v>
          </cell>
          <cell r="K224" t="str">
            <v>RDATA[1]</v>
          </cell>
          <cell r="L224" t="str">
            <v>usdhc4</v>
          </cell>
          <cell r="M224" t="str">
            <v>DAT2</v>
          </cell>
          <cell r="N224" t="str">
            <v>audmux</v>
          </cell>
          <cell r="O224" t="str">
            <v>AUD6_TXFS</v>
          </cell>
          <cell r="P224" t="str">
            <v>ecspi4</v>
          </cell>
          <cell r="Q224" t="str">
            <v>SS1</v>
          </cell>
          <cell r="R224" t="str">
            <v>gpt</v>
          </cell>
          <cell r="S224" t="str">
            <v>CMPOUT3</v>
          </cell>
          <cell r="T224" t="str">
            <v>gpio4</v>
          </cell>
          <cell r="U224" t="str">
            <v>GPIO[18]</v>
          </cell>
          <cell r="V224" t="str">
            <v>enet1</v>
          </cell>
          <cell r="W224" t="str">
            <v>COL</v>
          </cell>
          <cell r="Y224" t="str">
            <v>pl301_sim_mx6sl_per1</v>
          </cell>
          <cell r="Z224" t="str">
            <v>HADDR[9]</v>
          </cell>
          <cell r="AA224" t="str">
            <v>sjc.sjc_gpucr1_reg[11]</v>
          </cell>
        </row>
        <row r="226">
          <cell r="J226" t="str">
            <v>enet1</v>
          </cell>
          <cell r="K226" t="str">
            <v>TX_EN</v>
          </cell>
          <cell r="L226" t="str">
            <v>usdhc4</v>
          </cell>
          <cell r="M226" t="str">
            <v>DAT6</v>
          </cell>
          <cell r="N226" t="str">
            <v>spdif</v>
          </cell>
          <cell r="O226" t="str">
            <v>IN1</v>
          </cell>
          <cell r="P226" t="str">
            <v>usdhc1</v>
          </cell>
          <cell r="Q226" t="str">
            <v>WP</v>
          </cell>
          <cell r="R226" t="str">
            <v>usdhc3</v>
          </cell>
          <cell r="S226" t="str">
            <v>WP</v>
          </cell>
          <cell r="T226" t="str">
            <v>gpio4</v>
          </cell>
          <cell r="U226" t="str">
            <v>GPIO[22]</v>
          </cell>
          <cell r="V226" t="str">
            <v>kitten</v>
          </cell>
          <cell r="W226" t="str">
            <v>TRACE[28]</v>
          </cell>
          <cell r="Y226" t="str">
            <v>pl301_sim_mx6sl_per1</v>
          </cell>
          <cell r="Z226" t="str">
            <v>HADDR[1]</v>
          </cell>
          <cell r="AA226" t="str">
            <v>sjc.sjc_gpucr1_reg[11]</v>
          </cell>
        </row>
        <row r="228">
          <cell r="J228" t="str">
            <v>usdhc3</v>
          </cell>
          <cell r="K228" t="str">
            <v>CMD</v>
          </cell>
          <cell r="L228" t="str">
            <v>audmux</v>
          </cell>
          <cell r="M228" t="str">
            <v>AUD5_RXC</v>
          </cell>
          <cell r="N228" t="str">
            <v>kpp</v>
          </cell>
          <cell r="O228" t="str">
            <v>ROW[5]</v>
          </cell>
          <cell r="P228" t="str">
            <v>csi</v>
          </cell>
          <cell r="Q228" t="str">
            <v>D[11]</v>
          </cell>
          <cell r="R228" t="str">
            <v>anatop</v>
          </cell>
          <cell r="S228" t="str">
            <v>USBOTG2_ID</v>
          </cell>
          <cell r="T228" t="str">
            <v>gpio5</v>
          </cell>
          <cell r="U228" t="str">
            <v>GPIO[21]</v>
          </cell>
          <cell r="V228" t="str">
            <v>usb</v>
          </cell>
          <cell r="W228" t="str">
            <v>USBOTG2_PWR</v>
          </cell>
          <cell r="Y228" t="str">
            <v>pl301_sim_mx6sl_per1</v>
          </cell>
          <cell r="Z228" t="str">
            <v>HADDR[18]</v>
          </cell>
          <cell r="AA228" t="str">
            <v>sjc.sjc_gpucr1_reg[11]</v>
          </cell>
        </row>
        <row r="229">
          <cell r="J229" t="str">
            <v>enet1</v>
          </cell>
          <cell r="K229" t="str">
            <v>TDATA[1]</v>
          </cell>
          <cell r="L229" t="str">
            <v>usdhc4</v>
          </cell>
          <cell r="M229" t="str">
            <v>DAT7</v>
          </cell>
          <cell r="N229" t="str">
            <v>spdif</v>
          </cell>
          <cell r="O229" t="str">
            <v>OUT1</v>
          </cell>
          <cell r="P229" t="str">
            <v>usdhc1</v>
          </cell>
          <cell r="Q229" t="str">
            <v>CD</v>
          </cell>
          <cell r="R229" t="str">
            <v>usdhc3</v>
          </cell>
          <cell r="S229" t="str">
            <v>CD</v>
          </cell>
          <cell r="T229" t="str">
            <v>gpio4</v>
          </cell>
          <cell r="U229" t="str">
            <v>GPIO[16]</v>
          </cell>
          <cell r="V229" t="str">
            <v>enet1</v>
          </cell>
          <cell r="W229" t="str">
            <v>RX_CLK</v>
          </cell>
          <cell r="Y229" t="str">
            <v>pl301_sim_mx6sl_per1</v>
          </cell>
          <cell r="Z229" t="str">
            <v>HADDR[6]</v>
          </cell>
          <cell r="AA229" t="str">
            <v>sjc.sjc_gpucr1_reg[11]</v>
          </cell>
        </row>
        <row r="230">
          <cell r="J230" t="str">
            <v>usdhc3</v>
          </cell>
          <cell r="K230" t="str">
            <v>DAT0</v>
          </cell>
          <cell r="L230" t="str">
            <v>audmux</v>
          </cell>
          <cell r="M230" t="str">
            <v>AUD5_RXD</v>
          </cell>
          <cell r="N230" t="str">
            <v>kpp</v>
          </cell>
          <cell r="O230" t="str">
            <v>COL[6]</v>
          </cell>
          <cell r="P230" t="str">
            <v>csi</v>
          </cell>
          <cell r="Q230" t="str">
            <v>D[12]</v>
          </cell>
          <cell r="R230" t="str">
            <v>anatop</v>
          </cell>
          <cell r="S230" t="str">
            <v>USBOTG1_ID</v>
          </cell>
          <cell r="T230" t="str">
            <v>gpio5</v>
          </cell>
          <cell r="U230" t="str">
            <v>GPIO[19]</v>
          </cell>
          <cell r="V230" t="str">
            <v>sjc</v>
          </cell>
          <cell r="W230" t="str">
            <v>JTAG_ACT</v>
          </cell>
          <cell r="X230" t="str">
            <v>~src.system_rst_b</v>
          </cell>
          <cell r="Y230" t="str">
            <v>pl301_sim_mx6sl_per1</v>
          </cell>
          <cell r="Z230" t="str">
            <v>HADDR[11]</v>
          </cell>
          <cell r="AA230" t="str">
            <v>sjc.sjc_gpucr1_reg[11]</v>
          </cell>
        </row>
        <row r="231">
          <cell r="J231" t="str">
            <v>usdhc3</v>
          </cell>
          <cell r="K231" t="str">
            <v>CLK</v>
          </cell>
          <cell r="L231" t="str">
            <v>audmux</v>
          </cell>
          <cell r="M231" t="str">
            <v>AUD5_RXFS</v>
          </cell>
          <cell r="N231" t="str">
            <v>kpp</v>
          </cell>
          <cell r="O231" t="str">
            <v>COL[5]</v>
          </cell>
          <cell r="P231" t="str">
            <v>csi</v>
          </cell>
          <cell r="Q231" t="str">
            <v>D[10]</v>
          </cell>
          <cell r="R231" t="str">
            <v>wdog1</v>
          </cell>
          <cell r="S231" t="str">
            <v>WDOG_RST_B_DEB</v>
          </cell>
          <cell r="T231" t="str">
            <v>gpio5</v>
          </cell>
          <cell r="U231" t="str">
            <v>GPIO[18]</v>
          </cell>
          <cell r="V231" t="str">
            <v>usb</v>
          </cell>
          <cell r="W231" t="str">
            <v>USBOTG1_PWR</v>
          </cell>
          <cell r="Y231" t="str">
            <v>pl301_sim_mx6sl_per1</v>
          </cell>
          <cell r="Z231" t="str">
            <v>HADDR[13]</v>
          </cell>
          <cell r="AA231" t="str">
            <v>sjc.sjc_gpucr1_reg[11]</v>
          </cell>
        </row>
        <row r="232">
          <cell r="J232" t="str">
            <v>usdhc3</v>
          </cell>
          <cell r="K232" t="str">
            <v>DAT1</v>
          </cell>
          <cell r="L232" t="str">
            <v>audmux</v>
          </cell>
          <cell r="M232" t="str">
            <v>AUD5_TXC</v>
          </cell>
          <cell r="N232" t="str">
            <v>kpp</v>
          </cell>
          <cell r="O232" t="str">
            <v>ROW[6]</v>
          </cell>
          <cell r="P232" t="str">
            <v>csi</v>
          </cell>
          <cell r="Q232" t="str">
            <v>D[13]</v>
          </cell>
          <cell r="R232" t="str">
            <v>usdhc1</v>
          </cell>
          <cell r="S232" t="str">
            <v>VSELECT</v>
          </cell>
          <cell r="T232" t="str">
            <v>gpio5</v>
          </cell>
          <cell r="U232" t="str">
            <v>GPIO[20]</v>
          </cell>
          <cell r="V232" t="str">
            <v>sjc</v>
          </cell>
          <cell r="W232" t="str">
            <v>DE_B</v>
          </cell>
          <cell r="X232" t="str">
            <v>sjc.sjc_gpucr1_reg[30]</v>
          </cell>
          <cell r="Y232" t="str">
            <v>pl301_sim_mx6sl_per1</v>
          </cell>
          <cell r="Z232" t="str">
            <v>HADDR[17]</v>
          </cell>
          <cell r="AA232" t="str">
            <v>sjc.sjc_gpucr1_reg[11]</v>
          </cell>
        </row>
        <row r="237">
          <cell r="J237" t="str">
            <v>usdhc3</v>
          </cell>
          <cell r="K237" t="str">
            <v>DAT2</v>
          </cell>
          <cell r="L237" t="str">
            <v>audmux</v>
          </cell>
          <cell r="M237" t="str">
            <v>AUD5_TXFS</v>
          </cell>
          <cell r="N237" t="str">
            <v>kpp</v>
          </cell>
          <cell r="O237" t="str">
            <v>COL[7]</v>
          </cell>
          <cell r="P237" t="str">
            <v>csi</v>
          </cell>
          <cell r="Q237" t="str">
            <v>D[14]</v>
          </cell>
          <cell r="R237" t="str">
            <v>epit1</v>
          </cell>
          <cell r="S237" t="str">
            <v>EPITO</v>
          </cell>
          <cell r="T237" t="str">
            <v>gpio5</v>
          </cell>
          <cell r="U237" t="str">
            <v>GPIO[16]</v>
          </cell>
          <cell r="V237" t="str">
            <v>usb</v>
          </cell>
          <cell r="W237" t="str">
            <v>USBOTG2_OC</v>
          </cell>
          <cell r="Y237" t="str">
            <v>pl301_sim_mx6sl_per1</v>
          </cell>
          <cell r="Z237" t="str">
            <v>HADDR[14]</v>
          </cell>
          <cell r="AA237" t="str">
            <v>sjc.sjc_gpucr1_reg[11]</v>
          </cell>
        </row>
        <row r="239">
          <cell r="J239" t="str">
            <v>usdhc3</v>
          </cell>
          <cell r="K239" t="str">
            <v>DAT3</v>
          </cell>
          <cell r="L239" t="str">
            <v>audmux</v>
          </cell>
          <cell r="M239" t="str">
            <v>AUD5_TXD</v>
          </cell>
          <cell r="N239" t="str">
            <v>kpp</v>
          </cell>
          <cell r="O239" t="str">
            <v>ROW[7]</v>
          </cell>
          <cell r="P239" t="str">
            <v>csi</v>
          </cell>
          <cell r="Q239" t="str">
            <v>D[15]</v>
          </cell>
          <cell r="R239" t="str">
            <v>epit2</v>
          </cell>
          <cell r="S239" t="str">
            <v>EPITO</v>
          </cell>
          <cell r="T239" t="str">
            <v>gpio5</v>
          </cell>
          <cell r="U239" t="str">
            <v>GPIO[17]</v>
          </cell>
          <cell r="V239" t="str">
            <v>usb</v>
          </cell>
          <cell r="W239" t="str">
            <v>USBOTG1_OC</v>
          </cell>
          <cell r="Y239" t="str">
            <v>pl301_sim_mx6sl_per1</v>
          </cell>
          <cell r="Z239" t="str">
            <v>HADDR[12]</v>
          </cell>
          <cell r="AA239" t="str">
            <v>sjc.sjc_gpucr1_reg[11]</v>
          </cell>
        </row>
        <row r="241">
          <cell r="J241" t="str">
            <v>i2c1</v>
          </cell>
          <cell r="K241" t="str">
            <v>SCL</v>
          </cell>
          <cell r="L241" t="str">
            <v>uart1</v>
          </cell>
          <cell r="M241" t="str">
            <v>RTS</v>
          </cell>
          <cell r="N241" t="str">
            <v>ecspi3</v>
          </cell>
          <cell r="O241" t="str">
            <v>SS2</v>
          </cell>
          <cell r="P241" t="str">
            <v>enet1</v>
          </cell>
          <cell r="Q241" t="str">
            <v>RDATA[0]</v>
          </cell>
          <cell r="R241" t="str">
            <v>usdhc3</v>
          </cell>
          <cell r="S241" t="str">
            <v>RST</v>
          </cell>
          <cell r="T241" t="str">
            <v>gpio3</v>
          </cell>
          <cell r="U241" t="str">
            <v>GPIO[12]</v>
          </cell>
          <cell r="V241" t="str">
            <v>ecspi1</v>
          </cell>
          <cell r="W241" t="str">
            <v>SS1</v>
          </cell>
          <cell r="Y241" t="str">
            <v>pl301_sim_mx6sl_per1</v>
          </cell>
          <cell r="Z241" t="str">
            <v>HSIZE[0]</v>
          </cell>
          <cell r="AA241" t="str">
            <v xml:space="preserve">sjc.sjc_gpucr1_reg[11]  </v>
          </cell>
        </row>
        <row r="242">
          <cell r="J242" t="str">
            <v>i2c1</v>
          </cell>
          <cell r="K242" t="str">
            <v>SDA</v>
          </cell>
          <cell r="L242" t="str">
            <v>uart1</v>
          </cell>
          <cell r="M242" t="str">
            <v>CTS</v>
          </cell>
          <cell r="N242" t="str">
            <v>ecspi3</v>
          </cell>
          <cell r="O242" t="str">
            <v>SS3</v>
          </cell>
          <cell r="P242" t="str">
            <v>enet1</v>
          </cell>
          <cell r="Q242" t="str">
            <v>TX_EN</v>
          </cell>
          <cell r="R242" t="str">
            <v>usdhc3</v>
          </cell>
          <cell r="S242" t="str">
            <v>VSELECT</v>
          </cell>
          <cell r="T242" t="str">
            <v>gpio3</v>
          </cell>
          <cell r="U242" t="str">
            <v>GPIO[13]</v>
          </cell>
          <cell r="V242" t="str">
            <v>ecspi1</v>
          </cell>
          <cell r="W242" t="str">
            <v>SS2</v>
          </cell>
          <cell r="Y242" t="str">
            <v>pl301_sim_mx6sl_per1</v>
          </cell>
          <cell r="Z242" t="str">
            <v>HSIZE[1]</v>
          </cell>
          <cell r="AA242" t="str">
            <v xml:space="preserve">sjc.sjc_gpucr1_reg[11]  </v>
          </cell>
        </row>
        <row r="243">
          <cell r="J243" t="str">
            <v>anatop</v>
          </cell>
          <cell r="K243" t="str">
            <v>ANATOP_24M_OUT</v>
          </cell>
          <cell r="L243" t="str">
            <v>i2c3</v>
          </cell>
          <cell r="M243" t="str">
            <v>SCL</v>
          </cell>
          <cell r="N243" t="str">
            <v>pwm3</v>
          </cell>
          <cell r="O243" t="str">
            <v>PWMO</v>
          </cell>
          <cell r="P243" t="str">
            <v>anatop</v>
          </cell>
          <cell r="Q243" t="str">
            <v>USBOTG2_ID</v>
          </cell>
          <cell r="R243" t="str">
            <v>ccm</v>
          </cell>
          <cell r="S243" t="str">
            <v>PMIC_RDY</v>
          </cell>
          <cell r="T243" t="str">
            <v>gpio3</v>
          </cell>
          <cell r="U243" t="str">
            <v>GPIO[21]</v>
          </cell>
          <cell r="V243" t="str">
            <v>usdhc3</v>
          </cell>
          <cell r="W243" t="str">
            <v>WP</v>
          </cell>
          <cell r="Y243" t="str">
            <v>tpsmp</v>
          </cell>
          <cell r="Z243" t="str">
            <v>HDATA[19]</v>
          </cell>
          <cell r="AA243" t="str">
            <v xml:space="preserve">sjc.sjc_gpucr1_reg[11]  </v>
          </cell>
        </row>
        <row r="244">
          <cell r="J244" t="str">
            <v>anatop</v>
          </cell>
          <cell r="K244" t="str">
            <v>ANATOP_32K_OUT</v>
          </cell>
          <cell r="L244" t="str">
            <v>i2c3</v>
          </cell>
          <cell r="M244" t="str">
            <v>SDA</v>
          </cell>
          <cell r="N244" t="str">
            <v>pwm4</v>
          </cell>
          <cell r="O244" t="str">
            <v>PWMO</v>
          </cell>
          <cell r="P244" t="str">
            <v>anatop</v>
          </cell>
          <cell r="Q244" t="str">
            <v>USBOTG1_ID</v>
          </cell>
          <cell r="R244" t="str">
            <v>usdhc1</v>
          </cell>
          <cell r="S244" t="str">
            <v>LCTL</v>
          </cell>
          <cell r="T244" t="str">
            <v>gpio3</v>
          </cell>
          <cell r="U244" t="str">
            <v>GPIO[22]</v>
          </cell>
          <cell r="V244" t="str">
            <v>usdhc3</v>
          </cell>
          <cell r="W244" t="str">
            <v>CD</v>
          </cell>
          <cell r="Y244" t="str">
            <v>observe_mux</v>
          </cell>
          <cell r="Z244" t="str">
            <v>OUT[3]</v>
          </cell>
        </row>
        <row r="247">
          <cell r="J247" t="str">
            <v>sjc</v>
          </cell>
          <cell r="K247" t="str">
            <v>MOD</v>
          </cell>
        </row>
        <row r="248">
          <cell r="J248" t="str">
            <v>sjc</v>
          </cell>
          <cell r="K248" t="str">
            <v>TCK</v>
          </cell>
        </row>
        <row r="249">
          <cell r="J249" t="str">
            <v>sjc</v>
          </cell>
          <cell r="K249" t="str">
            <v>TDI</v>
          </cell>
        </row>
        <row r="251">
          <cell r="J251" t="str">
            <v>sjc</v>
          </cell>
          <cell r="K251" t="str">
            <v>TMS</v>
          </cell>
        </row>
        <row r="252">
          <cell r="J252" t="str">
            <v>sjc</v>
          </cell>
          <cell r="K252" t="str">
            <v>TDO</v>
          </cell>
        </row>
        <row r="253">
          <cell r="J253" t="str">
            <v>sjc</v>
          </cell>
          <cell r="K253" t="str">
            <v>TRSTB</v>
          </cell>
        </row>
        <row r="256">
          <cell r="J256" t="str">
            <v>snvs_lp_wrapper</v>
          </cell>
          <cell r="K256" t="str">
            <v>SNVS_WAKEUP_ALARM</v>
          </cell>
        </row>
        <row r="257">
          <cell r="J257" t="str">
            <v>src</v>
          </cell>
          <cell r="K257" t="str">
            <v>BOOT_MODE[1]</v>
          </cell>
        </row>
        <row r="258">
          <cell r="J258" t="str">
            <v>src</v>
          </cell>
          <cell r="K258" t="str">
            <v>BOOT_MODE[0]</v>
          </cell>
        </row>
        <row r="259">
          <cell r="J259" t="str">
            <v>src</v>
          </cell>
          <cell r="K259" t="str">
            <v>POR_B</v>
          </cell>
        </row>
        <row r="260">
          <cell r="J260" t="str">
            <v>ccm</v>
          </cell>
          <cell r="K260" t="str">
            <v>PMIC_VSTBY_REQ</v>
          </cell>
        </row>
        <row r="261">
          <cell r="J261" t="str">
            <v>tcu</v>
          </cell>
          <cell r="K261" t="str">
            <v>TEST_MODE</v>
          </cell>
        </row>
        <row r="262">
          <cell r="J262" t="str">
            <v>snvs_lp_wrapper</v>
          </cell>
          <cell r="K262" t="str">
            <v>SNVS_TD1</v>
          </cell>
        </row>
        <row r="263">
          <cell r="J263" t="str">
            <v>src</v>
          </cell>
          <cell r="K263" t="str">
            <v>RESET_B</v>
          </cell>
        </row>
        <row r="266">
          <cell r="K266" t="str">
            <v>vddreg3p0_out</v>
          </cell>
        </row>
        <row r="267">
          <cell r="K267" t="str">
            <v>usb_uh1_vbus</v>
          </cell>
        </row>
        <row r="268">
          <cell r="K268" t="str">
            <v>VSS_1</v>
          </cell>
        </row>
        <row r="269">
          <cell r="K269" t="str">
            <v>usb_otg_vbus</v>
          </cell>
        </row>
        <row r="270">
          <cell r="K270" t="str">
            <v>usb_uh1_dn</v>
          </cell>
        </row>
        <row r="271">
          <cell r="K271" t="str">
            <v>VSS_2</v>
          </cell>
        </row>
        <row r="272">
          <cell r="K272" t="str">
            <v>usb_uh1_dp</v>
          </cell>
        </row>
        <row r="273">
          <cell r="K273" t="str">
            <v>gnd2p5</v>
          </cell>
        </row>
        <row r="274">
          <cell r="K274" t="str">
            <v>usb_uh1_gnd</v>
          </cell>
        </row>
        <row r="275">
          <cell r="K275" t="str">
            <v xml:space="preserve">rtc_xtali </v>
          </cell>
        </row>
        <row r="276">
          <cell r="K276" t="str">
            <v>usb_otg_gnd</v>
          </cell>
        </row>
        <row r="277">
          <cell r="K277" t="str">
            <v xml:space="preserve">rtc_xtalo </v>
          </cell>
        </row>
        <row r="278">
          <cell r="K278" t="str">
            <v>usb_otg_dn</v>
          </cell>
        </row>
        <row r="279">
          <cell r="K279" t="str">
            <v>gnd1p1</v>
          </cell>
        </row>
        <row r="280">
          <cell r="K280" t="str">
            <v>usb_otg_dp</v>
          </cell>
        </row>
        <row r="281">
          <cell r="K281" t="str">
            <v>vddreg2p5_out</v>
          </cell>
        </row>
        <row r="282">
          <cell r="K282" t="str">
            <v>gnd_kel0</v>
          </cell>
        </row>
        <row r="283">
          <cell r="K283" t="str">
            <v>gnd1p1</v>
          </cell>
        </row>
        <row r="284">
          <cell r="K284" t="str">
            <v>xtali</v>
          </cell>
        </row>
        <row r="285">
          <cell r="K285" t="str">
            <v>vddreg1p1_out</v>
          </cell>
        </row>
        <row r="286">
          <cell r="K286" t="str">
            <v>xtalo</v>
          </cell>
        </row>
        <row r="287">
          <cell r="K287" t="str">
            <v>gnd2p5</v>
          </cell>
        </row>
        <row r="288">
          <cell r="K288" t="str">
            <v>vddregrtc_out</v>
          </cell>
        </row>
        <row r="289">
          <cell r="K289" t="str">
            <v>vddreg2p5_out</v>
          </cell>
        </row>
        <row r="290">
          <cell r="K290" t="str">
            <v>nvcc_battery</v>
          </cell>
        </row>
        <row r="291">
          <cell r="K291" t="str">
            <v>vddreg2p5_in</v>
          </cell>
        </row>
        <row r="292">
          <cell r="K292" t="str">
            <v>gpanaio</v>
          </cell>
        </row>
        <row r="293">
          <cell r="K293" t="str">
            <v>vddreg1p1_out</v>
          </cell>
        </row>
        <row r="294">
          <cell r="K294" t="str">
            <v>usb_otg_chrg_det_b</v>
          </cell>
        </row>
        <row r="295">
          <cell r="K295" t="str">
            <v>vddreg2p5_in</v>
          </cell>
        </row>
        <row r="296">
          <cell r="K296" t="str">
            <v>VSS_3</v>
          </cell>
        </row>
        <row r="297">
          <cell r="K297" t="str">
            <v>anaclk1_b</v>
          </cell>
        </row>
        <row r="298">
          <cell r="K298" t="str">
            <v>anaclk1</v>
          </cell>
        </row>
        <row r="299">
          <cell r="K299" t="str">
            <v>vddreg2p5_out</v>
          </cell>
        </row>
        <row r="301">
          <cell r="J301" t="str">
            <v>usdhc2</v>
          </cell>
          <cell r="K301" t="str">
            <v>DAT5</v>
          </cell>
          <cell r="L301" t="str">
            <v>usdhc3</v>
          </cell>
          <cell r="M301" t="str">
            <v>DAT5</v>
          </cell>
          <cell r="N301" t="str">
            <v>uart2</v>
          </cell>
          <cell r="O301" t="str">
            <v>TXD_MUX</v>
          </cell>
          <cell r="P301" t="str">
            <v>csi</v>
          </cell>
          <cell r="Q301" t="str">
            <v>D[7]</v>
          </cell>
          <cell r="R301" t="str">
            <v>spdif</v>
          </cell>
          <cell r="S301" t="str">
            <v>IN1</v>
          </cell>
          <cell r="T301" t="str">
            <v>gpio4</v>
          </cell>
          <cell r="U301" t="str">
            <v>GPIO[31]</v>
          </cell>
          <cell r="V301" t="str">
            <v>mmdc</v>
          </cell>
          <cell r="W301" t="str">
            <v>MMDC_DEBUG[35]</v>
          </cell>
          <cell r="Y301" t="str">
            <v>pl301_sim_mx6sl_per1</v>
          </cell>
          <cell r="Z301" t="str">
            <v>HADDR[20]</v>
          </cell>
          <cell r="AA301" t="str">
            <v>sjc.sjc_gpucr1_reg[11]</v>
          </cell>
        </row>
        <row r="303">
          <cell r="J303" t="str">
            <v>usdhc2</v>
          </cell>
          <cell r="K303" t="str">
            <v>DAT0</v>
          </cell>
          <cell r="L303" t="str">
            <v>audmux</v>
          </cell>
          <cell r="M303" t="str">
            <v>AUD4_RXD</v>
          </cell>
          <cell r="N303" t="str">
            <v>ecspi3</v>
          </cell>
          <cell r="O303" t="str">
            <v>MOSI</v>
          </cell>
          <cell r="P303" t="str">
            <v>csi</v>
          </cell>
          <cell r="Q303" t="str">
            <v>D[2]</v>
          </cell>
          <cell r="R303" t="str">
            <v>uart5</v>
          </cell>
          <cell r="S303" t="str">
            <v>RTS</v>
          </cell>
          <cell r="T303" t="str">
            <v>gpio5</v>
          </cell>
          <cell r="U303" t="str">
            <v>GPIO[1]</v>
          </cell>
          <cell r="V303" t="str">
            <v>anatop</v>
          </cell>
          <cell r="W303" t="str">
            <v>ANATOP_TESTO[15]</v>
          </cell>
          <cell r="X303" t="str">
            <v>sjc.sjc_gpucr1_reg[23]</v>
          </cell>
          <cell r="Y303" t="str">
            <v>pl301_sim_mx6sl_per1</v>
          </cell>
          <cell r="Z303" t="str">
            <v>HPROT[0]</v>
          </cell>
          <cell r="AA303" t="str">
            <v>sjc.sjc_gpucr1_reg[11]</v>
          </cell>
        </row>
        <row r="305">
          <cell r="J305" t="str">
            <v>usdhc2</v>
          </cell>
          <cell r="K305" t="str">
            <v>DAT6</v>
          </cell>
          <cell r="L305" t="str">
            <v>usdhc3</v>
          </cell>
          <cell r="M305" t="str">
            <v>DAT6</v>
          </cell>
          <cell r="N305" t="str">
            <v>uart2</v>
          </cell>
          <cell r="O305" t="str">
            <v>RTS</v>
          </cell>
          <cell r="P305" t="str">
            <v>csi</v>
          </cell>
          <cell r="Q305" t="str">
            <v>D[8]</v>
          </cell>
          <cell r="R305" t="str">
            <v>usdhc2</v>
          </cell>
          <cell r="S305" t="str">
            <v>WP</v>
          </cell>
          <cell r="T305" t="str">
            <v>gpio4</v>
          </cell>
          <cell r="U305" t="str">
            <v>GPIO[29]</v>
          </cell>
          <cell r="V305" t="str">
            <v>mmdc</v>
          </cell>
          <cell r="W305" t="str">
            <v>MMDC_DEBUG[34]</v>
          </cell>
          <cell r="Y305" t="str">
            <v>pl301_sim_mx6sl_per1</v>
          </cell>
          <cell r="Z305" t="str">
            <v>HADDR[19]</v>
          </cell>
          <cell r="AA305" t="str">
            <v>sjc.sjc_gpucr1_reg[11]</v>
          </cell>
        </row>
        <row r="307">
          <cell r="J307" t="str">
            <v>usdhc2</v>
          </cell>
          <cell r="K307" t="str">
            <v>CLK</v>
          </cell>
          <cell r="L307" t="str">
            <v>audmux</v>
          </cell>
          <cell r="M307" t="str">
            <v>AUD4_RXFS</v>
          </cell>
          <cell r="N307" t="str">
            <v>ecspi3</v>
          </cell>
          <cell r="O307" t="str">
            <v>SCLK</v>
          </cell>
          <cell r="P307" t="str">
            <v>csi</v>
          </cell>
          <cell r="Q307" t="str">
            <v>D[0]</v>
          </cell>
          <cell r="R307" t="str">
            <v>osc32k</v>
          </cell>
          <cell r="S307" t="str">
            <v>32K_OUT</v>
          </cell>
          <cell r="T307" t="str">
            <v>gpio5</v>
          </cell>
          <cell r="U307" t="str">
            <v>GPIO[5]</v>
          </cell>
          <cell r="V307" t="str">
            <v>anatop</v>
          </cell>
          <cell r="W307" t="str">
            <v>ANATOP_TESTO[13]</v>
          </cell>
          <cell r="X307" t="str">
            <v>sjc.sjc_gpucr1_reg[23]</v>
          </cell>
          <cell r="Y307" t="str">
            <v>pl301_sim_mx6sl_per1</v>
          </cell>
          <cell r="Z307" t="str">
            <v>HPROT[1]</v>
          </cell>
          <cell r="AA307" t="str">
            <v>sjc.sjc_gpucr1_reg[11]</v>
          </cell>
        </row>
        <row r="309">
          <cell r="J309" t="str">
            <v>usdhc2</v>
          </cell>
          <cell r="K309" t="str">
            <v>DAT2</v>
          </cell>
          <cell r="L309" t="str">
            <v>audmux</v>
          </cell>
          <cell r="M309" t="str">
            <v>AUD4_TXFS</v>
          </cell>
          <cell r="N309" t="str">
            <v>enet1</v>
          </cell>
          <cell r="O309" t="str">
            <v>COL</v>
          </cell>
          <cell r="P309" t="str">
            <v>csi</v>
          </cell>
          <cell r="Q309" t="str">
            <v>D[4]</v>
          </cell>
          <cell r="R309" t="str">
            <v>uart5</v>
          </cell>
          <cell r="S309" t="str">
            <v>RXD_MUX</v>
          </cell>
          <cell r="T309" t="str">
            <v>gpio5</v>
          </cell>
          <cell r="U309" t="str">
            <v>GPIO[3]</v>
          </cell>
          <cell r="V309" t="str">
            <v>mmdc</v>
          </cell>
          <cell r="W309" t="str">
            <v>MMDC_DEBUG[38]</v>
          </cell>
          <cell r="Y309" t="str">
            <v>pl301_sim_mx6sl_per1</v>
          </cell>
          <cell r="Z309" t="str">
            <v>HADDR[22]</v>
          </cell>
          <cell r="AA309" t="str">
            <v>sjc.sjc_gpucr1_reg[11]</v>
          </cell>
        </row>
        <row r="311">
          <cell r="J311" t="str">
            <v>usdhc2</v>
          </cell>
          <cell r="K311" t="str">
            <v>DAT1</v>
          </cell>
          <cell r="L311" t="str">
            <v>audmux</v>
          </cell>
          <cell r="M311" t="str">
            <v>AUD4_TXC</v>
          </cell>
          <cell r="N311" t="str">
            <v>ecspi3</v>
          </cell>
          <cell r="O311" t="str">
            <v>MISO</v>
          </cell>
          <cell r="P311" t="str">
            <v>csi</v>
          </cell>
          <cell r="Q311" t="str">
            <v>D[3]</v>
          </cell>
          <cell r="R311" t="str">
            <v>uart5</v>
          </cell>
          <cell r="S311" t="str">
            <v>CTS</v>
          </cell>
          <cell r="T311" t="str">
            <v>gpio4</v>
          </cell>
          <cell r="U311" t="str">
            <v>GPIO[30]</v>
          </cell>
          <cell r="V311" t="str">
            <v>mmdc</v>
          </cell>
          <cell r="W311" t="str">
            <v>MMDC_DEBUG[39]</v>
          </cell>
          <cell r="Y311" t="str">
            <v>pl301_sim_mx6sl_per1</v>
          </cell>
          <cell r="Z311" t="str">
            <v>HBURST[1]</v>
          </cell>
          <cell r="AA311" t="str">
            <v>sjc.sjc_gpucr1_reg[11]</v>
          </cell>
        </row>
        <row r="315">
          <cell r="J315" t="str">
            <v>usdhc2</v>
          </cell>
          <cell r="K315" t="str">
            <v>DAT3</v>
          </cell>
          <cell r="L315" t="str">
            <v>audmux</v>
          </cell>
          <cell r="M315" t="str">
            <v>AUD4_TXD</v>
          </cell>
          <cell r="N315" t="str">
            <v>enet1</v>
          </cell>
          <cell r="O315" t="str">
            <v>RX_CLK</v>
          </cell>
          <cell r="P315" t="str">
            <v>csi</v>
          </cell>
          <cell r="Q315" t="str">
            <v>D[5]</v>
          </cell>
          <cell r="R315" t="str">
            <v>uart5</v>
          </cell>
          <cell r="S315" t="str">
            <v>TXD_MUX</v>
          </cell>
          <cell r="T315" t="str">
            <v>gpio4</v>
          </cell>
          <cell r="U315" t="str">
            <v>GPIO[28]</v>
          </cell>
          <cell r="V315" t="str">
            <v>mmdc</v>
          </cell>
          <cell r="W315" t="str">
            <v>MMDC_DEBUG[37]</v>
          </cell>
          <cell r="Y315" t="str">
            <v>pl301_sim_mx6sl_per1</v>
          </cell>
          <cell r="Z315" t="str">
            <v>HBURST[0]</v>
          </cell>
          <cell r="AA315" t="str">
            <v>sjc.sjc_gpucr1_reg[11]</v>
          </cell>
        </row>
        <row r="320">
          <cell r="J320" t="str">
            <v>usdhc2</v>
          </cell>
          <cell r="K320" t="str">
            <v>DAT7</v>
          </cell>
          <cell r="L320" t="str">
            <v>usdhc3</v>
          </cell>
          <cell r="M320" t="str">
            <v>DAT7</v>
          </cell>
          <cell r="N320" t="str">
            <v>uart2</v>
          </cell>
          <cell r="O320" t="str">
            <v>CTS</v>
          </cell>
          <cell r="P320" t="str">
            <v>csi</v>
          </cell>
          <cell r="Q320" t="str">
            <v>D[9]</v>
          </cell>
          <cell r="R320" t="str">
            <v>usdhc2</v>
          </cell>
          <cell r="S320" t="str">
            <v>CD</v>
          </cell>
          <cell r="T320" t="str">
            <v>gpio5</v>
          </cell>
          <cell r="U320" t="str">
            <v>GPIO[0]</v>
          </cell>
          <cell r="V320" t="str">
            <v>mmdc</v>
          </cell>
          <cell r="W320" t="str">
            <v>MMDC_DEBUG[33]</v>
          </cell>
          <cell r="Y320" t="str">
            <v>pl301_sim_mx6sl_per1</v>
          </cell>
          <cell r="Z320" t="str">
            <v>HADDR[16]</v>
          </cell>
          <cell r="AA320" t="str">
            <v>sjc.sjc_gpucr1_reg[11]</v>
          </cell>
        </row>
        <row r="321">
          <cell r="J321" t="str">
            <v>usdhc2</v>
          </cell>
          <cell r="K321" t="str">
            <v>CMD</v>
          </cell>
          <cell r="L321" t="str">
            <v>audmux</v>
          </cell>
          <cell r="M321" t="str">
            <v>AUD4_RXC</v>
          </cell>
          <cell r="N321" t="str">
            <v>ecspi3</v>
          </cell>
          <cell r="O321" t="str">
            <v>SS0</v>
          </cell>
          <cell r="P321" t="str">
            <v>csi</v>
          </cell>
          <cell r="Q321" t="str">
            <v>D[1]</v>
          </cell>
          <cell r="R321" t="str">
            <v>epit1</v>
          </cell>
          <cell r="S321" t="str">
            <v>EPITO</v>
          </cell>
          <cell r="T321" t="str">
            <v>gpio5</v>
          </cell>
          <cell r="U321" t="str">
            <v>GPIO[4]</v>
          </cell>
          <cell r="V321" t="str">
            <v>anatop</v>
          </cell>
          <cell r="W321" t="str">
            <v>ANATOP_TESTO[14]</v>
          </cell>
          <cell r="X321" t="str">
            <v>sjc.sjc_gpucr1_reg[23]</v>
          </cell>
          <cell r="Y321" t="str">
            <v>pl301_sim_mx6sl_per1</v>
          </cell>
          <cell r="Z321" t="str">
            <v>HADDR[21]</v>
          </cell>
          <cell r="AA321" t="str">
            <v>sjc.sjc_gpucr1_reg[11]</v>
          </cell>
        </row>
        <row r="322">
          <cell r="J322" t="str">
            <v>usdhc2</v>
          </cell>
          <cell r="K322" t="str">
            <v>RST</v>
          </cell>
          <cell r="N322" t="str">
            <v>wdog2</v>
          </cell>
          <cell r="O322" t="str">
            <v>WDOG_B</v>
          </cell>
          <cell r="P322" t="str">
            <v>spdif</v>
          </cell>
          <cell r="Q322" t="str">
            <v>OUT1</v>
          </cell>
          <cell r="R322" t="str">
            <v>csi</v>
          </cell>
          <cell r="S322" t="str">
            <v>MCLK</v>
          </cell>
          <cell r="T322" t="str">
            <v>gpio4</v>
          </cell>
          <cell r="U322" t="str">
            <v>GPIO[27]</v>
          </cell>
          <cell r="V322" t="str">
            <v>anatop</v>
          </cell>
          <cell r="W322" t="str">
            <v>ANATOP_TESTO[12]</v>
          </cell>
          <cell r="X322" t="str">
            <v>sjc.sjc_gpucr1_reg[23]</v>
          </cell>
          <cell r="Y322" t="str">
            <v>pl301_sim_mx6sl_per1</v>
          </cell>
          <cell r="Z322" t="str">
            <v>HBURST[2]</v>
          </cell>
          <cell r="AA322" t="str">
            <v>sjc.sjc_gpucr1_reg[11]</v>
          </cell>
        </row>
        <row r="323">
          <cell r="J323" t="str">
            <v>usdhc2</v>
          </cell>
          <cell r="K323" t="str">
            <v>DAT4</v>
          </cell>
          <cell r="L323" t="str">
            <v>usdhc3</v>
          </cell>
          <cell r="M323" t="str">
            <v>DAT4</v>
          </cell>
          <cell r="N323" t="str">
            <v>uart2</v>
          </cell>
          <cell r="O323" t="str">
            <v>RXD_MUX</v>
          </cell>
          <cell r="P323" t="str">
            <v>csi</v>
          </cell>
          <cell r="Q323" t="str">
            <v>D[6]</v>
          </cell>
          <cell r="R323" t="str">
            <v>spdif</v>
          </cell>
          <cell r="S323" t="str">
            <v>OUT1</v>
          </cell>
          <cell r="T323" t="str">
            <v>gpio5</v>
          </cell>
          <cell r="U323" t="str">
            <v>GPIO[2]</v>
          </cell>
          <cell r="V323" t="str">
            <v>mmdc</v>
          </cell>
          <cell r="W323" t="str">
            <v>MMDC_DEBUG[36]</v>
          </cell>
          <cell r="Y323" t="str">
            <v>pl301_sim_mx6sl_per1</v>
          </cell>
          <cell r="Z323" t="str">
            <v>HADDR[10]</v>
          </cell>
          <cell r="AA323" t="str">
            <v>sjc.sjc_gpucr1_reg[11]</v>
          </cell>
        </row>
        <row r="373">
          <cell r="J373" t="str">
            <v>lcdif1</v>
          </cell>
          <cell r="K373" t="str">
            <v>DAT[5]</v>
          </cell>
          <cell r="L373" t="str">
            <v>ecspi1</v>
          </cell>
          <cell r="M373" t="str">
            <v>SS2</v>
          </cell>
          <cell r="N373" t="str">
            <v>csi</v>
          </cell>
          <cell r="O373" t="str">
            <v>HSYNC</v>
          </cell>
          <cell r="P373" t="str">
            <v>weim</v>
          </cell>
          <cell r="Q373" t="str">
            <v>WEIM_CS[3]</v>
          </cell>
          <cell r="R373" t="str">
            <v>audmux</v>
          </cell>
          <cell r="S373" t="str">
            <v>AUD4_TXFS</v>
          </cell>
          <cell r="T373" t="str">
            <v>gpio2</v>
          </cell>
          <cell r="U373" t="str">
            <v>GPIO[25]</v>
          </cell>
          <cell r="V373" t="str">
            <v>kitten</v>
          </cell>
          <cell r="W373" t="str">
            <v>TRACE[5]</v>
          </cell>
          <cell r="Y373" t="str">
            <v>src</v>
          </cell>
          <cell r="Z373" t="str">
            <v>BT_CFG[5]</v>
          </cell>
          <cell r="AA373" t="str">
            <v>~src.system_rst_b</v>
          </cell>
        </row>
        <row r="374">
          <cell r="J374" t="str">
            <v>lcdif1</v>
          </cell>
          <cell r="K374" t="str">
            <v>DAT[0]</v>
          </cell>
          <cell r="L374" t="str">
            <v>ecspi1</v>
          </cell>
          <cell r="M374" t="str">
            <v>MOSI</v>
          </cell>
          <cell r="N374" t="str">
            <v>anatop</v>
          </cell>
          <cell r="O374" t="str">
            <v>USBOTG2_ID</v>
          </cell>
          <cell r="P374" t="str">
            <v>pwm1</v>
          </cell>
          <cell r="Q374" t="str">
            <v>PWMO</v>
          </cell>
          <cell r="R374" t="str">
            <v>uart5</v>
          </cell>
          <cell r="S374" t="str">
            <v>DTR</v>
          </cell>
          <cell r="T374" t="str">
            <v>gpio2</v>
          </cell>
          <cell r="U374" t="str">
            <v>GPIO[20]</v>
          </cell>
          <cell r="V374" t="str">
            <v>kitten</v>
          </cell>
          <cell r="W374" t="str">
            <v>TRACE[0]</v>
          </cell>
          <cell r="Y374" t="str">
            <v>src</v>
          </cell>
          <cell r="Z374" t="str">
            <v>BT_CFG[0]</v>
          </cell>
          <cell r="AA374" t="str">
            <v>~src.system_rst_b</v>
          </cell>
        </row>
        <row r="376">
          <cell r="J376" t="str">
            <v>lcdif1</v>
          </cell>
          <cell r="K376" t="str">
            <v>DAT[1]</v>
          </cell>
          <cell r="L376" t="str">
            <v>ecspi1</v>
          </cell>
          <cell r="M376" t="str">
            <v>MISO</v>
          </cell>
          <cell r="N376" t="str">
            <v>anatop</v>
          </cell>
          <cell r="O376" t="str">
            <v>USBOTG1_ID</v>
          </cell>
          <cell r="P376" t="str">
            <v>pwm2</v>
          </cell>
          <cell r="Q376" t="str">
            <v>PWMO</v>
          </cell>
          <cell r="R376" t="str">
            <v>audmux</v>
          </cell>
          <cell r="S376" t="str">
            <v>AUD4_RXFS</v>
          </cell>
          <cell r="T376" t="str">
            <v>gpio2</v>
          </cell>
          <cell r="U376" t="str">
            <v>GPIO[21]</v>
          </cell>
          <cell r="V376" t="str">
            <v>kitten</v>
          </cell>
          <cell r="W376" t="str">
            <v>TRACE[1]</v>
          </cell>
          <cell r="Y376" t="str">
            <v>src</v>
          </cell>
          <cell r="Z376" t="str">
            <v>BT_CFG[1]</v>
          </cell>
          <cell r="AA376" t="str">
            <v>~src.system_rst_b</v>
          </cell>
        </row>
        <row r="378">
          <cell r="J378" t="str">
            <v>lcdif1</v>
          </cell>
          <cell r="K378" t="str">
            <v>DAT[2]</v>
          </cell>
          <cell r="L378" t="str">
            <v>ecspi1</v>
          </cell>
          <cell r="M378" t="str">
            <v>SS0</v>
          </cell>
          <cell r="N378" t="str">
            <v>epit2</v>
          </cell>
          <cell r="O378" t="str">
            <v>EPITO</v>
          </cell>
          <cell r="P378" t="str">
            <v>pwm3</v>
          </cell>
          <cell r="Q378" t="str">
            <v>PWMO</v>
          </cell>
          <cell r="R378" t="str">
            <v>audmux</v>
          </cell>
          <cell r="S378" t="str">
            <v>AUD4_RXC</v>
          </cell>
          <cell r="T378" t="str">
            <v>gpio2</v>
          </cell>
          <cell r="U378" t="str">
            <v>GPIO[22]</v>
          </cell>
          <cell r="V378" t="str">
            <v>kitten</v>
          </cell>
          <cell r="W378" t="str">
            <v>TRACE[2]</v>
          </cell>
          <cell r="Y378" t="str">
            <v>src</v>
          </cell>
          <cell r="Z378" t="str">
            <v>BT_CFG[2]</v>
          </cell>
          <cell r="AA378" t="str">
            <v>~src.system_rst_b</v>
          </cell>
        </row>
        <row r="379">
          <cell r="J379" t="str">
            <v>lcdif1</v>
          </cell>
          <cell r="K379" t="str">
            <v>DAT[3]</v>
          </cell>
          <cell r="L379" t="str">
            <v>ecspi1</v>
          </cell>
          <cell r="M379" t="str">
            <v>SCLK</v>
          </cell>
          <cell r="N379" t="str">
            <v>uart5</v>
          </cell>
          <cell r="O379" t="str">
            <v>DSR</v>
          </cell>
          <cell r="P379" t="str">
            <v>pwm4</v>
          </cell>
          <cell r="Q379" t="str">
            <v>PWMO</v>
          </cell>
          <cell r="R379" t="str">
            <v>audmux</v>
          </cell>
          <cell r="S379" t="str">
            <v>AUD4_RXD</v>
          </cell>
          <cell r="T379" t="str">
            <v>gpio2</v>
          </cell>
          <cell r="U379" t="str">
            <v>GPIO[23]</v>
          </cell>
          <cell r="V379" t="str">
            <v>kitten</v>
          </cell>
          <cell r="W379" t="str">
            <v>TRACE[3]</v>
          </cell>
          <cell r="Y379" t="str">
            <v>src</v>
          </cell>
          <cell r="Z379" t="str">
            <v>BT_CFG[3]</v>
          </cell>
          <cell r="AA379" t="str">
            <v>~src.system_rst_b</v>
          </cell>
        </row>
        <row r="381">
          <cell r="J381" t="str">
            <v>lcdif1</v>
          </cell>
          <cell r="K381" t="str">
            <v>DAT[6]</v>
          </cell>
          <cell r="L381" t="str">
            <v>ecspi1</v>
          </cell>
          <cell r="M381" t="str">
            <v>SS3</v>
          </cell>
          <cell r="N381" t="str">
            <v>csi</v>
          </cell>
          <cell r="O381" t="str">
            <v>PIXCLK</v>
          </cell>
          <cell r="P381" t="str">
            <v>weim</v>
          </cell>
          <cell r="Q381" t="str">
            <v>WEIM_D[0]</v>
          </cell>
          <cell r="R381" t="str">
            <v>audmux</v>
          </cell>
          <cell r="S381" t="str">
            <v>AUD4_TXD</v>
          </cell>
          <cell r="T381" t="str">
            <v>gpio2</v>
          </cell>
          <cell r="U381" t="str">
            <v>GPIO[26]</v>
          </cell>
          <cell r="V381" t="str">
            <v>kitten</v>
          </cell>
          <cell r="W381" t="str">
            <v>TRACE[6]</v>
          </cell>
          <cell r="Y381" t="str">
            <v>src</v>
          </cell>
          <cell r="Z381" t="str">
            <v>BT_CFG[6]</v>
          </cell>
          <cell r="AA381" t="str">
            <v>~src.system_rst_b</v>
          </cell>
        </row>
        <row r="383">
          <cell r="J383" t="str">
            <v>ecspi2</v>
          </cell>
          <cell r="K383" t="str">
            <v>SCLK</v>
          </cell>
          <cell r="L383" t="str">
            <v>spdif</v>
          </cell>
          <cell r="M383" t="str">
            <v>SPDIF_EXT_CLK</v>
          </cell>
          <cell r="N383" t="str">
            <v>uart3</v>
          </cell>
          <cell r="O383" t="str">
            <v>RXD_MUX</v>
          </cell>
          <cell r="P383" t="str">
            <v>csi</v>
          </cell>
          <cell r="Q383" t="str">
            <v>PIXCLK</v>
          </cell>
          <cell r="R383" t="str">
            <v>usdhc1</v>
          </cell>
          <cell r="S383" t="str">
            <v>RST</v>
          </cell>
          <cell r="T383" t="str">
            <v>gpio4</v>
          </cell>
          <cell r="U383" t="str">
            <v>GPIO[12]</v>
          </cell>
          <cell r="V383" t="str">
            <v>usb</v>
          </cell>
          <cell r="W383" t="str">
            <v>USBOTG2_OC</v>
          </cell>
          <cell r="Y383" t="str">
            <v>tpsmp</v>
          </cell>
          <cell r="Z383" t="str">
            <v>HDATA[21]</v>
          </cell>
          <cell r="AA383" t="str">
            <v xml:space="preserve">sjc.sjc_gpucr1_reg[11]  </v>
          </cell>
        </row>
        <row r="385">
          <cell r="J385" t="str">
            <v>ecspi2</v>
          </cell>
          <cell r="K385" t="str">
            <v>MOSI</v>
          </cell>
          <cell r="L385" t="str">
            <v>sdma</v>
          </cell>
          <cell r="M385" t="str">
            <v>SDMA_EXT_EVENT[1]</v>
          </cell>
          <cell r="N385" t="str">
            <v>uart3</v>
          </cell>
          <cell r="O385" t="str">
            <v>TXD_MUX</v>
          </cell>
          <cell r="P385" t="str">
            <v>csi</v>
          </cell>
          <cell r="Q385" t="str">
            <v>HSYNC</v>
          </cell>
          <cell r="R385" t="str">
            <v>usdhc1</v>
          </cell>
          <cell r="S385" t="str">
            <v>VSELECT</v>
          </cell>
          <cell r="T385" t="str">
            <v>gpio4</v>
          </cell>
          <cell r="U385" t="str">
            <v>GPIO[13]</v>
          </cell>
          <cell r="V385" t="str">
            <v>anatop</v>
          </cell>
          <cell r="W385" t="str">
            <v>ANATOP_TESTO[1]</v>
          </cell>
          <cell r="Y385" t="str">
            <v>tpsmp</v>
          </cell>
          <cell r="Z385" t="str">
            <v>HDATA[22]</v>
          </cell>
          <cell r="AA385" t="str">
            <v xml:space="preserve">sjc.sjc_gpucr1_reg[11]  </v>
          </cell>
        </row>
        <row r="388">
          <cell r="J388" t="str">
            <v>lcdif1</v>
          </cell>
          <cell r="K388" t="str">
            <v>DAT[4]</v>
          </cell>
          <cell r="L388" t="str">
            <v>ecspi1</v>
          </cell>
          <cell r="M388" t="str">
            <v>SS1</v>
          </cell>
          <cell r="N388" t="str">
            <v>csi</v>
          </cell>
          <cell r="O388" t="str">
            <v>VSYNC</v>
          </cell>
          <cell r="P388" t="str">
            <v>wdog2</v>
          </cell>
          <cell r="Q388" t="str">
            <v>WDOG_RST_B_DEB</v>
          </cell>
          <cell r="R388" t="str">
            <v>audmux</v>
          </cell>
          <cell r="S388" t="str">
            <v>AUD4_TXC</v>
          </cell>
          <cell r="T388" t="str">
            <v>gpio2</v>
          </cell>
          <cell r="U388" t="str">
            <v>GPIO[24]</v>
          </cell>
          <cell r="V388" t="str">
            <v>kitten</v>
          </cell>
          <cell r="W388" t="str">
            <v>TRACE[4]</v>
          </cell>
          <cell r="Y388" t="str">
            <v>src</v>
          </cell>
          <cell r="Z388" t="str">
            <v>BT_CFG[4]</v>
          </cell>
          <cell r="AA388" t="str">
            <v>~src.system_rst_b</v>
          </cell>
        </row>
        <row r="390">
          <cell r="J390" t="str">
            <v>lcdif1</v>
          </cell>
          <cell r="K390" t="str">
            <v>DAT[7]</v>
          </cell>
          <cell r="L390" t="str">
            <v>ecspi1</v>
          </cell>
          <cell r="M390" t="str">
            <v>RDY</v>
          </cell>
          <cell r="N390" t="str">
            <v>csi</v>
          </cell>
          <cell r="O390" t="str">
            <v>MCLK</v>
          </cell>
          <cell r="P390" t="str">
            <v>weim</v>
          </cell>
          <cell r="Q390" t="str">
            <v>WEIM_D[1]</v>
          </cell>
          <cell r="R390" t="str">
            <v>audmux</v>
          </cell>
          <cell r="S390" t="str">
            <v>AUDIO_CLK_OUT</v>
          </cell>
          <cell r="T390" t="str">
            <v>gpio2</v>
          </cell>
          <cell r="U390" t="str">
            <v>GPIO[27]</v>
          </cell>
          <cell r="V390" t="str">
            <v>kitten</v>
          </cell>
          <cell r="W390" t="str">
            <v>TRACE[7]</v>
          </cell>
          <cell r="Y390" t="str">
            <v>src</v>
          </cell>
          <cell r="Z390" t="str">
            <v>BT_CFG[7]</v>
          </cell>
          <cell r="AA390" t="str">
            <v>~src.system_rst_b</v>
          </cell>
        </row>
        <row r="391">
          <cell r="J391" t="str">
            <v>lcdif1</v>
          </cell>
          <cell r="K391" t="str">
            <v>CLK</v>
          </cell>
          <cell r="L391" t="str">
            <v>usdhc4</v>
          </cell>
          <cell r="M391" t="str">
            <v>DAT4</v>
          </cell>
          <cell r="N391" t="str">
            <v>lcdif1</v>
          </cell>
          <cell r="O391" t="str">
            <v>WR_RWN</v>
          </cell>
          <cell r="P391" t="str">
            <v>weim</v>
          </cell>
          <cell r="Q391" t="str">
            <v>WEIM_RW</v>
          </cell>
          <cell r="R391" t="str">
            <v>pwm4</v>
          </cell>
          <cell r="S391" t="str">
            <v>PWMO</v>
          </cell>
          <cell r="T391" t="str">
            <v>gpio2</v>
          </cell>
          <cell r="U391" t="str">
            <v>GPIO[15]</v>
          </cell>
          <cell r="V391" t="str">
            <v>src</v>
          </cell>
          <cell r="W391" t="str">
            <v>EARLY_RST</v>
          </cell>
          <cell r="X391" t="str">
            <v>sjc.sjc_gpucr3_reg[14]</v>
          </cell>
          <cell r="Y391" t="str">
            <v>tpsmp</v>
          </cell>
          <cell r="Z391" t="str">
            <v>HTRANS[0]</v>
          </cell>
          <cell r="AA391" t="str">
            <v xml:space="preserve">sjc.sjc_gpucr1_reg[11]  </v>
          </cell>
        </row>
        <row r="392">
          <cell r="J392" t="str">
            <v>lcdif1</v>
          </cell>
          <cell r="K392" t="str">
            <v>DAT[8]</v>
          </cell>
          <cell r="L392" t="str">
            <v>kpp</v>
          </cell>
          <cell r="M392" t="str">
            <v>COL[0]</v>
          </cell>
          <cell r="N392" t="str">
            <v>csi</v>
          </cell>
          <cell r="O392" t="str">
            <v>D[9]</v>
          </cell>
          <cell r="P392" t="str">
            <v>weim</v>
          </cell>
          <cell r="Q392" t="str">
            <v>WEIM_D[2]</v>
          </cell>
          <cell r="R392" t="str">
            <v>ecspi2</v>
          </cell>
          <cell r="S392" t="str">
            <v>SCLK</v>
          </cell>
          <cell r="T392" t="str">
            <v>gpio2</v>
          </cell>
          <cell r="U392" t="str">
            <v>GPIO[28]</v>
          </cell>
          <cell r="V392" t="str">
            <v>kitten</v>
          </cell>
          <cell r="W392" t="str">
            <v>TRACE[8]</v>
          </cell>
          <cell r="Y392" t="str">
            <v>src</v>
          </cell>
          <cell r="Z392" t="str">
            <v>BT_CFG[8]</v>
          </cell>
          <cell r="AA392" t="str">
            <v>~src.system_rst_b</v>
          </cell>
        </row>
        <row r="393">
          <cell r="J393" t="str">
            <v>ecspi2</v>
          </cell>
          <cell r="K393" t="str">
            <v>SS0</v>
          </cell>
          <cell r="L393" t="str">
            <v>ecspi1</v>
          </cell>
          <cell r="M393" t="str">
            <v>SS3</v>
          </cell>
          <cell r="N393" t="str">
            <v>uart3</v>
          </cell>
          <cell r="O393" t="str">
            <v>CTS</v>
          </cell>
          <cell r="P393" t="str">
            <v>csi</v>
          </cell>
          <cell r="Q393" t="str">
            <v>VSYNC</v>
          </cell>
          <cell r="R393" t="str">
            <v>usdhc1</v>
          </cell>
          <cell r="S393" t="str">
            <v>CD</v>
          </cell>
          <cell r="T393" t="str">
            <v>gpio4</v>
          </cell>
          <cell r="U393" t="str">
            <v>GPIO[15]</v>
          </cell>
          <cell r="V393" t="str">
            <v>usb</v>
          </cell>
          <cell r="W393" t="str">
            <v>USBOTG1_PWR</v>
          </cell>
          <cell r="Y393" t="str">
            <v>pl301_sim_mx6sl_per1</v>
          </cell>
          <cell r="Z393" t="str">
            <v>HADDR[24]</v>
          </cell>
          <cell r="AA393" t="str">
            <v xml:space="preserve">sjc.sjc_gpucr1_reg[11]  </v>
          </cell>
        </row>
        <row r="394">
          <cell r="J394" t="str">
            <v>lcdif1</v>
          </cell>
          <cell r="K394" t="str">
            <v>DAT[9]</v>
          </cell>
          <cell r="L394" t="str">
            <v>kpp</v>
          </cell>
          <cell r="M394" t="str">
            <v>ROW[0]</v>
          </cell>
          <cell r="N394" t="str">
            <v>csi</v>
          </cell>
          <cell r="O394" t="str">
            <v>D[8]</v>
          </cell>
          <cell r="P394" t="str">
            <v>weim</v>
          </cell>
          <cell r="Q394" t="str">
            <v>WEIM_D[3]</v>
          </cell>
          <cell r="R394" t="str">
            <v>ecspi2</v>
          </cell>
          <cell r="S394" t="str">
            <v>MOSI</v>
          </cell>
          <cell r="T394" t="str">
            <v>gpio2</v>
          </cell>
          <cell r="U394" t="str">
            <v>GPIO[29]</v>
          </cell>
          <cell r="V394" t="str">
            <v>kitten</v>
          </cell>
          <cell r="W394" t="str">
            <v>TRACE[9]</v>
          </cell>
          <cell r="Y394" t="str">
            <v>src</v>
          </cell>
          <cell r="Z394" t="str">
            <v>BT_CFG[9]</v>
          </cell>
          <cell r="AA394" t="str">
            <v>~src.system_rst_b</v>
          </cell>
        </row>
        <row r="396">
          <cell r="J396" t="str">
            <v>lcdif1</v>
          </cell>
          <cell r="K396" t="str">
            <v>DAT[11]</v>
          </cell>
          <cell r="L396" t="str">
            <v>kpp</v>
          </cell>
          <cell r="M396" t="str">
            <v>ROW[1]</v>
          </cell>
          <cell r="N396" t="str">
            <v>csi</v>
          </cell>
          <cell r="O396" t="str">
            <v>D[6]</v>
          </cell>
          <cell r="P396" t="str">
            <v>weim</v>
          </cell>
          <cell r="Q396" t="str">
            <v>WEIM_D[5]</v>
          </cell>
          <cell r="R396" t="str">
            <v>ecspi2</v>
          </cell>
          <cell r="S396" t="str">
            <v>SS1</v>
          </cell>
          <cell r="T396" t="str">
            <v>gpio2</v>
          </cell>
          <cell r="U396" t="str">
            <v>GPIO[31]</v>
          </cell>
          <cell r="V396" t="str">
            <v>kitten</v>
          </cell>
          <cell r="W396" t="str">
            <v>TRACE[11]</v>
          </cell>
          <cell r="Y396" t="str">
            <v>src</v>
          </cell>
          <cell r="Z396" t="str">
            <v>BT_CFG[11]</v>
          </cell>
          <cell r="AA396" t="str">
            <v>~src.system_rst_b</v>
          </cell>
        </row>
        <row r="399">
          <cell r="J399" t="str">
            <v>ecspi2</v>
          </cell>
          <cell r="K399" t="str">
            <v>MISO</v>
          </cell>
          <cell r="L399" t="str">
            <v>sdma</v>
          </cell>
          <cell r="M399" t="str">
            <v>SDMA_EXT_EVENT[0]</v>
          </cell>
          <cell r="N399" t="str">
            <v>uart3</v>
          </cell>
          <cell r="O399" t="str">
            <v>RTS</v>
          </cell>
          <cell r="P399" t="str">
            <v>csi</v>
          </cell>
          <cell r="Q399" t="str">
            <v>MCLK</v>
          </cell>
          <cell r="R399" t="str">
            <v>usdhc1</v>
          </cell>
          <cell r="S399" t="str">
            <v>WP</v>
          </cell>
          <cell r="T399" t="str">
            <v>gpio4</v>
          </cell>
          <cell r="U399" t="str">
            <v>GPIO[14]</v>
          </cell>
          <cell r="V399" t="str">
            <v>usb</v>
          </cell>
          <cell r="W399" t="str">
            <v>USBOTG1_OC</v>
          </cell>
          <cell r="Y399" t="str">
            <v>tpsmp</v>
          </cell>
          <cell r="Z399" t="str">
            <v>HDATA[23]</v>
          </cell>
          <cell r="AA399" t="str">
            <v xml:space="preserve">sjc.sjc_gpucr1_reg[11]  </v>
          </cell>
        </row>
        <row r="401">
          <cell r="J401" t="str">
            <v>lcdif1</v>
          </cell>
          <cell r="K401" t="str">
            <v>DAT[10]</v>
          </cell>
          <cell r="L401" t="str">
            <v>kpp</v>
          </cell>
          <cell r="M401" t="str">
            <v>COL[1]</v>
          </cell>
          <cell r="N401" t="str">
            <v>csi</v>
          </cell>
          <cell r="O401" t="str">
            <v>D[7]</v>
          </cell>
          <cell r="P401" t="str">
            <v>weim</v>
          </cell>
          <cell r="Q401" t="str">
            <v>WEIM_D[4]</v>
          </cell>
          <cell r="R401" t="str">
            <v>ecspi2</v>
          </cell>
          <cell r="S401" t="str">
            <v>MISO</v>
          </cell>
          <cell r="T401" t="str">
            <v>gpio2</v>
          </cell>
          <cell r="U401" t="str">
            <v>GPIO[30]</v>
          </cell>
          <cell r="V401" t="str">
            <v>kitten</v>
          </cell>
          <cell r="W401" t="str">
            <v>TRACE[10]</v>
          </cell>
          <cell r="Y401" t="str">
            <v>src</v>
          </cell>
          <cell r="Z401" t="str">
            <v>BT_CFG[10]</v>
          </cell>
          <cell r="AA401" t="str">
            <v>~src.system_rst_b</v>
          </cell>
        </row>
        <row r="403">
          <cell r="J403" t="str">
            <v>ecspi1</v>
          </cell>
          <cell r="K403" t="str">
            <v>SCLK</v>
          </cell>
          <cell r="L403" t="str">
            <v>audmux</v>
          </cell>
          <cell r="M403" t="str">
            <v>AUD4_TXD</v>
          </cell>
          <cell r="N403" t="str">
            <v>uart5</v>
          </cell>
          <cell r="O403" t="str">
            <v>RXD_MUX</v>
          </cell>
          <cell r="R403" t="str">
            <v>usdhc2</v>
          </cell>
          <cell r="S403" t="str">
            <v>RST</v>
          </cell>
          <cell r="T403" t="str">
            <v>gpio4</v>
          </cell>
          <cell r="U403" t="str">
            <v>GPIO[8]</v>
          </cell>
          <cell r="V403" t="str">
            <v>usb</v>
          </cell>
          <cell r="W403" t="str">
            <v>USBOTG2_OC</v>
          </cell>
          <cell r="Y403" t="str">
            <v>tpsmp</v>
          </cell>
          <cell r="Z403" t="str">
            <v>HDATA[18]</v>
          </cell>
          <cell r="AA403" t="str">
            <v xml:space="preserve">sjc.sjc_gpucr1_reg[11]  </v>
          </cell>
        </row>
        <row r="405">
          <cell r="J405" t="str">
            <v>ecspi1</v>
          </cell>
          <cell r="K405" t="str">
            <v>MOSI</v>
          </cell>
          <cell r="L405" t="str">
            <v>audmux</v>
          </cell>
          <cell r="M405" t="str">
            <v>AUD4_TXC</v>
          </cell>
          <cell r="N405" t="str">
            <v>uart5</v>
          </cell>
          <cell r="O405" t="str">
            <v>TXD_MUX</v>
          </cell>
          <cell r="R405" t="str">
            <v>usdhc2</v>
          </cell>
          <cell r="S405" t="str">
            <v>VSELECT</v>
          </cell>
          <cell r="T405" t="str">
            <v>gpio4</v>
          </cell>
          <cell r="U405" t="str">
            <v>GPIO[9]</v>
          </cell>
          <cell r="V405" t="str">
            <v>ccm</v>
          </cell>
          <cell r="W405" t="str">
            <v>PLL2_BYP</v>
          </cell>
          <cell r="X405" t="str">
            <v>sjc.sjc_pllbr_reg[1]</v>
          </cell>
          <cell r="Y405" t="str">
            <v>mmdc</v>
          </cell>
          <cell r="Z405" t="str">
            <v>MMDC_DEBUG[49]</v>
          </cell>
        </row>
        <row r="406">
          <cell r="J406" t="str">
            <v>lcdif1</v>
          </cell>
          <cell r="K406" t="str">
            <v>DAT[12]</v>
          </cell>
          <cell r="L406" t="str">
            <v>kpp</v>
          </cell>
          <cell r="M406" t="str">
            <v>COL[2]</v>
          </cell>
          <cell r="N406" t="str">
            <v>csi</v>
          </cell>
          <cell r="O406" t="str">
            <v>D[5]</v>
          </cell>
          <cell r="P406" t="str">
            <v>weim</v>
          </cell>
          <cell r="Q406" t="str">
            <v>WEIM_D[6]</v>
          </cell>
          <cell r="R406" t="str">
            <v>uart5</v>
          </cell>
          <cell r="S406" t="str">
            <v>RTS</v>
          </cell>
          <cell r="T406" t="str">
            <v>gpio3</v>
          </cell>
          <cell r="U406" t="str">
            <v>GPIO[0]</v>
          </cell>
          <cell r="V406" t="str">
            <v>kitten</v>
          </cell>
          <cell r="W406" t="str">
            <v>TRACE[12]</v>
          </cell>
          <cell r="Y406" t="str">
            <v>src</v>
          </cell>
          <cell r="Z406" t="str">
            <v>BT_CFG[12]</v>
          </cell>
          <cell r="AA406" t="str">
            <v>~src.system_rst_b</v>
          </cell>
        </row>
        <row r="408">
          <cell r="J408" t="str">
            <v>lcdif1</v>
          </cell>
          <cell r="K408" t="str">
            <v>DAT[13]</v>
          </cell>
          <cell r="L408" t="str">
            <v>kpp</v>
          </cell>
          <cell r="M408" t="str">
            <v>ROW[2]</v>
          </cell>
          <cell r="N408" t="str">
            <v>csi</v>
          </cell>
          <cell r="O408" t="str">
            <v>D[4]</v>
          </cell>
          <cell r="P408" t="str">
            <v>weim</v>
          </cell>
          <cell r="Q408" t="str">
            <v>WEIM_D[7]</v>
          </cell>
          <cell r="R408" t="str">
            <v>uart5</v>
          </cell>
          <cell r="S408" t="str">
            <v>CTS</v>
          </cell>
          <cell r="T408" t="str">
            <v>gpio3</v>
          </cell>
          <cell r="U408" t="str">
            <v>GPIO[1]</v>
          </cell>
          <cell r="V408" t="str">
            <v>kitten</v>
          </cell>
          <cell r="W408" t="str">
            <v>TRACE[13]</v>
          </cell>
          <cell r="Y408" t="str">
            <v>src</v>
          </cell>
          <cell r="Z408" t="str">
            <v>BT_CFG[13]</v>
          </cell>
          <cell r="AA408" t="str">
            <v>~src.system_rst_b</v>
          </cell>
        </row>
        <row r="410">
          <cell r="J410" t="str">
            <v>lcdif1</v>
          </cell>
          <cell r="K410" t="str">
            <v>DAT[16]</v>
          </cell>
          <cell r="L410" t="str">
            <v>kpp</v>
          </cell>
          <cell r="M410" t="str">
            <v>COL[4]</v>
          </cell>
          <cell r="N410" t="str">
            <v>csi</v>
          </cell>
          <cell r="O410" t="str">
            <v>D[1]</v>
          </cell>
          <cell r="P410" t="str">
            <v>weim</v>
          </cell>
          <cell r="Q410" t="str">
            <v>WEIM_D[10]</v>
          </cell>
          <cell r="R410" t="str">
            <v>i2c2</v>
          </cell>
          <cell r="S410" t="str">
            <v>SCL</v>
          </cell>
          <cell r="T410" t="str">
            <v>gpio3</v>
          </cell>
          <cell r="U410" t="str">
            <v>GPIO[4]</v>
          </cell>
          <cell r="V410" t="str">
            <v>kitten</v>
          </cell>
          <cell r="W410" t="str">
            <v>TRACE[16]</v>
          </cell>
          <cell r="Y410" t="str">
            <v>src</v>
          </cell>
          <cell r="Z410" t="str">
            <v>BT_CFG[24]</v>
          </cell>
          <cell r="AA410" t="str">
            <v>~src.system_rst_b</v>
          </cell>
        </row>
        <row r="411">
          <cell r="J411" t="str">
            <v>lcdif1</v>
          </cell>
          <cell r="K411" t="str">
            <v>DAT[14]</v>
          </cell>
          <cell r="L411" t="str">
            <v>kpp</v>
          </cell>
          <cell r="M411" t="str">
            <v>COL[3]</v>
          </cell>
          <cell r="N411" t="str">
            <v>csi</v>
          </cell>
          <cell r="O411" t="str">
            <v>D[3]</v>
          </cell>
          <cell r="P411" t="str">
            <v>weim</v>
          </cell>
          <cell r="Q411" t="str">
            <v>WEIM_D[8]</v>
          </cell>
          <cell r="R411" t="str">
            <v>uart5</v>
          </cell>
          <cell r="S411" t="str">
            <v>RXD_MUX</v>
          </cell>
          <cell r="T411" t="str">
            <v>gpio3</v>
          </cell>
          <cell r="U411" t="str">
            <v>GPIO[2]</v>
          </cell>
          <cell r="V411" t="str">
            <v>kitten</v>
          </cell>
          <cell r="W411" t="str">
            <v>TRACE[14]</v>
          </cell>
          <cell r="Y411" t="str">
            <v>src</v>
          </cell>
          <cell r="Z411" t="str">
            <v>BT_CFG[14]</v>
          </cell>
          <cell r="AA411" t="str">
            <v>~src.system_rst_b</v>
          </cell>
        </row>
        <row r="413">
          <cell r="J413" t="str">
            <v>lcdif1</v>
          </cell>
          <cell r="K413" t="str">
            <v>DAT[17]</v>
          </cell>
          <cell r="L413" t="str">
            <v>kpp</v>
          </cell>
          <cell r="M413" t="str">
            <v>ROW[4]</v>
          </cell>
          <cell r="N413" t="str">
            <v>csi</v>
          </cell>
          <cell r="O413" t="str">
            <v>D[0]</v>
          </cell>
          <cell r="P413" t="str">
            <v>weim</v>
          </cell>
          <cell r="Q413" t="str">
            <v>WEIM_D[11]</v>
          </cell>
          <cell r="R413" t="str">
            <v>i2c2</v>
          </cell>
          <cell r="S413" t="str">
            <v>SDA</v>
          </cell>
          <cell r="T413" t="str">
            <v>gpio3</v>
          </cell>
          <cell r="U413" t="str">
            <v>GPIO[5]</v>
          </cell>
          <cell r="V413" t="str">
            <v>kitten</v>
          </cell>
          <cell r="W413" t="str">
            <v>TRACE[17]</v>
          </cell>
          <cell r="Y413" t="str">
            <v>src</v>
          </cell>
          <cell r="Z413" t="str">
            <v>BT_CFG[25]</v>
          </cell>
          <cell r="AA413" t="str">
            <v>~src.system_rst_b</v>
          </cell>
        </row>
        <row r="415">
          <cell r="J415" t="str">
            <v>ecspi1</v>
          </cell>
          <cell r="K415" t="str">
            <v>MISO</v>
          </cell>
          <cell r="L415" t="str">
            <v>audmux</v>
          </cell>
          <cell r="M415" t="str">
            <v>AUD4_TXFS</v>
          </cell>
          <cell r="N415" t="str">
            <v>uart5</v>
          </cell>
          <cell r="O415" t="str">
            <v>RTS</v>
          </cell>
          <cell r="R415" t="str">
            <v>usdhc2</v>
          </cell>
          <cell r="S415" t="str">
            <v>WP</v>
          </cell>
          <cell r="T415" t="str">
            <v>gpio4</v>
          </cell>
          <cell r="U415" t="str">
            <v>GPIO[10]</v>
          </cell>
          <cell r="V415" t="str">
            <v>ccm</v>
          </cell>
          <cell r="W415" t="str">
            <v>PLL3_BYP</v>
          </cell>
          <cell r="X415" t="str">
            <v>sjc.sjc_pllbr_reg[2]</v>
          </cell>
          <cell r="Y415" t="str">
            <v>mmdc</v>
          </cell>
          <cell r="Z415" t="str">
            <v>MMDC_DEBUG[40]</v>
          </cell>
        </row>
        <row r="417">
          <cell r="J417" t="str">
            <v>ecspi1</v>
          </cell>
          <cell r="K417" t="str">
            <v>SS0</v>
          </cell>
          <cell r="L417" t="str">
            <v>audmux</v>
          </cell>
          <cell r="M417" t="str">
            <v>AUD4_RXD</v>
          </cell>
          <cell r="N417" t="str">
            <v>uart5</v>
          </cell>
          <cell r="O417" t="str">
            <v>CTS</v>
          </cell>
          <cell r="R417" t="str">
            <v>usdhc2</v>
          </cell>
          <cell r="S417" t="str">
            <v>CD</v>
          </cell>
          <cell r="T417" t="str">
            <v>gpio4</v>
          </cell>
          <cell r="U417" t="str">
            <v>GPIO[11]</v>
          </cell>
          <cell r="V417" t="str">
            <v>usb</v>
          </cell>
          <cell r="W417" t="str">
            <v>USBOTG2_PWR</v>
          </cell>
          <cell r="Y417" t="str">
            <v>pl301_sim_mx6sl_per1</v>
          </cell>
          <cell r="Z417" t="str">
            <v>HADDR[23]</v>
          </cell>
          <cell r="AA417" t="str">
            <v xml:space="preserve">sjc.sjc_gpucr1_reg[11]  </v>
          </cell>
        </row>
        <row r="418">
          <cell r="J418" t="str">
            <v>lcdif1</v>
          </cell>
          <cell r="K418" t="str">
            <v>DAT[15]</v>
          </cell>
          <cell r="L418" t="str">
            <v>kpp</v>
          </cell>
          <cell r="M418" t="str">
            <v>ROW[3]</v>
          </cell>
          <cell r="N418" t="str">
            <v>csi</v>
          </cell>
          <cell r="O418" t="str">
            <v>D[2]</v>
          </cell>
          <cell r="P418" t="str">
            <v>weim</v>
          </cell>
          <cell r="Q418" t="str">
            <v>WEIM_D[9]</v>
          </cell>
          <cell r="R418" t="str">
            <v>uart5</v>
          </cell>
          <cell r="S418" t="str">
            <v>TXD_MUX</v>
          </cell>
          <cell r="T418" t="str">
            <v>gpio3</v>
          </cell>
          <cell r="U418" t="str">
            <v>GPIO[3]</v>
          </cell>
          <cell r="V418" t="str">
            <v>kitten</v>
          </cell>
          <cell r="W418" t="str">
            <v>TRACE[15]</v>
          </cell>
          <cell r="Y418" t="str">
            <v>src</v>
          </cell>
          <cell r="Z418" t="str">
            <v>BT_CFG[15]</v>
          </cell>
          <cell r="AA418" t="str">
            <v>~src.system_rst_b</v>
          </cell>
        </row>
        <row r="420">
          <cell r="J420" t="str">
            <v>lcdif1</v>
          </cell>
          <cell r="K420" t="str">
            <v>DAT[18]</v>
          </cell>
          <cell r="L420" t="str">
            <v>kpp</v>
          </cell>
          <cell r="M420" t="str">
            <v>COL[5]</v>
          </cell>
          <cell r="N420" t="str">
            <v>csi</v>
          </cell>
          <cell r="O420" t="str">
            <v>D[15]</v>
          </cell>
          <cell r="P420" t="str">
            <v>weim</v>
          </cell>
          <cell r="Q420" t="str">
            <v>WEIM_D[12]</v>
          </cell>
          <cell r="R420" t="str">
            <v>gpt</v>
          </cell>
          <cell r="S420" t="str">
            <v>CAPIN1</v>
          </cell>
          <cell r="T420" t="str">
            <v>gpio3</v>
          </cell>
          <cell r="U420" t="str">
            <v>GPIO[6]</v>
          </cell>
          <cell r="V420" t="str">
            <v>kitten</v>
          </cell>
          <cell r="W420" t="str">
            <v>TRACE[18]</v>
          </cell>
          <cell r="Y420" t="str">
            <v>src</v>
          </cell>
          <cell r="Z420" t="str">
            <v>BT_CFG[26]</v>
          </cell>
          <cell r="AA420" t="str">
            <v>~src.system_rst_b</v>
          </cell>
        </row>
        <row r="422">
          <cell r="J422" t="str">
            <v>lcdif1</v>
          </cell>
          <cell r="K422" t="str">
            <v>DAT[19]</v>
          </cell>
          <cell r="L422" t="str">
            <v>kpp</v>
          </cell>
          <cell r="M422" t="str">
            <v>ROW[5]</v>
          </cell>
          <cell r="N422" t="str">
            <v>csi</v>
          </cell>
          <cell r="O422" t="str">
            <v>D[14]</v>
          </cell>
          <cell r="P422" t="str">
            <v>weim</v>
          </cell>
          <cell r="Q422" t="str">
            <v>WEIM_D[13]</v>
          </cell>
          <cell r="R422" t="str">
            <v>gpt</v>
          </cell>
          <cell r="S422" t="str">
            <v>CAPIN2</v>
          </cell>
          <cell r="T422" t="str">
            <v>gpio3</v>
          </cell>
          <cell r="U422" t="str">
            <v>GPIO[7]</v>
          </cell>
          <cell r="V422" t="str">
            <v>kitten</v>
          </cell>
          <cell r="W422" t="str">
            <v>TRACE[19]</v>
          </cell>
          <cell r="Y422" t="str">
            <v>src</v>
          </cell>
          <cell r="Z422" t="str">
            <v>BT_CFG[27]</v>
          </cell>
          <cell r="AA422" t="str">
            <v>~src.system_rst_b</v>
          </cell>
        </row>
        <row r="423">
          <cell r="J423" t="str">
            <v>lcdif1</v>
          </cell>
          <cell r="K423" t="str">
            <v>DAT[20]</v>
          </cell>
          <cell r="L423" t="str">
            <v>kpp</v>
          </cell>
          <cell r="M423" t="str">
            <v>COL[6]</v>
          </cell>
          <cell r="N423" t="str">
            <v>csi</v>
          </cell>
          <cell r="O423" t="str">
            <v>D[13]</v>
          </cell>
          <cell r="P423" t="str">
            <v>weim</v>
          </cell>
          <cell r="Q423" t="str">
            <v>WEIM_D[14]</v>
          </cell>
          <cell r="R423" t="str">
            <v>gpt</v>
          </cell>
          <cell r="S423" t="str">
            <v>CMPOUT1</v>
          </cell>
          <cell r="T423" t="str">
            <v>gpio3</v>
          </cell>
          <cell r="U423" t="str">
            <v>GPIO[8]</v>
          </cell>
          <cell r="V423" t="str">
            <v>kitten</v>
          </cell>
          <cell r="W423" t="str">
            <v>TRACE[20]</v>
          </cell>
          <cell r="Y423" t="str">
            <v>src</v>
          </cell>
          <cell r="Z423" t="str">
            <v>BT_CFG[28]</v>
          </cell>
          <cell r="AA423" t="str">
            <v>~src.system_rst_b</v>
          </cell>
        </row>
        <row r="425">
          <cell r="J425" t="str">
            <v>lcdif1</v>
          </cell>
          <cell r="K425" t="str">
            <v>DAT[21]</v>
          </cell>
          <cell r="L425" t="str">
            <v>kpp</v>
          </cell>
          <cell r="M425" t="str">
            <v>ROW[6]</v>
          </cell>
          <cell r="N425" t="str">
            <v>csi</v>
          </cell>
          <cell r="O425" t="str">
            <v>D[12]</v>
          </cell>
          <cell r="P425" t="str">
            <v>weim</v>
          </cell>
          <cell r="Q425" t="str">
            <v>WEIM_D[15]</v>
          </cell>
          <cell r="R425" t="str">
            <v>gpt</v>
          </cell>
          <cell r="S425" t="str">
            <v>CMPOUT2</v>
          </cell>
          <cell r="T425" t="str">
            <v>gpio3</v>
          </cell>
          <cell r="U425" t="str">
            <v>GPIO[9]</v>
          </cell>
          <cell r="V425" t="str">
            <v>kitten</v>
          </cell>
          <cell r="W425" t="str">
            <v>TRACE[21]</v>
          </cell>
          <cell r="Y425" t="str">
            <v>src</v>
          </cell>
          <cell r="Z425" t="str">
            <v>BT_CFG[29]</v>
          </cell>
          <cell r="AA425" t="str">
            <v>~src.system_rst_b</v>
          </cell>
        </row>
        <row r="426">
          <cell r="J426" t="str">
            <v>lcdif1</v>
          </cell>
          <cell r="K426" t="str">
            <v>DAT[22]</v>
          </cell>
          <cell r="L426" t="str">
            <v>kpp</v>
          </cell>
          <cell r="M426" t="str">
            <v>COL[7]</v>
          </cell>
          <cell r="N426" t="str">
            <v>csi</v>
          </cell>
          <cell r="O426" t="str">
            <v>D[11]</v>
          </cell>
          <cell r="P426" t="str">
            <v>weim</v>
          </cell>
          <cell r="Q426" t="str">
            <v>WEIM_EB[3]</v>
          </cell>
          <cell r="R426" t="str">
            <v>gpt</v>
          </cell>
          <cell r="S426" t="str">
            <v>CMPOUT3</v>
          </cell>
          <cell r="T426" t="str">
            <v>gpio3</v>
          </cell>
          <cell r="U426" t="str">
            <v>GPIO[10]</v>
          </cell>
          <cell r="V426" t="str">
            <v>kitten</v>
          </cell>
          <cell r="W426" t="str">
            <v>TRACE[22]</v>
          </cell>
          <cell r="Y426" t="str">
            <v>src</v>
          </cell>
          <cell r="Z426" t="str">
            <v>BT_CFG[30]</v>
          </cell>
          <cell r="AA426" t="str">
            <v>~src.system_rst_b</v>
          </cell>
        </row>
        <row r="427">
          <cell r="J427" t="str">
            <v>lcdif1</v>
          </cell>
          <cell r="K427" t="str">
            <v>DAT[23]</v>
          </cell>
          <cell r="L427" t="str">
            <v>kpp</v>
          </cell>
          <cell r="M427" t="str">
            <v>ROW[7]</v>
          </cell>
          <cell r="N427" t="str">
            <v>csi</v>
          </cell>
          <cell r="O427" t="str">
            <v>D[10]</v>
          </cell>
          <cell r="P427" t="str">
            <v>weim</v>
          </cell>
          <cell r="Q427" t="str">
            <v>WEIM_EB[2]</v>
          </cell>
          <cell r="R427" t="str">
            <v>gpt</v>
          </cell>
          <cell r="S427" t="str">
            <v>CLKIN</v>
          </cell>
          <cell r="T427" t="str">
            <v>gpio3</v>
          </cell>
          <cell r="U427" t="str">
            <v>GPIO[11]</v>
          </cell>
          <cell r="V427" t="str">
            <v>kitten</v>
          </cell>
          <cell r="W427" t="str">
            <v>TRACE[23]</v>
          </cell>
          <cell r="Y427" t="str">
            <v>src</v>
          </cell>
          <cell r="Z427" t="str">
            <v>BT_CFG[31]</v>
          </cell>
          <cell r="AA427" t="str">
            <v>~src.system_rst_b</v>
          </cell>
        </row>
        <row r="429">
          <cell r="J429" t="str">
            <v>lcdif1</v>
          </cell>
          <cell r="K429" t="str">
            <v>ENABLE</v>
          </cell>
          <cell r="L429" t="str">
            <v>usdhc4</v>
          </cell>
          <cell r="M429" t="str">
            <v>DAT5</v>
          </cell>
          <cell r="N429" t="str">
            <v>lcdif1</v>
          </cell>
          <cell r="O429" t="str">
            <v>RD_E</v>
          </cell>
          <cell r="P429" t="str">
            <v>weim</v>
          </cell>
          <cell r="Q429" t="str">
            <v>WEIM_OE</v>
          </cell>
          <cell r="R429" t="str">
            <v>uart2</v>
          </cell>
          <cell r="S429" t="str">
            <v>RXD_MUX</v>
          </cell>
          <cell r="T429" t="str">
            <v>gpio2</v>
          </cell>
          <cell r="U429" t="str">
            <v>GPIO[16]</v>
          </cell>
          <cell r="V429" t="str">
            <v>ocotp_ctrl_wrapper</v>
          </cell>
          <cell r="W429" t="str">
            <v>FUSE_LATCHED</v>
          </cell>
          <cell r="X429" t="str">
            <v xml:space="preserve">sjc.sjc_gpucr3_reg[14] </v>
          </cell>
          <cell r="Y429" t="str">
            <v>tpsmp</v>
          </cell>
          <cell r="Z429" t="str">
            <v>HTRANS[1]</v>
          </cell>
          <cell r="AA429" t="str">
            <v xml:space="preserve">sjc.sjc_gpucr1_reg[11]  </v>
          </cell>
        </row>
        <row r="434">
          <cell r="J434" t="str">
            <v>lcdif1</v>
          </cell>
          <cell r="K434" t="str">
            <v>VSYNC</v>
          </cell>
          <cell r="L434" t="str">
            <v>usdhc4</v>
          </cell>
          <cell r="M434" t="str">
            <v>DAT7</v>
          </cell>
          <cell r="N434" t="str">
            <v>lcdif1</v>
          </cell>
          <cell r="O434" t="str">
            <v>RS</v>
          </cell>
          <cell r="P434" t="str">
            <v>weim</v>
          </cell>
          <cell r="Q434" t="str">
            <v>WEIM_CS[1]</v>
          </cell>
          <cell r="R434" t="str">
            <v>uart2</v>
          </cell>
          <cell r="S434" t="str">
            <v>RTS</v>
          </cell>
          <cell r="T434" t="str">
            <v>gpio2</v>
          </cell>
          <cell r="U434" t="str">
            <v>GPIO[18]</v>
          </cell>
          <cell r="V434" t="str">
            <v>kitten</v>
          </cell>
          <cell r="W434" t="str">
            <v>TRCTL</v>
          </cell>
          <cell r="Y434" t="str">
            <v>tpsmp</v>
          </cell>
          <cell r="Z434" t="str">
            <v>HDATA[17]</v>
          </cell>
          <cell r="AA434" t="str">
            <v xml:space="preserve">sjc.sjc_gpucr1_reg[11]  </v>
          </cell>
        </row>
        <row r="435">
          <cell r="J435" t="str">
            <v>lcdif1</v>
          </cell>
          <cell r="K435" t="str">
            <v>RESET</v>
          </cell>
          <cell r="L435" t="str">
            <v>weim</v>
          </cell>
          <cell r="M435" t="str">
            <v>WEIM_DTACK_B</v>
          </cell>
          <cell r="N435" t="str">
            <v>lcdif1</v>
          </cell>
          <cell r="O435" t="str">
            <v>BUSY</v>
          </cell>
          <cell r="P435" t="str">
            <v>weim</v>
          </cell>
          <cell r="Q435" t="str">
            <v>WEIM_WAIT</v>
          </cell>
          <cell r="R435" t="str">
            <v>uart2</v>
          </cell>
          <cell r="S435" t="str">
            <v>CTS</v>
          </cell>
          <cell r="T435" t="str">
            <v>gpio2</v>
          </cell>
          <cell r="U435" t="str">
            <v>GPIO[19]</v>
          </cell>
          <cell r="V435" t="str">
            <v>ccm</v>
          </cell>
          <cell r="W435" t="str">
            <v>PMIC_RDY</v>
          </cell>
          <cell r="Y435" t="str">
            <v>tpsmp</v>
          </cell>
          <cell r="Z435" t="str">
            <v>HDATA_DIR</v>
          </cell>
          <cell r="AA435" t="str">
            <v xml:space="preserve">sjc.sjc_gpucr1_reg[11]  </v>
          </cell>
        </row>
        <row r="437">
          <cell r="J437" t="str">
            <v>lcdif1</v>
          </cell>
          <cell r="K437" t="str">
            <v>HSYNC</v>
          </cell>
          <cell r="L437" t="str">
            <v>usdhc4</v>
          </cell>
          <cell r="M437" t="str">
            <v>DAT6</v>
          </cell>
          <cell r="N437" t="str">
            <v>lcdif1</v>
          </cell>
          <cell r="O437" t="str">
            <v>CS</v>
          </cell>
          <cell r="P437" t="str">
            <v>weim</v>
          </cell>
          <cell r="Q437" t="str">
            <v>WEIM_CS[0]</v>
          </cell>
          <cell r="R437" t="str">
            <v>uart2</v>
          </cell>
          <cell r="S437" t="str">
            <v>TXD_MUX</v>
          </cell>
          <cell r="T437" t="str">
            <v>gpio2</v>
          </cell>
          <cell r="U437" t="str">
            <v>GPIO[17]</v>
          </cell>
          <cell r="V437" t="str">
            <v>kitten</v>
          </cell>
          <cell r="W437" t="str">
            <v>TRCLK</v>
          </cell>
          <cell r="Y437" t="str">
            <v>tpsmp</v>
          </cell>
          <cell r="Z437" t="str">
            <v>HDATA[16]</v>
          </cell>
          <cell r="AA437" t="str">
            <v xml:space="preserve">sjc.sjc_gpucr1_reg[11]  </v>
          </cell>
        </row>
        <row r="439">
          <cell r="J439" t="str">
            <v>audmux</v>
          </cell>
          <cell r="K439" t="str">
            <v>AUD3_TXD</v>
          </cell>
          <cell r="L439" t="str">
            <v>ecspi3</v>
          </cell>
          <cell r="M439" t="str">
            <v>SCLK</v>
          </cell>
          <cell r="N439" t="str">
            <v>uart4</v>
          </cell>
          <cell r="O439" t="str">
            <v>CTS</v>
          </cell>
          <cell r="P439" t="str">
            <v>enet1</v>
          </cell>
          <cell r="Q439" t="str">
            <v>TDATA[0]</v>
          </cell>
          <cell r="R439" t="str">
            <v>usdhc4</v>
          </cell>
          <cell r="S439" t="str">
            <v>LCTL</v>
          </cell>
          <cell r="T439" t="str">
            <v>gpio1</v>
          </cell>
          <cell r="U439" t="str">
            <v>GPIO[5]</v>
          </cell>
          <cell r="V439" t="str">
            <v>anatop</v>
          </cell>
          <cell r="W439" t="str">
            <v>ANATOP_TESTI[1]</v>
          </cell>
          <cell r="X439" t="str">
            <v>sjc.sjc_gpucr1_reg[23]</v>
          </cell>
          <cell r="Y439" t="str">
            <v>tpsmp</v>
          </cell>
          <cell r="Z439" t="str">
            <v>HDATA[26]</v>
          </cell>
          <cell r="AA439" t="str">
            <v xml:space="preserve">sjc.sjc_gpucr1_reg[11]  </v>
          </cell>
        </row>
        <row r="441">
          <cell r="J441" t="str">
            <v>audmux</v>
          </cell>
          <cell r="K441" t="str">
            <v>AUD3_RXC</v>
          </cell>
          <cell r="L441" t="str">
            <v>i2c1</v>
          </cell>
          <cell r="M441" t="str">
            <v>SDA</v>
          </cell>
          <cell r="N441" t="str">
            <v>uart3</v>
          </cell>
          <cell r="O441" t="str">
            <v>TXD_MUX</v>
          </cell>
          <cell r="P441" t="str">
            <v>enet1</v>
          </cell>
          <cell r="Q441" t="str">
            <v>TX_CLK</v>
          </cell>
          <cell r="R441" t="str">
            <v>i2c3</v>
          </cell>
          <cell r="S441" t="str">
            <v>SDA</v>
          </cell>
          <cell r="T441" t="str">
            <v>gpio1</v>
          </cell>
          <cell r="U441" t="str">
            <v>GPIO[1]</v>
          </cell>
          <cell r="V441" t="str">
            <v>ecspi3</v>
          </cell>
          <cell r="W441" t="str">
            <v>SS1</v>
          </cell>
          <cell r="Y441" t="str">
            <v>pl301_sim_mx6sl_per1</v>
          </cell>
          <cell r="Z441" t="str">
            <v>HREADYOUT</v>
          </cell>
          <cell r="AA441" t="str">
            <v xml:space="preserve">sjc.sjc_gpucr1_reg[11]  </v>
          </cell>
        </row>
        <row r="442">
          <cell r="J442" t="str">
            <v>audmux</v>
          </cell>
          <cell r="K442" t="str">
            <v>AUD3_RXD</v>
          </cell>
          <cell r="L442" t="str">
            <v>ecspi3</v>
          </cell>
          <cell r="M442" t="str">
            <v>MOSI</v>
          </cell>
          <cell r="N442" t="str">
            <v>uart4</v>
          </cell>
          <cell r="O442" t="str">
            <v>RXD_MUX</v>
          </cell>
          <cell r="P442" t="str">
            <v>enet1</v>
          </cell>
          <cell r="Q442" t="str">
            <v>RX_ER</v>
          </cell>
          <cell r="R442" t="str">
            <v>usdhc1</v>
          </cell>
          <cell r="S442" t="str">
            <v>LCTL</v>
          </cell>
          <cell r="T442" t="str">
            <v>gpio1</v>
          </cell>
          <cell r="U442" t="str">
            <v>GPIO[2]</v>
          </cell>
          <cell r="V442" t="str">
            <v>src</v>
          </cell>
          <cell r="W442" t="str">
            <v>INT_BOOT</v>
          </cell>
          <cell r="X442" t="str">
            <v>~src.system_rst_b</v>
          </cell>
          <cell r="Y442" t="str">
            <v>pl301_sim_mx6sl_per1</v>
          </cell>
          <cell r="Z442" t="str">
            <v>HRESP</v>
          </cell>
          <cell r="AA442" t="str">
            <v xml:space="preserve">sjc.sjc_gpucr1_reg[11]  </v>
          </cell>
        </row>
        <row r="449">
          <cell r="J449" t="str">
            <v>audmux</v>
          </cell>
          <cell r="K449" t="str">
            <v>AUD3_RXFS</v>
          </cell>
          <cell r="L449" t="str">
            <v>i2c1</v>
          </cell>
          <cell r="M449" t="str">
            <v>SCL</v>
          </cell>
          <cell r="N449" t="str">
            <v>uart3</v>
          </cell>
          <cell r="O449" t="str">
            <v>RXD_MUX</v>
          </cell>
          <cell r="P449" t="str">
            <v>enet1</v>
          </cell>
          <cell r="Q449" t="str">
            <v>MDIO</v>
          </cell>
          <cell r="R449" t="str">
            <v>i2c3</v>
          </cell>
          <cell r="S449" t="str">
            <v>SCL</v>
          </cell>
          <cell r="T449" t="str">
            <v>gpio1</v>
          </cell>
          <cell r="U449" t="str">
            <v>GPIO[0]</v>
          </cell>
          <cell r="V449" t="str">
            <v>ecspi3</v>
          </cell>
          <cell r="W449" t="str">
            <v>SS0</v>
          </cell>
          <cell r="Y449" t="str">
            <v>pl301_sim_mx6sl_per1</v>
          </cell>
          <cell r="Z449" t="str">
            <v>HPROT[1]</v>
          </cell>
          <cell r="AA449" t="str">
            <v xml:space="preserve">sjc.sjc_gpucr1_reg[11]  </v>
          </cell>
        </row>
        <row r="452">
          <cell r="J452" t="str">
            <v>audmux</v>
          </cell>
          <cell r="K452" t="str">
            <v>AUD3_TXFS</v>
          </cell>
          <cell r="L452" t="str">
            <v>pwm3</v>
          </cell>
          <cell r="M452" t="str">
            <v>PWMO</v>
          </cell>
          <cell r="N452" t="str">
            <v>uart4</v>
          </cell>
          <cell r="O452" t="str">
            <v>RTS</v>
          </cell>
          <cell r="P452" t="str">
            <v>enet1</v>
          </cell>
          <cell r="Q452" t="str">
            <v>RDATA[1]</v>
          </cell>
          <cell r="R452" t="str">
            <v>usdhc3</v>
          </cell>
          <cell r="S452" t="str">
            <v>LCTL</v>
          </cell>
          <cell r="T452" t="str">
            <v>gpio1</v>
          </cell>
          <cell r="U452" t="str">
            <v>GPIO[4]</v>
          </cell>
          <cell r="V452" t="str">
            <v>anatop</v>
          </cell>
          <cell r="W452" t="str">
            <v>ANATOP_TESTI[0]</v>
          </cell>
          <cell r="X452" t="str">
            <v>sjc.sjc_gpucr1_reg[23]</v>
          </cell>
          <cell r="Y452" t="str">
            <v>tpsmp</v>
          </cell>
          <cell r="Z452" t="str">
            <v>HDATA[25]</v>
          </cell>
          <cell r="AA452" t="str">
            <v xml:space="preserve">sjc.sjc_gpucr1_reg[11]  </v>
          </cell>
        </row>
        <row r="454">
          <cell r="J454" t="str">
            <v>audmux</v>
          </cell>
          <cell r="K454" t="str">
            <v>AUD3_TXC</v>
          </cell>
          <cell r="L454" t="str">
            <v>ecspi3</v>
          </cell>
          <cell r="M454" t="str">
            <v>MISO</v>
          </cell>
          <cell r="N454" t="str">
            <v>uart4</v>
          </cell>
          <cell r="O454" t="str">
            <v>TXD_MUX</v>
          </cell>
          <cell r="R454" t="str">
            <v>usdhc2</v>
          </cell>
          <cell r="S454" t="str">
            <v>LCTL</v>
          </cell>
          <cell r="T454" t="str">
            <v>gpio1</v>
          </cell>
          <cell r="U454" t="str">
            <v>GPIO[3]</v>
          </cell>
          <cell r="V454" t="str">
            <v>src</v>
          </cell>
          <cell r="W454" t="str">
            <v>SYSTEM_RST</v>
          </cell>
          <cell r="X454" t="str">
            <v xml:space="preserve">sjc.sjc_gpucr3_reg[14] </v>
          </cell>
          <cell r="Y454" t="str">
            <v>tpsmp</v>
          </cell>
          <cell r="Z454" t="str">
            <v>HDATA[24]</v>
          </cell>
          <cell r="AA454" t="str">
            <v xml:space="preserve">sjc.sjc_gpucr1_reg[11]  </v>
          </cell>
        </row>
        <row r="465">
          <cell r="J465" t="str">
            <v>audmux</v>
          </cell>
          <cell r="K465" t="str">
            <v>AUDIO_CLK_OUT</v>
          </cell>
          <cell r="L465" t="str">
            <v>pwm4</v>
          </cell>
          <cell r="M465" t="str">
            <v>PWMO</v>
          </cell>
          <cell r="N465" t="str">
            <v>ecspi3</v>
          </cell>
          <cell r="O465" t="str">
            <v>RDY</v>
          </cell>
          <cell r="P465" t="str">
            <v>enet1</v>
          </cell>
          <cell r="Q465" t="str">
            <v>MDC</v>
          </cell>
          <cell r="R465" t="str">
            <v>wdog2</v>
          </cell>
          <cell r="S465" t="str">
            <v>WDOG_RST_B_DEB</v>
          </cell>
          <cell r="T465" t="str">
            <v>gpio1</v>
          </cell>
          <cell r="U465" t="str">
            <v>GPIO[6]</v>
          </cell>
          <cell r="V465" t="str">
            <v>spdif</v>
          </cell>
          <cell r="W465" t="str">
            <v>SPDIF_EXT_CLK</v>
          </cell>
          <cell r="Y465" t="str">
            <v>tpsmp</v>
          </cell>
          <cell r="Z465" t="str">
            <v>HDATA[27]</v>
          </cell>
          <cell r="AA465" t="str">
            <v xml:space="preserve">sjc.sjc_gpucr1_reg[11]  </v>
          </cell>
        </row>
        <row r="468">
          <cell r="J468" t="str">
            <v>kpp</v>
          </cell>
          <cell r="K468" t="str">
            <v>COL[0]</v>
          </cell>
          <cell r="L468" t="str">
            <v>i2c2</v>
          </cell>
          <cell r="M468" t="str">
            <v>SCL</v>
          </cell>
          <cell r="N468" t="str">
            <v>lcdif1</v>
          </cell>
          <cell r="O468" t="str">
            <v>DAT[0]</v>
          </cell>
          <cell r="P468" t="str">
            <v>weim</v>
          </cell>
          <cell r="Q468" t="str">
            <v>WEIM_DA_A[0]</v>
          </cell>
          <cell r="R468" t="str">
            <v>usdhc1</v>
          </cell>
          <cell r="S468" t="str">
            <v>CD</v>
          </cell>
          <cell r="T468" t="str">
            <v>gpio3</v>
          </cell>
          <cell r="U468" t="str">
            <v>GPIO[24]</v>
          </cell>
          <cell r="Y468" t="str">
            <v>tpsmp</v>
          </cell>
          <cell r="Z468" t="str">
            <v>HDATA[0]</v>
          </cell>
          <cell r="AA468" t="str">
            <v xml:space="preserve">sjc.sjc_gpucr1_reg[11]  </v>
          </cell>
        </row>
        <row r="469">
          <cell r="J469" t="str">
            <v>kpp</v>
          </cell>
          <cell r="K469" t="str">
            <v>COL[1]</v>
          </cell>
          <cell r="L469" t="str">
            <v>ecspi4</v>
          </cell>
          <cell r="M469" t="str">
            <v>MOSI</v>
          </cell>
          <cell r="N469" t="str">
            <v>lcdif1</v>
          </cell>
          <cell r="O469" t="str">
            <v>DAT[2]</v>
          </cell>
          <cell r="P469" t="str">
            <v>weim</v>
          </cell>
          <cell r="Q469" t="str">
            <v>WEIM_DA_A[2]</v>
          </cell>
          <cell r="R469" t="str">
            <v>usdhc3</v>
          </cell>
          <cell r="S469" t="str">
            <v>DAT4</v>
          </cell>
          <cell r="T469" t="str">
            <v>gpio3</v>
          </cell>
          <cell r="U469" t="str">
            <v>GPIO[26]</v>
          </cell>
          <cell r="Y469" t="str">
            <v>tpsmp</v>
          </cell>
          <cell r="Z469" t="str">
            <v>HDATA[2]</v>
          </cell>
          <cell r="AA469" t="str">
            <v xml:space="preserve">sjc.sjc_gpucr1_reg[11]  </v>
          </cell>
        </row>
        <row r="470">
          <cell r="J470" t="str">
            <v>kpp</v>
          </cell>
          <cell r="K470" t="str">
            <v>COL[2]</v>
          </cell>
          <cell r="L470" t="str">
            <v>ecspi4</v>
          </cell>
          <cell r="M470" t="str">
            <v>SS0</v>
          </cell>
          <cell r="N470" t="str">
            <v>lcdif1</v>
          </cell>
          <cell r="O470" t="str">
            <v>DAT[4]</v>
          </cell>
          <cell r="P470" t="str">
            <v>weim</v>
          </cell>
          <cell r="Q470" t="str">
            <v>WEIM_DA_A[4]</v>
          </cell>
          <cell r="R470" t="str">
            <v>usdhc3</v>
          </cell>
          <cell r="S470" t="str">
            <v>DAT6</v>
          </cell>
          <cell r="T470" t="str">
            <v>gpio3</v>
          </cell>
          <cell r="U470" t="str">
            <v>GPIO[28]</v>
          </cell>
          <cell r="Y470" t="str">
            <v>tpsmp</v>
          </cell>
          <cell r="Z470" t="str">
            <v>HDATA[4]</v>
          </cell>
          <cell r="AA470" t="str">
            <v xml:space="preserve">sjc.sjc_gpucr1_reg[11]  </v>
          </cell>
        </row>
        <row r="471">
          <cell r="J471" t="str">
            <v>kpp</v>
          </cell>
          <cell r="K471" t="str">
            <v>COL[3]</v>
          </cell>
          <cell r="L471" t="str">
            <v>audmux</v>
          </cell>
          <cell r="M471" t="str">
            <v>AUD6_RXFS</v>
          </cell>
          <cell r="N471" t="str">
            <v>lcdif1</v>
          </cell>
          <cell r="O471" t="str">
            <v>DAT[6]</v>
          </cell>
          <cell r="P471" t="str">
            <v>weim</v>
          </cell>
          <cell r="Q471" t="str">
            <v>WEIM_DA_A[6]</v>
          </cell>
          <cell r="R471" t="str">
            <v>usdhc4</v>
          </cell>
          <cell r="S471" t="str">
            <v>DAT6</v>
          </cell>
          <cell r="T471" t="str">
            <v>gpio3</v>
          </cell>
          <cell r="U471" t="str">
            <v>GPIO[30]</v>
          </cell>
          <cell r="V471" t="str">
            <v>usdhc1</v>
          </cell>
          <cell r="W471" t="str">
            <v>RST</v>
          </cell>
          <cell r="Y471" t="str">
            <v>tpsmp</v>
          </cell>
          <cell r="Z471" t="str">
            <v>HDATA[6]</v>
          </cell>
          <cell r="AA471" t="str">
            <v xml:space="preserve">sjc.sjc_gpucr1_reg[11]  </v>
          </cell>
        </row>
        <row r="472">
          <cell r="J472" t="str">
            <v>kpp</v>
          </cell>
          <cell r="K472" t="str">
            <v>COL[4]</v>
          </cell>
          <cell r="L472" t="str">
            <v>audmux</v>
          </cell>
          <cell r="M472" t="str">
            <v>AUD6_RXD</v>
          </cell>
          <cell r="N472" t="str">
            <v>lcdif1</v>
          </cell>
          <cell r="O472" t="str">
            <v>DAT[8]</v>
          </cell>
          <cell r="P472" t="str">
            <v>weim</v>
          </cell>
          <cell r="Q472" t="str">
            <v>WEIM_DA_A[8]</v>
          </cell>
          <cell r="R472" t="str">
            <v>usdhc4</v>
          </cell>
          <cell r="S472" t="str">
            <v>CLK</v>
          </cell>
          <cell r="T472" t="str">
            <v>gpio4</v>
          </cell>
          <cell r="U472" t="str">
            <v>GPIO[0]</v>
          </cell>
          <cell r="V472" t="str">
            <v>usb</v>
          </cell>
          <cell r="W472" t="str">
            <v>USBOTG1_PWR</v>
          </cell>
          <cell r="Y472" t="str">
            <v>tpsmp</v>
          </cell>
          <cell r="Z472" t="str">
            <v>HDATA[8]</v>
          </cell>
          <cell r="AA472" t="str">
            <v xml:space="preserve">sjc.sjc_gpucr1_reg[11]  </v>
          </cell>
        </row>
        <row r="474">
          <cell r="J474" t="str">
            <v>kpp</v>
          </cell>
          <cell r="K474" t="str">
            <v>ROW[0]</v>
          </cell>
          <cell r="L474" t="str">
            <v>i2c2</v>
          </cell>
          <cell r="M474" t="str">
            <v>SDA</v>
          </cell>
          <cell r="N474" t="str">
            <v>lcdif1</v>
          </cell>
          <cell r="O474" t="str">
            <v>DAT[1]</v>
          </cell>
          <cell r="P474" t="str">
            <v>weim</v>
          </cell>
          <cell r="Q474" t="str">
            <v>WEIM_DA_A[1]</v>
          </cell>
          <cell r="R474" t="str">
            <v>usdhc1</v>
          </cell>
          <cell r="S474" t="str">
            <v>WP</v>
          </cell>
          <cell r="T474" t="str">
            <v>gpio3</v>
          </cell>
          <cell r="U474" t="str">
            <v>GPIO[25]</v>
          </cell>
          <cell r="Y474" t="str">
            <v>tpsmp</v>
          </cell>
          <cell r="Z474" t="str">
            <v>HDATA[1]</v>
          </cell>
          <cell r="AA474" t="str">
            <v xml:space="preserve">sjc.sjc_gpucr1_reg[11]  </v>
          </cell>
        </row>
        <row r="475">
          <cell r="J475" t="str">
            <v>kpp</v>
          </cell>
          <cell r="K475" t="str">
            <v>ROW[1]</v>
          </cell>
          <cell r="L475" t="str">
            <v>ecspi4</v>
          </cell>
          <cell r="M475" t="str">
            <v>MISO</v>
          </cell>
          <cell r="N475" t="str">
            <v>lcdif1</v>
          </cell>
          <cell r="O475" t="str">
            <v>DAT[3]</v>
          </cell>
          <cell r="P475" t="str">
            <v>weim</v>
          </cell>
          <cell r="Q475" t="str">
            <v>WEIM_DA_A[3]</v>
          </cell>
          <cell r="R475" t="str">
            <v>usdhc3</v>
          </cell>
          <cell r="S475" t="str">
            <v>DAT5</v>
          </cell>
          <cell r="T475" t="str">
            <v>gpio3</v>
          </cell>
          <cell r="U475" t="str">
            <v>GPIO[27]</v>
          </cell>
          <cell r="Y475" t="str">
            <v>tpsmp</v>
          </cell>
          <cell r="Z475" t="str">
            <v>HDATA[3]</v>
          </cell>
          <cell r="AA475" t="str">
            <v xml:space="preserve">sjc.sjc_gpucr1_reg[11]  </v>
          </cell>
        </row>
        <row r="476">
          <cell r="J476" t="str">
            <v>kpp</v>
          </cell>
          <cell r="K476" t="str">
            <v>ROW[2]</v>
          </cell>
          <cell r="L476" t="str">
            <v>ecspi4</v>
          </cell>
          <cell r="M476" t="str">
            <v>SCLK</v>
          </cell>
          <cell r="N476" t="str">
            <v>lcdif1</v>
          </cell>
          <cell r="O476" t="str">
            <v>DAT[5]</v>
          </cell>
          <cell r="P476" t="str">
            <v>weim</v>
          </cell>
          <cell r="Q476" t="str">
            <v>WEIM_DA_A[5]</v>
          </cell>
          <cell r="R476" t="str">
            <v>usdhc3</v>
          </cell>
          <cell r="S476" t="str">
            <v>DAT7</v>
          </cell>
          <cell r="T476" t="str">
            <v>gpio3</v>
          </cell>
          <cell r="U476" t="str">
            <v>GPIO[29]</v>
          </cell>
          <cell r="Y476" t="str">
            <v>tpsmp</v>
          </cell>
          <cell r="Z476" t="str">
            <v>HDATA[5]</v>
          </cell>
          <cell r="AA476" t="str">
            <v xml:space="preserve">sjc.sjc_gpucr1_reg[11]  </v>
          </cell>
        </row>
        <row r="477">
          <cell r="J477" t="str">
            <v>kpp</v>
          </cell>
          <cell r="K477" t="str">
            <v>ROW[3]</v>
          </cell>
          <cell r="L477" t="str">
            <v>audmux</v>
          </cell>
          <cell r="M477" t="str">
            <v>AUD6_RXC</v>
          </cell>
          <cell r="N477" t="str">
            <v>lcdif1</v>
          </cell>
          <cell r="O477" t="str">
            <v>DAT[7]</v>
          </cell>
          <cell r="P477" t="str">
            <v>weim</v>
          </cell>
          <cell r="Q477" t="str">
            <v>WEIM_DA_A[7]</v>
          </cell>
          <cell r="R477" t="str">
            <v>usdhc4</v>
          </cell>
          <cell r="S477" t="str">
            <v>DAT7</v>
          </cell>
          <cell r="T477" t="str">
            <v>gpio3</v>
          </cell>
          <cell r="U477" t="str">
            <v>GPIO[31]</v>
          </cell>
          <cell r="V477" t="str">
            <v>usdhc1</v>
          </cell>
          <cell r="W477" t="str">
            <v>VSELECT</v>
          </cell>
          <cell r="Y477" t="str">
            <v>tpsmp</v>
          </cell>
          <cell r="Z477" t="str">
            <v>HDATA[7]</v>
          </cell>
          <cell r="AA477" t="str">
            <v xml:space="preserve">sjc.sjc_gpucr1_reg[11]  </v>
          </cell>
        </row>
        <row r="478">
          <cell r="J478" t="str">
            <v>kpp</v>
          </cell>
          <cell r="K478" t="str">
            <v>ROW[4]</v>
          </cell>
          <cell r="L478" t="str">
            <v>audmux</v>
          </cell>
          <cell r="M478" t="str">
            <v>AUD6_TXC</v>
          </cell>
          <cell r="N478" t="str">
            <v>lcdif1</v>
          </cell>
          <cell r="O478" t="str">
            <v>DAT[9]</v>
          </cell>
          <cell r="P478" t="str">
            <v>weim</v>
          </cell>
          <cell r="Q478" t="str">
            <v>WEIM_DA_A[9]</v>
          </cell>
          <cell r="R478" t="str">
            <v>usdhc4</v>
          </cell>
          <cell r="S478" t="str">
            <v>CMD</v>
          </cell>
          <cell r="T478" t="str">
            <v>gpio4</v>
          </cell>
          <cell r="U478" t="str">
            <v>GPIO[1]</v>
          </cell>
          <cell r="V478" t="str">
            <v>usb</v>
          </cell>
          <cell r="W478" t="str">
            <v>USBOTG1_OC</v>
          </cell>
          <cell r="Y478" t="str">
            <v>tpsmp</v>
          </cell>
          <cell r="Z478" t="str">
            <v>HDATA[9]</v>
          </cell>
          <cell r="AA478" t="str">
            <v xml:space="preserve">sjc.sjc_gpucr1_reg[11]  </v>
          </cell>
        </row>
        <row r="481">
          <cell r="J481" t="str">
            <v>kpp</v>
          </cell>
          <cell r="K481" t="str">
            <v>COL[5]</v>
          </cell>
          <cell r="L481" t="str">
            <v>audmux</v>
          </cell>
          <cell r="M481" t="str">
            <v>AUD6_TXFS</v>
          </cell>
          <cell r="N481" t="str">
            <v>lcdif1</v>
          </cell>
          <cell r="O481" t="str">
            <v>DAT[10]</v>
          </cell>
          <cell r="P481" t="str">
            <v>weim</v>
          </cell>
          <cell r="Q481" t="str">
            <v>WEIM_DA_A[10]</v>
          </cell>
          <cell r="R481" t="str">
            <v>usdhc4</v>
          </cell>
          <cell r="S481" t="str">
            <v>DAT0</v>
          </cell>
          <cell r="T481" t="str">
            <v>gpio4</v>
          </cell>
          <cell r="U481" t="str">
            <v>GPIO[2]</v>
          </cell>
          <cell r="V481" t="str">
            <v>usb</v>
          </cell>
          <cell r="W481" t="str">
            <v>USBOTG2_PWR</v>
          </cell>
          <cell r="Y481" t="str">
            <v>tpsmp</v>
          </cell>
          <cell r="Z481" t="str">
            <v>HDATA[10]</v>
          </cell>
          <cell r="AA481" t="str">
            <v xml:space="preserve">sjc.sjc_gpucr1_reg[11]  </v>
          </cell>
        </row>
        <row r="482">
          <cell r="J482" t="str">
            <v>kpp</v>
          </cell>
          <cell r="K482" t="str">
            <v>ROW[5]</v>
          </cell>
          <cell r="L482" t="str">
            <v>audmux</v>
          </cell>
          <cell r="M482" t="str">
            <v>AUD6_TXD</v>
          </cell>
          <cell r="N482" t="str">
            <v>lcdif1</v>
          </cell>
          <cell r="O482" t="str">
            <v>DAT[11]</v>
          </cell>
          <cell r="P482" t="str">
            <v>weim</v>
          </cell>
          <cell r="Q482" t="str">
            <v>WEIM_DA_A[11]</v>
          </cell>
          <cell r="R482" t="str">
            <v>usdhc4</v>
          </cell>
          <cell r="S482" t="str">
            <v>DAT1</v>
          </cell>
          <cell r="T482" t="str">
            <v>gpio4</v>
          </cell>
          <cell r="U482" t="str">
            <v>GPIO[3]</v>
          </cell>
          <cell r="V482" t="str">
            <v>usb</v>
          </cell>
          <cell r="W482" t="str">
            <v>USBOTG2_OC</v>
          </cell>
          <cell r="Y482" t="str">
            <v>tpsmp</v>
          </cell>
          <cell r="Z482" t="str">
            <v>HDATA[11]</v>
          </cell>
          <cell r="AA482" t="str">
            <v xml:space="preserve">sjc.sjc_gpucr1_reg[11]  </v>
          </cell>
        </row>
        <row r="484">
          <cell r="J484" t="str">
            <v>kpp</v>
          </cell>
          <cell r="K484" t="str">
            <v>ROW[6]</v>
          </cell>
          <cell r="L484" t="str">
            <v>uart4</v>
          </cell>
          <cell r="M484" t="str">
            <v>TXD_MUX</v>
          </cell>
          <cell r="N484" t="str">
            <v>lcdif1</v>
          </cell>
          <cell r="O484" t="str">
            <v>DAT[13]</v>
          </cell>
          <cell r="P484" t="str">
            <v>weim</v>
          </cell>
          <cell r="Q484" t="str">
            <v>WEIM_DA_A[13]</v>
          </cell>
          <cell r="R484" t="str">
            <v>usdhc4</v>
          </cell>
          <cell r="S484" t="str">
            <v>DAT3</v>
          </cell>
          <cell r="T484" t="str">
            <v>gpio4</v>
          </cell>
          <cell r="U484" t="str">
            <v>GPIO[5]</v>
          </cell>
          <cell r="V484" t="str">
            <v>usdhc3</v>
          </cell>
          <cell r="W484" t="str">
            <v>VSELECT</v>
          </cell>
          <cell r="Y484" t="str">
            <v>tpsmp</v>
          </cell>
          <cell r="Z484" t="str">
            <v>HDATA[13]</v>
          </cell>
          <cell r="AA484" t="str">
            <v xml:space="preserve">sjc.sjc_gpucr1_reg[11]  </v>
          </cell>
        </row>
        <row r="486">
          <cell r="J486" t="str">
            <v>kpp</v>
          </cell>
          <cell r="K486" t="str">
            <v>COL[6]</v>
          </cell>
          <cell r="L486" t="str">
            <v>uart4</v>
          </cell>
          <cell r="M486" t="str">
            <v>RXD_MUX</v>
          </cell>
          <cell r="N486" t="str">
            <v>lcdif1</v>
          </cell>
          <cell r="O486" t="str">
            <v>DAT[12]</v>
          </cell>
          <cell r="P486" t="str">
            <v>weim</v>
          </cell>
          <cell r="Q486" t="str">
            <v>WEIM_DA_A[12]</v>
          </cell>
          <cell r="R486" t="str">
            <v>usdhc4</v>
          </cell>
          <cell r="S486" t="str">
            <v>DAT2</v>
          </cell>
          <cell r="T486" t="str">
            <v>gpio4</v>
          </cell>
          <cell r="U486" t="str">
            <v>GPIO[4]</v>
          </cell>
          <cell r="V486" t="str">
            <v>usdhc3</v>
          </cell>
          <cell r="W486" t="str">
            <v>RST</v>
          </cell>
          <cell r="Y486" t="str">
            <v>tpsmp</v>
          </cell>
          <cell r="Z486" t="str">
            <v>HDATA[12]</v>
          </cell>
          <cell r="AA486" t="str">
            <v xml:space="preserve">sjc.sjc_gpucr1_reg[11]  </v>
          </cell>
        </row>
        <row r="488">
          <cell r="J488" t="str">
            <v>kpp</v>
          </cell>
          <cell r="K488" t="str">
            <v>COL[7]</v>
          </cell>
          <cell r="L488" t="str">
            <v>uart4</v>
          </cell>
          <cell r="M488" t="str">
            <v>RTS</v>
          </cell>
          <cell r="N488" t="str">
            <v>lcdif1</v>
          </cell>
          <cell r="O488" t="str">
            <v>DAT[14]</v>
          </cell>
          <cell r="P488" t="str">
            <v>weim</v>
          </cell>
          <cell r="Q488" t="str">
            <v>WEIM_DA_A[14]</v>
          </cell>
          <cell r="R488" t="str">
            <v>usdhc4</v>
          </cell>
          <cell r="S488" t="str">
            <v>DAT4</v>
          </cell>
          <cell r="T488" t="str">
            <v>gpio4</v>
          </cell>
          <cell r="U488" t="str">
            <v>GPIO[6]</v>
          </cell>
          <cell r="V488" t="str">
            <v>usdhc1</v>
          </cell>
          <cell r="W488" t="str">
            <v>WP</v>
          </cell>
          <cell r="Y488" t="str">
            <v>tpsmp</v>
          </cell>
          <cell r="Z488" t="str">
            <v>HDATA[14]</v>
          </cell>
          <cell r="AA488" t="str">
            <v xml:space="preserve">sjc.sjc_gpucr1_reg[11]  </v>
          </cell>
        </row>
        <row r="500">
          <cell r="J500" t="str">
            <v>kpp</v>
          </cell>
          <cell r="K500" t="str">
            <v>ROW[7]</v>
          </cell>
          <cell r="L500" t="str">
            <v>uart4</v>
          </cell>
          <cell r="M500" t="str">
            <v>CTS</v>
          </cell>
          <cell r="N500" t="str">
            <v>lcdif1</v>
          </cell>
          <cell r="O500" t="str">
            <v>DAT[15]</v>
          </cell>
          <cell r="P500" t="str">
            <v>weim</v>
          </cell>
          <cell r="Q500" t="str">
            <v>WEIM_DA_A[15]</v>
          </cell>
          <cell r="R500" t="str">
            <v>usdhc4</v>
          </cell>
          <cell r="S500" t="str">
            <v>DAT5</v>
          </cell>
          <cell r="T500" t="str">
            <v>gpio4</v>
          </cell>
          <cell r="U500" t="str">
            <v>GPIO[7]</v>
          </cell>
          <cell r="V500" t="str">
            <v>usdhc1</v>
          </cell>
          <cell r="W500" t="str">
            <v>CD</v>
          </cell>
          <cell r="Y500" t="str">
            <v>tpsmp</v>
          </cell>
          <cell r="Z500" t="str">
            <v>HDATA[15]</v>
          </cell>
          <cell r="AA500" t="str">
            <v xml:space="preserve">sjc.sjc_gpucr1_reg[11]  </v>
          </cell>
        </row>
        <row r="501">
          <cell r="J501" t="str">
            <v>usdhc1</v>
          </cell>
          <cell r="K501" t="str">
            <v>DAT2</v>
          </cell>
          <cell r="L501" t="str">
            <v>enet1</v>
          </cell>
          <cell r="M501" t="str">
            <v>RDATA[1]</v>
          </cell>
          <cell r="N501" t="str">
            <v>kpp</v>
          </cell>
          <cell r="O501" t="str">
            <v>COL[2]</v>
          </cell>
          <cell r="T501" t="str">
            <v>gpio5</v>
          </cell>
          <cell r="U501" t="str">
            <v>GPIO[13]</v>
          </cell>
          <cell r="V501" t="str">
            <v>anatop</v>
          </cell>
          <cell r="W501" t="str">
            <v>ANATOP_TESTO[6]</v>
          </cell>
          <cell r="X501" t="str">
            <v>sjc.sjc_gpucr1_reg[23]</v>
          </cell>
          <cell r="Y501" t="str">
            <v>pl301_sim_mx6sl_per1</v>
          </cell>
          <cell r="Z501" t="str">
            <v>HADDR[29]</v>
          </cell>
          <cell r="AA501" t="str">
            <v>sjc.sjc_gpucr1_reg[11]</v>
          </cell>
        </row>
        <row r="502">
          <cell r="J502" t="str">
            <v>usdhc1</v>
          </cell>
          <cell r="K502" t="str">
            <v>DAT0</v>
          </cell>
          <cell r="L502" t="str">
            <v>enet1</v>
          </cell>
          <cell r="M502" t="str">
            <v>RX_ER</v>
          </cell>
          <cell r="N502" t="str">
            <v>kpp</v>
          </cell>
          <cell r="O502" t="str">
            <v>COL[1]</v>
          </cell>
          <cell r="T502" t="str">
            <v>gpio5</v>
          </cell>
          <cell r="U502" t="str">
            <v>GPIO[11]</v>
          </cell>
          <cell r="V502" t="str">
            <v>anatop</v>
          </cell>
          <cell r="W502" t="str">
            <v>ANATOP_TESTO[4]</v>
          </cell>
          <cell r="X502" t="str">
            <v>sjc.sjc_gpucr1_reg[23]</v>
          </cell>
          <cell r="Y502" t="str">
            <v>pl301_sim_mx6sl_per1</v>
          </cell>
          <cell r="Z502" t="str">
            <v>HADDR[27]</v>
          </cell>
          <cell r="AA502" t="str">
            <v>sjc.sjc_gpucr1_reg[11]</v>
          </cell>
        </row>
        <row r="503">
          <cell r="J503" t="str">
            <v>usdhc1</v>
          </cell>
          <cell r="K503" t="str">
            <v>DAT3</v>
          </cell>
          <cell r="L503" t="str">
            <v>enet1</v>
          </cell>
          <cell r="M503" t="str">
            <v>TDATA[0]</v>
          </cell>
          <cell r="N503" t="str">
            <v>kpp</v>
          </cell>
          <cell r="O503" t="str">
            <v>ROW[2]</v>
          </cell>
          <cell r="T503" t="str">
            <v>gpio5</v>
          </cell>
          <cell r="U503" t="str">
            <v>GPIO[6]</v>
          </cell>
          <cell r="V503" t="str">
            <v>anatop</v>
          </cell>
          <cell r="W503" t="str">
            <v>ANATOP_TESTO[7]</v>
          </cell>
          <cell r="X503" t="str">
            <v>sjc.sjc_gpucr1_reg[23]</v>
          </cell>
          <cell r="Y503" t="str">
            <v>pl301_sim_mx6sl_per1</v>
          </cell>
          <cell r="Z503" t="str">
            <v>HADDR[30]</v>
          </cell>
          <cell r="AA503" t="str">
            <v>sjc.sjc_gpucr1_reg[11]</v>
          </cell>
        </row>
        <row r="505">
          <cell r="J505" t="str">
            <v>usdhc1</v>
          </cell>
          <cell r="K505" t="str">
            <v>DAT1</v>
          </cell>
          <cell r="N505" t="str">
            <v>kpp</v>
          </cell>
          <cell r="O505" t="str">
            <v>ROW[1]</v>
          </cell>
          <cell r="T505" t="str">
            <v>gpio5</v>
          </cell>
          <cell r="U505" t="str">
            <v>GPIO[8]</v>
          </cell>
          <cell r="V505" t="str">
            <v>anatop</v>
          </cell>
          <cell r="W505" t="str">
            <v>ANATOP_TESTO[5]</v>
          </cell>
          <cell r="X505" t="str">
            <v>sjc.sjc_gpucr1_reg[23]</v>
          </cell>
          <cell r="Y505" t="str">
            <v>pl301_sim_mx6sl_per1</v>
          </cell>
          <cell r="Z505" t="str">
            <v>HADDR[28]</v>
          </cell>
          <cell r="AA505" t="str">
            <v>sjc.sjc_gpucr1_reg[11]</v>
          </cell>
        </row>
        <row r="507">
          <cell r="J507" t="str">
            <v>usdhc1</v>
          </cell>
          <cell r="K507" t="str">
            <v>CMD</v>
          </cell>
          <cell r="L507" t="str">
            <v>enet1</v>
          </cell>
          <cell r="M507" t="str">
            <v>TX_CLK</v>
          </cell>
          <cell r="N507" t="str">
            <v>kpp</v>
          </cell>
          <cell r="O507" t="str">
            <v>ROW[0]</v>
          </cell>
          <cell r="T507" t="str">
            <v>gpio5</v>
          </cell>
          <cell r="U507" t="str">
            <v>GPIO[14]</v>
          </cell>
          <cell r="V507" t="str">
            <v>anatop</v>
          </cell>
          <cell r="W507" t="str">
            <v>ANATOP_TESTO[3]</v>
          </cell>
          <cell r="X507" t="str">
            <v>sjc.sjc_gpucr1_reg[23]</v>
          </cell>
          <cell r="Y507" t="str">
            <v>pl301_sim_mx6sl_per1</v>
          </cell>
          <cell r="Z507" t="str">
            <v>HADDR[26]</v>
          </cell>
          <cell r="AA507" t="str">
            <v>sjc.sjc_gpucr1_reg[11]</v>
          </cell>
        </row>
        <row r="509">
          <cell r="J509" t="str">
            <v>usdhc1</v>
          </cell>
          <cell r="K509" t="str">
            <v>DAT4</v>
          </cell>
          <cell r="L509" t="str">
            <v>enet1</v>
          </cell>
          <cell r="M509" t="str">
            <v>MDC</v>
          </cell>
          <cell r="N509" t="str">
            <v>kpp</v>
          </cell>
          <cell r="O509" t="str">
            <v>COL[3]</v>
          </cell>
          <cell r="R509" t="str">
            <v>uart4</v>
          </cell>
          <cell r="S509" t="str">
            <v>RXD_MUX</v>
          </cell>
          <cell r="T509" t="str">
            <v>gpio5</v>
          </cell>
          <cell r="U509" t="str">
            <v>GPIO[12]</v>
          </cell>
          <cell r="V509" t="str">
            <v>anatop</v>
          </cell>
          <cell r="W509" t="str">
            <v>ANATOP_TESTO[8]</v>
          </cell>
          <cell r="X509" t="str">
            <v>sjc.sjc_gpucr1_reg[23]</v>
          </cell>
          <cell r="Y509" t="str">
            <v>pl301_sim_mx6sl_per1</v>
          </cell>
          <cell r="Z509" t="str">
            <v>HADDR[31]</v>
          </cell>
          <cell r="AA509" t="str">
            <v>sjc.sjc_gpucr1_reg[11]</v>
          </cell>
        </row>
        <row r="515">
          <cell r="J515" t="str">
            <v>usdhc1</v>
          </cell>
          <cell r="K515" t="str">
            <v>CLK</v>
          </cell>
          <cell r="L515" t="str">
            <v>enet1</v>
          </cell>
          <cell r="M515" t="str">
            <v>MDIO</v>
          </cell>
          <cell r="N515" t="str">
            <v>kpp</v>
          </cell>
          <cell r="O515" t="str">
            <v>COL[0]</v>
          </cell>
          <cell r="T515" t="str">
            <v>gpio5</v>
          </cell>
          <cell r="U515" t="str">
            <v>GPIO[15]</v>
          </cell>
          <cell r="V515" t="str">
            <v>anatop</v>
          </cell>
          <cell r="W515" t="str">
            <v>ANATOP_TESTO[2]</v>
          </cell>
          <cell r="X515" t="str">
            <v>sjc.sjc_gpucr1_reg[23]</v>
          </cell>
          <cell r="Y515" t="str">
            <v>pl301_sim_mx6sl_per1</v>
          </cell>
          <cell r="Z515" t="str">
            <v>HADDR[25]</v>
          </cell>
          <cell r="AA515" t="str">
            <v>sjc.sjc_gpucr1_reg[11]</v>
          </cell>
        </row>
        <row r="516">
          <cell r="J516" t="str">
            <v>usdhc1</v>
          </cell>
          <cell r="K516" t="str">
            <v>DAT5</v>
          </cell>
          <cell r="L516" t="str">
            <v>enet1</v>
          </cell>
          <cell r="M516" t="str">
            <v>RDATA[0]</v>
          </cell>
          <cell r="N516" t="str">
            <v>kpp</v>
          </cell>
          <cell r="O516" t="str">
            <v>ROW[3]</v>
          </cell>
          <cell r="R516" t="str">
            <v>uart4</v>
          </cell>
          <cell r="S516" t="str">
            <v>TXD_MUX</v>
          </cell>
          <cell r="T516" t="str">
            <v>gpio5</v>
          </cell>
          <cell r="U516" t="str">
            <v>GPIO[9]</v>
          </cell>
          <cell r="V516" t="str">
            <v>anatop</v>
          </cell>
          <cell r="W516" t="str">
            <v>ANATOP_TESTO[9]</v>
          </cell>
          <cell r="X516" t="str">
            <v>sjc.sjc_gpucr1_reg[23]</v>
          </cell>
          <cell r="Y516" t="str">
            <v>pl301_sim_mx6sl_per1</v>
          </cell>
          <cell r="Z516" t="str">
            <v>HPROT[3]</v>
          </cell>
          <cell r="AA516" t="str">
            <v>sjc.sjc_gpucr1_reg[11]</v>
          </cell>
        </row>
        <row r="517">
          <cell r="J517" t="str">
            <v>uart1</v>
          </cell>
          <cell r="K517" t="str">
            <v>TXD_MUX</v>
          </cell>
          <cell r="L517" t="str">
            <v>pwm2</v>
          </cell>
          <cell r="M517" t="str">
            <v>PWMO</v>
          </cell>
          <cell r="N517" t="str">
            <v>uart4</v>
          </cell>
          <cell r="O517" t="str">
            <v>TXD_MUX</v>
          </cell>
          <cell r="P517" t="str">
            <v>enet1</v>
          </cell>
          <cell r="Q517" t="str">
            <v>RX_CLK</v>
          </cell>
          <cell r="R517" t="str">
            <v>uart5</v>
          </cell>
          <cell r="S517" t="str">
            <v>TXD_MUX</v>
          </cell>
          <cell r="T517" t="str">
            <v>gpio3</v>
          </cell>
          <cell r="U517" t="str">
            <v>GPIO[17]</v>
          </cell>
          <cell r="V517" t="str">
            <v>anatop</v>
          </cell>
          <cell r="W517" t="str">
            <v>ANATOP_TESTI[3]</v>
          </cell>
          <cell r="X517" t="str">
            <v>sjc.sjc_gpucr1_reg[23]</v>
          </cell>
          <cell r="Y517" t="str">
            <v>uart5</v>
          </cell>
          <cell r="Z517" t="str">
            <v>DCD</v>
          </cell>
        </row>
        <row r="518">
          <cell r="J518" t="str">
            <v>usdhc1</v>
          </cell>
          <cell r="K518" t="str">
            <v>DAT6</v>
          </cell>
          <cell r="L518" t="str">
            <v>enet1</v>
          </cell>
          <cell r="M518" t="str">
            <v>TX_EN</v>
          </cell>
          <cell r="N518" t="str">
            <v>kpp</v>
          </cell>
          <cell r="O518" t="str">
            <v>COL[4]</v>
          </cell>
          <cell r="R518" t="str">
            <v>uart4</v>
          </cell>
          <cell r="S518" t="str">
            <v>RTS</v>
          </cell>
          <cell r="T518" t="str">
            <v>gpio5</v>
          </cell>
          <cell r="U518" t="str">
            <v>GPIO[7]</v>
          </cell>
          <cell r="V518" t="str">
            <v>anatop</v>
          </cell>
          <cell r="W518" t="str">
            <v>ANATOP_TESTO[10]</v>
          </cell>
          <cell r="X518" t="str">
            <v>sjc.sjc_gpucr1_reg[23]</v>
          </cell>
          <cell r="Y518" t="str">
            <v>pl301_sim_mx6sl_per1</v>
          </cell>
          <cell r="Z518" t="str">
            <v>HPROT[2]</v>
          </cell>
          <cell r="AA518" t="str">
            <v>sjc.sjc_gpucr1_reg[11]</v>
          </cell>
        </row>
        <row r="519">
          <cell r="J519" t="str">
            <v>uart1</v>
          </cell>
          <cell r="K519" t="str">
            <v>RXD_MUX</v>
          </cell>
          <cell r="L519" t="str">
            <v>pwm1</v>
          </cell>
          <cell r="M519" t="str">
            <v>PWMO</v>
          </cell>
          <cell r="N519" t="str">
            <v>uart4</v>
          </cell>
          <cell r="O519" t="str">
            <v>RXD_MUX</v>
          </cell>
          <cell r="P519" t="str">
            <v>enet1</v>
          </cell>
          <cell r="Q519" t="str">
            <v>COL</v>
          </cell>
          <cell r="R519" t="str">
            <v>uart5</v>
          </cell>
          <cell r="S519" t="str">
            <v>RXD_MUX</v>
          </cell>
          <cell r="T519" t="str">
            <v>gpio3</v>
          </cell>
          <cell r="U519" t="str">
            <v>GPIO[16]</v>
          </cell>
          <cell r="V519" t="str">
            <v>anatop</v>
          </cell>
          <cell r="W519" t="str">
            <v>ANATOP_TESTI[2]</v>
          </cell>
          <cell r="X519" t="str">
            <v>sjc.sjc_gpucr1_reg[23]</v>
          </cell>
          <cell r="Y519" t="str">
            <v>tpsmp</v>
          </cell>
          <cell r="Z519" t="str">
            <v>CLK</v>
          </cell>
          <cell r="AA519" t="str">
            <v xml:space="preserve">sjc.sjc_gpucr1_reg[11]  </v>
          </cell>
        </row>
        <row r="521">
          <cell r="J521" t="str">
            <v>usdhc1</v>
          </cell>
          <cell r="K521" t="str">
            <v>DAT7</v>
          </cell>
          <cell r="L521" t="str">
            <v>enet1</v>
          </cell>
          <cell r="M521" t="str">
            <v>TDATA[1]</v>
          </cell>
          <cell r="N521" t="str">
            <v>kpp</v>
          </cell>
          <cell r="O521" t="str">
            <v>ROW[4]</v>
          </cell>
          <cell r="P521" t="str">
            <v>ccm</v>
          </cell>
          <cell r="Q521" t="str">
            <v>PMIC_RDY</v>
          </cell>
          <cell r="R521" t="str">
            <v>uart4</v>
          </cell>
          <cell r="S521" t="str">
            <v>CTS</v>
          </cell>
          <cell r="T521" t="str">
            <v>gpio5</v>
          </cell>
          <cell r="U521" t="str">
            <v>GPIO[10]</v>
          </cell>
          <cell r="V521" t="str">
            <v>anatop</v>
          </cell>
          <cell r="W521" t="str">
            <v>ANATOP_TESTO[11]</v>
          </cell>
          <cell r="X521" t="str">
            <v>sjc.sjc_gpucr1_reg[23]</v>
          </cell>
          <cell r="Y521" t="str">
            <v>pl301_sim_mx6sl_per1</v>
          </cell>
          <cell r="Z521" t="str">
            <v>HMASTLOCK</v>
          </cell>
          <cell r="AA521" t="str">
            <v>sjc.sjc_gpucr1_reg[11]</v>
          </cell>
        </row>
        <row r="526">
          <cell r="L526" t="str">
            <v>usdhc4</v>
          </cell>
          <cell r="M526" t="str">
            <v>CLK</v>
          </cell>
          <cell r="N526" t="str">
            <v>uart3</v>
          </cell>
          <cell r="O526" t="str">
            <v>RTS</v>
          </cell>
          <cell r="P526" t="str">
            <v>weim</v>
          </cell>
          <cell r="Q526" t="str">
            <v>WEIM_A[26]</v>
          </cell>
          <cell r="T526" t="str">
            <v>gpio2</v>
          </cell>
          <cell r="U526" t="str">
            <v>GPIO[5]</v>
          </cell>
          <cell r="Y526" t="str">
            <v>mmdc</v>
          </cell>
          <cell r="Z526" t="str">
            <v>MMDC_DEBUG[9]</v>
          </cell>
        </row>
        <row r="527">
          <cell r="J527" t="str">
            <v>wdog1</v>
          </cell>
          <cell r="K527" t="str">
            <v>WDOG_B</v>
          </cell>
          <cell r="L527" t="str">
            <v>wdog1</v>
          </cell>
          <cell r="M527" t="str">
            <v>WDOG_RST_B_DEB</v>
          </cell>
          <cell r="N527" t="str">
            <v>uart5</v>
          </cell>
          <cell r="O527" t="str">
            <v>RI</v>
          </cell>
          <cell r="T527" t="str">
            <v>gpio3</v>
          </cell>
          <cell r="U527" t="str">
            <v>GPIO[18]</v>
          </cell>
          <cell r="Y527" t="str">
            <v>observe_mux</v>
          </cell>
          <cell r="Z527" t="str">
            <v>OUT[2]</v>
          </cell>
        </row>
        <row r="529">
          <cell r="J529" t="str">
            <v>i2c2</v>
          </cell>
          <cell r="K529" t="str">
            <v>SCL</v>
          </cell>
          <cell r="L529" t="str">
            <v>audmux</v>
          </cell>
          <cell r="M529" t="str">
            <v>AUD4_RXFS</v>
          </cell>
          <cell r="N529" t="str">
            <v>spdif</v>
          </cell>
          <cell r="O529" t="str">
            <v>IN1</v>
          </cell>
          <cell r="P529" t="str">
            <v>enet1</v>
          </cell>
          <cell r="Q529" t="str">
            <v>TDATA[1]</v>
          </cell>
          <cell r="R529" t="str">
            <v>usdhc3</v>
          </cell>
          <cell r="S529" t="str">
            <v>WP</v>
          </cell>
          <cell r="T529" t="str">
            <v>gpio3</v>
          </cell>
          <cell r="U529" t="str">
            <v>GPIO[14]</v>
          </cell>
          <cell r="V529" t="str">
            <v>ecspi1</v>
          </cell>
          <cell r="W529" t="str">
            <v>RDY</v>
          </cell>
          <cell r="Y529" t="str">
            <v>pl301_sim_mx6sl_per1</v>
          </cell>
          <cell r="Z529" t="str">
            <v>HSIZE[2]</v>
          </cell>
          <cell r="AA529" t="str">
            <v xml:space="preserve">sjc.sjc_gpucr1_reg[11]  </v>
          </cell>
        </row>
        <row r="530">
          <cell r="L530" t="str">
            <v>usdhc4</v>
          </cell>
          <cell r="M530" t="str">
            <v>CMD</v>
          </cell>
          <cell r="N530" t="str">
            <v>uart3</v>
          </cell>
          <cell r="O530" t="str">
            <v>CTS</v>
          </cell>
          <cell r="P530" t="str">
            <v>weim</v>
          </cell>
          <cell r="Q530" t="str">
            <v>WEIM_CRE</v>
          </cell>
          <cell r="T530" t="str">
            <v>gpio2</v>
          </cell>
          <cell r="U530" t="str">
            <v>GPIO[6]</v>
          </cell>
          <cell r="Y530" t="str">
            <v>mmdc</v>
          </cell>
          <cell r="Z530" t="str">
            <v>MMDC_DEBUG[8]</v>
          </cell>
        </row>
        <row r="531">
          <cell r="J531" t="str">
            <v>i2c2</v>
          </cell>
          <cell r="K531" t="str">
            <v>SDA</v>
          </cell>
          <cell r="L531" t="str">
            <v>audmux</v>
          </cell>
          <cell r="M531" t="str">
            <v>AUD4_RXC</v>
          </cell>
          <cell r="N531" t="str">
            <v>spdif</v>
          </cell>
          <cell r="O531" t="str">
            <v>OUT1</v>
          </cell>
          <cell r="R531" t="str">
            <v>usdhc3</v>
          </cell>
          <cell r="S531" t="str">
            <v>CD</v>
          </cell>
          <cell r="T531" t="str">
            <v>gpio3</v>
          </cell>
          <cell r="U531" t="str">
            <v>GPIO[15]</v>
          </cell>
          <cell r="V531" t="str">
            <v>anatop</v>
          </cell>
          <cell r="W531" t="str">
            <v>ANATOP_TESTO[0]</v>
          </cell>
          <cell r="X531" t="str">
            <v>sjc.sjc_gpucr1_reg[23]</v>
          </cell>
          <cell r="Y531" t="str">
            <v>pl301_sim_mx6sl_per1</v>
          </cell>
          <cell r="Z531" t="str">
            <v>HWRITE</v>
          </cell>
          <cell r="AA531" t="str">
            <v xml:space="preserve">sjc.sjc_gpucr1_reg[11]  </v>
          </cell>
        </row>
        <row r="532">
          <cell r="L532" t="str">
            <v>ecspi4</v>
          </cell>
          <cell r="M532" t="str">
            <v>MOSI</v>
          </cell>
          <cell r="N532" t="str">
            <v>lcdif1</v>
          </cell>
          <cell r="O532" t="str">
            <v>DAT[24]</v>
          </cell>
          <cell r="P532" t="str">
            <v>csi</v>
          </cell>
          <cell r="Q532" t="str">
            <v>D[0]</v>
          </cell>
          <cell r="T532" t="str">
            <v>gpio1</v>
          </cell>
          <cell r="U532" t="str">
            <v>GPIO[7]</v>
          </cell>
          <cell r="V532" t="str">
            <v>anatop</v>
          </cell>
          <cell r="W532" t="str">
            <v>USBPHY1_TSTI_TX_HS_MODE</v>
          </cell>
          <cell r="Y532" t="str">
            <v>observe_mux</v>
          </cell>
          <cell r="Z532" t="str">
            <v>OUT[0]</v>
          </cell>
        </row>
        <row r="534">
          <cell r="L534" t="str">
            <v>ecspi4</v>
          </cell>
          <cell r="M534" t="str">
            <v>MISO</v>
          </cell>
          <cell r="N534" t="str">
            <v>lcdif1</v>
          </cell>
          <cell r="O534" t="str">
            <v>DAT[25]</v>
          </cell>
          <cell r="P534" t="str">
            <v>csi</v>
          </cell>
          <cell r="Q534" t="str">
            <v>D[1]</v>
          </cell>
          <cell r="T534" t="str">
            <v>gpio1</v>
          </cell>
          <cell r="U534" t="str">
            <v>GPIO[8]</v>
          </cell>
          <cell r="V534" t="str">
            <v>anatop</v>
          </cell>
          <cell r="W534" t="str">
            <v>USBPHY1_TSTI_TX_LS_MODE</v>
          </cell>
          <cell r="Y534" t="str">
            <v>observe_mux</v>
          </cell>
          <cell r="Z534" t="str">
            <v>OUT[1]</v>
          </cell>
        </row>
        <row r="536">
          <cell r="L536" t="str">
            <v>ecspi4</v>
          </cell>
          <cell r="M536" t="str">
            <v>SS0</v>
          </cell>
          <cell r="N536" t="str">
            <v>lcdif1</v>
          </cell>
          <cell r="O536" t="str">
            <v>DAT[26]</v>
          </cell>
          <cell r="P536" t="str">
            <v>csi</v>
          </cell>
          <cell r="Q536" t="str">
            <v>D[2]</v>
          </cell>
          <cell r="T536" t="str">
            <v>gpio1</v>
          </cell>
          <cell r="U536" t="str">
            <v>GPIO[9]</v>
          </cell>
          <cell r="V536" t="str">
            <v>anatop</v>
          </cell>
          <cell r="W536" t="str">
            <v>USBPHY1_TSTI_TX_DN</v>
          </cell>
          <cell r="Y536" t="str">
            <v>tpsmp</v>
          </cell>
          <cell r="Z536" t="str">
            <v>HDATA[28]</v>
          </cell>
          <cell r="AA536" t="str">
            <v xml:space="preserve">sjc.sjc_gpucr1_reg[11]  </v>
          </cell>
        </row>
        <row r="537">
          <cell r="L537" t="str">
            <v>ecspi3</v>
          </cell>
          <cell r="M537" t="str">
            <v>SS0</v>
          </cell>
          <cell r="P537" t="str">
            <v>weim</v>
          </cell>
          <cell r="Q537" t="str">
            <v>WEIM_A[18]</v>
          </cell>
          <cell r="T537" t="str">
            <v>gpio1</v>
          </cell>
          <cell r="U537" t="str">
            <v>GPIO[17]</v>
          </cell>
          <cell r="V537" t="str">
            <v>usdhc4</v>
          </cell>
          <cell r="W537" t="str">
            <v>WP</v>
          </cell>
          <cell r="Y537" t="str">
            <v>mmdc</v>
          </cell>
          <cell r="Z537" t="str">
            <v>MMDC_DEBUG[29]</v>
          </cell>
        </row>
        <row r="538">
          <cell r="L538" t="str">
            <v>ecspi4</v>
          </cell>
          <cell r="M538" t="str">
            <v>SS1</v>
          </cell>
          <cell r="N538" t="str">
            <v>lcdif1</v>
          </cell>
          <cell r="O538" t="str">
            <v>DAT[28]</v>
          </cell>
          <cell r="P538" t="str">
            <v>csi</v>
          </cell>
          <cell r="Q538" t="str">
            <v>D[4]</v>
          </cell>
          <cell r="T538" t="str">
            <v>gpio1</v>
          </cell>
          <cell r="U538" t="str">
            <v>GPIO[11]</v>
          </cell>
          <cell r="V538" t="str">
            <v>anatop</v>
          </cell>
          <cell r="W538" t="str">
            <v>USBPHY1_TSTI_TX_EN</v>
          </cell>
          <cell r="Y538" t="str">
            <v>tpsmp</v>
          </cell>
          <cell r="Z538" t="str">
            <v>HDATA[30]</v>
          </cell>
          <cell r="AA538" t="str">
            <v xml:space="preserve">sjc.sjc_gpucr1_reg[11]  </v>
          </cell>
        </row>
        <row r="539">
          <cell r="L539" t="str">
            <v>ecspi3</v>
          </cell>
          <cell r="M539" t="str">
            <v>MISO</v>
          </cell>
          <cell r="P539" t="str">
            <v>weim</v>
          </cell>
          <cell r="Q539" t="str">
            <v>WEIM_A[17]</v>
          </cell>
          <cell r="T539" t="str">
            <v>gpio1</v>
          </cell>
          <cell r="U539" t="str">
            <v>GPIO[16]</v>
          </cell>
          <cell r="V539" t="str">
            <v>usdhc4</v>
          </cell>
          <cell r="W539" t="str">
            <v>VSELECT</v>
          </cell>
          <cell r="Y539" t="str">
            <v>mmdc</v>
          </cell>
          <cell r="Z539" t="str">
            <v>MMDC_DEBUG[30]</v>
          </cell>
        </row>
        <row r="541">
          <cell r="L541" t="str">
            <v>ecspi3</v>
          </cell>
          <cell r="M541" t="str">
            <v>MOSI</v>
          </cell>
          <cell r="P541" t="str">
            <v>weim</v>
          </cell>
          <cell r="Q541" t="str">
            <v>WEIM_A[16]</v>
          </cell>
          <cell r="T541" t="str">
            <v>gpio1</v>
          </cell>
          <cell r="U541" t="str">
            <v>GPIO[15]</v>
          </cell>
          <cell r="V541" t="str">
            <v>usdhc4</v>
          </cell>
          <cell r="W541" t="str">
            <v>RST</v>
          </cell>
          <cell r="Y541" t="str">
            <v>mmdc</v>
          </cell>
          <cell r="Z541" t="str">
            <v>MMDC_DEBUG[31]</v>
          </cell>
        </row>
        <row r="542">
          <cell r="L542" t="str">
            <v>ecspi4</v>
          </cell>
          <cell r="M542" t="str">
            <v>SCLK</v>
          </cell>
          <cell r="N542" t="str">
            <v>lcdif1</v>
          </cell>
          <cell r="O542" t="str">
            <v>DAT[27]</v>
          </cell>
          <cell r="P542" t="str">
            <v>csi</v>
          </cell>
          <cell r="Q542" t="str">
            <v>D[3]</v>
          </cell>
          <cell r="T542" t="str">
            <v>gpio1</v>
          </cell>
          <cell r="U542" t="str">
            <v>GPIO[10]</v>
          </cell>
          <cell r="V542" t="str">
            <v>anatop</v>
          </cell>
          <cell r="W542" t="str">
            <v>USBPHY1_TSTI_TX_DP</v>
          </cell>
          <cell r="Y542" t="str">
            <v>tpsmp</v>
          </cell>
          <cell r="Z542" t="str">
            <v>HDATA[29]</v>
          </cell>
          <cell r="AA542" t="str">
            <v xml:space="preserve">sjc.sjc_gpucr1_reg[11]  </v>
          </cell>
        </row>
        <row r="544">
          <cell r="L544" t="str">
            <v>ecspi4</v>
          </cell>
          <cell r="M544" t="str">
            <v>SS3</v>
          </cell>
          <cell r="N544" t="str">
            <v>lcdif1</v>
          </cell>
          <cell r="O544" t="str">
            <v>DAT[30]</v>
          </cell>
          <cell r="P544" t="str">
            <v>csi</v>
          </cell>
          <cell r="Q544" t="str">
            <v>D[6]</v>
          </cell>
          <cell r="T544" t="str">
            <v>gpio1</v>
          </cell>
          <cell r="U544" t="str">
            <v>GPIO[13]</v>
          </cell>
          <cell r="V544" t="str">
            <v>anatop</v>
          </cell>
          <cell r="W544" t="str">
            <v>USBPHY2_TSTO_RX_DISCON_DET</v>
          </cell>
          <cell r="Y544" t="str">
            <v>tpsmp</v>
          </cell>
          <cell r="Z544" t="str">
            <v>HDATA[20]</v>
          </cell>
          <cell r="AA544" t="str">
            <v xml:space="preserve">sjc.sjc_gpucr1_reg[11]  </v>
          </cell>
        </row>
        <row r="546">
          <cell r="L546" t="str">
            <v>ecspi4</v>
          </cell>
          <cell r="M546" t="str">
            <v>SS2</v>
          </cell>
          <cell r="N546" t="str">
            <v>lcdif1</v>
          </cell>
          <cell r="O546" t="str">
            <v>DAT[29]</v>
          </cell>
          <cell r="P546" t="str">
            <v>csi</v>
          </cell>
          <cell r="Q546" t="str">
            <v>D[5]</v>
          </cell>
          <cell r="T546" t="str">
            <v>gpio1</v>
          </cell>
          <cell r="U546" t="str">
            <v>GPIO[12]</v>
          </cell>
          <cell r="V546" t="str">
            <v>anatop</v>
          </cell>
          <cell r="W546" t="str">
            <v>USBPHY1_TSTI_TX_HIZ</v>
          </cell>
          <cell r="Y546" t="str">
            <v>tpsmp</v>
          </cell>
          <cell r="Z546" t="str">
            <v>HDATA[31]</v>
          </cell>
          <cell r="AA546" t="str">
            <v xml:space="preserve">sjc.sjc_gpucr1_reg[11]  </v>
          </cell>
        </row>
        <row r="547">
          <cell r="L547" t="str">
            <v>ecspi4</v>
          </cell>
          <cell r="M547" t="str">
            <v>RDY</v>
          </cell>
          <cell r="N547" t="str">
            <v>lcdif1</v>
          </cell>
          <cell r="O547" t="str">
            <v>DAT[31]</v>
          </cell>
          <cell r="P547" t="str">
            <v>csi</v>
          </cell>
          <cell r="Q547" t="str">
            <v>D[7]</v>
          </cell>
          <cell r="T547" t="str">
            <v>gpio1</v>
          </cell>
          <cell r="U547" t="str">
            <v>GPIO[14]</v>
          </cell>
          <cell r="V547" t="str">
            <v>anatop</v>
          </cell>
          <cell r="W547" t="str">
            <v>USBPHY2_TSTO_RX_FS_RXD</v>
          </cell>
          <cell r="Y547" t="str">
            <v>mmdc</v>
          </cell>
          <cell r="Z547" t="str">
            <v>MMDC_DEBUG[32]</v>
          </cell>
        </row>
        <row r="548">
          <cell r="L548" t="str">
            <v>uart2</v>
          </cell>
          <cell r="M548" t="str">
            <v>TXD_MUX</v>
          </cell>
          <cell r="P548" t="str">
            <v>weim</v>
          </cell>
          <cell r="Q548" t="str">
            <v>WEIM_A[21]</v>
          </cell>
          <cell r="T548" t="str">
            <v>gpio1</v>
          </cell>
          <cell r="U548" t="str">
            <v>GPIO[20]</v>
          </cell>
          <cell r="V548" t="str">
            <v>ecspi3</v>
          </cell>
          <cell r="W548" t="str">
            <v>SS2</v>
          </cell>
          <cell r="Y548" t="str">
            <v>mmdc</v>
          </cell>
          <cell r="Z548" t="str">
            <v>MMDC_DEBUG[26]</v>
          </cell>
        </row>
        <row r="549">
          <cell r="L549" t="str">
            <v>ecspi3</v>
          </cell>
          <cell r="M549" t="str">
            <v>SCLK</v>
          </cell>
          <cell r="P549" t="str">
            <v>weim</v>
          </cell>
          <cell r="Q549" t="str">
            <v>WEIM_A[19]</v>
          </cell>
          <cell r="T549" t="str">
            <v>gpio1</v>
          </cell>
          <cell r="U549" t="str">
            <v>GPIO[18]</v>
          </cell>
          <cell r="V549" t="str">
            <v>usdhc4</v>
          </cell>
          <cell r="W549" t="str">
            <v>CD</v>
          </cell>
          <cell r="Y549" t="str">
            <v>mmdc</v>
          </cell>
          <cell r="Z549" t="str">
            <v>MMDC_DEBUG[28]</v>
          </cell>
        </row>
        <row r="550">
          <cell r="L550" t="str">
            <v>uart2</v>
          </cell>
          <cell r="M550" t="str">
            <v>RTS</v>
          </cell>
          <cell r="P550" t="str">
            <v>weim</v>
          </cell>
          <cell r="Q550" t="str">
            <v>WEIM_A[22]</v>
          </cell>
          <cell r="T550" t="str">
            <v>gpio1</v>
          </cell>
          <cell r="U550" t="str">
            <v>GPIO[21]</v>
          </cell>
          <cell r="V550" t="str">
            <v>ecspi3</v>
          </cell>
          <cell r="W550" t="str">
            <v>SS3</v>
          </cell>
          <cell r="Y550" t="str">
            <v>mmdc</v>
          </cell>
          <cell r="Z550" t="str">
            <v>MMDC_DEBUG[25]</v>
          </cell>
        </row>
        <row r="551">
          <cell r="L551" t="str">
            <v>uart2</v>
          </cell>
          <cell r="M551" t="str">
            <v>RXD_MUX</v>
          </cell>
          <cell r="P551" t="str">
            <v>weim</v>
          </cell>
          <cell r="Q551" t="str">
            <v>WEIM_A[20]</v>
          </cell>
          <cell r="T551" t="str">
            <v>gpio1</v>
          </cell>
          <cell r="U551" t="str">
            <v>GPIO[19]</v>
          </cell>
          <cell r="V551" t="str">
            <v>ecspi3</v>
          </cell>
          <cell r="W551" t="str">
            <v>SS1</v>
          </cell>
          <cell r="Y551" t="str">
            <v>mmdc</v>
          </cell>
          <cell r="Z551" t="str">
            <v>MMDC_DEBUG[27]</v>
          </cell>
        </row>
        <row r="552">
          <cell r="L552" t="str">
            <v>ecspi2</v>
          </cell>
          <cell r="M552" t="str">
            <v>SS3</v>
          </cell>
          <cell r="P552" t="str">
            <v>csi</v>
          </cell>
          <cell r="Q552" t="str">
            <v>HSYNC</v>
          </cell>
          <cell r="T552" t="str">
            <v>gpio2</v>
          </cell>
          <cell r="U552" t="str">
            <v>GPIO[0]</v>
          </cell>
          <cell r="V552" t="str">
            <v>usdhc2</v>
          </cell>
          <cell r="W552" t="str">
            <v>VSELECT</v>
          </cell>
          <cell r="Y552" t="str">
            <v>mmdc</v>
          </cell>
          <cell r="Z552" t="str">
            <v>MMDC_DEBUG[14]</v>
          </cell>
        </row>
        <row r="556">
          <cell r="L556" t="str">
            <v>uart2</v>
          </cell>
          <cell r="M556" t="str">
            <v>CTS</v>
          </cell>
          <cell r="P556" t="str">
            <v>weim</v>
          </cell>
          <cell r="Q556" t="str">
            <v>WEIM_A[23]</v>
          </cell>
          <cell r="T556" t="str">
            <v>gpio1</v>
          </cell>
          <cell r="U556" t="str">
            <v>GPIO[22]</v>
          </cell>
          <cell r="V556" t="str">
            <v>ecspi3</v>
          </cell>
          <cell r="W556" t="str">
            <v>RDY</v>
          </cell>
          <cell r="Y556" t="str">
            <v>mmdc</v>
          </cell>
          <cell r="Z556" t="str">
            <v>MMDC_DEBUG[24]</v>
          </cell>
        </row>
        <row r="557">
          <cell r="L557" t="str">
            <v>audmux</v>
          </cell>
          <cell r="M557" t="str">
            <v>AUD5_TXC</v>
          </cell>
          <cell r="N557" t="str">
            <v>lcdif1</v>
          </cell>
          <cell r="O557" t="str">
            <v>DAT[19]</v>
          </cell>
          <cell r="P557" t="str">
            <v>weim</v>
          </cell>
          <cell r="Q557" t="str">
            <v>WEIM_CS[1]</v>
          </cell>
          <cell r="T557" t="str">
            <v>gpio2</v>
          </cell>
          <cell r="U557" t="str">
            <v>GPIO[10]</v>
          </cell>
          <cell r="V557" t="str">
            <v>usdhc4</v>
          </cell>
          <cell r="W557" t="str">
            <v>CD</v>
          </cell>
          <cell r="Y557" t="str">
            <v>mmdc</v>
          </cell>
          <cell r="Z557" t="str">
            <v>MMDC_DEBUG[4]</v>
          </cell>
        </row>
        <row r="559">
          <cell r="L559" t="str">
            <v>ecspi2</v>
          </cell>
          <cell r="M559" t="str">
            <v>RDY</v>
          </cell>
          <cell r="P559" t="str">
            <v>csi</v>
          </cell>
          <cell r="Q559" t="str">
            <v>MCLK</v>
          </cell>
          <cell r="T559" t="str">
            <v>gpio2</v>
          </cell>
          <cell r="U559" t="str">
            <v>GPIO[1]</v>
          </cell>
          <cell r="V559" t="str">
            <v>usdhc2</v>
          </cell>
          <cell r="W559" t="str">
            <v>WP</v>
          </cell>
          <cell r="Y559" t="str">
            <v>mmdc</v>
          </cell>
          <cell r="Z559" t="str">
            <v>MMDC_DEBUG[13]</v>
          </cell>
        </row>
        <row r="561">
          <cell r="L561" t="str">
            <v>audmux</v>
          </cell>
          <cell r="M561" t="str">
            <v>AUD5_TXD</v>
          </cell>
          <cell r="N561" t="str">
            <v>lcdif1</v>
          </cell>
          <cell r="O561" t="str">
            <v>DAT[18]</v>
          </cell>
          <cell r="P561" t="str">
            <v>weim</v>
          </cell>
          <cell r="Q561" t="str">
            <v>WEIM_CS[0]</v>
          </cell>
          <cell r="T561" t="str">
            <v>gpio2</v>
          </cell>
          <cell r="U561" t="str">
            <v>GPIO[9]</v>
          </cell>
          <cell r="V561" t="str">
            <v>usdhc4</v>
          </cell>
          <cell r="W561" t="str">
            <v>WP</v>
          </cell>
          <cell r="Y561" t="str">
            <v>mmdc</v>
          </cell>
          <cell r="Z561" t="str">
            <v>MMDC_DEBUG[5]</v>
          </cell>
        </row>
        <row r="563">
          <cell r="L563" t="str">
            <v>ecspi2</v>
          </cell>
          <cell r="M563" t="str">
            <v>SS2</v>
          </cell>
          <cell r="P563" t="str">
            <v>csi</v>
          </cell>
          <cell r="Q563" t="str">
            <v>PIXCLK</v>
          </cell>
          <cell r="T563" t="str">
            <v>gpio1</v>
          </cell>
          <cell r="U563" t="str">
            <v>GPIO[31]</v>
          </cell>
          <cell r="V563" t="str">
            <v>usdhc2</v>
          </cell>
          <cell r="W563" t="str">
            <v>RST</v>
          </cell>
          <cell r="Y563" t="str">
            <v>mmdc</v>
          </cell>
          <cell r="Z563" t="str">
            <v>MMDC_DEBUG[15]</v>
          </cell>
        </row>
        <row r="565">
          <cell r="L565" t="str">
            <v>audmux</v>
          </cell>
          <cell r="M565" t="str">
            <v>AUD5_TXFS</v>
          </cell>
          <cell r="N565" t="str">
            <v>lcdif1</v>
          </cell>
          <cell r="O565" t="str">
            <v>DAT[17]</v>
          </cell>
          <cell r="P565" t="str">
            <v>weim</v>
          </cell>
          <cell r="Q565" t="str">
            <v>WEIM_OE</v>
          </cell>
          <cell r="T565" t="str">
            <v>gpio2</v>
          </cell>
          <cell r="U565" t="str">
            <v>GPIO[8]</v>
          </cell>
          <cell r="V565" t="str">
            <v>usdhc4</v>
          </cell>
          <cell r="W565" t="str">
            <v>VSELECT</v>
          </cell>
          <cell r="Y565" t="str">
            <v>mmdc</v>
          </cell>
          <cell r="Z565" t="str">
            <v>MMDC_DEBUG[6]</v>
          </cell>
        </row>
        <row r="570">
          <cell r="L570" t="str">
            <v>usdhc4</v>
          </cell>
          <cell r="M570" t="str">
            <v>DAT0</v>
          </cell>
          <cell r="N570" t="str">
            <v>lcdif1</v>
          </cell>
          <cell r="O570" t="str">
            <v>DAT[20]</v>
          </cell>
          <cell r="P570" t="str">
            <v>weim</v>
          </cell>
          <cell r="Q570" t="str">
            <v>WEIM_BCLK</v>
          </cell>
          <cell r="R570" t="str">
            <v>anatop</v>
          </cell>
          <cell r="S570" t="str">
            <v>USBOTG1_ID</v>
          </cell>
          <cell r="T570" t="str">
            <v>gpio2</v>
          </cell>
          <cell r="U570" t="str">
            <v>GPIO[11]</v>
          </cell>
          <cell r="V570" t="str">
            <v>usdhc3</v>
          </cell>
          <cell r="W570" t="str">
            <v>RST</v>
          </cell>
          <cell r="Y570" t="str">
            <v>mmdc</v>
          </cell>
          <cell r="Z570" t="str">
            <v>MMDC_DEBUG[3]</v>
          </cell>
        </row>
        <row r="571">
          <cell r="L571" t="str">
            <v>audmux</v>
          </cell>
          <cell r="M571" t="str">
            <v>AUD5_RXC</v>
          </cell>
          <cell r="N571" t="str">
            <v>lcdif1</v>
          </cell>
          <cell r="O571" t="str">
            <v>DAT[16]</v>
          </cell>
          <cell r="P571" t="str">
            <v>weim</v>
          </cell>
          <cell r="Q571" t="str">
            <v>WEIM_RW</v>
          </cell>
          <cell r="T571" t="str">
            <v>gpio2</v>
          </cell>
          <cell r="U571" t="str">
            <v>GPIO[7]</v>
          </cell>
          <cell r="V571" t="str">
            <v>usdhc4</v>
          </cell>
          <cell r="W571" t="str">
            <v>RST</v>
          </cell>
          <cell r="Y571" t="str">
            <v>mmdc</v>
          </cell>
          <cell r="Z571" t="str">
            <v>MMDC_DEBUG[7]</v>
          </cell>
        </row>
        <row r="572">
          <cell r="L572" t="str">
            <v>pwm4</v>
          </cell>
          <cell r="M572" t="str">
            <v>PWMO</v>
          </cell>
          <cell r="P572" t="str">
            <v>csi</v>
          </cell>
          <cell r="Q572" t="str">
            <v>VSYNC</v>
          </cell>
          <cell r="T572" t="str">
            <v>gpio2</v>
          </cell>
          <cell r="U572" t="str">
            <v>GPIO[2]</v>
          </cell>
          <cell r="V572" t="str">
            <v>usdhc2</v>
          </cell>
          <cell r="W572" t="str">
            <v>CD</v>
          </cell>
          <cell r="Y572" t="str">
            <v>mmdc</v>
          </cell>
          <cell r="Z572" t="str">
            <v>MMDC_DEBUG[12]</v>
          </cell>
        </row>
        <row r="573">
          <cell r="L573" t="str">
            <v>usdhc4</v>
          </cell>
          <cell r="M573" t="str">
            <v>DAT1</v>
          </cell>
          <cell r="N573" t="str">
            <v>lcdif1</v>
          </cell>
          <cell r="O573" t="str">
            <v>DAT[21]</v>
          </cell>
          <cell r="P573" t="str">
            <v>weim</v>
          </cell>
          <cell r="Q573" t="str">
            <v>ACLK_FREERUN</v>
          </cell>
          <cell r="R573" t="str">
            <v>anatop</v>
          </cell>
          <cell r="S573" t="str">
            <v>USBOTG2_ID</v>
          </cell>
          <cell r="T573" t="str">
            <v>gpio2</v>
          </cell>
          <cell r="U573" t="str">
            <v>GPIO[12]</v>
          </cell>
          <cell r="V573" t="str">
            <v>usdhc3</v>
          </cell>
          <cell r="W573" t="str">
            <v>VSELECT</v>
          </cell>
          <cell r="Y573" t="str">
            <v>mmdc</v>
          </cell>
          <cell r="Z573" t="str">
            <v>MMDC_DEBUG[2]</v>
          </cell>
        </row>
        <row r="574">
          <cell r="L574" t="str">
            <v>ecspi2</v>
          </cell>
          <cell r="M574" t="str">
            <v>SS1</v>
          </cell>
          <cell r="N574" t="str">
            <v>pwm3</v>
          </cell>
          <cell r="O574" t="str">
            <v>PWMO</v>
          </cell>
          <cell r="P574" t="str">
            <v>weim</v>
          </cell>
          <cell r="Q574" t="str">
            <v>WEIM_CS[2]</v>
          </cell>
          <cell r="T574" t="str">
            <v>gpio1</v>
          </cell>
          <cell r="U574" t="str">
            <v>GPIO[27]</v>
          </cell>
          <cell r="V574" t="str">
            <v>anatop</v>
          </cell>
          <cell r="W574" t="str">
            <v>USBPHY1_TSTO_PLL_CLK20DIV</v>
          </cell>
          <cell r="Y574" t="str">
            <v>mmdc</v>
          </cell>
          <cell r="Z574" t="str">
            <v>MMDC_DEBUG[19]</v>
          </cell>
        </row>
        <row r="576">
          <cell r="L576" t="str">
            <v>ecspi2</v>
          </cell>
          <cell r="M576" t="str">
            <v>MOSI</v>
          </cell>
          <cell r="N576" t="str">
            <v>i2c2</v>
          </cell>
          <cell r="O576" t="str">
            <v>SCL</v>
          </cell>
          <cell r="P576" t="str">
            <v>csi</v>
          </cell>
          <cell r="Q576" t="str">
            <v>D[8]</v>
          </cell>
          <cell r="T576" t="str">
            <v>gpio1</v>
          </cell>
          <cell r="U576" t="str">
            <v>GPIO[23]</v>
          </cell>
          <cell r="V576" t="str">
            <v>anatop</v>
          </cell>
          <cell r="W576" t="str">
            <v>USBPHY2_TSTO_RX_HS_RXD</v>
          </cell>
          <cell r="Y576" t="str">
            <v>mmdc</v>
          </cell>
          <cell r="Z576" t="str">
            <v>MMDC_DEBUG[23]</v>
          </cell>
        </row>
        <row r="578">
          <cell r="L578" t="str">
            <v>usdhc4</v>
          </cell>
          <cell r="M578" t="str">
            <v>DAT3</v>
          </cell>
          <cell r="N578" t="str">
            <v>lcdif1</v>
          </cell>
          <cell r="O578" t="str">
            <v>DAT[23]</v>
          </cell>
          <cell r="P578" t="str">
            <v>weim</v>
          </cell>
          <cell r="Q578" t="str">
            <v>WEIM_DTACK_B</v>
          </cell>
          <cell r="R578" t="str">
            <v>kitten</v>
          </cell>
          <cell r="S578" t="str">
            <v>EVENTO</v>
          </cell>
          <cell r="T578" t="str">
            <v>gpio2</v>
          </cell>
          <cell r="U578" t="str">
            <v>GPIO[14]</v>
          </cell>
          <cell r="V578" t="str">
            <v>usdhc3</v>
          </cell>
          <cell r="W578" t="str">
            <v>CD</v>
          </cell>
          <cell r="Y578" t="str">
            <v>mmdc</v>
          </cell>
          <cell r="Z578" t="str">
            <v>MMDC_DEBUG[0]</v>
          </cell>
        </row>
        <row r="579">
          <cell r="L579" t="str">
            <v>usdhc4</v>
          </cell>
          <cell r="M579" t="str">
            <v>DAT2</v>
          </cell>
          <cell r="N579" t="str">
            <v>lcdif1</v>
          </cell>
          <cell r="O579" t="str">
            <v>DAT[22]</v>
          </cell>
          <cell r="P579" t="str">
            <v>weim</v>
          </cell>
          <cell r="Q579" t="str">
            <v>WEIM_WAIT</v>
          </cell>
          <cell r="R579" t="str">
            <v>kitten</v>
          </cell>
          <cell r="S579" t="str">
            <v>EVENTI</v>
          </cell>
          <cell r="T579" t="str">
            <v>gpio2</v>
          </cell>
          <cell r="U579" t="str">
            <v>GPIO[13]</v>
          </cell>
          <cell r="V579" t="str">
            <v>usdhc3</v>
          </cell>
          <cell r="W579" t="str">
            <v>WP</v>
          </cell>
          <cell r="Y579" t="str">
            <v>mmdc</v>
          </cell>
          <cell r="Z579" t="str">
            <v>MMDC_DEBUG[1]</v>
          </cell>
        </row>
        <row r="581">
          <cell r="L581" t="str">
            <v>wdog2</v>
          </cell>
          <cell r="M581" t="str">
            <v>WDOG_B</v>
          </cell>
          <cell r="N581" t="str">
            <v>pwm4</v>
          </cell>
          <cell r="O581" t="str">
            <v>PWMO</v>
          </cell>
          <cell r="P581" t="str">
            <v>weim</v>
          </cell>
          <cell r="Q581" t="str">
            <v>WEIM_LBA</v>
          </cell>
          <cell r="T581" t="str">
            <v>gpio1</v>
          </cell>
          <cell r="U581" t="str">
            <v>GPIO[28]</v>
          </cell>
          <cell r="V581" t="str">
            <v>anatop</v>
          </cell>
          <cell r="W581" t="str">
            <v>USBPHY1_TSTO_RX_FS_RXD</v>
          </cell>
          <cell r="Y581" t="str">
            <v>mmdc</v>
          </cell>
          <cell r="Z581" t="str">
            <v>MMDC_DEBUG[18]</v>
          </cell>
        </row>
        <row r="583">
          <cell r="L583" t="str">
            <v>i2c3</v>
          </cell>
          <cell r="M583" t="str">
            <v>SCL</v>
          </cell>
          <cell r="N583" t="str">
            <v>pwm1</v>
          </cell>
          <cell r="O583" t="str">
            <v>PWMO</v>
          </cell>
          <cell r="P583" t="str">
            <v>weim</v>
          </cell>
          <cell r="Q583" t="str">
            <v>WEIM_EB[0]</v>
          </cell>
          <cell r="T583" t="str">
            <v>gpio1</v>
          </cell>
          <cell r="U583" t="str">
            <v>GPIO[29]</v>
          </cell>
          <cell r="V583" t="str">
            <v>anatop</v>
          </cell>
          <cell r="W583" t="str">
            <v>USBPHY1_TSTO_RX_HS_RXD</v>
          </cell>
          <cell r="Y583" t="str">
            <v>mmdc</v>
          </cell>
          <cell r="Z583" t="str">
            <v>MMDC_DEBUG[17]</v>
          </cell>
        </row>
        <row r="585">
          <cell r="L585" t="str">
            <v>i2c3</v>
          </cell>
          <cell r="M585" t="str">
            <v>SDA</v>
          </cell>
          <cell r="N585" t="str">
            <v>pwm2</v>
          </cell>
          <cell r="O585" t="str">
            <v>PWMO</v>
          </cell>
          <cell r="P585" t="str">
            <v>weim</v>
          </cell>
          <cell r="Q585" t="str">
            <v>WEIM_EB[1]</v>
          </cell>
          <cell r="T585" t="str">
            <v>gpio1</v>
          </cell>
          <cell r="U585" t="str">
            <v>GPIO[30]</v>
          </cell>
          <cell r="V585" t="str">
            <v>anatop</v>
          </cell>
          <cell r="W585" t="str">
            <v>USBPHY1_TSTO_RX_SQUELCH</v>
          </cell>
          <cell r="Y585" t="str">
            <v>mmdc</v>
          </cell>
          <cell r="Z585" t="str">
            <v>MMDC_DEBUG[16]</v>
          </cell>
        </row>
        <row r="588">
          <cell r="L588" t="str">
            <v>audmux</v>
          </cell>
          <cell r="M588" t="str">
            <v>AUD5_RXFS</v>
          </cell>
          <cell r="N588" t="str">
            <v>uart3</v>
          </cell>
          <cell r="O588" t="str">
            <v>RXD_MUX</v>
          </cell>
          <cell r="P588" t="str">
            <v>weim</v>
          </cell>
          <cell r="Q588" t="str">
            <v>WEIM_A[24]</v>
          </cell>
          <cell r="T588" t="str">
            <v>gpio2</v>
          </cell>
          <cell r="U588" t="str">
            <v>GPIO[3]</v>
          </cell>
          <cell r="Y588" t="str">
            <v>mmdc</v>
          </cell>
          <cell r="Z588" t="str">
            <v>MMDC_DEBUG[11]</v>
          </cell>
        </row>
        <row r="590">
          <cell r="L590" t="str">
            <v>ecspi2</v>
          </cell>
          <cell r="M590" t="str">
            <v>MISO</v>
          </cell>
          <cell r="N590" t="str">
            <v>i2c2</v>
          </cell>
          <cell r="O590" t="str">
            <v>SDA</v>
          </cell>
          <cell r="P590" t="str">
            <v>csi</v>
          </cell>
          <cell r="Q590" t="str">
            <v>D[9]</v>
          </cell>
          <cell r="T590" t="str">
            <v>gpio1</v>
          </cell>
          <cell r="U590" t="str">
            <v>GPIO[24]</v>
          </cell>
          <cell r="V590" t="str">
            <v>anatop</v>
          </cell>
          <cell r="W590" t="str">
            <v>USBPHY2_TSTO_RX_SQUELCH</v>
          </cell>
          <cell r="Y590" t="str">
            <v>mmdc</v>
          </cell>
          <cell r="Z590" t="str">
            <v>MMDC_DEBUG[22]</v>
          </cell>
        </row>
        <row r="591">
          <cell r="L591" t="str">
            <v>ecspi2</v>
          </cell>
          <cell r="M591" t="str">
            <v>SS0</v>
          </cell>
          <cell r="P591" t="str">
            <v>csi</v>
          </cell>
          <cell r="Q591" t="str">
            <v>D[10]</v>
          </cell>
          <cell r="T591" t="str">
            <v>gpio1</v>
          </cell>
          <cell r="U591" t="str">
            <v>GPIO[25]</v>
          </cell>
          <cell r="V591" t="str">
            <v>anatop</v>
          </cell>
          <cell r="W591" t="str">
            <v>USBPHY2_TSTO_PLL_CLK20DIV</v>
          </cell>
          <cell r="Y591" t="str">
            <v>mmdc</v>
          </cell>
          <cell r="Z591" t="str">
            <v>MMDC_DEBUG[21]</v>
          </cell>
        </row>
        <row r="592">
          <cell r="L592" t="str">
            <v>audmux</v>
          </cell>
          <cell r="M592" t="str">
            <v>AUD5_RXD</v>
          </cell>
          <cell r="N592" t="str">
            <v>uart3</v>
          </cell>
          <cell r="O592" t="str">
            <v>TXD_MUX</v>
          </cell>
          <cell r="P592" t="str">
            <v>weim</v>
          </cell>
          <cell r="Q592" t="str">
            <v>WEIM_A[25]</v>
          </cell>
          <cell r="T592" t="str">
            <v>gpio2</v>
          </cell>
          <cell r="U592" t="str">
            <v>GPIO[4]</v>
          </cell>
          <cell r="Y592" t="str">
            <v>mmdc</v>
          </cell>
          <cell r="Z592" t="str">
            <v>MMDC_DEBUG[10]</v>
          </cell>
        </row>
        <row r="593">
          <cell r="L593" t="str">
            <v>ecspi2</v>
          </cell>
          <cell r="M593" t="str">
            <v>SCLK</v>
          </cell>
          <cell r="P593" t="str">
            <v>csi</v>
          </cell>
          <cell r="Q593" t="str">
            <v>D[11]</v>
          </cell>
          <cell r="T593" t="str">
            <v>gpio1</v>
          </cell>
          <cell r="U593" t="str">
            <v>GPIO[26]</v>
          </cell>
          <cell r="V593" t="str">
            <v>anatop</v>
          </cell>
          <cell r="W593" t="str">
            <v>USBPHY1_TSTO_RX_DISCON_DET</v>
          </cell>
          <cell r="Y593" t="str">
            <v>mmdc</v>
          </cell>
          <cell r="Z593" t="str">
            <v>MMDC_DEBUG[20]</v>
          </cell>
        </row>
        <row r="599">
          <cell r="J599" t="str">
            <v>mmdc</v>
          </cell>
          <cell r="K599" t="str">
            <v>DRAM_D[31]</v>
          </cell>
        </row>
        <row r="600">
          <cell r="J600" t="str">
            <v>mmdc</v>
          </cell>
          <cell r="K600" t="str">
            <v>DRAM_D[30]</v>
          </cell>
        </row>
        <row r="603">
          <cell r="J603" t="str">
            <v>mmdc</v>
          </cell>
          <cell r="K603" t="str">
            <v>DRAM_D[29]</v>
          </cell>
        </row>
        <row r="604">
          <cell r="J604" t="str">
            <v>mmdc</v>
          </cell>
          <cell r="K604" t="str">
            <v>DRAM_D[28]</v>
          </cell>
        </row>
        <row r="605">
          <cell r="J605" t="str">
            <v>mmdc</v>
          </cell>
          <cell r="K605" t="str">
            <v>DRAM_RESET</v>
          </cell>
        </row>
        <row r="611">
          <cell r="J611" t="str">
            <v>mmdc</v>
          </cell>
          <cell r="K611" t="str">
            <v>DRAM_D[27]</v>
          </cell>
        </row>
        <row r="613">
          <cell r="J613" t="str">
            <v>mmdc</v>
          </cell>
          <cell r="K613" t="str">
            <v>DRAM_D[26]</v>
          </cell>
        </row>
        <row r="617">
          <cell r="J617" t="str">
            <v>mmdc</v>
          </cell>
          <cell r="K617" t="str">
            <v>DRAM_D[25]</v>
          </cell>
        </row>
        <row r="623">
          <cell r="J623" t="str">
            <v>mmdc</v>
          </cell>
          <cell r="K623" t="str">
            <v>DRAM_D[24]</v>
          </cell>
        </row>
      </sheetData>
      <sheetData sheetId="7" refreshError="1"/>
      <sheetData sheetId="8" refreshError="1"/>
      <sheetData sheetId="9" refreshError="1"/>
      <sheetData sheetId="10" refreshError="1"/>
      <sheetData sheetId="11">
        <row r="2">
          <cell r="A2" t="str">
            <v>SLOW</v>
          </cell>
          <cell r="B2" t="str">
            <v>Low</v>
          </cell>
          <cell r="C2" t="str">
            <v>Disabled</v>
          </cell>
          <cell r="D2" t="str">
            <v>Disabled</v>
          </cell>
          <cell r="E2" t="str">
            <v>NA</v>
          </cell>
          <cell r="F2" t="str">
            <v>Keep</v>
          </cell>
          <cell r="G2" t="str">
            <v>Disabled</v>
          </cell>
          <cell r="H2" t="str">
            <v>CMOS</v>
          </cell>
          <cell r="I2" t="str">
            <v>3_LEVEL</v>
          </cell>
        </row>
        <row r="3">
          <cell r="A3" t="str">
            <v>FAST</v>
          </cell>
          <cell r="B3" t="str">
            <v>Medium</v>
          </cell>
          <cell r="C3" t="str">
            <v>Enabled</v>
          </cell>
          <cell r="D3" t="str">
            <v>Enabled</v>
          </cell>
          <cell r="E3" t="str">
            <v>100KOhm PD</v>
          </cell>
          <cell r="F3" t="str">
            <v>Pull</v>
          </cell>
          <cell r="G3" t="str">
            <v>Enabled</v>
          </cell>
          <cell r="H3" t="str">
            <v>DDR2</v>
          </cell>
          <cell r="I3" t="str">
            <v>4_LEVEL</v>
          </cell>
        </row>
        <row r="4">
          <cell r="A4" t="str">
            <v>CFG(SLOW)</v>
          </cell>
          <cell r="B4" t="str">
            <v>High</v>
          </cell>
          <cell r="C4" t="str">
            <v>CFG(Enabled)</v>
          </cell>
          <cell r="D4" t="str">
            <v>CFG(Enabled)</v>
          </cell>
          <cell r="E4" t="str">
            <v>100KOhm PU</v>
          </cell>
          <cell r="F4" t="str">
            <v>CFG(Pull)</v>
          </cell>
          <cell r="G4" t="str">
            <v>CFG(Enabled)</v>
          </cell>
          <cell r="H4" t="str">
            <v>CFG(CMOS)</v>
          </cell>
          <cell r="I4" t="str">
            <v>CFG(3_LEVEL)</v>
          </cell>
        </row>
        <row r="5">
          <cell r="A5" t="str">
            <v>CFG(FAST)</v>
          </cell>
          <cell r="B5" t="str">
            <v>Max</v>
          </cell>
          <cell r="C5" t="str">
            <v>CFG(Disabled)</v>
          </cell>
          <cell r="D5" t="str">
            <v>CFG(Disabled)</v>
          </cell>
          <cell r="E5" t="str">
            <v>47KOhm PU</v>
          </cell>
          <cell r="F5" t="str">
            <v>CFG(Keep)</v>
          </cell>
          <cell r="G5" t="str">
            <v>CFG(Disabled)</v>
          </cell>
          <cell r="H5" t="str">
            <v>CFG(DDR2)</v>
          </cell>
          <cell r="I5" t="str">
            <v>CFG(4_LEVEL)</v>
          </cell>
        </row>
        <row r="6">
          <cell r="A6" t="str">
            <v>NA</v>
          </cell>
          <cell r="B6" t="str">
            <v>CFG(Low)</v>
          </cell>
          <cell r="C6" t="str">
            <v>NA</v>
          </cell>
          <cell r="D6" t="str">
            <v>NA</v>
          </cell>
          <cell r="E6" t="str">
            <v>22KOhm PU</v>
          </cell>
          <cell r="F6" t="str">
            <v>NA</v>
          </cell>
          <cell r="G6" t="str">
            <v>NA</v>
          </cell>
          <cell r="H6" t="str">
            <v>NA</v>
          </cell>
          <cell r="I6" t="str">
            <v>NA</v>
          </cell>
        </row>
        <row r="7">
          <cell r="A7" t="str">
            <v>Nom</v>
          </cell>
          <cell r="B7" t="str">
            <v>CFG(Medium)</v>
          </cell>
          <cell r="E7" t="str">
            <v>CFG(100KOhm PD)</v>
          </cell>
        </row>
        <row r="8">
          <cell r="B8" t="str">
            <v>CFG(High)</v>
          </cell>
          <cell r="E8" t="str">
            <v>CFG(100KOhm PU)</v>
          </cell>
        </row>
        <row r="9">
          <cell r="B9" t="str">
            <v>CFG(Max)</v>
          </cell>
          <cell r="E9" t="str">
            <v>CFG(47KOhm PU)</v>
          </cell>
        </row>
        <row r="10">
          <cell r="B10" t="str">
            <v>NA</v>
          </cell>
          <cell r="E10" t="str">
            <v>CFG(22KOhm PU)</v>
          </cell>
        </row>
        <row r="11">
          <cell r="B11" t="str">
            <v>Nom</v>
          </cell>
          <cell r="E11" t="str">
            <v>CFG(NA)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A2" t="str">
            <v>NONE</v>
          </cell>
        </row>
        <row r="3">
          <cell r="A3" t="str">
            <v>PADN</v>
          </cell>
        </row>
        <row r="4">
          <cell r="A4" t="str">
            <v>GPIO2</v>
          </cell>
        </row>
        <row r="5">
          <cell r="A5" t="str">
            <v>GPIO2T</v>
          </cell>
        </row>
        <row r="6">
          <cell r="A6" t="str">
            <v>GPIO</v>
          </cell>
        </row>
        <row r="8">
          <cell r="A8" t="str">
            <v>GPIOT</v>
          </cell>
        </row>
        <row r="10">
          <cell r="A10" t="str">
            <v>OVDDHI</v>
          </cell>
        </row>
        <row r="11">
          <cell r="A11" t="str">
            <v>OVDDLO</v>
          </cell>
        </row>
        <row r="12">
          <cell r="A12" t="str">
            <v>OVSS_DUAL</v>
          </cell>
        </row>
        <row r="14">
          <cell r="A14" t="str">
            <v>VDD</v>
          </cell>
        </row>
        <row r="15">
          <cell r="A15" t="str">
            <v>VDDCORE</v>
          </cell>
        </row>
        <row r="16">
          <cell r="A16" t="str">
            <v>VSSCORE</v>
          </cell>
        </row>
        <row r="17">
          <cell r="A17" t="str">
            <v>VDD_DUAL</v>
          </cell>
        </row>
        <row r="18">
          <cell r="A18" t="str">
            <v>VDDCORE_DUAL</v>
          </cell>
        </row>
        <row r="19">
          <cell r="A19" t="str">
            <v>VSSCORE_DUAL</v>
          </cell>
        </row>
        <row r="20">
          <cell r="A20" t="str">
            <v>PCUT_DUAL</v>
          </cell>
        </row>
        <row r="21">
          <cell r="A21" t="str">
            <v>PCUT_MOSCOW</v>
          </cell>
        </row>
        <row r="22">
          <cell r="A22" t="str">
            <v>PCUTBRIDGE_DUAL</v>
          </cell>
        </row>
        <row r="24">
          <cell r="A24" t="str">
            <v>PCUTVDDI_DUAL</v>
          </cell>
        </row>
        <row r="25">
          <cell r="A25" t="str">
            <v>PCUTVDDIBRIDGE_DUAL</v>
          </cell>
        </row>
        <row r="26">
          <cell r="A26" t="str">
            <v>PFILL_CORNER_DUAL</v>
          </cell>
        </row>
        <row r="27">
          <cell r="A27" t="str">
            <v>PFILL_CORNERCDM</v>
          </cell>
        </row>
        <row r="28">
          <cell r="A28" t="str">
            <v>PFILL_CORNER</v>
          </cell>
        </row>
        <row r="29">
          <cell r="A29" t="str">
            <v>pfill_dual_5</v>
          </cell>
        </row>
        <row r="30">
          <cell r="A30" t="str">
            <v>pfill_dual_1</v>
          </cell>
        </row>
        <row r="31">
          <cell r="A31" t="str">
            <v>pfill_5</v>
          </cell>
        </row>
        <row r="32">
          <cell r="A32" t="str">
            <v>FILLER</v>
          </cell>
        </row>
        <row r="33">
          <cell r="A33" t="str">
            <v>pfill_1</v>
          </cell>
        </row>
        <row r="34">
          <cell r="A34" t="str">
            <v>CORNER_DUAL</v>
          </cell>
        </row>
        <row r="35">
          <cell r="A35" t="str">
            <v>CORNER_ATX</v>
          </cell>
        </row>
        <row r="36">
          <cell r="A36" t="str">
            <v>CORNER</v>
          </cell>
        </row>
        <row r="37">
          <cell r="A37" t="str">
            <v>OVDD</v>
          </cell>
        </row>
        <row r="38">
          <cell r="A38" t="str">
            <v>OVSS</v>
          </cell>
        </row>
        <row r="39">
          <cell r="A39" t="str">
            <v>DDR</v>
          </cell>
        </row>
        <row r="40">
          <cell r="A40" t="str">
            <v>DDRCLK</v>
          </cell>
        </row>
        <row r="41">
          <cell r="A41" t="str">
            <v>ZQPAD</v>
          </cell>
        </row>
        <row r="42">
          <cell r="A42" t="str">
            <v>LVDS_OLD</v>
          </cell>
        </row>
        <row r="43">
          <cell r="A43" t="str">
            <v>ANALOG</v>
          </cell>
        </row>
        <row r="44">
          <cell r="A44" t="str">
            <v>VREF</v>
          </cell>
        </row>
        <row r="45">
          <cell r="A45" t="str">
            <v>anatop</v>
          </cell>
        </row>
        <row r="46">
          <cell r="A46" t="str">
            <v>OVDD2P5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 History"/>
      <sheetName val="v1.8"/>
      <sheetName val="v1.7"/>
      <sheetName val="diff"/>
    </sheetNames>
    <sheetDataSet>
      <sheetData sheetId="0"/>
      <sheetData sheetId="1"/>
      <sheetData sheetId="2">
        <row r="5">
          <cell r="B5" t="str">
            <v>sjc.MOD</v>
          </cell>
        </row>
        <row r="6">
          <cell r="B6" t="str">
            <v>sjc.TCK</v>
          </cell>
        </row>
        <row r="7">
          <cell r="B7" t="str">
            <v>sjc.TRSTB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zoomScale="85" zoomScaleNormal="85" workbookViewId="0">
      <selection activeCell="C8" sqref="C8"/>
    </sheetView>
  </sheetViews>
  <sheetFormatPr defaultRowHeight="13.5"/>
  <cols>
    <col min="1" max="1" width="26" bestFit="1" customWidth="1"/>
    <col min="2" max="2" width="5" bestFit="1" customWidth="1"/>
    <col min="3" max="3" width="16" bestFit="1" customWidth="1"/>
    <col min="4" max="4" width="9.625" bestFit="1" customWidth="1"/>
    <col min="5" max="5" width="8.625" bestFit="1" customWidth="1"/>
    <col min="6" max="6" width="24.75" bestFit="1" customWidth="1"/>
    <col min="7" max="7" width="22.875" bestFit="1" customWidth="1"/>
    <col min="8" max="8" width="14.625" bestFit="1" customWidth="1"/>
    <col min="9" max="9" width="21.75" bestFit="1" customWidth="1"/>
    <col min="10" max="10" width="23.625" bestFit="1" customWidth="1"/>
    <col min="11" max="11" width="10.5" bestFit="1" customWidth="1"/>
    <col min="12" max="12" width="22.375" bestFit="1" customWidth="1"/>
    <col min="13" max="13" width="23.625" bestFit="1" customWidth="1"/>
    <col min="14" max="14" width="16.25" bestFit="1" customWidth="1"/>
  </cols>
  <sheetData>
    <row r="1" spans="1:14" s="315" customFormat="1" ht="15" customHeight="1">
      <c r="A1" s="313"/>
      <c r="B1" s="384"/>
      <c r="C1" s="385" t="s">
        <v>682</v>
      </c>
      <c r="D1" s="410" t="s">
        <v>679</v>
      </c>
      <c r="E1" s="410"/>
      <c r="F1" s="404" t="s">
        <v>55</v>
      </c>
      <c r="G1" s="404" t="s">
        <v>56</v>
      </c>
      <c r="H1" s="404" t="s">
        <v>57</v>
      </c>
      <c r="I1" s="404" t="s">
        <v>58</v>
      </c>
      <c r="J1" s="404" t="s">
        <v>59</v>
      </c>
      <c r="K1" s="404" t="s">
        <v>60</v>
      </c>
      <c r="L1" s="404" t="s">
        <v>61</v>
      </c>
      <c r="M1" s="404" t="s">
        <v>62</v>
      </c>
      <c r="N1" s="387" t="s">
        <v>63</v>
      </c>
    </row>
    <row r="2" spans="1:14" s="315" customFormat="1" ht="14.25">
      <c r="A2" s="315" t="s">
        <v>1842</v>
      </c>
      <c r="B2" s="388" t="s">
        <v>788</v>
      </c>
      <c r="C2" s="346" t="s">
        <v>1875</v>
      </c>
      <c r="D2" s="347" t="s">
        <v>572</v>
      </c>
      <c r="E2" s="347" t="s">
        <v>677</v>
      </c>
      <c r="F2" s="354" t="s">
        <v>1241</v>
      </c>
      <c r="G2" s="345" t="s">
        <v>102</v>
      </c>
      <c r="H2" s="406" t="s">
        <v>762</v>
      </c>
      <c r="I2" s="396" t="s">
        <v>447</v>
      </c>
      <c r="J2" s="340" t="s">
        <v>151</v>
      </c>
      <c r="K2" s="317" t="s">
        <v>173</v>
      </c>
      <c r="L2" s="353" t="s">
        <v>123</v>
      </c>
      <c r="M2" s="352" t="s">
        <v>220</v>
      </c>
      <c r="N2" s="327" t="s">
        <v>177</v>
      </c>
    </row>
    <row r="3" spans="1:14" s="315" customFormat="1" ht="14.25">
      <c r="A3" s="315" t="s">
        <v>1843</v>
      </c>
      <c r="B3" s="388" t="s">
        <v>788</v>
      </c>
      <c r="C3" s="346" t="s">
        <v>1852</v>
      </c>
      <c r="D3" s="347" t="s">
        <v>1228</v>
      </c>
      <c r="E3" s="347" t="s">
        <v>669</v>
      </c>
      <c r="F3" s="354" t="s">
        <v>1242</v>
      </c>
      <c r="G3" s="345" t="s">
        <v>1278</v>
      </c>
      <c r="H3" s="406" t="s">
        <v>763</v>
      </c>
      <c r="I3" s="396" t="s">
        <v>450</v>
      </c>
      <c r="J3" s="340" t="s">
        <v>148</v>
      </c>
      <c r="K3" s="317" t="s">
        <v>177</v>
      </c>
      <c r="L3" s="353" t="s">
        <v>134</v>
      </c>
      <c r="M3" s="352" t="s">
        <v>237</v>
      </c>
      <c r="N3" s="327" t="s">
        <v>149</v>
      </c>
    </row>
    <row r="4" spans="1:14" s="315" customFormat="1" ht="14.25">
      <c r="A4" s="315" t="s">
        <v>1838</v>
      </c>
      <c r="B4" s="388" t="s">
        <v>788</v>
      </c>
      <c r="C4" s="346" t="s">
        <v>1853</v>
      </c>
      <c r="D4" s="347" t="s">
        <v>566</v>
      </c>
      <c r="E4" s="347" t="s">
        <v>1266</v>
      </c>
      <c r="F4" s="354" t="s">
        <v>1235</v>
      </c>
      <c r="G4" s="337" t="s">
        <v>734</v>
      </c>
      <c r="H4" s="333" t="s">
        <v>758</v>
      </c>
      <c r="I4" s="398" t="s">
        <v>1089</v>
      </c>
      <c r="J4" s="340" t="s">
        <v>126</v>
      </c>
      <c r="K4" s="317" t="s">
        <v>149</v>
      </c>
      <c r="L4" s="353" t="s">
        <v>352</v>
      </c>
      <c r="M4" s="352" t="s">
        <v>240</v>
      </c>
      <c r="N4" s="327" t="s">
        <v>153</v>
      </c>
    </row>
    <row r="5" spans="1:14" s="315" customFormat="1" ht="14.25">
      <c r="A5" s="315" t="s">
        <v>1839</v>
      </c>
      <c r="B5" s="388" t="s">
        <v>788</v>
      </c>
      <c r="C5" s="346" t="s">
        <v>1854</v>
      </c>
      <c r="D5" s="347" t="s">
        <v>567</v>
      </c>
      <c r="E5" s="347" t="s">
        <v>1267</v>
      </c>
      <c r="F5" s="354" t="s">
        <v>1236</v>
      </c>
      <c r="G5" s="337" t="s">
        <v>735</v>
      </c>
      <c r="H5" s="333" t="s">
        <v>759</v>
      </c>
      <c r="I5" s="398" t="s">
        <v>66</v>
      </c>
      <c r="J5" s="340" t="s">
        <v>122</v>
      </c>
      <c r="K5" s="317" t="s">
        <v>153</v>
      </c>
      <c r="L5" s="353" t="s">
        <v>356</v>
      </c>
      <c r="M5" s="352" t="s">
        <v>252</v>
      </c>
      <c r="N5" s="327" t="s">
        <v>140</v>
      </c>
    </row>
    <row r="6" spans="1:14" s="315" customFormat="1" ht="14.25">
      <c r="A6" s="315" t="s">
        <v>1840</v>
      </c>
      <c r="B6" s="388" t="s">
        <v>788</v>
      </c>
      <c r="C6" s="346" t="s">
        <v>1855</v>
      </c>
      <c r="D6" s="347" t="s">
        <v>1226</v>
      </c>
      <c r="E6" s="347" t="s">
        <v>665</v>
      </c>
      <c r="F6" s="325" t="s">
        <v>113</v>
      </c>
      <c r="G6" s="407" t="s">
        <v>890</v>
      </c>
      <c r="H6" s="333" t="s">
        <v>783</v>
      </c>
      <c r="I6" s="408" t="s">
        <v>1166</v>
      </c>
      <c r="J6" s="349" t="s">
        <v>67</v>
      </c>
      <c r="K6" s="317" t="s">
        <v>140</v>
      </c>
      <c r="L6" s="331" t="s">
        <v>119</v>
      </c>
      <c r="M6" s="352" t="s">
        <v>249</v>
      </c>
      <c r="N6" s="327" t="s">
        <v>137</v>
      </c>
    </row>
    <row r="7" spans="1:14" s="315" customFormat="1" ht="14.25">
      <c r="A7" s="315" t="s">
        <v>1841</v>
      </c>
      <c r="B7" s="388" t="s">
        <v>788</v>
      </c>
      <c r="C7" s="346" t="s">
        <v>1856</v>
      </c>
      <c r="D7" s="347" t="s">
        <v>1225</v>
      </c>
      <c r="E7" s="347" t="s">
        <v>1263</v>
      </c>
      <c r="F7" s="325" t="s">
        <v>117</v>
      </c>
      <c r="G7" s="407" t="s">
        <v>887</v>
      </c>
      <c r="H7" s="333" t="s">
        <v>782</v>
      </c>
      <c r="I7" s="408" t="s">
        <v>1165</v>
      </c>
      <c r="J7" s="345" t="s">
        <v>102</v>
      </c>
      <c r="K7" s="317" t="s">
        <v>137</v>
      </c>
      <c r="L7" s="331" t="s">
        <v>105</v>
      </c>
      <c r="M7" s="352" t="s">
        <v>231</v>
      </c>
      <c r="N7" s="327" t="s">
        <v>157</v>
      </c>
    </row>
    <row r="8" spans="1:14" s="315" customFormat="1" ht="14.25">
      <c r="A8" s="315" t="s">
        <v>1845</v>
      </c>
      <c r="B8" s="388" t="s">
        <v>788</v>
      </c>
      <c r="C8" s="346" t="s">
        <v>1857</v>
      </c>
      <c r="D8" s="347" t="s">
        <v>568</v>
      </c>
      <c r="E8" s="347" t="s">
        <v>666</v>
      </c>
      <c r="F8" s="354" t="s">
        <v>1237</v>
      </c>
      <c r="G8" s="408" t="s">
        <v>1163</v>
      </c>
      <c r="H8" s="406" t="s">
        <v>756</v>
      </c>
      <c r="I8" s="398" t="s">
        <v>1090</v>
      </c>
      <c r="J8" s="340" t="s">
        <v>129</v>
      </c>
      <c r="K8" s="317" t="s">
        <v>157</v>
      </c>
      <c r="L8" s="353" t="s">
        <v>360</v>
      </c>
      <c r="M8" s="352" t="s">
        <v>234</v>
      </c>
      <c r="N8" s="327" t="s">
        <v>161</v>
      </c>
    </row>
    <row r="9" spans="1:14" s="315" customFormat="1" ht="14.25">
      <c r="A9" s="315" t="s">
        <v>1844</v>
      </c>
      <c r="B9" s="388" t="s">
        <v>788</v>
      </c>
      <c r="C9" s="346" t="s">
        <v>1858</v>
      </c>
      <c r="D9" s="347" t="s">
        <v>569</v>
      </c>
      <c r="E9" s="347" t="s">
        <v>668</v>
      </c>
      <c r="F9" s="354" t="s">
        <v>1238</v>
      </c>
      <c r="G9" s="408" t="s">
        <v>1164</v>
      </c>
      <c r="H9" s="406" t="s">
        <v>757</v>
      </c>
      <c r="I9" s="398" t="s">
        <v>1091</v>
      </c>
      <c r="J9" s="340" t="s">
        <v>133</v>
      </c>
      <c r="K9" s="317" t="s">
        <v>161</v>
      </c>
      <c r="L9" s="353" t="s">
        <v>363</v>
      </c>
      <c r="M9" s="343" t="s">
        <v>459</v>
      </c>
      <c r="N9" s="327" t="s">
        <v>304</v>
      </c>
    </row>
    <row r="10" spans="1:14" s="315" customFormat="1" ht="14.25">
      <c r="A10" s="315" t="s">
        <v>1849</v>
      </c>
      <c r="B10" s="388" t="s">
        <v>786</v>
      </c>
      <c r="C10" s="361" t="s">
        <v>1866</v>
      </c>
      <c r="D10" s="394"/>
      <c r="E10" s="394"/>
      <c r="F10" s="363" t="s">
        <v>419</v>
      </c>
      <c r="G10" s="322" t="s">
        <v>913</v>
      </c>
      <c r="H10" s="408" t="s">
        <v>1163</v>
      </c>
      <c r="I10" s="324" t="s">
        <v>1191</v>
      </c>
      <c r="J10" s="405" t="s">
        <v>938</v>
      </c>
      <c r="K10" s="364" t="s">
        <v>304</v>
      </c>
      <c r="L10" s="354" t="s">
        <v>1247</v>
      </c>
      <c r="M10" s="343" t="s">
        <v>421</v>
      </c>
      <c r="N10" s="327" t="s">
        <v>308</v>
      </c>
    </row>
    <row r="11" spans="1:14" s="315" customFormat="1" ht="14.25">
      <c r="A11" s="315" t="s">
        <v>1836</v>
      </c>
      <c r="B11" s="388" t="s">
        <v>786</v>
      </c>
      <c r="C11" s="361" t="s">
        <v>1867</v>
      </c>
      <c r="D11" s="394"/>
      <c r="E11" s="394"/>
      <c r="F11" s="363" t="s">
        <v>422</v>
      </c>
      <c r="G11" s="322" t="s">
        <v>915</v>
      </c>
      <c r="H11" s="333" t="s">
        <v>1086</v>
      </c>
      <c r="I11" s="324" t="s">
        <v>1192</v>
      </c>
      <c r="J11" s="405" t="s">
        <v>941</v>
      </c>
      <c r="K11" s="364" t="s">
        <v>308</v>
      </c>
      <c r="L11" s="349" t="s">
        <v>82</v>
      </c>
      <c r="M11" s="343" t="s">
        <v>424</v>
      </c>
      <c r="N11" s="327" t="s">
        <v>312</v>
      </c>
    </row>
    <row r="12" spans="1:14" s="315" customFormat="1" ht="15" customHeight="1">
      <c r="A12" s="315" t="s">
        <v>1837</v>
      </c>
      <c r="B12" s="388" t="s">
        <v>786</v>
      </c>
      <c r="C12" s="361" t="s">
        <v>1868</v>
      </c>
      <c r="D12" s="394"/>
      <c r="E12" s="394"/>
      <c r="F12" s="363" t="s">
        <v>425</v>
      </c>
      <c r="G12" s="322" t="s">
        <v>917</v>
      </c>
      <c r="H12" s="333" t="s">
        <v>1085</v>
      </c>
      <c r="I12" s="324" t="s">
        <v>1193</v>
      </c>
      <c r="J12" s="405" t="s">
        <v>943</v>
      </c>
      <c r="K12" s="364" t="s">
        <v>312</v>
      </c>
      <c r="L12" s="349" t="s">
        <v>87</v>
      </c>
      <c r="M12" s="343" t="s">
        <v>457</v>
      </c>
      <c r="N12" s="327" t="s">
        <v>301</v>
      </c>
    </row>
    <row r="13" spans="1:14" s="315" customFormat="1" ht="14.25">
      <c r="A13" s="315" t="s">
        <v>1848</v>
      </c>
      <c r="B13" s="388" t="s">
        <v>786</v>
      </c>
      <c r="C13" s="361" t="s">
        <v>1869</v>
      </c>
      <c r="D13" s="362"/>
      <c r="E13" s="394"/>
      <c r="F13" s="363" t="s">
        <v>415</v>
      </c>
      <c r="G13" s="322" t="s">
        <v>910</v>
      </c>
      <c r="H13" s="408" t="s">
        <v>1164</v>
      </c>
      <c r="I13" s="324" t="s">
        <v>1190</v>
      </c>
      <c r="J13" s="405" t="s">
        <v>935</v>
      </c>
      <c r="K13" s="364" t="s">
        <v>301</v>
      </c>
      <c r="L13" s="354" t="s">
        <v>1239</v>
      </c>
      <c r="M13" s="323" t="s">
        <v>962</v>
      </c>
      <c r="N13" s="327" t="str">
        <f>K14</f>
        <v>gpio1.IO[1]</v>
      </c>
    </row>
    <row r="14" spans="1:14" s="315" customFormat="1" ht="14.25">
      <c r="A14" s="315" t="s">
        <v>1835</v>
      </c>
      <c r="B14" s="388" t="s">
        <v>788</v>
      </c>
      <c r="C14" s="346" t="s">
        <v>1859</v>
      </c>
      <c r="D14" s="394"/>
      <c r="E14" s="347" t="s">
        <v>670</v>
      </c>
      <c r="F14" s="322" t="s">
        <v>901</v>
      </c>
      <c r="G14" s="324" t="s">
        <v>1201</v>
      </c>
      <c r="H14" s="338" t="s">
        <v>93</v>
      </c>
      <c r="I14" s="325" t="s">
        <v>95</v>
      </c>
      <c r="J14" s="408" t="s">
        <v>1172</v>
      </c>
      <c r="K14" s="317" t="s">
        <v>100</v>
      </c>
      <c r="L14" s="345" t="s">
        <v>1278</v>
      </c>
      <c r="M14" s="323" t="s">
        <v>961</v>
      </c>
      <c r="N14" s="327" t="str">
        <f>K15</f>
        <v>gpio1.IO[0]</v>
      </c>
    </row>
    <row r="15" spans="1:14" s="315" customFormat="1" ht="14.25">
      <c r="A15" s="315" t="s">
        <v>1834</v>
      </c>
      <c r="B15" s="388" t="s">
        <v>788</v>
      </c>
      <c r="C15" s="346" t="s">
        <v>1860</v>
      </c>
      <c r="D15" s="394"/>
      <c r="E15" s="347" t="s">
        <v>667</v>
      </c>
      <c r="F15" s="322" t="s">
        <v>898</v>
      </c>
      <c r="G15" s="324" t="s">
        <v>1200</v>
      </c>
      <c r="H15" s="338" t="s">
        <v>1259</v>
      </c>
      <c r="I15" s="325" t="s">
        <v>117</v>
      </c>
      <c r="J15" s="408" t="s">
        <v>1171</v>
      </c>
      <c r="K15" s="317" t="s">
        <v>96</v>
      </c>
      <c r="L15" s="331" t="s">
        <v>114</v>
      </c>
      <c r="M15" s="337" t="s">
        <v>737</v>
      </c>
      <c r="N15" s="327" t="s">
        <v>1234</v>
      </c>
    </row>
    <row r="16" spans="1:14" s="315" customFormat="1" ht="15" customHeight="1">
      <c r="A16" s="315" t="s">
        <v>1830</v>
      </c>
      <c r="B16" s="388" t="s">
        <v>788</v>
      </c>
      <c r="C16" s="346" t="s">
        <v>1861</v>
      </c>
      <c r="D16" s="348"/>
      <c r="E16" s="394"/>
      <c r="F16" s="326" t="s">
        <v>1234</v>
      </c>
      <c r="G16" s="322" t="s">
        <v>882</v>
      </c>
      <c r="H16" s="337" t="s">
        <v>750</v>
      </c>
      <c r="I16" s="345" t="s">
        <v>102</v>
      </c>
      <c r="J16" s="340" t="s">
        <v>136</v>
      </c>
      <c r="K16" s="317" t="s">
        <v>73</v>
      </c>
      <c r="L16" s="324" t="s">
        <v>940</v>
      </c>
      <c r="M16" s="352" t="s">
        <v>224</v>
      </c>
      <c r="N16" s="327" t="s">
        <v>165</v>
      </c>
    </row>
    <row r="17" spans="1:14" s="315" customFormat="1" ht="14.25">
      <c r="A17" s="315" t="s">
        <v>1833</v>
      </c>
      <c r="B17" s="388" t="s">
        <v>788</v>
      </c>
      <c r="C17" s="346" t="s">
        <v>1862</v>
      </c>
      <c r="D17" s="347" t="s">
        <v>570</v>
      </c>
      <c r="E17" s="347" t="s">
        <v>671</v>
      </c>
      <c r="F17" s="354" t="s">
        <v>1239</v>
      </c>
      <c r="G17" s="322" t="s">
        <v>837</v>
      </c>
      <c r="H17" s="329" t="s">
        <v>1186</v>
      </c>
      <c r="I17" s="349" t="s">
        <v>67</v>
      </c>
      <c r="J17" s="340" t="s">
        <v>160</v>
      </c>
      <c r="K17" s="317" t="s">
        <v>165</v>
      </c>
      <c r="L17" s="353" t="s">
        <v>344</v>
      </c>
      <c r="M17" s="335" t="s">
        <v>1272</v>
      </c>
      <c r="N17" s="327" t="s">
        <v>1232</v>
      </c>
    </row>
    <row r="18" spans="1:14" s="315" customFormat="1" ht="15" customHeight="1">
      <c r="A18" s="315" t="s">
        <v>1831</v>
      </c>
      <c r="B18" s="388" t="s">
        <v>788</v>
      </c>
      <c r="C18" s="346" t="s">
        <v>1863</v>
      </c>
      <c r="D18" s="348"/>
      <c r="E18" s="394"/>
      <c r="F18" s="326" t="s">
        <v>1232</v>
      </c>
      <c r="G18" s="322" t="s">
        <v>898</v>
      </c>
      <c r="H18" s="337" t="s">
        <v>739</v>
      </c>
      <c r="I18" s="396" t="s">
        <v>90</v>
      </c>
      <c r="J18" s="340" t="s">
        <v>142</v>
      </c>
      <c r="K18" s="317" t="s">
        <v>135</v>
      </c>
      <c r="L18" s="324" t="s">
        <v>889</v>
      </c>
      <c r="M18" s="337" t="s">
        <v>736</v>
      </c>
      <c r="N18" s="327" t="s">
        <v>1233</v>
      </c>
    </row>
    <row r="19" spans="1:14" s="315" customFormat="1" ht="14.25">
      <c r="A19" s="315" t="s">
        <v>1832</v>
      </c>
      <c r="B19" s="388" t="s">
        <v>788</v>
      </c>
      <c r="C19" s="346" t="s">
        <v>1864</v>
      </c>
      <c r="D19" s="348"/>
      <c r="E19" s="394"/>
      <c r="F19" s="326" t="s">
        <v>1233</v>
      </c>
      <c r="G19" s="322" t="s">
        <v>878</v>
      </c>
      <c r="H19" s="337" t="s">
        <v>749</v>
      </c>
      <c r="I19" s="396" t="s">
        <v>70</v>
      </c>
      <c r="J19" s="340" t="s">
        <v>139</v>
      </c>
      <c r="K19" s="317" t="s">
        <v>68</v>
      </c>
      <c r="L19" s="324" t="s">
        <v>937</v>
      </c>
      <c r="M19" s="352" t="s">
        <v>243</v>
      </c>
      <c r="N19" s="327" t="s">
        <v>143</v>
      </c>
    </row>
    <row r="20" spans="1:14" s="315" customFormat="1" ht="14.25">
      <c r="A20" s="315" t="s">
        <v>1846</v>
      </c>
      <c r="B20" s="388" t="s">
        <v>788</v>
      </c>
      <c r="C20" s="346" t="s">
        <v>1870</v>
      </c>
      <c r="D20" s="347" t="s">
        <v>1227</v>
      </c>
      <c r="E20" s="347" t="s">
        <v>1264</v>
      </c>
      <c r="F20" s="325" t="s">
        <v>95</v>
      </c>
      <c r="G20" s="407" t="s">
        <v>893</v>
      </c>
      <c r="H20" s="406" t="s">
        <v>1873</v>
      </c>
      <c r="I20" s="398" t="s">
        <v>66</v>
      </c>
      <c r="J20" s="337" t="s">
        <v>1180</v>
      </c>
      <c r="K20" s="317" t="s">
        <v>143</v>
      </c>
      <c r="L20" s="331" t="s">
        <v>109</v>
      </c>
      <c r="M20" s="352" t="s">
        <v>246</v>
      </c>
      <c r="N20" s="327" t="s">
        <v>146</v>
      </c>
    </row>
    <row r="21" spans="1:14" s="315" customFormat="1" ht="14.25">
      <c r="A21" s="315" t="s">
        <v>1847</v>
      </c>
      <c r="B21" s="388" t="s">
        <v>788</v>
      </c>
      <c r="C21" s="346" t="s">
        <v>1865</v>
      </c>
      <c r="D21" s="347" t="s">
        <v>565</v>
      </c>
      <c r="E21" s="347" t="s">
        <v>1265</v>
      </c>
      <c r="F21" s="325" t="s">
        <v>99</v>
      </c>
      <c r="G21" s="407" t="s">
        <v>896</v>
      </c>
      <c r="H21" s="406" t="s">
        <v>781</v>
      </c>
      <c r="I21" s="398" t="s">
        <v>132</v>
      </c>
      <c r="J21" s="337" t="s">
        <v>1181</v>
      </c>
      <c r="K21" s="317" t="s">
        <v>146</v>
      </c>
      <c r="L21" s="353" t="s">
        <v>127</v>
      </c>
      <c r="M21" s="323" t="s">
        <v>960</v>
      </c>
      <c r="N21" s="327" t="str">
        <f>K22</f>
        <v>gpio1.IO[3]</v>
      </c>
    </row>
    <row r="22" spans="1:14" s="315" customFormat="1" ht="14.25">
      <c r="A22" s="315" t="s">
        <v>1871</v>
      </c>
      <c r="B22" s="388" t="s">
        <v>788</v>
      </c>
      <c r="C22" s="346" t="s">
        <v>1874</v>
      </c>
      <c r="D22" s="348"/>
      <c r="E22" s="347" t="s">
        <v>676</v>
      </c>
      <c r="F22" s="409" t="s">
        <v>1185</v>
      </c>
      <c r="G22" s="324" t="s">
        <v>1203</v>
      </c>
      <c r="H22" s="406" t="s">
        <v>771</v>
      </c>
      <c r="I22" s="325" t="s">
        <v>99</v>
      </c>
      <c r="J22" s="322" t="s">
        <v>947</v>
      </c>
      <c r="K22" s="317" t="s">
        <v>110</v>
      </c>
      <c r="L22" s="338" t="s">
        <v>93</v>
      </c>
      <c r="M22" s="323" t="s">
        <v>963</v>
      </c>
      <c r="N22" s="327" t="str">
        <f>K23</f>
        <v>gpio1.IO[2]</v>
      </c>
    </row>
    <row r="23" spans="1:14" ht="14.25">
      <c r="A23" s="315" t="s">
        <v>1850</v>
      </c>
      <c r="B23" s="388" t="s">
        <v>788</v>
      </c>
      <c r="C23" s="346" t="s">
        <v>1872</v>
      </c>
      <c r="D23" s="394"/>
      <c r="E23" s="347" t="s">
        <v>674</v>
      </c>
      <c r="F23" s="409" t="s">
        <v>1184</v>
      </c>
      <c r="G23" s="324" t="s">
        <v>1202</v>
      </c>
      <c r="H23" s="406" t="s">
        <v>770</v>
      </c>
      <c r="I23" s="325" t="s">
        <v>113</v>
      </c>
      <c r="J23" s="322" t="s">
        <v>945</v>
      </c>
      <c r="K23" s="317" t="s">
        <v>106</v>
      </c>
      <c r="L23" s="330" t="s">
        <v>1182</v>
      </c>
    </row>
  </sheetData>
  <sortState ref="A1:N22">
    <sortCondition ref="A1"/>
  </sortState>
  <mergeCells count="1">
    <mergeCell ref="D1:E1"/>
  </mergeCells>
  <phoneticPr fontId="4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F22" sqref="F22"/>
    </sheetView>
  </sheetViews>
  <sheetFormatPr defaultRowHeight="13.5"/>
  <cols>
    <col min="1" max="1" width="14" customWidth="1"/>
    <col min="2" max="2" width="16.875" customWidth="1"/>
  </cols>
  <sheetData>
    <row r="1" spans="1:2">
      <c r="A1" s="92" t="s">
        <v>663</v>
      </c>
      <c r="B1" s="93" t="s">
        <v>664</v>
      </c>
    </row>
    <row r="2" spans="1:2">
      <c r="A2" s="88" t="s">
        <v>639</v>
      </c>
      <c r="B2" s="89" t="s">
        <v>534</v>
      </c>
    </row>
    <row r="3" spans="1:2">
      <c r="A3" s="88" t="s">
        <v>640</v>
      </c>
      <c r="B3" s="89" t="s">
        <v>535</v>
      </c>
    </row>
    <row r="4" spans="1:2">
      <c r="A4" s="88" t="s">
        <v>641</v>
      </c>
      <c r="B4" s="89" t="s">
        <v>536</v>
      </c>
    </row>
    <row r="5" spans="1:2">
      <c r="A5" s="88" t="s">
        <v>642</v>
      </c>
      <c r="B5" s="89" t="s">
        <v>537</v>
      </c>
    </row>
    <row r="6" spans="1:2">
      <c r="A6" s="88" t="s">
        <v>643</v>
      </c>
      <c r="B6" s="89" t="s">
        <v>538</v>
      </c>
    </row>
    <row r="7" spans="1:2">
      <c r="A7" s="88" t="s">
        <v>644</v>
      </c>
      <c r="B7" s="89" t="s">
        <v>539</v>
      </c>
    </row>
    <row r="8" spans="1:2">
      <c r="A8" s="88" t="s">
        <v>645</v>
      </c>
      <c r="B8" s="89" t="s">
        <v>540</v>
      </c>
    </row>
    <row r="9" spans="1:2">
      <c r="A9" s="88" t="s">
        <v>646</v>
      </c>
      <c r="B9" s="89" t="s">
        <v>541</v>
      </c>
    </row>
    <row r="10" spans="1:2">
      <c r="A10" s="88" t="s">
        <v>647</v>
      </c>
      <c r="B10" s="89" t="s">
        <v>542</v>
      </c>
    </row>
    <row r="11" spans="1:2">
      <c r="A11" s="88" t="s">
        <v>648</v>
      </c>
      <c r="B11" s="89" t="s">
        <v>543</v>
      </c>
    </row>
    <row r="12" spans="1:2">
      <c r="A12" s="88" t="s">
        <v>649</v>
      </c>
      <c r="B12" s="89" t="s">
        <v>544</v>
      </c>
    </row>
    <row r="13" spans="1:2">
      <c r="A13" s="88" t="s">
        <v>650</v>
      </c>
      <c r="B13" s="89" t="s">
        <v>545</v>
      </c>
    </row>
    <row r="14" spans="1:2">
      <c r="A14" s="88" t="s">
        <v>651</v>
      </c>
      <c r="B14" s="89" t="s">
        <v>546</v>
      </c>
    </row>
    <row r="15" spans="1:2">
      <c r="A15" s="88" t="s">
        <v>652</v>
      </c>
      <c r="B15" s="89" t="s">
        <v>547</v>
      </c>
    </row>
    <row r="16" spans="1:2">
      <c r="A16" s="88" t="s">
        <v>653</v>
      </c>
      <c r="B16" s="89" t="s">
        <v>548</v>
      </c>
    </row>
    <row r="17" spans="1:2">
      <c r="A17" s="88" t="s">
        <v>654</v>
      </c>
      <c r="B17" s="89" t="s">
        <v>549</v>
      </c>
    </row>
    <row r="18" spans="1:2">
      <c r="A18" s="88" t="s">
        <v>655</v>
      </c>
      <c r="B18" s="89" t="s">
        <v>519</v>
      </c>
    </row>
    <row r="19" spans="1:2">
      <c r="A19" s="88" t="s">
        <v>656</v>
      </c>
      <c r="B19" s="89" t="s">
        <v>520</v>
      </c>
    </row>
    <row r="20" spans="1:2">
      <c r="A20" s="88" t="s">
        <v>657</v>
      </c>
      <c r="B20" s="89" t="s">
        <v>521</v>
      </c>
    </row>
    <row r="21" spans="1:2">
      <c r="A21" s="88" t="s">
        <v>658</v>
      </c>
      <c r="B21" s="89" t="s">
        <v>522</v>
      </c>
    </row>
    <row r="22" spans="1:2">
      <c r="A22" s="88" t="s">
        <v>659</v>
      </c>
      <c r="B22" s="89" t="s">
        <v>523</v>
      </c>
    </row>
    <row r="23" spans="1:2">
      <c r="A23" s="88" t="s">
        <v>660</v>
      </c>
      <c r="B23" s="89" t="s">
        <v>524</v>
      </c>
    </row>
    <row r="24" spans="1:2">
      <c r="A24" s="88" t="s">
        <v>661</v>
      </c>
      <c r="B24" s="89" t="s">
        <v>525</v>
      </c>
    </row>
    <row r="25" spans="1:2" ht="14.25" thickBot="1">
      <c r="A25" s="90" t="s">
        <v>662</v>
      </c>
      <c r="B25" s="91" t="s">
        <v>526</v>
      </c>
    </row>
  </sheetData>
  <phoneticPr fontId="4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2"/>
  <sheetViews>
    <sheetView topLeftCell="A7" zoomScale="85" zoomScaleNormal="85" workbookViewId="0">
      <selection activeCell="K74" sqref="K74"/>
    </sheetView>
  </sheetViews>
  <sheetFormatPr defaultColWidth="5.75" defaultRowHeight="15" customHeight="1"/>
  <cols>
    <col min="1" max="1" width="5.75" style="129" customWidth="1"/>
    <col min="2" max="2" width="25.75" style="131" customWidth="1"/>
    <col min="3" max="3" width="5.75" style="129" customWidth="1"/>
    <col min="4" max="4" width="25.75" style="131" customWidth="1"/>
    <col min="5" max="5" width="5.75" style="129" customWidth="1"/>
    <col min="6" max="6" width="25.75" style="131" customWidth="1"/>
    <col min="7" max="7" width="5.75" style="129" customWidth="1"/>
    <col min="8" max="8" width="25.75" style="131" customWidth="1"/>
    <col min="9" max="16384" width="5.75" style="132"/>
  </cols>
  <sheetData>
    <row r="1" spans="1:13" ht="15" customHeight="1">
      <c r="B1" s="130"/>
    </row>
    <row r="4" spans="1:13" s="136" customFormat="1" ht="15" customHeight="1">
      <c r="A4" s="133"/>
      <c r="B4" s="133" t="s">
        <v>683</v>
      </c>
      <c r="C4" s="134"/>
      <c r="D4" s="135" t="s">
        <v>684</v>
      </c>
      <c r="E4" s="135"/>
      <c r="F4" s="135" t="s">
        <v>685</v>
      </c>
      <c r="G4" s="135"/>
      <c r="H4" s="135" t="s">
        <v>686</v>
      </c>
    </row>
    <row r="5" spans="1:13" s="136" customFormat="1" ht="15" customHeight="1">
      <c r="A5" s="134">
        <v>1</v>
      </c>
      <c r="B5" s="162" t="s">
        <v>1154</v>
      </c>
      <c r="C5" s="136">
        <v>1</v>
      </c>
      <c r="D5" s="139" t="s">
        <v>1170</v>
      </c>
      <c r="E5" s="134">
        <v>1</v>
      </c>
      <c r="F5" s="177" t="s">
        <v>689</v>
      </c>
      <c r="G5" s="134">
        <v>1</v>
      </c>
      <c r="H5" s="178" t="s">
        <v>1143</v>
      </c>
      <c r="M5" s="136">
        <v>1</v>
      </c>
    </row>
    <row r="6" spans="1:13" s="136" customFormat="1" ht="15" customHeight="1">
      <c r="A6" s="134">
        <v>2</v>
      </c>
      <c r="B6" s="163" t="s">
        <v>687</v>
      </c>
      <c r="C6" s="136">
        <v>2</v>
      </c>
      <c r="D6" s="139" t="s">
        <v>711</v>
      </c>
      <c r="E6" s="134">
        <f t="shared" ref="E6:E69" si="0">E5+1</f>
        <v>2</v>
      </c>
      <c r="F6" s="165" t="s">
        <v>690</v>
      </c>
      <c r="G6" s="134">
        <f t="shared" ref="G6:G69" si="1">G5+1</f>
        <v>2</v>
      </c>
      <c r="H6" s="178" t="s">
        <v>1081</v>
      </c>
    </row>
    <row r="7" spans="1:13" s="136" customFormat="1" ht="15" customHeight="1">
      <c r="A7" s="134">
        <v>3</v>
      </c>
      <c r="B7" s="137" t="s">
        <v>1056</v>
      </c>
      <c r="C7" s="136">
        <v>3</v>
      </c>
      <c r="D7" s="139" t="s">
        <v>708</v>
      </c>
      <c r="E7" s="134">
        <f t="shared" si="0"/>
        <v>3</v>
      </c>
      <c r="F7" s="177" t="s">
        <v>691</v>
      </c>
      <c r="G7" s="134">
        <f t="shared" si="1"/>
        <v>3</v>
      </c>
      <c r="H7" s="178" t="s">
        <v>467</v>
      </c>
    </row>
    <row r="8" spans="1:13" s="136" customFormat="1" ht="15" customHeight="1">
      <c r="A8" s="134">
        <v>4</v>
      </c>
      <c r="B8" s="137" t="s">
        <v>1040</v>
      </c>
      <c r="C8" s="136">
        <v>4</v>
      </c>
      <c r="D8" s="139" t="s">
        <v>1156</v>
      </c>
      <c r="E8" s="134">
        <f t="shared" si="0"/>
        <v>4</v>
      </c>
      <c r="F8" s="172" t="s">
        <v>692</v>
      </c>
      <c r="G8" s="134">
        <f t="shared" si="1"/>
        <v>4</v>
      </c>
      <c r="H8" s="178" t="s">
        <v>473</v>
      </c>
    </row>
    <row r="9" spans="1:13" s="136" customFormat="1" ht="15" customHeight="1">
      <c r="A9" s="134">
        <v>5</v>
      </c>
      <c r="B9" s="137" t="s">
        <v>1058</v>
      </c>
      <c r="C9" s="136">
        <v>5</v>
      </c>
      <c r="D9" s="167" t="s">
        <v>506</v>
      </c>
      <c r="E9" s="134">
        <f t="shared" si="0"/>
        <v>5</v>
      </c>
      <c r="F9" s="178" t="s">
        <v>477</v>
      </c>
      <c r="G9" s="134">
        <f t="shared" si="1"/>
        <v>5</v>
      </c>
      <c r="H9" s="165" t="s">
        <v>687</v>
      </c>
    </row>
    <row r="10" spans="1:13" s="136" customFormat="1" ht="15" customHeight="1">
      <c r="A10" s="134">
        <v>6</v>
      </c>
      <c r="B10" s="137" t="s">
        <v>1042</v>
      </c>
      <c r="C10" s="136">
        <v>6</v>
      </c>
      <c r="D10" s="167" t="s">
        <v>505</v>
      </c>
      <c r="E10" s="134">
        <f t="shared" si="0"/>
        <v>6</v>
      </c>
      <c r="F10" s="178" t="s">
        <v>478</v>
      </c>
      <c r="G10" s="134">
        <f t="shared" si="1"/>
        <v>6</v>
      </c>
      <c r="H10" s="175" t="s">
        <v>697</v>
      </c>
    </row>
    <row r="11" spans="1:13" s="136" customFormat="1" ht="15" customHeight="1">
      <c r="A11" s="134">
        <v>7</v>
      </c>
      <c r="B11" s="137" t="s">
        <v>1057</v>
      </c>
      <c r="C11" s="136">
        <v>7</v>
      </c>
      <c r="D11" s="167" t="s">
        <v>507</v>
      </c>
      <c r="E11" s="134">
        <f t="shared" si="0"/>
        <v>7</v>
      </c>
      <c r="F11" s="178" t="s">
        <v>479</v>
      </c>
      <c r="G11" s="134">
        <f t="shared" si="1"/>
        <v>7</v>
      </c>
      <c r="H11" s="178" t="s">
        <v>1144</v>
      </c>
    </row>
    <row r="12" spans="1:13" s="136" customFormat="1" ht="15" customHeight="1">
      <c r="A12" s="134">
        <v>8</v>
      </c>
      <c r="B12" s="137" t="s">
        <v>1049</v>
      </c>
      <c r="C12" s="136">
        <v>8</v>
      </c>
      <c r="D12" s="166" t="s">
        <v>694</v>
      </c>
      <c r="E12" s="134">
        <f t="shared" si="0"/>
        <v>8</v>
      </c>
      <c r="F12" s="178" t="s">
        <v>488</v>
      </c>
      <c r="G12" s="134">
        <f t="shared" si="1"/>
        <v>8</v>
      </c>
      <c r="H12" s="178" t="s">
        <v>1080</v>
      </c>
    </row>
    <row r="13" spans="1:13" s="136" customFormat="1" ht="15" customHeight="1">
      <c r="A13" s="134">
        <v>9</v>
      </c>
      <c r="B13" s="137" t="s">
        <v>1059</v>
      </c>
      <c r="C13" s="136">
        <v>9</v>
      </c>
      <c r="D13" s="167" t="s">
        <v>502</v>
      </c>
      <c r="E13" s="134">
        <f t="shared" si="0"/>
        <v>9</v>
      </c>
      <c r="F13" s="175" t="s">
        <v>697</v>
      </c>
      <c r="G13" s="134">
        <f t="shared" si="1"/>
        <v>9</v>
      </c>
      <c r="H13" s="178" t="s">
        <v>464</v>
      </c>
    </row>
    <row r="14" spans="1:13" s="136" customFormat="1" ht="15" customHeight="1">
      <c r="A14" s="134">
        <v>10</v>
      </c>
      <c r="B14" s="165" t="s">
        <v>687</v>
      </c>
      <c r="C14" s="136">
        <v>10</v>
      </c>
      <c r="D14" s="165" t="s">
        <v>687</v>
      </c>
      <c r="E14" s="134">
        <f t="shared" si="0"/>
        <v>10</v>
      </c>
      <c r="F14" s="165" t="s">
        <v>687</v>
      </c>
      <c r="G14" s="134">
        <f t="shared" si="1"/>
        <v>10</v>
      </c>
      <c r="H14" s="166" t="s">
        <v>694</v>
      </c>
    </row>
    <row r="15" spans="1:13" s="136" customFormat="1" ht="15" customHeight="1">
      <c r="A15" s="134">
        <v>11</v>
      </c>
      <c r="B15" s="162" t="s">
        <v>1154</v>
      </c>
      <c r="C15" s="136">
        <v>11</v>
      </c>
      <c r="D15" s="162" t="s">
        <v>696</v>
      </c>
      <c r="E15" s="134">
        <f t="shared" si="0"/>
        <v>11</v>
      </c>
      <c r="F15" s="178" t="s">
        <v>489</v>
      </c>
      <c r="G15" s="134">
        <f t="shared" si="1"/>
        <v>11</v>
      </c>
      <c r="H15" s="165" t="s">
        <v>687</v>
      </c>
    </row>
    <row r="16" spans="1:13" s="136" customFormat="1" ht="15" customHeight="1">
      <c r="A16" s="134">
        <v>12</v>
      </c>
      <c r="B16" s="137" t="s">
        <v>1043</v>
      </c>
      <c r="C16" s="136">
        <v>12</v>
      </c>
      <c r="D16" s="167" t="s">
        <v>504</v>
      </c>
      <c r="E16" s="134">
        <f t="shared" si="0"/>
        <v>12</v>
      </c>
      <c r="F16" s="178" t="s">
        <v>480</v>
      </c>
      <c r="G16" s="134">
        <f t="shared" si="1"/>
        <v>12</v>
      </c>
      <c r="H16" s="178" t="s">
        <v>472</v>
      </c>
    </row>
    <row r="17" spans="1:22" s="136" customFormat="1" ht="20.100000000000001" customHeight="1">
      <c r="A17" s="134">
        <v>13</v>
      </c>
      <c r="B17" s="137" t="s">
        <v>1060</v>
      </c>
      <c r="C17" s="136">
        <v>13</v>
      </c>
      <c r="D17" s="167" t="s">
        <v>503</v>
      </c>
      <c r="E17" s="134">
        <f t="shared" si="0"/>
        <v>13</v>
      </c>
      <c r="F17" s="178" t="s">
        <v>487</v>
      </c>
      <c r="G17" s="134">
        <f t="shared" si="1"/>
        <v>13</v>
      </c>
      <c r="H17" s="179" t="s">
        <v>1150</v>
      </c>
    </row>
    <row r="18" spans="1:22" s="136" customFormat="1" ht="20.100000000000001" customHeight="1">
      <c r="A18" s="134">
        <v>14</v>
      </c>
      <c r="B18" s="137" t="s">
        <v>1050</v>
      </c>
      <c r="C18" s="136">
        <v>14</v>
      </c>
      <c r="D18" s="167" t="s">
        <v>501</v>
      </c>
      <c r="E18" s="134">
        <f t="shared" si="0"/>
        <v>14</v>
      </c>
      <c r="F18" s="178" t="s">
        <v>693</v>
      </c>
      <c r="G18" s="134">
        <f t="shared" si="1"/>
        <v>14</v>
      </c>
      <c r="H18" s="179" t="s">
        <v>468</v>
      </c>
    </row>
    <row r="19" spans="1:22" s="136" customFormat="1" ht="20.100000000000001" customHeight="1">
      <c r="A19" s="134">
        <v>15</v>
      </c>
      <c r="B19" s="137" t="s">
        <v>1047</v>
      </c>
      <c r="C19" s="136">
        <v>15</v>
      </c>
      <c r="D19" s="167" t="s">
        <v>500</v>
      </c>
      <c r="E19" s="134">
        <f t="shared" si="0"/>
        <v>15</v>
      </c>
      <c r="F19" s="178" t="s">
        <v>490</v>
      </c>
      <c r="G19" s="134">
        <f t="shared" si="1"/>
        <v>15</v>
      </c>
      <c r="H19" s="179" t="s">
        <v>1149</v>
      </c>
      <c r="I19" s="136" t="s">
        <v>510</v>
      </c>
      <c r="M19" s="138"/>
      <c r="N19" s="138"/>
      <c r="O19" s="138"/>
      <c r="P19" s="138"/>
      <c r="Q19" s="138"/>
      <c r="R19" s="138"/>
      <c r="S19" s="138"/>
      <c r="T19" s="138"/>
      <c r="U19" s="138"/>
      <c r="V19" s="138"/>
    </row>
    <row r="20" spans="1:22" s="136" customFormat="1" ht="20.100000000000001" customHeight="1">
      <c r="A20" s="134">
        <v>16</v>
      </c>
      <c r="B20" s="137" t="s">
        <v>1038</v>
      </c>
      <c r="C20" s="136">
        <v>16</v>
      </c>
      <c r="D20" s="167" t="s">
        <v>499</v>
      </c>
      <c r="E20" s="134">
        <f t="shared" si="0"/>
        <v>16</v>
      </c>
      <c r="F20" s="178" t="s">
        <v>481</v>
      </c>
      <c r="G20" s="134">
        <f t="shared" si="1"/>
        <v>16</v>
      </c>
      <c r="H20" s="179" t="s">
        <v>1082</v>
      </c>
      <c r="M20" s="138"/>
      <c r="N20" s="138"/>
      <c r="O20" s="138"/>
      <c r="P20" s="138"/>
      <c r="Q20" s="138"/>
      <c r="R20" s="138"/>
      <c r="S20" s="138"/>
      <c r="T20" s="138"/>
      <c r="U20" s="138"/>
      <c r="V20" s="138"/>
    </row>
    <row r="21" spans="1:22" s="136" customFormat="1" ht="20.100000000000001" customHeight="1">
      <c r="A21" s="134">
        <v>17</v>
      </c>
      <c r="B21" s="137" t="s">
        <v>1023</v>
      </c>
      <c r="C21" s="136">
        <v>17</v>
      </c>
      <c r="D21" s="162" t="s">
        <v>696</v>
      </c>
      <c r="E21" s="134">
        <f t="shared" si="0"/>
        <v>17</v>
      </c>
      <c r="F21" s="178" t="s">
        <v>486</v>
      </c>
      <c r="G21" s="134">
        <f t="shared" si="1"/>
        <v>17</v>
      </c>
      <c r="H21" s="165" t="s">
        <v>687</v>
      </c>
      <c r="M21" s="138"/>
      <c r="N21" s="138"/>
      <c r="O21" s="138"/>
      <c r="P21" s="138"/>
      <c r="Q21" s="138"/>
      <c r="R21" s="138"/>
      <c r="S21" s="138"/>
      <c r="T21" s="138"/>
      <c r="U21" s="138"/>
      <c r="V21" s="138"/>
    </row>
    <row r="22" spans="1:22" s="136" customFormat="1" ht="20.100000000000001" customHeight="1">
      <c r="A22" s="134">
        <v>18</v>
      </c>
      <c r="B22" s="137" t="s">
        <v>1041</v>
      </c>
      <c r="C22" s="136">
        <v>18</v>
      </c>
      <c r="D22" s="165" t="s">
        <v>687</v>
      </c>
      <c r="E22" s="134">
        <f t="shared" si="0"/>
        <v>18</v>
      </c>
      <c r="F22" s="178" t="s">
        <v>475</v>
      </c>
      <c r="G22" s="134">
        <f t="shared" si="1"/>
        <v>18</v>
      </c>
      <c r="H22" s="162" t="s">
        <v>697</v>
      </c>
      <c r="M22" s="138"/>
      <c r="N22" s="138"/>
      <c r="O22" s="138"/>
      <c r="P22" s="138"/>
      <c r="Q22" s="138"/>
      <c r="R22" s="138"/>
      <c r="S22" s="138"/>
      <c r="T22" s="138"/>
      <c r="U22" s="138"/>
      <c r="V22" s="138"/>
    </row>
    <row r="23" spans="1:22" s="136" customFormat="1" ht="20.100000000000001" customHeight="1">
      <c r="A23" s="134">
        <v>19</v>
      </c>
      <c r="B23" s="137" t="s">
        <v>1025</v>
      </c>
      <c r="C23" s="136">
        <v>19</v>
      </c>
      <c r="D23" s="167" t="s">
        <v>508</v>
      </c>
      <c r="E23" s="134">
        <f t="shared" si="0"/>
        <v>19</v>
      </c>
      <c r="F23" s="175" t="s">
        <v>697</v>
      </c>
      <c r="G23" s="134">
        <f t="shared" si="1"/>
        <v>19</v>
      </c>
      <c r="H23" s="179" t="s">
        <v>1140</v>
      </c>
      <c r="O23" s="138"/>
      <c r="P23" s="138"/>
      <c r="Q23" s="138"/>
      <c r="R23" s="138"/>
      <c r="S23" s="138"/>
      <c r="T23" s="138"/>
      <c r="U23" s="138"/>
      <c r="V23" s="138"/>
    </row>
    <row r="24" spans="1:22" s="136" customFormat="1" ht="20.100000000000001" customHeight="1">
      <c r="A24" s="134">
        <v>20</v>
      </c>
      <c r="B24" s="165" t="s">
        <v>687</v>
      </c>
      <c r="C24" s="136">
        <v>20</v>
      </c>
      <c r="D24" s="167" t="s">
        <v>498</v>
      </c>
      <c r="E24" s="134">
        <f t="shared" si="0"/>
        <v>20</v>
      </c>
      <c r="F24" s="165" t="s">
        <v>687</v>
      </c>
      <c r="G24" s="134">
        <f t="shared" si="1"/>
        <v>20</v>
      </c>
      <c r="H24" s="179" t="s">
        <v>1141</v>
      </c>
      <c r="O24" s="138"/>
      <c r="P24" s="138"/>
      <c r="Q24" s="138"/>
      <c r="R24" s="138"/>
      <c r="S24" s="138"/>
      <c r="T24" s="138"/>
      <c r="U24" s="138"/>
      <c r="V24" s="138"/>
    </row>
    <row r="25" spans="1:22" s="136" customFormat="1" ht="20.100000000000001" customHeight="1">
      <c r="A25" s="134">
        <v>21</v>
      </c>
      <c r="B25" s="162" t="s">
        <v>1154</v>
      </c>
      <c r="C25" s="136">
        <v>21</v>
      </c>
      <c r="D25" s="167" t="s">
        <v>509</v>
      </c>
      <c r="E25" s="134">
        <f t="shared" si="0"/>
        <v>21</v>
      </c>
      <c r="F25" s="178" t="s">
        <v>485</v>
      </c>
      <c r="G25" s="134">
        <f t="shared" si="1"/>
        <v>21</v>
      </c>
      <c r="H25" s="179" t="s">
        <v>1142</v>
      </c>
      <c r="O25" s="138"/>
      <c r="P25" s="138"/>
      <c r="Q25" s="138"/>
      <c r="R25" s="138"/>
      <c r="S25" s="138"/>
      <c r="T25" s="138"/>
      <c r="U25" s="138"/>
      <c r="V25" s="138"/>
    </row>
    <row r="26" spans="1:22" s="136" customFormat="1" ht="20.100000000000001" customHeight="1">
      <c r="A26" s="134">
        <v>22</v>
      </c>
      <c r="B26" s="137" t="s">
        <v>1044</v>
      </c>
      <c r="C26" s="136">
        <v>22</v>
      </c>
      <c r="D26" s="170" t="s">
        <v>2</v>
      </c>
      <c r="E26" s="134">
        <f t="shared" si="0"/>
        <v>22</v>
      </c>
      <c r="F26" s="178" t="s">
        <v>474</v>
      </c>
      <c r="G26" s="134">
        <f t="shared" si="1"/>
        <v>22</v>
      </c>
      <c r="H26" s="166" t="s">
        <v>694</v>
      </c>
      <c r="O26" s="138"/>
      <c r="P26" s="138"/>
      <c r="Q26" s="138"/>
      <c r="R26" s="138"/>
      <c r="S26" s="138"/>
      <c r="T26" s="138"/>
      <c r="U26" s="138"/>
      <c r="V26" s="138"/>
    </row>
    <row r="27" spans="1:22" s="136" customFormat="1" ht="20.100000000000001" customHeight="1">
      <c r="A27" s="134">
        <v>23</v>
      </c>
      <c r="B27" s="137" t="s">
        <v>1024</v>
      </c>
      <c r="C27" s="136">
        <v>23</v>
      </c>
      <c r="D27" s="170" t="s">
        <v>0</v>
      </c>
      <c r="E27" s="134">
        <f t="shared" si="0"/>
        <v>23</v>
      </c>
      <c r="F27" s="178" t="s">
        <v>491</v>
      </c>
      <c r="G27" s="134">
        <f t="shared" si="1"/>
        <v>23</v>
      </c>
      <c r="H27" s="179" t="s">
        <v>465</v>
      </c>
      <c r="O27" s="138"/>
      <c r="P27" s="138"/>
      <c r="Q27" s="138"/>
      <c r="R27" s="138"/>
      <c r="S27" s="138"/>
      <c r="T27" s="138"/>
      <c r="U27" s="138"/>
      <c r="V27" s="138"/>
    </row>
    <row r="28" spans="1:22" s="136" customFormat="1" ht="20.100000000000001" customHeight="1">
      <c r="A28" s="134">
        <v>24</v>
      </c>
      <c r="B28" s="137" t="s">
        <v>1032</v>
      </c>
      <c r="C28" s="136">
        <v>24</v>
      </c>
      <c r="D28" s="170" t="s">
        <v>1155</v>
      </c>
      <c r="E28" s="134">
        <f t="shared" si="0"/>
        <v>24</v>
      </c>
      <c r="F28" s="178" t="s">
        <v>482</v>
      </c>
      <c r="G28" s="134">
        <f t="shared" si="1"/>
        <v>24</v>
      </c>
      <c r="H28" s="179" t="s">
        <v>1079</v>
      </c>
      <c r="O28" s="138"/>
      <c r="P28" s="138"/>
      <c r="Q28" s="138"/>
      <c r="R28" s="138"/>
      <c r="S28" s="138"/>
      <c r="T28" s="138"/>
      <c r="U28" s="138"/>
      <c r="V28" s="138"/>
    </row>
    <row r="29" spans="1:22" s="136" customFormat="1" ht="20.100000000000001" customHeight="1">
      <c r="A29" s="134">
        <v>25</v>
      </c>
      <c r="B29" s="166" t="s">
        <v>694</v>
      </c>
      <c r="C29" s="136">
        <v>25</v>
      </c>
      <c r="D29" s="171" t="s">
        <v>695</v>
      </c>
      <c r="E29" s="134">
        <f t="shared" si="0"/>
        <v>25</v>
      </c>
      <c r="F29" s="178" t="s">
        <v>484</v>
      </c>
      <c r="G29" s="134">
        <f t="shared" si="1"/>
        <v>25</v>
      </c>
      <c r="H29" s="179" t="s">
        <v>463</v>
      </c>
      <c r="O29" s="138"/>
      <c r="P29" s="138"/>
      <c r="Q29" s="138"/>
      <c r="R29" s="138"/>
      <c r="S29" s="138"/>
      <c r="T29" s="138"/>
      <c r="U29" s="138"/>
      <c r="V29" s="138"/>
    </row>
    <row r="30" spans="1:22" s="136" customFormat="1" ht="20.100000000000001" customHeight="1">
      <c r="A30" s="134">
        <v>26</v>
      </c>
      <c r="B30" s="165" t="s">
        <v>687</v>
      </c>
      <c r="C30" s="136">
        <v>26</v>
      </c>
      <c r="D30" s="170" t="s">
        <v>1</v>
      </c>
      <c r="E30" s="134">
        <f t="shared" si="0"/>
        <v>26</v>
      </c>
      <c r="F30" s="165" t="s">
        <v>687</v>
      </c>
      <c r="G30" s="134">
        <f t="shared" si="1"/>
        <v>26</v>
      </c>
      <c r="H30" s="179" t="s">
        <v>1077</v>
      </c>
      <c r="O30" s="138"/>
      <c r="P30" s="138"/>
      <c r="Q30" s="138"/>
      <c r="R30" s="138"/>
      <c r="S30" s="138"/>
      <c r="T30" s="138"/>
      <c r="U30" s="138"/>
      <c r="V30" s="138"/>
    </row>
    <row r="31" spans="1:22" s="136" customFormat="1" ht="20.100000000000001" customHeight="1">
      <c r="A31" s="134">
        <v>27</v>
      </c>
      <c r="B31" s="137" t="s">
        <v>1026</v>
      </c>
      <c r="C31" s="136">
        <v>27</v>
      </c>
      <c r="D31" s="170" t="s">
        <v>791</v>
      </c>
      <c r="E31" s="134">
        <f t="shared" si="0"/>
        <v>27</v>
      </c>
      <c r="F31" s="178" t="s">
        <v>470</v>
      </c>
      <c r="G31" s="134">
        <f t="shared" si="1"/>
        <v>27</v>
      </c>
      <c r="H31" s="165" t="s">
        <v>687</v>
      </c>
      <c r="M31" s="138"/>
      <c r="N31" s="138"/>
      <c r="O31" s="138"/>
      <c r="P31" s="138"/>
      <c r="Q31" s="138"/>
      <c r="R31" s="138"/>
      <c r="S31" s="138"/>
      <c r="T31" s="138"/>
      <c r="U31" s="138"/>
      <c r="V31" s="138"/>
    </row>
    <row r="32" spans="1:22" s="136" customFormat="1" ht="20.100000000000001" customHeight="1">
      <c r="A32" s="134">
        <v>28</v>
      </c>
      <c r="B32" s="137" t="s">
        <v>1051</v>
      </c>
      <c r="C32" s="136">
        <v>28</v>
      </c>
      <c r="D32" s="165" t="s">
        <v>687</v>
      </c>
      <c r="E32" s="134">
        <f t="shared" si="0"/>
        <v>28</v>
      </c>
      <c r="F32" s="166" t="s">
        <v>694</v>
      </c>
      <c r="G32" s="134">
        <f t="shared" si="1"/>
        <v>28</v>
      </c>
      <c r="H32" s="162" t="s">
        <v>697</v>
      </c>
    </row>
    <row r="33" spans="1:8" s="136" customFormat="1" ht="15" customHeight="1">
      <c r="A33" s="134">
        <v>29</v>
      </c>
      <c r="B33" s="137" t="s">
        <v>1028</v>
      </c>
      <c r="C33" s="136">
        <v>29</v>
      </c>
      <c r="D33" s="170" t="s">
        <v>1137</v>
      </c>
      <c r="E33" s="134">
        <f t="shared" si="0"/>
        <v>29</v>
      </c>
      <c r="F33" s="178" t="s">
        <v>511</v>
      </c>
      <c r="G33" s="134">
        <f t="shared" si="1"/>
        <v>29</v>
      </c>
      <c r="H33" s="179" t="s">
        <v>1148</v>
      </c>
    </row>
    <row r="34" spans="1:8" s="136" customFormat="1" ht="15" customHeight="1">
      <c r="A34" s="134">
        <v>30</v>
      </c>
      <c r="B34" s="137" t="s">
        <v>1048</v>
      </c>
      <c r="C34" s="136">
        <v>30</v>
      </c>
      <c r="D34" s="164" t="s">
        <v>698</v>
      </c>
      <c r="E34" s="134">
        <f t="shared" si="0"/>
        <v>30</v>
      </c>
      <c r="F34" s="178" t="s">
        <v>462</v>
      </c>
      <c r="G34" s="134">
        <f t="shared" si="1"/>
        <v>30</v>
      </c>
      <c r="H34" s="179" t="s">
        <v>1076</v>
      </c>
    </row>
    <row r="35" spans="1:8" s="136" customFormat="1" ht="15" customHeight="1">
      <c r="A35" s="134">
        <v>31</v>
      </c>
      <c r="B35" s="162" t="s">
        <v>1154</v>
      </c>
      <c r="C35" s="136">
        <v>31</v>
      </c>
      <c r="D35" s="172" t="s">
        <v>699</v>
      </c>
      <c r="E35" s="134">
        <f t="shared" si="0"/>
        <v>31</v>
      </c>
      <c r="F35" s="175" t="s">
        <v>697</v>
      </c>
      <c r="G35" s="134">
        <f t="shared" si="1"/>
        <v>31</v>
      </c>
      <c r="H35" s="179" t="s">
        <v>466</v>
      </c>
    </row>
    <row r="36" spans="1:8" s="136" customFormat="1" ht="15" customHeight="1">
      <c r="A36" s="134">
        <v>32</v>
      </c>
      <c r="B36" s="165" t="s">
        <v>687</v>
      </c>
      <c r="C36" s="136">
        <v>32</v>
      </c>
      <c r="D36" s="173" t="s">
        <v>700</v>
      </c>
      <c r="E36" s="134">
        <f t="shared" si="0"/>
        <v>32</v>
      </c>
      <c r="F36" s="178" t="s">
        <v>483</v>
      </c>
      <c r="G36" s="134">
        <f t="shared" si="1"/>
        <v>32</v>
      </c>
      <c r="H36" s="179" t="s">
        <v>1069</v>
      </c>
    </row>
    <row r="37" spans="1:8" s="136" customFormat="1" ht="15" customHeight="1">
      <c r="A37" s="134">
        <v>33</v>
      </c>
      <c r="B37" s="137" t="s">
        <v>1034</v>
      </c>
      <c r="C37" s="136">
        <v>33</v>
      </c>
      <c r="D37" s="165" t="s">
        <v>687</v>
      </c>
      <c r="E37" s="134">
        <f t="shared" si="0"/>
        <v>33</v>
      </c>
      <c r="F37" s="178" t="s">
        <v>469</v>
      </c>
      <c r="G37" s="134">
        <f t="shared" si="1"/>
        <v>33</v>
      </c>
      <c r="H37" s="179" t="s">
        <v>1151</v>
      </c>
    </row>
    <row r="38" spans="1:8" s="136" customFormat="1" ht="15" customHeight="1">
      <c r="A38" s="134">
        <v>34</v>
      </c>
      <c r="B38" s="137" t="s">
        <v>1052</v>
      </c>
      <c r="C38" s="136">
        <v>34</v>
      </c>
      <c r="D38" s="173" t="s">
        <v>701</v>
      </c>
      <c r="E38" s="134">
        <f t="shared" si="0"/>
        <v>34</v>
      </c>
      <c r="F38" s="178" t="s">
        <v>476</v>
      </c>
      <c r="G38" s="134">
        <f t="shared" si="1"/>
        <v>34</v>
      </c>
      <c r="H38" s="166" t="s">
        <v>694</v>
      </c>
    </row>
    <row r="39" spans="1:8" s="136" customFormat="1" ht="15" customHeight="1">
      <c r="A39" s="134">
        <v>35</v>
      </c>
      <c r="B39" s="137" t="s">
        <v>1030</v>
      </c>
      <c r="C39" s="136">
        <v>35</v>
      </c>
      <c r="D39" s="173" t="s">
        <v>702</v>
      </c>
      <c r="E39" s="134">
        <f t="shared" si="0"/>
        <v>35</v>
      </c>
      <c r="F39" s="178" t="s">
        <v>471</v>
      </c>
      <c r="G39" s="134">
        <f t="shared" si="1"/>
        <v>35</v>
      </c>
      <c r="H39" s="179" t="s">
        <v>1152</v>
      </c>
    </row>
    <row r="40" spans="1:8" s="136" customFormat="1" ht="15" customHeight="1">
      <c r="A40" s="134">
        <v>36</v>
      </c>
      <c r="B40" s="137" t="s">
        <v>1045</v>
      </c>
      <c r="C40" s="136">
        <v>36</v>
      </c>
      <c r="D40" s="165" t="s">
        <v>687</v>
      </c>
      <c r="E40" s="134">
        <f t="shared" si="0"/>
        <v>36</v>
      </c>
      <c r="F40" s="165" t="s">
        <v>687</v>
      </c>
      <c r="G40" s="134">
        <f t="shared" si="1"/>
        <v>36</v>
      </c>
      <c r="H40" s="179" t="s">
        <v>1070</v>
      </c>
    </row>
    <row r="41" spans="1:8" s="136" customFormat="1" ht="15" customHeight="1">
      <c r="A41" s="134">
        <v>37</v>
      </c>
      <c r="B41" s="137" t="s">
        <v>1031</v>
      </c>
      <c r="C41" s="136">
        <v>37</v>
      </c>
      <c r="D41" s="173" t="s">
        <v>703</v>
      </c>
      <c r="E41" s="134">
        <f t="shared" si="0"/>
        <v>37</v>
      </c>
      <c r="F41" s="140"/>
      <c r="G41" s="134">
        <f t="shared" si="1"/>
        <v>37</v>
      </c>
      <c r="H41" s="179" t="s">
        <v>1153</v>
      </c>
    </row>
    <row r="42" spans="1:8" s="136" customFormat="1" ht="15" customHeight="1">
      <c r="A42" s="134">
        <v>38</v>
      </c>
      <c r="B42" s="137" t="s">
        <v>1033</v>
      </c>
      <c r="C42" s="136">
        <v>38</v>
      </c>
      <c r="D42" s="169" t="s">
        <v>704</v>
      </c>
      <c r="E42" s="134">
        <f t="shared" si="0"/>
        <v>38</v>
      </c>
      <c r="F42" s="140"/>
      <c r="G42" s="134">
        <f t="shared" si="1"/>
        <v>38</v>
      </c>
      <c r="H42" s="179" t="s">
        <v>1071</v>
      </c>
    </row>
    <row r="43" spans="1:8" s="136" customFormat="1" ht="15" customHeight="1">
      <c r="A43" s="134">
        <v>39</v>
      </c>
      <c r="B43" s="137" t="s">
        <v>1029</v>
      </c>
      <c r="C43" s="136">
        <v>39</v>
      </c>
      <c r="D43" s="169" t="s">
        <v>705</v>
      </c>
      <c r="E43" s="134">
        <f t="shared" si="0"/>
        <v>39</v>
      </c>
      <c r="F43" s="140"/>
      <c r="G43" s="134">
        <f t="shared" si="1"/>
        <v>39</v>
      </c>
      <c r="H43" s="165" t="s">
        <v>687</v>
      </c>
    </row>
    <row r="44" spans="1:8" s="136" customFormat="1" ht="15" customHeight="1">
      <c r="A44" s="134">
        <v>40</v>
      </c>
      <c r="B44" s="165" t="s">
        <v>687</v>
      </c>
      <c r="C44" s="136">
        <v>40</v>
      </c>
      <c r="D44" s="164" t="s">
        <v>706</v>
      </c>
      <c r="E44" s="134">
        <f t="shared" si="0"/>
        <v>40</v>
      </c>
      <c r="F44" s="140"/>
      <c r="G44" s="134">
        <f t="shared" si="1"/>
        <v>40</v>
      </c>
      <c r="H44" s="162" t="s">
        <v>697</v>
      </c>
    </row>
    <row r="45" spans="1:8" s="136" customFormat="1" ht="15" customHeight="1">
      <c r="A45" s="134">
        <v>41</v>
      </c>
      <c r="B45" s="162" t="s">
        <v>1154</v>
      </c>
      <c r="C45" s="136">
        <v>41</v>
      </c>
      <c r="D45" s="169" t="s">
        <v>707</v>
      </c>
      <c r="E45" s="134">
        <f t="shared" si="0"/>
        <v>41</v>
      </c>
      <c r="F45" s="140"/>
      <c r="G45" s="134">
        <f t="shared" si="1"/>
        <v>41</v>
      </c>
      <c r="H45" s="179" t="s">
        <v>1147</v>
      </c>
    </row>
    <row r="46" spans="1:8" s="136" customFormat="1" ht="15" customHeight="1">
      <c r="A46" s="134">
        <v>42</v>
      </c>
      <c r="B46" s="137" t="s">
        <v>1046</v>
      </c>
      <c r="C46" s="136">
        <v>42</v>
      </c>
      <c r="D46" s="164" t="s">
        <v>709</v>
      </c>
      <c r="E46" s="134">
        <f t="shared" si="0"/>
        <v>42</v>
      </c>
      <c r="F46" s="140"/>
      <c r="G46" s="134">
        <f t="shared" si="1"/>
        <v>42</v>
      </c>
      <c r="H46" s="179" t="s">
        <v>1067</v>
      </c>
    </row>
    <row r="47" spans="1:8" s="136" customFormat="1" ht="15" customHeight="1">
      <c r="A47" s="134">
        <v>43</v>
      </c>
      <c r="B47" s="137" t="s">
        <v>1027</v>
      </c>
      <c r="C47" s="136">
        <v>43</v>
      </c>
      <c r="D47" s="173" t="s">
        <v>710</v>
      </c>
      <c r="E47" s="134">
        <f t="shared" si="0"/>
        <v>43</v>
      </c>
      <c r="F47" s="140"/>
      <c r="G47" s="134">
        <f t="shared" si="1"/>
        <v>43</v>
      </c>
      <c r="H47" s="179" t="s">
        <v>1145</v>
      </c>
    </row>
    <row r="48" spans="1:8" s="136" customFormat="1" ht="15" customHeight="1">
      <c r="A48" s="134">
        <v>44</v>
      </c>
      <c r="B48" s="137" t="s">
        <v>1035</v>
      </c>
      <c r="C48" s="136">
        <v>44</v>
      </c>
      <c r="D48" s="169" t="s">
        <v>712</v>
      </c>
      <c r="E48" s="134">
        <f t="shared" si="0"/>
        <v>44</v>
      </c>
      <c r="F48" s="140"/>
      <c r="G48" s="134">
        <f t="shared" si="1"/>
        <v>44</v>
      </c>
      <c r="H48" s="179" t="s">
        <v>1068</v>
      </c>
    </row>
    <row r="49" spans="1:8" s="136" customFormat="1" ht="15" customHeight="1">
      <c r="A49" s="134">
        <v>45</v>
      </c>
      <c r="B49" s="165" t="s">
        <v>687</v>
      </c>
      <c r="C49" s="136">
        <v>45</v>
      </c>
      <c r="D49" s="173" t="s">
        <v>714</v>
      </c>
      <c r="E49" s="134">
        <f t="shared" si="0"/>
        <v>45</v>
      </c>
      <c r="F49" s="140"/>
      <c r="G49" s="134">
        <f t="shared" si="1"/>
        <v>45</v>
      </c>
      <c r="H49" s="179" t="s">
        <v>1146</v>
      </c>
    </row>
    <row r="50" spans="1:8" s="136" customFormat="1" ht="15" customHeight="1">
      <c r="A50" s="134">
        <v>46</v>
      </c>
      <c r="B50" s="166" t="s">
        <v>694</v>
      </c>
      <c r="C50" s="136">
        <v>46</v>
      </c>
      <c r="D50" s="174" t="s">
        <v>716</v>
      </c>
      <c r="E50" s="134">
        <f t="shared" si="0"/>
        <v>46</v>
      </c>
      <c r="F50" s="140"/>
      <c r="G50" s="134">
        <f t="shared" si="1"/>
        <v>46</v>
      </c>
      <c r="H50" s="179" t="s">
        <v>1138</v>
      </c>
    </row>
    <row r="51" spans="1:8" s="136" customFormat="1" ht="15" customHeight="1">
      <c r="A51" s="134">
        <v>47</v>
      </c>
      <c r="B51" s="167" t="s">
        <v>492</v>
      </c>
      <c r="C51" s="136">
        <v>47</v>
      </c>
      <c r="D51" s="169" t="s">
        <v>717</v>
      </c>
      <c r="E51" s="134">
        <f t="shared" si="0"/>
        <v>47</v>
      </c>
      <c r="F51" s="140"/>
      <c r="G51" s="134">
        <f t="shared" si="1"/>
        <v>47</v>
      </c>
      <c r="H51" s="179" t="s">
        <v>1139</v>
      </c>
    </row>
    <row r="52" spans="1:8" s="136" customFormat="1" ht="15" customHeight="1">
      <c r="A52" s="134">
        <v>48</v>
      </c>
      <c r="B52" s="167" t="s">
        <v>497</v>
      </c>
      <c r="C52" s="136">
        <v>48</v>
      </c>
      <c r="D52" s="169" t="s">
        <v>704</v>
      </c>
      <c r="E52" s="134">
        <f t="shared" si="0"/>
        <v>48</v>
      </c>
      <c r="F52" s="140"/>
      <c r="G52" s="134">
        <f t="shared" si="1"/>
        <v>48</v>
      </c>
      <c r="H52" s="179" t="s">
        <v>1078</v>
      </c>
    </row>
    <row r="53" spans="1:8" s="136" customFormat="1" ht="15" customHeight="1">
      <c r="A53" s="134">
        <v>49</v>
      </c>
      <c r="B53" s="167" t="s">
        <v>495</v>
      </c>
      <c r="C53" s="136">
        <v>49</v>
      </c>
      <c r="D53" s="164" t="s">
        <v>719</v>
      </c>
      <c r="E53" s="134">
        <f t="shared" si="0"/>
        <v>49</v>
      </c>
      <c r="F53" s="140"/>
      <c r="G53" s="134">
        <f t="shared" si="1"/>
        <v>49</v>
      </c>
      <c r="H53" s="165" t="s">
        <v>687</v>
      </c>
    </row>
    <row r="54" spans="1:8" s="136" customFormat="1" ht="15" customHeight="1">
      <c r="A54" s="134">
        <v>51</v>
      </c>
      <c r="B54" s="162" t="s">
        <v>688</v>
      </c>
      <c r="C54" s="136">
        <v>50</v>
      </c>
      <c r="D54" s="175" t="s">
        <v>720</v>
      </c>
      <c r="E54" s="134">
        <f t="shared" si="0"/>
        <v>50</v>
      </c>
      <c r="F54" s="140"/>
      <c r="G54" s="134">
        <f t="shared" si="1"/>
        <v>50</v>
      </c>
      <c r="H54" s="162" t="s">
        <v>697</v>
      </c>
    </row>
    <row r="55" spans="1:8" s="136" customFormat="1" ht="15" customHeight="1">
      <c r="A55" s="134">
        <v>52</v>
      </c>
      <c r="B55" s="165" t="s">
        <v>687</v>
      </c>
      <c r="C55" s="136">
        <v>51</v>
      </c>
      <c r="D55" s="164" t="s">
        <v>721</v>
      </c>
      <c r="E55" s="134">
        <f t="shared" si="0"/>
        <v>51</v>
      </c>
      <c r="F55" s="140"/>
      <c r="G55" s="134">
        <f t="shared" si="1"/>
        <v>51</v>
      </c>
      <c r="H55" s="179" t="s">
        <v>1074</v>
      </c>
    </row>
    <row r="56" spans="1:8" s="136" customFormat="1" ht="15" customHeight="1">
      <c r="A56" s="134">
        <v>53</v>
      </c>
      <c r="B56" s="167" t="s">
        <v>493</v>
      </c>
      <c r="C56" s="136">
        <v>52</v>
      </c>
      <c r="D56" s="169" t="s">
        <v>712</v>
      </c>
      <c r="E56" s="134">
        <f t="shared" si="0"/>
        <v>52</v>
      </c>
      <c r="F56" s="140"/>
      <c r="G56" s="134">
        <f t="shared" si="1"/>
        <v>52</v>
      </c>
      <c r="H56" s="179" t="s">
        <v>1075</v>
      </c>
    </row>
    <row r="57" spans="1:8" s="136" customFormat="1" ht="15" customHeight="1">
      <c r="A57" s="134">
        <v>50</v>
      </c>
      <c r="B57" s="167" t="s">
        <v>494</v>
      </c>
      <c r="C57" s="136">
        <v>53</v>
      </c>
      <c r="D57" s="172" t="s">
        <v>722</v>
      </c>
      <c r="E57" s="134">
        <f t="shared" si="0"/>
        <v>53</v>
      </c>
      <c r="F57" s="140"/>
      <c r="G57" s="134">
        <f t="shared" si="1"/>
        <v>53</v>
      </c>
      <c r="H57" s="179" t="s">
        <v>1072</v>
      </c>
    </row>
    <row r="58" spans="1:8" s="136" customFormat="1" ht="15" customHeight="1">
      <c r="A58" s="134">
        <v>54</v>
      </c>
      <c r="B58" s="167" t="s">
        <v>496</v>
      </c>
      <c r="C58" s="136">
        <v>54</v>
      </c>
      <c r="D58" s="174" t="s">
        <v>716</v>
      </c>
      <c r="E58" s="134">
        <f t="shared" si="0"/>
        <v>54</v>
      </c>
      <c r="F58" s="140"/>
      <c r="G58" s="134">
        <f t="shared" si="1"/>
        <v>54</v>
      </c>
      <c r="H58" s="179" t="s">
        <v>1073</v>
      </c>
    </row>
    <row r="59" spans="1:8" s="136" customFormat="1" ht="15" customHeight="1">
      <c r="A59" s="134">
        <v>55</v>
      </c>
      <c r="B59" s="165" t="s">
        <v>687</v>
      </c>
      <c r="C59" s="136">
        <v>55</v>
      </c>
      <c r="D59" s="172" t="s">
        <v>695</v>
      </c>
      <c r="E59" s="134">
        <f t="shared" si="0"/>
        <v>55</v>
      </c>
      <c r="F59" s="140"/>
      <c r="G59" s="134">
        <f t="shared" si="1"/>
        <v>55</v>
      </c>
      <c r="H59" s="165" t="s">
        <v>687</v>
      </c>
    </row>
    <row r="60" spans="1:8" s="136" customFormat="1" ht="15" customHeight="1">
      <c r="A60" s="134">
        <v>56</v>
      </c>
      <c r="B60" s="166" t="s">
        <v>694</v>
      </c>
      <c r="C60" s="136">
        <v>56</v>
      </c>
      <c r="D60" s="176" t="s">
        <v>723</v>
      </c>
      <c r="E60" s="134">
        <f t="shared" si="0"/>
        <v>56</v>
      </c>
      <c r="F60" s="140"/>
      <c r="G60" s="134">
        <f t="shared" si="1"/>
        <v>56</v>
      </c>
      <c r="H60" s="166" t="s">
        <v>694</v>
      </c>
    </row>
    <row r="61" spans="1:8" s="136" customFormat="1" ht="15" customHeight="1">
      <c r="A61" s="134">
        <v>57</v>
      </c>
      <c r="B61" s="168"/>
      <c r="C61" s="136">
        <v>57</v>
      </c>
      <c r="D61" s="164" t="s">
        <v>724</v>
      </c>
      <c r="E61" s="134">
        <f t="shared" si="0"/>
        <v>57</v>
      </c>
      <c r="F61" s="140"/>
      <c r="G61" s="134">
        <f t="shared" si="1"/>
        <v>57</v>
      </c>
      <c r="H61" s="137" t="s">
        <v>1063</v>
      </c>
    </row>
    <row r="62" spans="1:8" s="136" customFormat="1" ht="15" customHeight="1">
      <c r="A62" s="134">
        <v>58</v>
      </c>
      <c r="B62" s="169" t="s">
        <v>713</v>
      </c>
      <c r="C62" s="136">
        <v>58</v>
      </c>
      <c r="D62" s="175" t="s">
        <v>720</v>
      </c>
      <c r="E62" s="134">
        <f t="shared" si="0"/>
        <v>58</v>
      </c>
      <c r="F62" s="140"/>
      <c r="G62" s="134">
        <f t="shared" si="1"/>
        <v>58</v>
      </c>
      <c r="H62" s="137" t="s">
        <v>1053</v>
      </c>
    </row>
    <row r="63" spans="1:8" s="136" customFormat="1" ht="15" customHeight="1">
      <c r="A63" s="134">
        <v>59</v>
      </c>
      <c r="B63" s="169" t="s">
        <v>715</v>
      </c>
      <c r="C63" s="136">
        <v>59</v>
      </c>
      <c r="D63" s="173" t="s">
        <v>725</v>
      </c>
      <c r="E63" s="134">
        <f t="shared" si="0"/>
        <v>59</v>
      </c>
      <c r="G63" s="134">
        <f t="shared" si="1"/>
        <v>59</v>
      </c>
      <c r="H63" s="137" t="s">
        <v>1062</v>
      </c>
    </row>
    <row r="64" spans="1:8" s="136" customFormat="1" ht="15" customHeight="1">
      <c r="A64" s="134">
        <v>60</v>
      </c>
      <c r="B64" s="169" t="s">
        <v>713</v>
      </c>
      <c r="C64" s="136">
        <v>60</v>
      </c>
      <c r="D64" s="176" t="s">
        <v>723</v>
      </c>
      <c r="E64" s="134">
        <f t="shared" si="0"/>
        <v>60</v>
      </c>
      <c r="G64" s="134">
        <f t="shared" si="1"/>
        <v>60</v>
      </c>
      <c r="H64" s="137" t="s">
        <v>1064</v>
      </c>
    </row>
    <row r="65" spans="1:8" s="136" customFormat="1" ht="15" customHeight="1">
      <c r="A65" s="134">
        <v>61</v>
      </c>
      <c r="B65" s="169" t="s">
        <v>715</v>
      </c>
      <c r="C65" s="136">
        <v>61</v>
      </c>
      <c r="D65" s="165" t="s">
        <v>687</v>
      </c>
      <c r="E65" s="134">
        <f t="shared" si="0"/>
        <v>61</v>
      </c>
      <c r="G65" s="134">
        <f t="shared" si="1"/>
        <v>61</v>
      </c>
      <c r="H65" s="165" t="s">
        <v>687</v>
      </c>
    </row>
    <row r="66" spans="1:8" s="136" customFormat="1" ht="15" customHeight="1">
      <c r="A66" s="134">
        <v>62</v>
      </c>
      <c r="B66" s="169" t="s">
        <v>718</v>
      </c>
      <c r="C66" s="136">
        <v>62</v>
      </c>
      <c r="D66" s="164" t="s">
        <v>726</v>
      </c>
      <c r="E66" s="134">
        <f t="shared" si="0"/>
        <v>62</v>
      </c>
      <c r="G66" s="134">
        <f t="shared" si="1"/>
        <v>62</v>
      </c>
      <c r="H66" s="162" t="s">
        <v>1154</v>
      </c>
    </row>
    <row r="67" spans="1:8" s="136" customFormat="1" ht="15" customHeight="1">
      <c r="A67" s="134">
        <v>63</v>
      </c>
      <c r="B67" s="169" t="s">
        <v>715</v>
      </c>
      <c r="C67" s="136">
        <v>63</v>
      </c>
      <c r="D67" s="164" t="s">
        <v>727</v>
      </c>
      <c r="E67" s="134">
        <f t="shared" si="0"/>
        <v>63</v>
      </c>
      <c r="F67" s="140"/>
      <c r="G67" s="134">
        <f t="shared" si="1"/>
        <v>63</v>
      </c>
      <c r="H67" s="137" t="s">
        <v>1037</v>
      </c>
    </row>
    <row r="68" spans="1:8" s="136" customFormat="1" ht="15" customHeight="1">
      <c r="A68" s="134">
        <v>64</v>
      </c>
      <c r="B68" s="169" t="s">
        <v>718</v>
      </c>
      <c r="C68" s="136">
        <v>64</v>
      </c>
      <c r="D68" s="174" t="s">
        <v>716</v>
      </c>
      <c r="E68" s="134">
        <f t="shared" si="0"/>
        <v>64</v>
      </c>
      <c r="F68" s="140"/>
      <c r="G68" s="134">
        <f t="shared" si="1"/>
        <v>64</v>
      </c>
      <c r="H68" s="137" t="s">
        <v>1061</v>
      </c>
    </row>
    <row r="69" spans="1:8" s="136" customFormat="1" ht="15" customHeight="1">
      <c r="A69" s="134">
        <v>65</v>
      </c>
      <c r="C69" s="136">
        <v>65</v>
      </c>
      <c r="E69" s="134">
        <f t="shared" si="0"/>
        <v>65</v>
      </c>
      <c r="F69" s="140"/>
      <c r="G69" s="134">
        <f t="shared" si="1"/>
        <v>65</v>
      </c>
      <c r="H69" s="137" t="s">
        <v>1036</v>
      </c>
    </row>
    <row r="70" spans="1:8" s="136" customFormat="1" ht="15" customHeight="1">
      <c r="A70" s="134">
        <v>66</v>
      </c>
      <c r="C70" s="136">
        <v>66</v>
      </c>
      <c r="E70" s="134">
        <f t="shared" ref="E70:E104" si="2">E69+1</f>
        <v>66</v>
      </c>
      <c r="F70" s="140"/>
      <c r="G70" s="134">
        <f t="shared" ref="G70:G104" si="3">G69+1</f>
        <v>66</v>
      </c>
      <c r="H70" s="137" t="s">
        <v>1055</v>
      </c>
    </row>
    <row r="71" spans="1:8" s="136" customFormat="1" ht="15" customHeight="1">
      <c r="A71" s="134">
        <v>67</v>
      </c>
      <c r="C71" s="136">
        <v>67</v>
      </c>
      <c r="E71" s="134">
        <f t="shared" si="2"/>
        <v>67</v>
      </c>
      <c r="F71" s="140"/>
      <c r="G71" s="134">
        <f t="shared" si="3"/>
        <v>67</v>
      </c>
      <c r="H71" s="137" t="s">
        <v>1039</v>
      </c>
    </row>
    <row r="72" spans="1:8" s="136" customFormat="1" ht="15" customHeight="1">
      <c r="A72" s="134">
        <v>68</v>
      </c>
      <c r="C72" s="136">
        <v>68</v>
      </c>
      <c r="E72" s="134">
        <f t="shared" si="2"/>
        <v>68</v>
      </c>
      <c r="F72" s="140"/>
      <c r="G72" s="134">
        <f t="shared" si="3"/>
        <v>68</v>
      </c>
      <c r="H72" s="137" t="s">
        <v>1054</v>
      </c>
    </row>
    <row r="73" spans="1:8" s="136" customFormat="1" ht="15" customHeight="1">
      <c r="A73" s="134">
        <v>69</v>
      </c>
      <c r="C73" s="136">
        <v>69</v>
      </c>
      <c r="E73" s="134">
        <f t="shared" si="2"/>
        <v>69</v>
      </c>
      <c r="F73" s="140"/>
      <c r="G73" s="134">
        <f t="shared" si="3"/>
        <v>69</v>
      </c>
      <c r="H73" s="140"/>
    </row>
    <row r="74" spans="1:8" s="136" customFormat="1" ht="15" customHeight="1">
      <c r="A74" s="134">
        <v>70</v>
      </c>
      <c r="C74" s="136">
        <v>70</v>
      </c>
      <c r="E74" s="134">
        <f t="shared" si="2"/>
        <v>70</v>
      </c>
      <c r="F74" s="140"/>
      <c r="G74" s="134">
        <f t="shared" si="3"/>
        <v>70</v>
      </c>
      <c r="H74" s="140"/>
    </row>
    <row r="75" spans="1:8" s="136" customFormat="1" ht="15" customHeight="1">
      <c r="A75" s="134">
        <v>71</v>
      </c>
      <c r="C75" s="136">
        <v>71</v>
      </c>
      <c r="E75" s="134">
        <f t="shared" si="2"/>
        <v>71</v>
      </c>
      <c r="F75" s="140"/>
      <c r="G75" s="134">
        <f t="shared" si="3"/>
        <v>71</v>
      </c>
      <c r="H75" s="140"/>
    </row>
    <row r="76" spans="1:8" s="136" customFormat="1" ht="15" customHeight="1">
      <c r="A76" s="134">
        <v>72</v>
      </c>
      <c r="C76" s="136">
        <v>72</v>
      </c>
      <c r="E76" s="134">
        <f t="shared" si="2"/>
        <v>72</v>
      </c>
      <c r="F76" s="140"/>
      <c r="G76" s="134">
        <f t="shared" si="3"/>
        <v>72</v>
      </c>
    </row>
    <row r="77" spans="1:8" s="136" customFormat="1" ht="15" customHeight="1">
      <c r="A77" s="134">
        <v>73</v>
      </c>
      <c r="C77" s="136">
        <v>73</v>
      </c>
      <c r="E77" s="134">
        <f t="shared" si="2"/>
        <v>73</v>
      </c>
      <c r="F77" s="140"/>
      <c r="G77" s="134">
        <f t="shared" si="3"/>
        <v>73</v>
      </c>
    </row>
    <row r="78" spans="1:8" s="136" customFormat="1" ht="15" customHeight="1">
      <c r="A78" s="134">
        <v>74</v>
      </c>
      <c r="C78" s="136">
        <v>74</v>
      </c>
      <c r="E78" s="134">
        <f t="shared" si="2"/>
        <v>74</v>
      </c>
      <c r="F78" s="140"/>
      <c r="G78" s="134">
        <f t="shared" si="3"/>
        <v>74</v>
      </c>
    </row>
    <row r="79" spans="1:8" s="136" customFormat="1" ht="15" customHeight="1">
      <c r="A79" s="134">
        <v>75</v>
      </c>
      <c r="C79" s="136">
        <v>75</v>
      </c>
      <c r="E79" s="134">
        <f t="shared" si="2"/>
        <v>75</v>
      </c>
      <c r="F79" s="140"/>
      <c r="G79" s="134">
        <f t="shared" si="3"/>
        <v>75</v>
      </c>
    </row>
    <row r="80" spans="1:8" s="136" customFormat="1" ht="15" customHeight="1">
      <c r="A80" s="134">
        <v>76</v>
      </c>
      <c r="C80" s="136">
        <v>76</v>
      </c>
      <c r="E80" s="134">
        <f t="shared" si="2"/>
        <v>76</v>
      </c>
      <c r="F80" s="140"/>
      <c r="G80" s="134">
        <f t="shared" si="3"/>
        <v>76</v>
      </c>
    </row>
    <row r="81" spans="1:7" s="136" customFormat="1" ht="15" customHeight="1">
      <c r="A81" s="134">
        <v>77</v>
      </c>
      <c r="C81" s="136">
        <v>77</v>
      </c>
      <c r="E81" s="134">
        <f t="shared" si="2"/>
        <v>77</v>
      </c>
      <c r="F81" s="140"/>
      <c r="G81" s="134">
        <f t="shared" si="3"/>
        <v>77</v>
      </c>
    </row>
    <row r="82" spans="1:7" s="136" customFormat="1" ht="15" customHeight="1">
      <c r="A82" s="134">
        <v>78</v>
      </c>
      <c r="C82" s="136">
        <v>78</v>
      </c>
      <c r="E82" s="134">
        <f t="shared" si="2"/>
        <v>78</v>
      </c>
      <c r="F82" s="140"/>
      <c r="G82" s="134">
        <f t="shared" si="3"/>
        <v>78</v>
      </c>
    </row>
    <row r="83" spans="1:7" s="136" customFormat="1" ht="15" customHeight="1">
      <c r="A83" s="134">
        <v>79</v>
      </c>
      <c r="C83" s="136">
        <v>79</v>
      </c>
      <c r="E83" s="134">
        <f t="shared" si="2"/>
        <v>79</v>
      </c>
      <c r="F83" s="140"/>
      <c r="G83" s="134">
        <f t="shared" si="3"/>
        <v>79</v>
      </c>
    </row>
    <row r="84" spans="1:7" s="136" customFormat="1" ht="15" customHeight="1">
      <c r="A84" s="134">
        <v>80</v>
      </c>
      <c r="C84" s="136">
        <v>80</v>
      </c>
      <c r="E84" s="134">
        <f t="shared" si="2"/>
        <v>80</v>
      </c>
      <c r="F84" s="140"/>
      <c r="G84" s="134">
        <f t="shared" si="3"/>
        <v>80</v>
      </c>
    </row>
    <row r="85" spans="1:7" s="136" customFormat="1" ht="15" customHeight="1">
      <c r="A85" s="134">
        <v>81</v>
      </c>
      <c r="C85" s="136">
        <v>81</v>
      </c>
      <c r="E85" s="134">
        <f t="shared" si="2"/>
        <v>81</v>
      </c>
      <c r="F85" s="140"/>
      <c r="G85" s="134">
        <f t="shared" si="3"/>
        <v>81</v>
      </c>
    </row>
    <row r="86" spans="1:7" s="136" customFormat="1" ht="15" customHeight="1">
      <c r="A86" s="134">
        <v>82</v>
      </c>
      <c r="C86" s="136">
        <v>82</v>
      </c>
      <c r="E86" s="134">
        <f t="shared" si="2"/>
        <v>82</v>
      </c>
      <c r="F86" s="140"/>
      <c r="G86" s="134">
        <f t="shared" si="3"/>
        <v>82</v>
      </c>
    </row>
    <row r="87" spans="1:7" s="136" customFormat="1" ht="15" customHeight="1">
      <c r="A87" s="134">
        <v>83</v>
      </c>
      <c r="C87" s="136">
        <v>83</v>
      </c>
      <c r="E87" s="134">
        <f t="shared" si="2"/>
        <v>83</v>
      </c>
      <c r="F87" s="140"/>
      <c r="G87" s="134">
        <f t="shared" si="3"/>
        <v>83</v>
      </c>
    </row>
    <row r="88" spans="1:7" s="136" customFormat="1" ht="15" customHeight="1">
      <c r="A88" s="134">
        <v>84</v>
      </c>
      <c r="C88" s="136">
        <v>84</v>
      </c>
      <c r="E88" s="134">
        <f t="shared" si="2"/>
        <v>84</v>
      </c>
      <c r="F88" s="140"/>
      <c r="G88" s="134">
        <f t="shared" si="3"/>
        <v>84</v>
      </c>
    </row>
    <row r="89" spans="1:7" s="136" customFormat="1" ht="15" customHeight="1">
      <c r="A89" s="134">
        <v>85</v>
      </c>
      <c r="C89" s="136">
        <v>85</v>
      </c>
      <c r="E89" s="134">
        <f t="shared" si="2"/>
        <v>85</v>
      </c>
      <c r="F89" s="140"/>
      <c r="G89" s="134">
        <f t="shared" si="3"/>
        <v>85</v>
      </c>
    </row>
    <row r="90" spans="1:7" s="136" customFormat="1" ht="15" customHeight="1">
      <c r="A90" s="134">
        <v>86</v>
      </c>
      <c r="C90" s="136">
        <v>86</v>
      </c>
      <c r="E90" s="134">
        <f t="shared" si="2"/>
        <v>86</v>
      </c>
      <c r="F90" s="140"/>
      <c r="G90" s="134">
        <f t="shared" si="3"/>
        <v>86</v>
      </c>
    </row>
    <row r="91" spans="1:7" s="136" customFormat="1" ht="15" customHeight="1">
      <c r="A91" s="134">
        <v>87</v>
      </c>
      <c r="C91" s="136">
        <v>87</v>
      </c>
      <c r="E91" s="134">
        <f t="shared" si="2"/>
        <v>87</v>
      </c>
      <c r="G91" s="134">
        <f t="shared" si="3"/>
        <v>87</v>
      </c>
    </row>
    <row r="92" spans="1:7" s="136" customFormat="1" ht="15" customHeight="1">
      <c r="A92" s="134">
        <v>88</v>
      </c>
      <c r="C92" s="136">
        <v>88</v>
      </c>
      <c r="E92" s="134">
        <f t="shared" si="2"/>
        <v>88</v>
      </c>
      <c r="G92" s="134">
        <f t="shared" si="3"/>
        <v>88</v>
      </c>
    </row>
    <row r="93" spans="1:7" s="136" customFormat="1" ht="15" customHeight="1">
      <c r="A93" s="134">
        <v>89</v>
      </c>
      <c r="C93" s="136">
        <v>89</v>
      </c>
      <c r="E93" s="134">
        <f t="shared" si="2"/>
        <v>89</v>
      </c>
      <c r="G93" s="134">
        <f t="shared" si="3"/>
        <v>89</v>
      </c>
    </row>
    <row r="94" spans="1:7" s="136" customFormat="1" ht="15" customHeight="1">
      <c r="A94" s="134">
        <v>90</v>
      </c>
      <c r="C94" s="136">
        <v>90</v>
      </c>
      <c r="E94" s="134">
        <f t="shared" si="2"/>
        <v>90</v>
      </c>
      <c r="G94" s="134">
        <f t="shared" si="3"/>
        <v>90</v>
      </c>
    </row>
    <row r="95" spans="1:7" s="136" customFormat="1" ht="15" customHeight="1">
      <c r="A95" s="134">
        <v>91</v>
      </c>
      <c r="C95" s="136">
        <v>91</v>
      </c>
      <c r="E95" s="134">
        <f t="shared" si="2"/>
        <v>91</v>
      </c>
      <c r="G95" s="134">
        <f t="shared" si="3"/>
        <v>91</v>
      </c>
    </row>
    <row r="96" spans="1:7" s="136" customFormat="1" ht="15" customHeight="1">
      <c r="A96" s="134">
        <v>92</v>
      </c>
      <c r="C96" s="136">
        <v>92</v>
      </c>
      <c r="E96" s="134">
        <f t="shared" si="2"/>
        <v>92</v>
      </c>
      <c r="G96" s="134">
        <f t="shared" si="3"/>
        <v>92</v>
      </c>
    </row>
    <row r="97" spans="1:8" s="136" customFormat="1" ht="15" customHeight="1">
      <c r="A97" s="134">
        <v>93</v>
      </c>
      <c r="C97" s="136">
        <v>93</v>
      </c>
      <c r="E97" s="134">
        <f t="shared" si="2"/>
        <v>93</v>
      </c>
      <c r="G97" s="134">
        <f t="shared" si="3"/>
        <v>93</v>
      </c>
    </row>
    <row r="98" spans="1:8" s="136" customFormat="1" ht="15" customHeight="1">
      <c r="A98" s="134">
        <v>94</v>
      </c>
      <c r="C98" s="136">
        <v>94</v>
      </c>
      <c r="E98" s="134">
        <f t="shared" si="2"/>
        <v>94</v>
      </c>
      <c r="G98" s="134">
        <f t="shared" si="3"/>
        <v>94</v>
      </c>
    </row>
    <row r="99" spans="1:8" s="136" customFormat="1" ht="15" customHeight="1">
      <c r="A99" s="134">
        <v>95</v>
      </c>
      <c r="C99" s="136">
        <v>95</v>
      </c>
      <c r="E99" s="134">
        <f t="shared" si="2"/>
        <v>95</v>
      </c>
      <c r="G99" s="134">
        <f t="shared" si="3"/>
        <v>95</v>
      </c>
    </row>
    <row r="100" spans="1:8" s="136" customFormat="1" ht="15" customHeight="1">
      <c r="A100" s="134">
        <v>96</v>
      </c>
      <c r="C100" s="136">
        <v>96</v>
      </c>
      <c r="E100" s="134">
        <f t="shared" si="2"/>
        <v>96</v>
      </c>
      <c r="G100" s="134">
        <f t="shared" si="3"/>
        <v>96</v>
      </c>
    </row>
    <row r="101" spans="1:8" s="136" customFormat="1" ht="15" customHeight="1">
      <c r="A101" s="134">
        <v>97</v>
      </c>
      <c r="C101" s="136">
        <v>97</v>
      </c>
      <c r="E101" s="134">
        <f t="shared" si="2"/>
        <v>97</v>
      </c>
      <c r="G101" s="134">
        <f t="shared" si="3"/>
        <v>97</v>
      </c>
    </row>
    <row r="102" spans="1:8" s="136" customFormat="1" ht="15" customHeight="1">
      <c r="A102" s="134">
        <v>98</v>
      </c>
      <c r="C102" s="136">
        <v>98</v>
      </c>
      <c r="E102" s="134">
        <f t="shared" si="2"/>
        <v>98</v>
      </c>
      <c r="G102" s="134">
        <f t="shared" si="3"/>
        <v>98</v>
      </c>
    </row>
    <row r="103" spans="1:8" s="136" customFormat="1" ht="15" customHeight="1">
      <c r="A103" s="134">
        <v>99</v>
      </c>
      <c r="C103" s="136">
        <v>99</v>
      </c>
      <c r="E103" s="134">
        <f t="shared" si="2"/>
        <v>99</v>
      </c>
      <c r="G103" s="134">
        <f t="shared" si="3"/>
        <v>99</v>
      </c>
    </row>
    <row r="104" spans="1:8" s="136" customFormat="1" ht="15" customHeight="1">
      <c r="A104" s="134">
        <v>100</v>
      </c>
      <c r="C104" s="136">
        <v>100</v>
      </c>
      <c r="E104" s="134">
        <f t="shared" si="2"/>
        <v>100</v>
      </c>
      <c r="G104" s="134">
        <f t="shared" si="3"/>
        <v>100</v>
      </c>
    </row>
    <row r="105" spans="1:8" s="136" customFormat="1" ht="15" customHeight="1">
      <c r="C105" s="134"/>
    </row>
    <row r="106" spans="1:8" ht="12.75">
      <c r="A106" s="141"/>
      <c r="B106" s="132"/>
      <c r="C106" s="141"/>
      <c r="D106" s="132"/>
      <c r="E106" s="141"/>
      <c r="F106" s="132"/>
      <c r="G106" s="141"/>
      <c r="H106" s="132"/>
    </row>
    <row r="107" spans="1:8" ht="15" customHeight="1">
      <c r="B107" s="132"/>
      <c r="D107" s="132"/>
      <c r="F107" s="132"/>
      <c r="H107" s="132"/>
    </row>
    <row r="108" spans="1:8" ht="15" customHeight="1">
      <c r="B108" s="132"/>
      <c r="D108" s="132"/>
      <c r="F108" s="132"/>
      <c r="H108" s="132"/>
    </row>
    <row r="109" spans="1:8" ht="15" customHeight="1">
      <c r="B109" s="132"/>
      <c r="D109" s="132"/>
      <c r="F109" s="132"/>
      <c r="H109" s="132"/>
    </row>
    <row r="110" spans="1:8" ht="15" customHeight="1">
      <c r="B110" s="132"/>
      <c r="D110" s="132"/>
      <c r="F110" s="132"/>
      <c r="H110" s="132"/>
    </row>
    <row r="111" spans="1:8" ht="15" customHeight="1">
      <c r="B111" s="132"/>
      <c r="D111" s="132"/>
      <c r="F111" s="132"/>
      <c r="H111" s="132"/>
    </row>
    <row r="112" spans="1:8" ht="15" customHeight="1">
      <c r="B112" s="132"/>
      <c r="D112" s="132"/>
      <c r="F112" s="132"/>
      <c r="H112" s="132"/>
    </row>
    <row r="113" spans="2:8" ht="15" customHeight="1">
      <c r="B113" s="132"/>
      <c r="D113" s="132"/>
      <c r="F113" s="132"/>
      <c r="H113" s="132"/>
    </row>
    <row r="114" spans="2:8" ht="15" customHeight="1">
      <c r="B114" s="132"/>
      <c r="D114" s="132"/>
      <c r="F114" s="132"/>
      <c r="H114" s="132"/>
    </row>
    <row r="115" spans="2:8" ht="15" customHeight="1">
      <c r="B115" s="132"/>
      <c r="D115" s="132"/>
      <c r="F115" s="132"/>
      <c r="H115" s="132"/>
    </row>
    <row r="116" spans="2:8" ht="15" customHeight="1">
      <c r="B116" s="132"/>
      <c r="D116" s="132"/>
      <c r="F116" s="132"/>
      <c r="H116" s="132"/>
    </row>
    <row r="117" spans="2:8" ht="15" customHeight="1">
      <c r="B117" s="132"/>
      <c r="D117" s="132"/>
      <c r="F117" s="132"/>
      <c r="H117" s="132"/>
    </row>
    <row r="118" spans="2:8" ht="15" customHeight="1">
      <c r="B118" s="132"/>
      <c r="D118" s="132"/>
      <c r="F118" s="132"/>
      <c r="H118" s="132"/>
    </row>
    <row r="119" spans="2:8" ht="15" customHeight="1">
      <c r="B119" s="132"/>
      <c r="D119" s="132"/>
      <c r="F119" s="132"/>
      <c r="H119" s="132"/>
    </row>
    <row r="120" spans="2:8" ht="15" customHeight="1">
      <c r="B120" s="132"/>
      <c r="D120" s="132"/>
      <c r="F120" s="132"/>
      <c r="H120" s="132"/>
    </row>
    <row r="121" spans="2:8" ht="15" customHeight="1">
      <c r="B121" s="132"/>
      <c r="D121" s="132"/>
      <c r="F121" s="132"/>
      <c r="H121" s="132"/>
    </row>
    <row r="122" spans="2:8" ht="15" customHeight="1">
      <c r="B122" s="132"/>
      <c r="D122" s="132"/>
      <c r="F122" s="132"/>
      <c r="H122" s="132"/>
    </row>
    <row r="123" spans="2:8" ht="15" customHeight="1">
      <c r="B123" s="132"/>
      <c r="D123" s="132"/>
      <c r="F123" s="132"/>
      <c r="H123" s="132"/>
    </row>
    <row r="124" spans="2:8" ht="15" customHeight="1">
      <c r="B124" s="132"/>
      <c r="D124" s="132"/>
      <c r="F124" s="132"/>
      <c r="H124" s="132"/>
    </row>
    <row r="125" spans="2:8" ht="15" customHeight="1">
      <c r="B125" s="132"/>
      <c r="D125" s="132"/>
      <c r="F125" s="132"/>
      <c r="H125" s="132"/>
    </row>
    <row r="126" spans="2:8" ht="15" customHeight="1">
      <c r="B126" s="132"/>
      <c r="D126" s="132"/>
      <c r="F126" s="132"/>
      <c r="H126" s="132"/>
    </row>
    <row r="127" spans="2:8" ht="15" customHeight="1">
      <c r="B127" s="132"/>
      <c r="D127" s="132"/>
      <c r="H127" s="132"/>
    </row>
    <row r="128" spans="2:8" ht="15" customHeight="1">
      <c r="B128" s="132"/>
      <c r="D128" s="132"/>
      <c r="H128" s="132"/>
    </row>
    <row r="129" spans="2:8" ht="15" customHeight="1">
      <c r="B129" s="132"/>
      <c r="D129" s="132"/>
      <c r="H129" s="132"/>
    </row>
    <row r="130" spans="2:8" ht="15" customHeight="1">
      <c r="D130" s="132"/>
      <c r="H130" s="132"/>
    </row>
    <row r="131" spans="2:8" ht="15" customHeight="1">
      <c r="D131" s="132"/>
      <c r="H131" s="132"/>
    </row>
    <row r="132" spans="2:8" ht="15" customHeight="1">
      <c r="D132" s="132"/>
      <c r="H132" s="132"/>
    </row>
    <row r="133" spans="2:8" ht="15" customHeight="1">
      <c r="D133" s="132"/>
      <c r="H133" s="132"/>
    </row>
    <row r="134" spans="2:8" ht="15" customHeight="1">
      <c r="D134" s="132"/>
      <c r="H134" s="132"/>
    </row>
    <row r="135" spans="2:8" ht="15" customHeight="1">
      <c r="D135" s="132"/>
      <c r="H135" s="132"/>
    </row>
    <row r="136" spans="2:8" ht="15" customHeight="1">
      <c r="D136" s="132"/>
      <c r="H136" s="132"/>
    </row>
    <row r="137" spans="2:8" ht="15" customHeight="1">
      <c r="D137" s="132"/>
      <c r="H137" s="132"/>
    </row>
    <row r="138" spans="2:8" ht="15" customHeight="1">
      <c r="D138" s="132"/>
      <c r="H138" s="132"/>
    </row>
    <row r="139" spans="2:8" ht="15" customHeight="1">
      <c r="D139" s="132"/>
      <c r="H139" s="132"/>
    </row>
    <row r="140" spans="2:8" ht="15" customHeight="1">
      <c r="D140" s="132"/>
      <c r="H140" s="132"/>
    </row>
    <row r="141" spans="2:8" ht="15" customHeight="1">
      <c r="D141" s="132"/>
      <c r="H141" s="132"/>
    </row>
    <row r="142" spans="2:8" ht="15" customHeight="1">
      <c r="D142" s="132"/>
      <c r="H142" s="132"/>
    </row>
    <row r="143" spans="2:8" ht="15" customHeight="1">
      <c r="D143" s="132"/>
      <c r="H143" s="132"/>
    </row>
    <row r="144" spans="2:8" ht="15" customHeight="1">
      <c r="H144" s="132"/>
    </row>
    <row r="145" spans="8:8" ht="15" customHeight="1">
      <c r="H145" s="132"/>
    </row>
    <row r="146" spans="8:8" ht="15" customHeight="1">
      <c r="H146" s="132"/>
    </row>
    <row r="147" spans="8:8" ht="15" customHeight="1">
      <c r="H147" s="132"/>
    </row>
    <row r="148" spans="8:8" ht="15" customHeight="1">
      <c r="H148" s="132"/>
    </row>
    <row r="149" spans="8:8" ht="15" customHeight="1">
      <c r="H149" s="132"/>
    </row>
    <row r="150" spans="8:8" ht="15" customHeight="1">
      <c r="H150" s="132"/>
    </row>
    <row r="151" spans="8:8" ht="15" customHeight="1">
      <c r="H151" s="132"/>
    </row>
    <row r="152" spans="8:8" ht="15" customHeight="1">
      <c r="H152" s="132"/>
    </row>
    <row r="153" spans="8:8" ht="15" customHeight="1">
      <c r="H153" s="132"/>
    </row>
    <row r="154" spans="8:8" ht="15" customHeight="1">
      <c r="H154" s="132"/>
    </row>
    <row r="155" spans="8:8" ht="15" customHeight="1">
      <c r="H155" s="132"/>
    </row>
    <row r="156" spans="8:8" ht="15" customHeight="1">
      <c r="H156" s="132"/>
    </row>
    <row r="157" spans="8:8" ht="15" customHeight="1">
      <c r="H157" s="132"/>
    </row>
    <row r="158" spans="8:8" ht="15" customHeight="1">
      <c r="H158" s="132"/>
    </row>
    <row r="159" spans="8:8" ht="15" customHeight="1">
      <c r="H159" s="132"/>
    </row>
    <row r="160" spans="8:8" ht="15" customHeight="1">
      <c r="H160" s="132"/>
    </row>
    <row r="161" spans="8:8" ht="15" customHeight="1">
      <c r="H161" s="132"/>
    </row>
    <row r="162" spans="8:8" ht="15" customHeight="1">
      <c r="H162" s="132"/>
    </row>
    <row r="163" spans="8:8" ht="15" customHeight="1">
      <c r="H163" s="132"/>
    </row>
    <row r="164" spans="8:8" ht="15" customHeight="1">
      <c r="H164" s="132"/>
    </row>
    <row r="165" spans="8:8" ht="15" customHeight="1">
      <c r="H165" s="132"/>
    </row>
    <row r="166" spans="8:8" ht="15" customHeight="1">
      <c r="H166" s="132"/>
    </row>
    <row r="167" spans="8:8" ht="15" customHeight="1">
      <c r="H167" s="132"/>
    </row>
    <row r="168" spans="8:8" ht="15" customHeight="1">
      <c r="H168" s="132"/>
    </row>
    <row r="169" spans="8:8" ht="15" customHeight="1">
      <c r="H169" s="132"/>
    </row>
    <row r="170" spans="8:8" ht="15" customHeight="1">
      <c r="H170" s="132"/>
    </row>
    <row r="171" spans="8:8" ht="15" customHeight="1">
      <c r="H171" s="132"/>
    </row>
    <row r="172" spans="8:8" ht="15" customHeight="1">
      <c r="H172" s="132"/>
    </row>
  </sheetData>
  <phoneticPr fontId="46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3.5"/>
  <cols>
    <col min="1" max="1" width="16.625" customWidth="1"/>
    <col min="2" max="2" width="15.125" customWidth="1"/>
  </cols>
  <sheetData>
    <row r="1" spans="1:2">
      <c r="A1" t="s">
        <v>1276</v>
      </c>
      <c r="B1" t="s">
        <v>1277</v>
      </c>
    </row>
    <row r="2" spans="1:2">
      <c r="A2" t="s">
        <v>1280</v>
      </c>
      <c r="B2" t="s">
        <v>1281</v>
      </c>
    </row>
    <row r="3" spans="1:2">
      <c r="A3" t="s">
        <v>1286</v>
      </c>
      <c r="B3" t="s">
        <v>1287</v>
      </c>
    </row>
  </sheetData>
  <sortState ref="A1:B6">
    <sortCondition ref="A1"/>
  </sortState>
  <phoneticPr fontId="4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500"/>
  <sheetViews>
    <sheetView topLeftCell="A211" workbookViewId="0">
      <selection activeCell="L237" sqref="L237"/>
    </sheetView>
  </sheetViews>
  <sheetFormatPr defaultRowHeight="12.75"/>
  <cols>
    <col min="1" max="1" width="9.125" style="249"/>
    <col min="2" max="3" width="14.125" style="249" bestFit="1" customWidth="1"/>
    <col min="4" max="5" width="10.75" style="250" customWidth="1"/>
    <col min="6" max="6" width="20.75" style="251" customWidth="1"/>
    <col min="7" max="7" width="20.75" style="252" customWidth="1"/>
    <col min="8" max="8" width="9.125" style="253"/>
    <col min="9" max="9" width="20.75" style="254" customWidth="1"/>
    <col min="10" max="257" width="9.125" style="233"/>
    <col min="258" max="259" width="14.125" style="233" bestFit="1" customWidth="1"/>
    <col min="260" max="261" width="10.75" style="233" customWidth="1"/>
    <col min="262" max="263" width="20.75" style="233" customWidth="1"/>
    <col min="264" max="264" width="9.125" style="233"/>
    <col min="265" max="265" width="20.75" style="233" customWidth="1"/>
    <col min="266" max="513" width="9.125" style="233"/>
    <col min="514" max="515" width="14.125" style="233" bestFit="1" customWidth="1"/>
    <col min="516" max="517" width="10.75" style="233" customWidth="1"/>
    <col min="518" max="519" width="20.75" style="233" customWidth="1"/>
    <col min="520" max="520" width="9.125" style="233"/>
    <col min="521" max="521" width="20.75" style="233" customWidth="1"/>
    <col min="522" max="769" width="9.125" style="233"/>
    <col min="770" max="771" width="14.125" style="233" bestFit="1" customWidth="1"/>
    <col min="772" max="773" width="10.75" style="233" customWidth="1"/>
    <col min="774" max="775" width="20.75" style="233" customWidth="1"/>
    <col min="776" max="776" width="9.125" style="233"/>
    <col min="777" max="777" width="20.75" style="233" customWidth="1"/>
    <col min="778" max="1025" width="9.125" style="233"/>
    <col min="1026" max="1027" width="14.125" style="233" bestFit="1" customWidth="1"/>
    <col min="1028" max="1029" width="10.75" style="233" customWidth="1"/>
    <col min="1030" max="1031" width="20.75" style="233" customWidth="1"/>
    <col min="1032" max="1032" width="9.125" style="233"/>
    <col min="1033" max="1033" width="20.75" style="233" customWidth="1"/>
    <col min="1034" max="1281" width="9.125" style="233"/>
    <col min="1282" max="1283" width="14.125" style="233" bestFit="1" customWidth="1"/>
    <col min="1284" max="1285" width="10.75" style="233" customWidth="1"/>
    <col min="1286" max="1287" width="20.75" style="233" customWidth="1"/>
    <col min="1288" max="1288" width="9.125" style="233"/>
    <col min="1289" max="1289" width="20.75" style="233" customWidth="1"/>
    <col min="1290" max="1537" width="9.125" style="233"/>
    <col min="1538" max="1539" width="14.125" style="233" bestFit="1" customWidth="1"/>
    <col min="1540" max="1541" width="10.75" style="233" customWidth="1"/>
    <col min="1542" max="1543" width="20.75" style="233" customWidth="1"/>
    <col min="1544" max="1544" width="9.125" style="233"/>
    <col min="1545" max="1545" width="20.75" style="233" customWidth="1"/>
    <col min="1546" max="1793" width="9.125" style="233"/>
    <col min="1794" max="1795" width="14.125" style="233" bestFit="1" customWidth="1"/>
    <col min="1796" max="1797" width="10.75" style="233" customWidth="1"/>
    <col min="1798" max="1799" width="20.75" style="233" customWidth="1"/>
    <col min="1800" max="1800" width="9.125" style="233"/>
    <col min="1801" max="1801" width="20.75" style="233" customWidth="1"/>
    <col min="1802" max="2049" width="9.125" style="233"/>
    <col min="2050" max="2051" width="14.125" style="233" bestFit="1" customWidth="1"/>
    <col min="2052" max="2053" width="10.75" style="233" customWidth="1"/>
    <col min="2054" max="2055" width="20.75" style="233" customWidth="1"/>
    <col min="2056" max="2056" width="9.125" style="233"/>
    <col min="2057" max="2057" width="20.75" style="233" customWidth="1"/>
    <col min="2058" max="2305" width="9.125" style="233"/>
    <col min="2306" max="2307" width="14.125" style="233" bestFit="1" customWidth="1"/>
    <col min="2308" max="2309" width="10.75" style="233" customWidth="1"/>
    <col min="2310" max="2311" width="20.75" style="233" customWidth="1"/>
    <col min="2312" max="2312" width="9.125" style="233"/>
    <col min="2313" max="2313" width="20.75" style="233" customWidth="1"/>
    <col min="2314" max="2561" width="9.125" style="233"/>
    <col min="2562" max="2563" width="14.125" style="233" bestFit="1" customWidth="1"/>
    <col min="2564" max="2565" width="10.75" style="233" customWidth="1"/>
    <col min="2566" max="2567" width="20.75" style="233" customWidth="1"/>
    <col min="2568" max="2568" width="9.125" style="233"/>
    <col min="2569" max="2569" width="20.75" style="233" customWidth="1"/>
    <col min="2570" max="2817" width="9.125" style="233"/>
    <col min="2818" max="2819" width="14.125" style="233" bestFit="1" customWidth="1"/>
    <col min="2820" max="2821" width="10.75" style="233" customWidth="1"/>
    <col min="2822" max="2823" width="20.75" style="233" customWidth="1"/>
    <col min="2824" max="2824" width="9.125" style="233"/>
    <col min="2825" max="2825" width="20.75" style="233" customWidth="1"/>
    <col min="2826" max="3073" width="9.125" style="233"/>
    <col min="3074" max="3075" width="14.125" style="233" bestFit="1" customWidth="1"/>
    <col min="3076" max="3077" width="10.75" style="233" customWidth="1"/>
    <col min="3078" max="3079" width="20.75" style="233" customWidth="1"/>
    <col min="3080" max="3080" width="9.125" style="233"/>
    <col min="3081" max="3081" width="20.75" style="233" customWidth="1"/>
    <col min="3082" max="3329" width="9.125" style="233"/>
    <col min="3330" max="3331" width="14.125" style="233" bestFit="1" customWidth="1"/>
    <col min="3332" max="3333" width="10.75" style="233" customWidth="1"/>
    <col min="3334" max="3335" width="20.75" style="233" customWidth="1"/>
    <col min="3336" max="3336" width="9.125" style="233"/>
    <col min="3337" max="3337" width="20.75" style="233" customWidth="1"/>
    <col min="3338" max="3585" width="9.125" style="233"/>
    <col min="3586" max="3587" width="14.125" style="233" bestFit="1" customWidth="1"/>
    <col min="3588" max="3589" width="10.75" style="233" customWidth="1"/>
    <col min="3590" max="3591" width="20.75" style="233" customWidth="1"/>
    <col min="3592" max="3592" width="9.125" style="233"/>
    <col min="3593" max="3593" width="20.75" style="233" customWidth="1"/>
    <col min="3594" max="3841" width="9.125" style="233"/>
    <col min="3842" max="3843" width="14.125" style="233" bestFit="1" customWidth="1"/>
    <col min="3844" max="3845" width="10.75" style="233" customWidth="1"/>
    <col min="3846" max="3847" width="20.75" style="233" customWidth="1"/>
    <col min="3848" max="3848" width="9.125" style="233"/>
    <col min="3849" max="3849" width="20.75" style="233" customWidth="1"/>
    <col min="3850" max="4097" width="9.125" style="233"/>
    <col min="4098" max="4099" width="14.125" style="233" bestFit="1" customWidth="1"/>
    <col min="4100" max="4101" width="10.75" style="233" customWidth="1"/>
    <col min="4102" max="4103" width="20.75" style="233" customWidth="1"/>
    <col min="4104" max="4104" width="9.125" style="233"/>
    <col min="4105" max="4105" width="20.75" style="233" customWidth="1"/>
    <col min="4106" max="4353" width="9.125" style="233"/>
    <col min="4354" max="4355" width="14.125" style="233" bestFit="1" customWidth="1"/>
    <col min="4356" max="4357" width="10.75" style="233" customWidth="1"/>
    <col min="4358" max="4359" width="20.75" style="233" customWidth="1"/>
    <col min="4360" max="4360" width="9.125" style="233"/>
    <col min="4361" max="4361" width="20.75" style="233" customWidth="1"/>
    <col min="4362" max="4609" width="9.125" style="233"/>
    <col min="4610" max="4611" width="14.125" style="233" bestFit="1" customWidth="1"/>
    <col min="4612" max="4613" width="10.75" style="233" customWidth="1"/>
    <col min="4614" max="4615" width="20.75" style="233" customWidth="1"/>
    <col min="4616" max="4616" width="9.125" style="233"/>
    <col min="4617" max="4617" width="20.75" style="233" customWidth="1"/>
    <col min="4618" max="4865" width="9.125" style="233"/>
    <col min="4866" max="4867" width="14.125" style="233" bestFit="1" customWidth="1"/>
    <col min="4868" max="4869" width="10.75" style="233" customWidth="1"/>
    <col min="4870" max="4871" width="20.75" style="233" customWidth="1"/>
    <col min="4872" max="4872" width="9.125" style="233"/>
    <col min="4873" max="4873" width="20.75" style="233" customWidth="1"/>
    <col min="4874" max="5121" width="9.125" style="233"/>
    <col min="5122" max="5123" width="14.125" style="233" bestFit="1" customWidth="1"/>
    <col min="5124" max="5125" width="10.75" style="233" customWidth="1"/>
    <col min="5126" max="5127" width="20.75" style="233" customWidth="1"/>
    <col min="5128" max="5128" width="9.125" style="233"/>
    <col min="5129" max="5129" width="20.75" style="233" customWidth="1"/>
    <col min="5130" max="5377" width="9.125" style="233"/>
    <col min="5378" max="5379" width="14.125" style="233" bestFit="1" customWidth="1"/>
    <col min="5380" max="5381" width="10.75" style="233" customWidth="1"/>
    <col min="5382" max="5383" width="20.75" style="233" customWidth="1"/>
    <col min="5384" max="5384" width="9.125" style="233"/>
    <col min="5385" max="5385" width="20.75" style="233" customWidth="1"/>
    <col min="5386" max="5633" width="9.125" style="233"/>
    <col min="5634" max="5635" width="14.125" style="233" bestFit="1" customWidth="1"/>
    <col min="5636" max="5637" width="10.75" style="233" customWidth="1"/>
    <col min="5638" max="5639" width="20.75" style="233" customWidth="1"/>
    <col min="5640" max="5640" width="9.125" style="233"/>
    <col min="5641" max="5641" width="20.75" style="233" customWidth="1"/>
    <col min="5642" max="5889" width="9.125" style="233"/>
    <col min="5890" max="5891" width="14.125" style="233" bestFit="1" customWidth="1"/>
    <col min="5892" max="5893" width="10.75" style="233" customWidth="1"/>
    <col min="5894" max="5895" width="20.75" style="233" customWidth="1"/>
    <col min="5896" max="5896" width="9.125" style="233"/>
    <col min="5897" max="5897" width="20.75" style="233" customWidth="1"/>
    <col min="5898" max="6145" width="9.125" style="233"/>
    <col min="6146" max="6147" width="14.125" style="233" bestFit="1" customWidth="1"/>
    <col min="6148" max="6149" width="10.75" style="233" customWidth="1"/>
    <col min="6150" max="6151" width="20.75" style="233" customWidth="1"/>
    <col min="6152" max="6152" width="9.125" style="233"/>
    <col min="6153" max="6153" width="20.75" style="233" customWidth="1"/>
    <col min="6154" max="6401" width="9.125" style="233"/>
    <col min="6402" max="6403" width="14.125" style="233" bestFit="1" customWidth="1"/>
    <col min="6404" max="6405" width="10.75" style="233" customWidth="1"/>
    <col min="6406" max="6407" width="20.75" style="233" customWidth="1"/>
    <col min="6408" max="6408" width="9.125" style="233"/>
    <col min="6409" max="6409" width="20.75" style="233" customWidth="1"/>
    <col min="6410" max="6657" width="9.125" style="233"/>
    <col min="6658" max="6659" width="14.125" style="233" bestFit="1" customWidth="1"/>
    <col min="6660" max="6661" width="10.75" style="233" customWidth="1"/>
    <col min="6662" max="6663" width="20.75" style="233" customWidth="1"/>
    <col min="6664" max="6664" width="9.125" style="233"/>
    <col min="6665" max="6665" width="20.75" style="233" customWidth="1"/>
    <col min="6666" max="6913" width="9.125" style="233"/>
    <col min="6914" max="6915" width="14.125" style="233" bestFit="1" customWidth="1"/>
    <col min="6916" max="6917" width="10.75" style="233" customWidth="1"/>
    <col min="6918" max="6919" width="20.75" style="233" customWidth="1"/>
    <col min="6920" max="6920" width="9.125" style="233"/>
    <col min="6921" max="6921" width="20.75" style="233" customWidth="1"/>
    <col min="6922" max="7169" width="9.125" style="233"/>
    <col min="7170" max="7171" width="14.125" style="233" bestFit="1" customWidth="1"/>
    <col min="7172" max="7173" width="10.75" style="233" customWidth="1"/>
    <col min="7174" max="7175" width="20.75" style="233" customWidth="1"/>
    <col min="7176" max="7176" width="9.125" style="233"/>
    <col min="7177" max="7177" width="20.75" style="233" customWidth="1"/>
    <col min="7178" max="7425" width="9.125" style="233"/>
    <col min="7426" max="7427" width="14.125" style="233" bestFit="1" customWidth="1"/>
    <col min="7428" max="7429" width="10.75" style="233" customWidth="1"/>
    <col min="7430" max="7431" width="20.75" style="233" customWidth="1"/>
    <col min="7432" max="7432" width="9.125" style="233"/>
    <col min="7433" max="7433" width="20.75" style="233" customWidth="1"/>
    <col min="7434" max="7681" width="9.125" style="233"/>
    <col min="7682" max="7683" width="14.125" style="233" bestFit="1" customWidth="1"/>
    <col min="7684" max="7685" width="10.75" style="233" customWidth="1"/>
    <col min="7686" max="7687" width="20.75" style="233" customWidth="1"/>
    <col min="7688" max="7688" width="9.125" style="233"/>
    <col min="7689" max="7689" width="20.75" style="233" customWidth="1"/>
    <col min="7690" max="7937" width="9.125" style="233"/>
    <col min="7938" max="7939" width="14.125" style="233" bestFit="1" customWidth="1"/>
    <col min="7940" max="7941" width="10.75" style="233" customWidth="1"/>
    <col min="7942" max="7943" width="20.75" style="233" customWidth="1"/>
    <col min="7944" max="7944" width="9.125" style="233"/>
    <col min="7945" max="7945" width="20.75" style="233" customWidth="1"/>
    <col min="7946" max="8193" width="9.125" style="233"/>
    <col min="8194" max="8195" width="14.125" style="233" bestFit="1" customWidth="1"/>
    <col min="8196" max="8197" width="10.75" style="233" customWidth="1"/>
    <col min="8198" max="8199" width="20.75" style="233" customWidth="1"/>
    <col min="8200" max="8200" width="9.125" style="233"/>
    <col min="8201" max="8201" width="20.75" style="233" customWidth="1"/>
    <col min="8202" max="8449" width="9.125" style="233"/>
    <col min="8450" max="8451" width="14.125" style="233" bestFit="1" customWidth="1"/>
    <col min="8452" max="8453" width="10.75" style="233" customWidth="1"/>
    <col min="8454" max="8455" width="20.75" style="233" customWidth="1"/>
    <col min="8456" max="8456" width="9.125" style="233"/>
    <col min="8457" max="8457" width="20.75" style="233" customWidth="1"/>
    <col min="8458" max="8705" width="9.125" style="233"/>
    <col min="8706" max="8707" width="14.125" style="233" bestFit="1" customWidth="1"/>
    <col min="8708" max="8709" width="10.75" style="233" customWidth="1"/>
    <col min="8710" max="8711" width="20.75" style="233" customWidth="1"/>
    <col min="8712" max="8712" width="9.125" style="233"/>
    <col min="8713" max="8713" width="20.75" style="233" customWidth="1"/>
    <col min="8714" max="8961" width="9.125" style="233"/>
    <col min="8962" max="8963" width="14.125" style="233" bestFit="1" customWidth="1"/>
    <col min="8964" max="8965" width="10.75" style="233" customWidth="1"/>
    <col min="8966" max="8967" width="20.75" style="233" customWidth="1"/>
    <col min="8968" max="8968" width="9.125" style="233"/>
    <col min="8969" max="8969" width="20.75" style="233" customWidth="1"/>
    <col min="8970" max="9217" width="9.125" style="233"/>
    <col min="9218" max="9219" width="14.125" style="233" bestFit="1" customWidth="1"/>
    <col min="9220" max="9221" width="10.75" style="233" customWidth="1"/>
    <col min="9222" max="9223" width="20.75" style="233" customWidth="1"/>
    <col min="9224" max="9224" width="9.125" style="233"/>
    <col min="9225" max="9225" width="20.75" style="233" customWidth="1"/>
    <col min="9226" max="9473" width="9.125" style="233"/>
    <col min="9474" max="9475" width="14.125" style="233" bestFit="1" customWidth="1"/>
    <col min="9476" max="9477" width="10.75" style="233" customWidth="1"/>
    <col min="9478" max="9479" width="20.75" style="233" customWidth="1"/>
    <col min="9480" max="9480" width="9.125" style="233"/>
    <col min="9481" max="9481" width="20.75" style="233" customWidth="1"/>
    <col min="9482" max="9729" width="9.125" style="233"/>
    <col min="9730" max="9731" width="14.125" style="233" bestFit="1" customWidth="1"/>
    <col min="9732" max="9733" width="10.75" style="233" customWidth="1"/>
    <col min="9734" max="9735" width="20.75" style="233" customWidth="1"/>
    <col min="9736" max="9736" width="9.125" style="233"/>
    <col min="9737" max="9737" width="20.75" style="233" customWidth="1"/>
    <col min="9738" max="9985" width="9.125" style="233"/>
    <col min="9986" max="9987" width="14.125" style="233" bestFit="1" customWidth="1"/>
    <col min="9988" max="9989" width="10.75" style="233" customWidth="1"/>
    <col min="9990" max="9991" width="20.75" style="233" customWidth="1"/>
    <col min="9992" max="9992" width="9.125" style="233"/>
    <col min="9993" max="9993" width="20.75" style="233" customWidth="1"/>
    <col min="9994" max="10241" width="9.125" style="233"/>
    <col min="10242" max="10243" width="14.125" style="233" bestFit="1" customWidth="1"/>
    <col min="10244" max="10245" width="10.75" style="233" customWidth="1"/>
    <col min="10246" max="10247" width="20.75" style="233" customWidth="1"/>
    <col min="10248" max="10248" width="9.125" style="233"/>
    <col min="10249" max="10249" width="20.75" style="233" customWidth="1"/>
    <col min="10250" max="10497" width="9.125" style="233"/>
    <col min="10498" max="10499" width="14.125" style="233" bestFit="1" customWidth="1"/>
    <col min="10500" max="10501" width="10.75" style="233" customWidth="1"/>
    <col min="10502" max="10503" width="20.75" style="233" customWidth="1"/>
    <col min="10504" max="10504" width="9.125" style="233"/>
    <col min="10505" max="10505" width="20.75" style="233" customWidth="1"/>
    <col min="10506" max="10753" width="9.125" style="233"/>
    <col min="10754" max="10755" width="14.125" style="233" bestFit="1" customWidth="1"/>
    <col min="10756" max="10757" width="10.75" style="233" customWidth="1"/>
    <col min="10758" max="10759" width="20.75" style="233" customWidth="1"/>
    <col min="10760" max="10760" width="9.125" style="233"/>
    <col min="10761" max="10761" width="20.75" style="233" customWidth="1"/>
    <col min="10762" max="11009" width="9.125" style="233"/>
    <col min="11010" max="11011" width="14.125" style="233" bestFit="1" customWidth="1"/>
    <col min="11012" max="11013" width="10.75" style="233" customWidth="1"/>
    <col min="11014" max="11015" width="20.75" style="233" customWidth="1"/>
    <col min="11016" max="11016" width="9.125" style="233"/>
    <col min="11017" max="11017" width="20.75" style="233" customWidth="1"/>
    <col min="11018" max="11265" width="9.125" style="233"/>
    <col min="11266" max="11267" width="14.125" style="233" bestFit="1" customWidth="1"/>
    <col min="11268" max="11269" width="10.75" style="233" customWidth="1"/>
    <col min="11270" max="11271" width="20.75" style="233" customWidth="1"/>
    <col min="11272" max="11272" width="9.125" style="233"/>
    <col min="11273" max="11273" width="20.75" style="233" customWidth="1"/>
    <col min="11274" max="11521" width="9.125" style="233"/>
    <col min="11522" max="11523" width="14.125" style="233" bestFit="1" customWidth="1"/>
    <col min="11524" max="11525" width="10.75" style="233" customWidth="1"/>
    <col min="11526" max="11527" width="20.75" style="233" customWidth="1"/>
    <col min="11528" max="11528" width="9.125" style="233"/>
    <col min="11529" max="11529" width="20.75" style="233" customWidth="1"/>
    <col min="11530" max="11777" width="9.125" style="233"/>
    <col min="11778" max="11779" width="14.125" style="233" bestFit="1" customWidth="1"/>
    <col min="11780" max="11781" width="10.75" style="233" customWidth="1"/>
    <col min="11782" max="11783" width="20.75" style="233" customWidth="1"/>
    <col min="11784" max="11784" width="9.125" style="233"/>
    <col min="11785" max="11785" width="20.75" style="233" customWidth="1"/>
    <col min="11786" max="12033" width="9.125" style="233"/>
    <col min="12034" max="12035" width="14.125" style="233" bestFit="1" customWidth="1"/>
    <col min="12036" max="12037" width="10.75" style="233" customWidth="1"/>
    <col min="12038" max="12039" width="20.75" style="233" customWidth="1"/>
    <col min="12040" max="12040" width="9.125" style="233"/>
    <col min="12041" max="12041" width="20.75" style="233" customWidth="1"/>
    <col min="12042" max="12289" width="9.125" style="233"/>
    <col min="12290" max="12291" width="14.125" style="233" bestFit="1" customWidth="1"/>
    <col min="12292" max="12293" width="10.75" style="233" customWidth="1"/>
    <col min="12294" max="12295" width="20.75" style="233" customWidth="1"/>
    <col min="12296" max="12296" width="9.125" style="233"/>
    <col min="12297" max="12297" width="20.75" style="233" customWidth="1"/>
    <col min="12298" max="12545" width="9.125" style="233"/>
    <col min="12546" max="12547" width="14.125" style="233" bestFit="1" customWidth="1"/>
    <col min="12548" max="12549" width="10.75" style="233" customWidth="1"/>
    <col min="12550" max="12551" width="20.75" style="233" customWidth="1"/>
    <col min="12552" max="12552" width="9.125" style="233"/>
    <col min="12553" max="12553" width="20.75" style="233" customWidth="1"/>
    <col min="12554" max="12801" width="9.125" style="233"/>
    <col min="12802" max="12803" width="14.125" style="233" bestFit="1" customWidth="1"/>
    <col min="12804" max="12805" width="10.75" style="233" customWidth="1"/>
    <col min="12806" max="12807" width="20.75" style="233" customWidth="1"/>
    <col min="12808" max="12808" width="9.125" style="233"/>
    <col min="12809" max="12809" width="20.75" style="233" customWidth="1"/>
    <col min="12810" max="13057" width="9.125" style="233"/>
    <col min="13058" max="13059" width="14.125" style="233" bestFit="1" customWidth="1"/>
    <col min="13060" max="13061" width="10.75" style="233" customWidth="1"/>
    <col min="13062" max="13063" width="20.75" style="233" customWidth="1"/>
    <col min="13064" max="13064" width="9.125" style="233"/>
    <col min="13065" max="13065" width="20.75" style="233" customWidth="1"/>
    <col min="13066" max="13313" width="9.125" style="233"/>
    <col min="13314" max="13315" width="14.125" style="233" bestFit="1" customWidth="1"/>
    <col min="13316" max="13317" width="10.75" style="233" customWidth="1"/>
    <col min="13318" max="13319" width="20.75" style="233" customWidth="1"/>
    <col min="13320" max="13320" width="9.125" style="233"/>
    <col min="13321" max="13321" width="20.75" style="233" customWidth="1"/>
    <col min="13322" max="13569" width="9.125" style="233"/>
    <col min="13570" max="13571" width="14.125" style="233" bestFit="1" customWidth="1"/>
    <col min="13572" max="13573" width="10.75" style="233" customWidth="1"/>
    <col min="13574" max="13575" width="20.75" style="233" customWidth="1"/>
    <col min="13576" max="13576" width="9.125" style="233"/>
    <col min="13577" max="13577" width="20.75" style="233" customWidth="1"/>
    <col min="13578" max="13825" width="9.125" style="233"/>
    <col min="13826" max="13827" width="14.125" style="233" bestFit="1" customWidth="1"/>
    <col min="13828" max="13829" width="10.75" style="233" customWidth="1"/>
    <col min="13830" max="13831" width="20.75" style="233" customWidth="1"/>
    <col min="13832" max="13832" width="9.125" style="233"/>
    <col min="13833" max="13833" width="20.75" style="233" customWidth="1"/>
    <col min="13834" max="14081" width="9.125" style="233"/>
    <col min="14082" max="14083" width="14.125" style="233" bestFit="1" customWidth="1"/>
    <col min="14084" max="14085" width="10.75" style="233" customWidth="1"/>
    <col min="14086" max="14087" width="20.75" style="233" customWidth="1"/>
    <col min="14088" max="14088" width="9.125" style="233"/>
    <col min="14089" max="14089" width="20.75" style="233" customWidth="1"/>
    <col min="14090" max="14337" width="9.125" style="233"/>
    <col min="14338" max="14339" width="14.125" style="233" bestFit="1" customWidth="1"/>
    <col min="14340" max="14341" width="10.75" style="233" customWidth="1"/>
    <col min="14342" max="14343" width="20.75" style="233" customWidth="1"/>
    <col min="14344" max="14344" width="9.125" style="233"/>
    <col min="14345" max="14345" width="20.75" style="233" customWidth="1"/>
    <col min="14346" max="14593" width="9.125" style="233"/>
    <col min="14594" max="14595" width="14.125" style="233" bestFit="1" customWidth="1"/>
    <col min="14596" max="14597" width="10.75" style="233" customWidth="1"/>
    <col min="14598" max="14599" width="20.75" style="233" customWidth="1"/>
    <col min="14600" max="14600" width="9.125" style="233"/>
    <col min="14601" max="14601" width="20.75" style="233" customWidth="1"/>
    <col min="14602" max="14849" width="9.125" style="233"/>
    <col min="14850" max="14851" width="14.125" style="233" bestFit="1" customWidth="1"/>
    <col min="14852" max="14853" width="10.75" style="233" customWidth="1"/>
    <col min="14854" max="14855" width="20.75" style="233" customWidth="1"/>
    <col min="14856" max="14856" width="9.125" style="233"/>
    <col min="14857" max="14857" width="20.75" style="233" customWidth="1"/>
    <col min="14858" max="15105" width="9.125" style="233"/>
    <col min="15106" max="15107" width="14.125" style="233" bestFit="1" customWidth="1"/>
    <col min="15108" max="15109" width="10.75" style="233" customWidth="1"/>
    <col min="15110" max="15111" width="20.75" style="233" customWidth="1"/>
    <col min="15112" max="15112" width="9.125" style="233"/>
    <col min="15113" max="15113" width="20.75" style="233" customWidth="1"/>
    <col min="15114" max="15361" width="9.125" style="233"/>
    <col min="15362" max="15363" width="14.125" style="233" bestFit="1" customWidth="1"/>
    <col min="15364" max="15365" width="10.75" style="233" customWidth="1"/>
    <col min="15366" max="15367" width="20.75" style="233" customWidth="1"/>
    <col min="15368" max="15368" width="9.125" style="233"/>
    <col min="15369" max="15369" width="20.75" style="233" customWidth="1"/>
    <col min="15370" max="15617" width="9.125" style="233"/>
    <col min="15618" max="15619" width="14.125" style="233" bestFit="1" customWidth="1"/>
    <col min="15620" max="15621" width="10.75" style="233" customWidth="1"/>
    <col min="15622" max="15623" width="20.75" style="233" customWidth="1"/>
    <col min="15624" max="15624" width="9.125" style="233"/>
    <col min="15625" max="15625" width="20.75" style="233" customWidth="1"/>
    <col min="15626" max="15873" width="9.125" style="233"/>
    <col min="15874" max="15875" width="14.125" style="233" bestFit="1" customWidth="1"/>
    <col min="15876" max="15877" width="10.75" style="233" customWidth="1"/>
    <col min="15878" max="15879" width="20.75" style="233" customWidth="1"/>
    <col min="15880" max="15880" width="9.125" style="233"/>
    <col min="15881" max="15881" width="20.75" style="233" customWidth="1"/>
    <col min="15882" max="16129" width="9.125" style="233"/>
    <col min="16130" max="16131" width="14.125" style="233" bestFit="1" customWidth="1"/>
    <col min="16132" max="16133" width="10.75" style="233" customWidth="1"/>
    <col min="16134" max="16135" width="20.75" style="233" customWidth="1"/>
    <col min="16136" max="16136" width="9.125" style="233"/>
    <col min="16137" max="16137" width="20.75" style="233" customWidth="1"/>
    <col min="16138" max="16384" width="9.125" style="233"/>
  </cols>
  <sheetData>
    <row r="1" spans="1:9">
      <c r="A1" s="228" t="s">
        <v>1329</v>
      </c>
      <c r="B1" s="228" t="s">
        <v>1330</v>
      </c>
      <c r="C1" s="228" t="s">
        <v>1330</v>
      </c>
      <c r="D1" s="229" t="s">
        <v>1331</v>
      </c>
      <c r="E1" s="229" t="s">
        <v>1331</v>
      </c>
      <c r="F1" s="230" t="s">
        <v>1331</v>
      </c>
      <c r="G1" s="231" t="s">
        <v>1332</v>
      </c>
      <c r="H1" s="231" t="s">
        <v>1332</v>
      </c>
      <c r="I1" s="232"/>
    </row>
    <row r="2" spans="1:9">
      <c r="A2" s="228" t="s">
        <v>1307</v>
      </c>
      <c r="B2" s="234" t="s">
        <v>1333</v>
      </c>
      <c r="C2" s="234" t="s">
        <v>1333</v>
      </c>
      <c r="D2" s="229" t="s">
        <v>1334</v>
      </c>
      <c r="E2" s="229" t="s">
        <v>1335</v>
      </c>
      <c r="F2" s="230" t="s">
        <v>1336</v>
      </c>
      <c r="G2" s="231" t="s">
        <v>1337</v>
      </c>
      <c r="H2" s="231" t="s">
        <v>1338</v>
      </c>
      <c r="I2" s="231" t="s">
        <v>6</v>
      </c>
    </row>
    <row r="3" spans="1:9" ht="2.1" customHeight="1">
      <c r="A3" s="235"/>
      <c r="B3" s="235"/>
      <c r="C3" s="235"/>
      <c r="D3" s="236"/>
      <c r="E3" s="236"/>
      <c r="F3" s="237"/>
      <c r="G3" s="238"/>
      <c r="H3" s="239"/>
      <c r="I3" s="240"/>
    </row>
    <row r="4" spans="1:9" ht="14.25">
      <c r="A4" s="241">
        <v>1</v>
      </c>
      <c r="B4" s="241"/>
      <c r="C4" s="241"/>
      <c r="D4" s="241">
        <v>-1499.04</v>
      </c>
      <c r="E4" s="241">
        <v>1408.5</v>
      </c>
      <c r="F4" s="241" t="s">
        <v>1154</v>
      </c>
      <c r="G4" s="241" t="s">
        <v>1154</v>
      </c>
      <c r="H4" s="241" t="s">
        <v>1154</v>
      </c>
      <c r="I4" s="241"/>
    </row>
    <row r="5" spans="1:9" ht="14.25">
      <c r="A5" s="241">
        <v>2</v>
      </c>
      <c r="B5" s="241"/>
      <c r="C5" s="241"/>
      <c r="D5" s="241">
        <v>-1499.04</v>
      </c>
      <c r="E5" s="241">
        <v>1318.5</v>
      </c>
      <c r="F5" s="241" t="s">
        <v>1056</v>
      </c>
      <c r="G5" s="241" t="s">
        <v>1056</v>
      </c>
      <c r="H5" s="241" t="s">
        <v>1339</v>
      </c>
      <c r="I5" s="241"/>
    </row>
    <row r="6" spans="1:9" ht="14.25">
      <c r="A6" s="241">
        <v>3</v>
      </c>
      <c r="B6" s="241"/>
      <c r="C6" s="241"/>
      <c r="D6" s="241">
        <v>-1499.04</v>
      </c>
      <c r="E6" s="241">
        <v>1228.5</v>
      </c>
      <c r="F6" s="241" t="s">
        <v>1058</v>
      </c>
      <c r="G6" s="241" t="s">
        <v>1058</v>
      </c>
      <c r="H6" s="241" t="s">
        <v>1340</v>
      </c>
      <c r="I6" s="241"/>
    </row>
    <row r="7" spans="1:9" ht="14.25">
      <c r="A7" s="241">
        <v>4</v>
      </c>
      <c r="B7" s="241"/>
      <c r="C7" s="241"/>
      <c r="D7" s="241">
        <v>-1499.04</v>
      </c>
      <c r="E7" s="241">
        <v>1138.5</v>
      </c>
      <c r="F7" s="241" t="s">
        <v>1057</v>
      </c>
      <c r="G7" s="241" t="s">
        <v>1057</v>
      </c>
      <c r="H7" s="241" t="s">
        <v>19</v>
      </c>
      <c r="I7" s="241"/>
    </row>
    <row r="8" spans="1:9" ht="14.25">
      <c r="A8" s="241">
        <v>5</v>
      </c>
      <c r="B8" s="241"/>
      <c r="C8" s="241"/>
      <c r="D8" s="241">
        <v>-1499.04</v>
      </c>
      <c r="E8" s="241">
        <v>1048.5</v>
      </c>
      <c r="F8" s="241" t="s">
        <v>1059</v>
      </c>
      <c r="G8" s="241" t="s">
        <v>1059</v>
      </c>
      <c r="H8" s="241" t="s">
        <v>1341</v>
      </c>
      <c r="I8" s="241"/>
    </row>
    <row r="9" spans="1:9" ht="14.25">
      <c r="A9" s="241">
        <v>6</v>
      </c>
      <c r="B9" s="241"/>
      <c r="C9" s="241"/>
      <c r="D9" s="241">
        <v>-1499.04</v>
      </c>
      <c r="E9" s="241">
        <v>972</v>
      </c>
      <c r="F9" s="241" t="s">
        <v>1154</v>
      </c>
      <c r="G9" s="241" t="s">
        <v>1154</v>
      </c>
      <c r="H9" s="241" t="s">
        <v>1154</v>
      </c>
      <c r="I9" s="241"/>
    </row>
    <row r="10" spans="1:9" ht="14.25">
      <c r="A10" s="241">
        <v>7</v>
      </c>
      <c r="B10" s="241"/>
      <c r="C10" s="241"/>
      <c r="D10" s="241">
        <v>-1499.04</v>
      </c>
      <c r="E10" s="241">
        <v>909</v>
      </c>
      <c r="F10" s="241" t="s">
        <v>1060</v>
      </c>
      <c r="G10" s="241" t="s">
        <v>1060</v>
      </c>
      <c r="H10" s="241" t="s">
        <v>1342</v>
      </c>
      <c r="I10" s="241"/>
    </row>
    <row r="11" spans="1:9" ht="14.25">
      <c r="A11" s="241">
        <v>8</v>
      </c>
      <c r="B11" s="241"/>
      <c r="C11" s="241"/>
      <c r="D11" s="241">
        <v>-1499.04</v>
      </c>
      <c r="E11" s="241">
        <v>846</v>
      </c>
      <c r="F11" s="241" t="s">
        <v>1047</v>
      </c>
      <c r="G11" s="241" t="s">
        <v>1047</v>
      </c>
      <c r="H11" s="241" t="s">
        <v>32</v>
      </c>
      <c r="I11" s="241"/>
    </row>
    <row r="12" spans="1:9" ht="14.25">
      <c r="A12" s="241">
        <v>9</v>
      </c>
      <c r="B12" s="241"/>
      <c r="C12" s="241"/>
      <c r="D12" s="241">
        <v>-1499.04</v>
      </c>
      <c r="E12" s="241">
        <v>783</v>
      </c>
      <c r="F12" s="241" t="s">
        <v>1023</v>
      </c>
      <c r="G12" s="241" t="s">
        <v>1023</v>
      </c>
      <c r="H12" s="241" t="s">
        <v>1343</v>
      </c>
      <c r="I12" s="241"/>
    </row>
    <row r="13" spans="1:9" ht="14.25">
      <c r="A13" s="241">
        <v>10</v>
      </c>
      <c r="B13" s="241"/>
      <c r="C13" s="241"/>
      <c r="D13" s="241">
        <v>-1499.04</v>
      </c>
      <c r="E13" s="241">
        <v>720</v>
      </c>
      <c r="F13" s="241" t="s">
        <v>1025</v>
      </c>
      <c r="G13" s="241" t="s">
        <v>1025</v>
      </c>
      <c r="H13" s="241" t="s">
        <v>1344</v>
      </c>
      <c r="I13" s="241"/>
    </row>
    <row r="14" spans="1:9" ht="14.25">
      <c r="A14" s="241">
        <v>11</v>
      </c>
      <c r="B14" s="241"/>
      <c r="C14" s="241"/>
      <c r="D14" s="241">
        <v>-1499.04</v>
      </c>
      <c r="E14" s="241">
        <v>657</v>
      </c>
      <c r="F14" s="241" t="s">
        <v>1154</v>
      </c>
      <c r="G14" s="241" t="s">
        <v>1154</v>
      </c>
      <c r="H14" s="241" t="s">
        <v>1154</v>
      </c>
      <c r="I14" s="241"/>
    </row>
    <row r="15" spans="1:9" ht="14.25">
      <c r="A15" s="241">
        <v>12</v>
      </c>
      <c r="B15" s="241"/>
      <c r="C15" s="241"/>
      <c r="D15" s="241">
        <v>-1499.04</v>
      </c>
      <c r="E15" s="241">
        <v>594</v>
      </c>
      <c r="F15" s="241" t="s">
        <v>1024</v>
      </c>
      <c r="G15" s="241" t="s">
        <v>1024</v>
      </c>
      <c r="H15" s="241" t="s">
        <v>1345</v>
      </c>
      <c r="I15" s="241"/>
    </row>
    <row r="16" spans="1:9" ht="14.25">
      <c r="A16" s="241">
        <v>13</v>
      </c>
      <c r="B16" s="241"/>
      <c r="C16" s="241"/>
      <c r="D16" s="241">
        <v>-1499.04</v>
      </c>
      <c r="E16" s="241">
        <v>531</v>
      </c>
      <c r="F16" s="241" t="s">
        <v>1346</v>
      </c>
      <c r="G16" s="241" t="s">
        <v>694</v>
      </c>
      <c r="H16" s="241" t="s">
        <v>694</v>
      </c>
      <c r="I16" s="241"/>
    </row>
    <row r="17" spans="1:9" ht="14.25">
      <c r="A17" s="241">
        <v>14</v>
      </c>
      <c r="B17" s="241"/>
      <c r="C17" s="241"/>
      <c r="D17" s="241">
        <v>-1499.04</v>
      </c>
      <c r="E17" s="241">
        <v>436.5</v>
      </c>
      <c r="F17" s="241" t="s">
        <v>1026</v>
      </c>
      <c r="G17" s="241" t="s">
        <v>1026</v>
      </c>
      <c r="H17" s="241" t="s">
        <v>1347</v>
      </c>
      <c r="I17" s="241"/>
    </row>
    <row r="18" spans="1:9" ht="14.25">
      <c r="A18" s="241">
        <v>15</v>
      </c>
      <c r="B18" s="241"/>
      <c r="C18" s="241"/>
      <c r="D18" s="241">
        <v>-1499.04</v>
      </c>
      <c r="E18" s="241">
        <v>373.5</v>
      </c>
      <c r="F18" s="241" t="s">
        <v>1028</v>
      </c>
      <c r="G18" s="241" t="s">
        <v>1028</v>
      </c>
      <c r="H18" s="241" t="s">
        <v>1348</v>
      </c>
      <c r="I18" s="241"/>
    </row>
    <row r="19" spans="1:9" ht="14.25">
      <c r="A19" s="241">
        <v>16</v>
      </c>
      <c r="B19" s="241"/>
      <c r="C19" s="241"/>
      <c r="D19" s="241">
        <v>-1499.04</v>
      </c>
      <c r="E19" s="241">
        <v>310.5</v>
      </c>
      <c r="F19" s="241" t="s">
        <v>1154</v>
      </c>
      <c r="G19" s="241" t="s">
        <v>1154</v>
      </c>
      <c r="H19" s="241" t="s">
        <v>1154</v>
      </c>
      <c r="I19" s="241"/>
    </row>
    <row r="20" spans="1:9" ht="14.25">
      <c r="A20" s="241">
        <v>17</v>
      </c>
      <c r="B20" s="241"/>
      <c r="C20" s="241"/>
      <c r="D20" s="241">
        <v>-1499.04</v>
      </c>
      <c r="E20" s="241">
        <v>247.5</v>
      </c>
      <c r="F20" s="241" t="s">
        <v>1034</v>
      </c>
      <c r="G20" s="241" t="s">
        <v>1034</v>
      </c>
      <c r="H20" s="241" t="s">
        <v>1349</v>
      </c>
      <c r="I20" s="241"/>
    </row>
    <row r="21" spans="1:9" ht="14.25">
      <c r="A21" s="241">
        <v>18</v>
      </c>
      <c r="B21" s="241"/>
      <c r="C21" s="241"/>
      <c r="D21" s="241">
        <v>-1499.04</v>
      </c>
      <c r="E21" s="241">
        <v>184.5</v>
      </c>
      <c r="F21" s="241" t="s">
        <v>1030</v>
      </c>
      <c r="G21" s="241" t="s">
        <v>1030</v>
      </c>
      <c r="H21" s="241" t="s">
        <v>1350</v>
      </c>
      <c r="I21" s="241"/>
    </row>
    <row r="22" spans="1:9" ht="14.25">
      <c r="A22" s="241">
        <v>19</v>
      </c>
      <c r="B22" s="241"/>
      <c r="C22" s="241"/>
      <c r="D22" s="241">
        <v>-1499.04</v>
      </c>
      <c r="E22" s="241">
        <v>121.5</v>
      </c>
      <c r="F22" s="241" t="s">
        <v>1031</v>
      </c>
      <c r="G22" s="241" t="s">
        <v>1031</v>
      </c>
      <c r="H22" s="241" t="s">
        <v>1351</v>
      </c>
      <c r="I22" s="241"/>
    </row>
    <row r="23" spans="1:9" ht="14.25">
      <c r="A23" s="241">
        <v>20</v>
      </c>
      <c r="B23" s="241"/>
      <c r="C23" s="241"/>
      <c r="D23" s="241">
        <v>-1499.04</v>
      </c>
      <c r="E23" s="241">
        <v>58.5</v>
      </c>
      <c r="F23" s="241" t="s">
        <v>1029</v>
      </c>
      <c r="G23" s="241" t="s">
        <v>1029</v>
      </c>
      <c r="H23" s="241" t="s">
        <v>1352</v>
      </c>
      <c r="I23" s="241"/>
    </row>
    <row r="24" spans="1:9" ht="14.25">
      <c r="A24" s="241">
        <v>21</v>
      </c>
      <c r="B24" s="241"/>
      <c r="C24" s="241"/>
      <c r="D24" s="241">
        <v>-1499.04</v>
      </c>
      <c r="E24" s="241">
        <v>-4.5</v>
      </c>
      <c r="F24" s="241" t="s">
        <v>1154</v>
      </c>
      <c r="G24" s="241" t="s">
        <v>1154</v>
      </c>
      <c r="H24" s="241" t="s">
        <v>1154</v>
      </c>
      <c r="I24" s="241"/>
    </row>
    <row r="25" spans="1:9" ht="14.25">
      <c r="A25" s="241">
        <v>22</v>
      </c>
      <c r="B25" s="241"/>
      <c r="C25" s="241"/>
      <c r="D25" s="241">
        <v>-1499.04</v>
      </c>
      <c r="E25" s="241">
        <v>-67.5</v>
      </c>
      <c r="F25" s="241" t="s">
        <v>1027</v>
      </c>
      <c r="G25" s="241" t="s">
        <v>1027</v>
      </c>
      <c r="H25" s="241" t="s">
        <v>1353</v>
      </c>
      <c r="I25" s="241"/>
    </row>
    <row r="26" spans="1:9" ht="14.25">
      <c r="A26" s="241">
        <v>23</v>
      </c>
      <c r="B26" s="241"/>
      <c r="C26" s="241"/>
      <c r="D26" s="241">
        <v>-1499.04</v>
      </c>
      <c r="E26" s="241">
        <v>-193.5</v>
      </c>
      <c r="F26" s="241" t="s">
        <v>1346</v>
      </c>
      <c r="G26" s="241" t="s">
        <v>694</v>
      </c>
      <c r="H26" s="241" t="s">
        <v>694</v>
      </c>
      <c r="I26" s="241"/>
    </row>
    <row r="27" spans="1:9" ht="14.25">
      <c r="A27" s="241">
        <v>24</v>
      </c>
      <c r="B27" s="241"/>
      <c r="C27" s="241"/>
      <c r="D27" s="241">
        <v>-1499.04</v>
      </c>
      <c r="E27" s="241">
        <v>-256.5</v>
      </c>
      <c r="F27" s="241" t="s">
        <v>1346</v>
      </c>
      <c r="G27" s="241" t="s">
        <v>694</v>
      </c>
      <c r="H27" s="241" t="s">
        <v>694</v>
      </c>
      <c r="I27" s="241"/>
    </row>
    <row r="28" spans="1:9" ht="14.25">
      <c r="A28" s="241">
        <v>25</v>
      </c>
      <c r="B28" s="241"/>
      <c r="C28" s="241"/>
      <c r="D28" s="241">
        <v>-1499.04</v>
      </c>
      <c r="E28" s="241">
        <v>-327.60000000000002</v>
      </c>
      <c r="F28" s="241" t="s">
        <v>497</v>
      </c>
      <c r="G28" s="241" t="s">
        <v>497</v>
      </c>
      <c r="H28" s="241" t="s">
        <v>1354</v>
      </c>
      <c r="I28" s="241"/>
    </row>
    <row r="29" spans="1:9" ht="14.25">
      <c r="A29" s="241">
        <v>26</v>
      </c>
      <c r="B29" s="241"/>
      <c r="C29" s="241"/>
      <c r="D29" s="241">
        <v>-1499.04</v>
      </c>
      <c r="E29" s="241">
        <v>-396</v>
      </c>
      <c r="F29" s="241" t="s">
        <v>688</v>
      </c>
      <c r="G29" s="241" t="s">
        <v>688</v>
      </c>
      <c r="H29" s="241" t="s">
        <v>1355</v>
      </c>
      <c r="I29" s="241"/>
    </row>
    <row r="30" spans="1:9" ht="14.25">
      <c r="A30" s="241">
        <v>27</v>
      </c>
      <c r="B30" s="241"/>
      <c r="C30" s="241"/>
      <c r="D30" s="241">
        <v>-1499.04</v>
      </c>
      <c r="E30" s="241">
        <v>-468</v>
      </c>
      <c r="F30" s="241" t="s">
        <v>493</v>
      </c>
      <c r="G30" s="241" t="s">
        <v>493</v>
      </c>
      <c r="H30" s="241" t="s">
        <v>1356</v>
      </c>
      <c r="I30" s="241"/>
    </row>
    <row r="31" spans="1:9" ht="14.25">
      <c r="A31" s="241">
        <v>28</v>
      </c>
      <c r="B31" s="241"/>
      <c r="C31" s="241"/>
      <c r="D31" s="241">
        <v>-1499.04</v>
      </c>
      <c r="E31" s="241">
        <v>-544.5</v>
      </c>
      <c r="F31" s="241" t="s">
        <v>496</v>
      </c>
      <c r="G31" s="241" t="s">
        <v>496</v>
      </c>
      <c r="H31" s="241" t="s">
        <v>1357</v>
      </c>
      <c r="I31" s="241"/>
    </row>
    <row r="32" spans="1:9" ht="14.25">
      <c r="A32" s="241">
        <v>29</v>
      </c>
      <c r="B32" s="241"/>
      <c r="C32" s="241"/>
      <c r="D32" s="241">
        <v>-1499.04</v>
      </c>
      <c r="E32" s="241">
        <v>-652.5</v>
      </c>
      <c r="F32" s="241" t="s">
        <v>1346</v>
      </c>
      <c r="G32" s="241" t="s">
        <v>694</v>
      </c>
      <c r="H32" s="241" t="s">
        <v>694</v>
      </c>
      <c r="I32" s="241"/>
    </row>
    <row r="33" spans="1:9" ht="14.25">
      <c r="A33" s="241">
        <v>30</v>
      </c>
      <c r="B33" s="241"/>
      <c r="C33" s="241"/>
      <c r="D33" s="241">
        <v>-1499.4099000000001</v>
      </c>
      <c r="E33" s="241">
        <v>-750.6</v>
      </c>
      <c r="F33" s="241" t="s">
        <v>713</v>
      </c>
      <c r="G33" s="241" t="s">
        <v>713</v>
      </c>
      <c r="H33" s="241" t="s">
        <v>713</v>
      </c>
      <c r="I33" s="241"/>
    </row>
    <row r="34" spans="1:9" ht="14.25">
      <c r="A34" s="241">
        <v>31</v>
      </c>
      <c r="B34" s="241"/>
      <c r="C34" s="241"/>
      <c r="D34" s="241">
        <v>-1499.4099000000001</v>
      </c>
      <c r="E34" s="241">
        <v>-847.62990000000002</v>
      </c>
      <c r="F34" s="241" t="s">
        <v>715</v>
      </c>
      <c r="G34" s="241" t="s">
        <v>715</v>
      </c>
      <c r="H34" s="241" t="s">
        <v>715</v>
      </c>
      <c r="I34" s="241"/>
    </row>
    <row r="35" spans="1:9" ht="14.25">
      <c r="A35" s="241">
        <v>32</v>
      </c>
      <c r="B35" s="241"/>
      <c r="C35" s="241"/>
      <c r="D35" s="241">
        <v>-1499.4099000000001</v>
      </c>
      <c r="E35" s="241">
        <v>-944.14859999999999</v>
      </c>
      <c r="F35" s="241" t="s">
        <v>713</v>
      </c>
      <c r="G35" s="241" t="s">
        <v>713</v>
      </c>
      <c r="H35" s="241" t="s">
        <v>713</v>
      </c>
      <c r="I35" s="241"/>
    </row>
    <row r="36" spans="1:9" ht="14.25">
      <c r="A36" s="241">
        <v>33</v>
      </c>
      <c r="B36" s="241"/>
      <c r="C36" s="241"/>
      <c r="D36" s="241">
        <v>-1499.4099000000001</v>
      </c>
      <c r="E36" s="241">
        <v>-1066.3443</v>
      </c>
      <c r="F36" s="241" t="s">
        <v>715</v>
      </c>
      <c r="G36" s="241" t="s">
        <v>715</v>
      </c>
      <c r="H36" s="241" t="s">
        <v>715</v>
      </c>
      <c r="I36" s="241"/>
    </row>
    <row r="37" spans="1:9" ht="14.25">
      <c r="A37" s="241">
        <v>34</v>
      </c>
      <c r="B37" s="241"/>
      <c r="C37" s="241"/>
      <c r="D37" s="241">
        <v>-1499.4099000000001</v>
      </c>
      <c r="E37" s="241">
        <v>-1183.1759999999999</v>
      </c>
      <c r="F37" s="241" t="s">
        <v>718</v>
      </c>
      <c r="G37" s="241" t="s">
        <v>718</v>
      </c>
      <c r="H37" s="241" t="s">
        <v>718</v>
      </c>
      <c r="I37" s="241"/>
    </row>
    <row r="38" spans="1:9" ht="14.25">
      <c r="A38" s="241">
        <v>35</v>
      </c>
      <c r="B38" s="241"/>
      <c r="C38" s="241"/>
      <c r="D38" s="241">
        <v>-1499.4099000000001</v>
      </c>
      <c r="E38" s="241">
        <v>-1276.2</v>
      </c>
      <c r="F38" s="241" t="s">
        <v>715</v>
      </c>
      <c r="G38" s="241" t="s">
        <v>715</v>
      </c>
      <c r="H38" s="241" t="s">
        <v>715</v>
      </c>
      <c r="I38" s="241"/>
    </row>
    <row r="39" spans="1:9" ht="14.25">
      <c r="A39" s="241">
        <v>36</v>
      </c>
      <c r="B39" s="241"/>
      <c r="C39" s="241"/>
      <c r="D39" s="241">
        <v>-1499.4099000000001</v>
      </c>
      <c r="E39" s="241">
        <v>-1368.9</v>
      </c>
      <c r="F39" s="241" t="s">
        <v>718</v>
      </c>
      <c r="G39" s="241" t="s">
        <v>718</v>
      </c>
      <c r="H39" s="241" t="s">
        <v>718</v>
      </c>
      <c r="I39" s="241"/>
    </row>
    <row r="40" spans="1:9" ht="14.25">
      <c r="A40" s="241">
        <v>37</v>
      </c>
      <c r="B40" s="241"/>
      <c r="C40" s="241"/>
      <c r="D40" s="241">
        <v>-1307.25</v>
      </c>
      <c r="E40" s="241">
        <v>-1600.29</v>
      </c>
      <c r="F40" s="241" t="s">
        <v>1170</v>
      </c>
      <c r="G40" s="241" t="s">
        <v>1170</v>
      </c>
      <c r="H40" s="241" t="s">
        <v>1358</v>
      </c>
      <c r="I40" s="241"/>
    </row>
    <row r="41" spans="1:9" ht="14.25">
      <c r="A41" s="241">
        <v>38</v>
      </c>
      <c r="B41" s="241"/>
      <c r="C41" s="241"/>
      <c r="D41" s="241">
        <v>-1217.25</v>
      </c>
      <c r="E41" s="241">
        <v>-1600.29</v>
      </c>
      <c r="F41" s="241" t="s">
        <v>708</v>
      </c>
      <c r="G41" s="241" t="s">
        <v>708</v>
      </c>
      <c r="H41" s="241" t="s">
        <v>1359</v>
      </c>
      <c r="I41" s="241"/>
    </row>
    <row r="42" spans="1:9" ht="14.25">
      <c r="A42" s="241">
        <v>39</v>
      </c>
      <c r="B42" s="241"/>
      <c r="C42" s="241"/>
      <c r="D42" s="241">
        <v>-1136.25</v>
      </c>
      <c r="E42" s="241">
        <v>-1600.29</v>
      </c>
      <c r="F42" s="241" t="s">
        <v>506</v>
      </c>
      <c r="G42" s="241" t="s">
        <v>506</v>
      </c>
      <c r="H42" s="241" t="s">
        <v>1360</v>
      </c>
      <c r="I42" s="241"/>
    </row>
    <row r="43" spans="1:9" ht="14.25">
      <c r="A43" s="241">
        <v>40</v>
      </c>
      <c r="B43" s="241"/>
      <c r="C43" s="241"/>
      <c r="D43" s="241">
        <v>-1046.25</v>
      </c>
      <c r="E43" s="241">
        <v>-1600.29</v>
      </c>
      <c r="F43" s="241" t="s">
        <v>507</v>
      </c>
      <c r="G43" s="241" t="s">
        <v>507</v>
      </c>
      <c r="H43" s="241" t="s">
        <v>1361</v>
      </c>
      <c r="I43" s="241"/>
    </row>
    <row r="44" spans="1:9" ht="14.25">
      <c r="A44" s="241">
        <v>41</v>
      </c>
      <c r="B44" s="241"/>
      <c r="C44" s="241"/>
      <c r="D44" s="241">
        <v>-956.25</v>
      </c>
      <c r="E44" s="241">
        <v>-1600.29</v>
      </c>
      <c r="F44" s="241" t="s">
        <v>502</v>
      </c>
      <c r="G44" s="241" t="s">
        <v>502</v>
      </c>
      <c r="H44" s="241" t="s">
        <v>1362</v>
      </c>
      <c r="I44" s="241"/>
    </row>
    <row r="45" spans="1:9" ht="14.25">
      <c r="A45" s="241">
        <v>42</v>
      </c>
      <c r="B45" s="241"/>
      <c r="C45" s="241"/>
      <c r="D45" s="241">
        <v>-866.25</v>
      </c>
      <c r="E45" s="241">
        <v>-1600.29</v>
      </c>
      <c r="F45" s="241" t="s">
        <v>696</v>
      </c>
      <c r="G45" s="241" t="s">
        <v>696</v>
      </c>
      <c r="H45" s="241" t="s">
        <v>1363</v>
      </c>
      <c r="I45" s="241"/>
    </row>
    <row r="46" spans="1:9" ht="14.25">
      <c r="A46" s="241">
        <v>43</v>
      </c>
      <c r="B46" s="241"/>
      <c r="C46" s="241"/>
      <c r="D46" s="241">
        <v>-796.95</v>
      </c>
      <c r="E46" s="241">
        <v>-1600.29</v>
      </c>
      <c r="F46" s="241" t="s">
        <v>503</v>
      </c>
      <c r="G46" s="241" t="s">
        <v>503</v>
      </c>
      <c r="H46" s="241" t="s">
        <v>1364</v>
      </c>
      <c r="I46" s="241"/>
    </row>
    <row r="47" spans="1:9" ht="14.25">
      <c r="A47" s="241">
        <v>44</v>
      </c>
      <c r="B47" s="241"/>
      <c r="C47" s="241"/>
      <c r="D47" s="241">
        <v>-729.45</v>
      </c>
      <c r="E47" s="241">
        <v>-1600.29</v>
      </c>
      <c r="F47" s="241" t="s">
        <v>500</v>
      </c>
      <c r="G47" s="241" t="s">
        <v>500</v>
      </c>
      <c r="H47" s="241" t="s">
        <v>1365</v>
      </c>
      <c r="I47" s="241"/>
    </row>
    <row r="48" spans="1:9" ht="14.25">
      <c r="A48" s="241">
        <v>45</v>
      </c>
      <c r="B48" s="241"/>
      <c r="C48" s="241"/>
      <c r="D48" s="241">
        <v>-662.85</v>
      </c>
      <c r="E48" s="241">
        <v>-1600.29</v>
      </c>
      <c r="F48" s="241" t="s">
        <v>696</v>
      </c>
      <c r="G48" s="241" t="s">
        <v>696</v>
      </c>
      <c r="H48" s="241" t="s">
        <v>1363</v>
      </c>
      <c r="I48" s="241"/>
    </row>
    <row r="49" spans="1:9" ht="14.25">
      <c r="A49" s="241">
        <v>46</v>
      </c>
      <c r="B49" s="241"/>
      <c r="C49" s="241"/>
      <c r="D49" s="241">
        <v>-598.04999999999995</v>
      </c>
      <c r="E49" s="241">
        <v>-1600.29</v>
      </c>
      <c r="F49" s="241" t="s">
        <v>508</v>
      </c>
      <c r="G49" s="241" t="s">
        <v>508</v>
      </c>
      <c r="H49" s="241" t="s">
        <v>1366</v>
      </c>
      <c r="I49" s="241"/>
    </row>
    <row r="50" spans="1:9" ht="14.25">
      <c r="A50" s="241">
        <v>47</v>
      </c>
      <c r="B50" s="241"/>
      <c r="C50" s="241"/>
      <c r="D50" s="241">
        <v>-533.25</v>
      </c>
      <c r="E50" s="241">
        <v>-1600.29</v>
      </c>
      <c r="F50" s="241" t="s">
        <v>509</v>
      </c>
      <c r="G50" s="241" t="s">
        <v>509</v>
      </c>
      <c r="H50" s="241" t="s">
        <v>1367</v>
      </c>
      <c r="I50" s="241"/>
    </row>
    <row r="51" spans="1:9" ht="14.25">
      <c r="A51" s="241">
        <v>48</v>
      </c>
      <c r="B51" s="241"/>
      <c r="C51" s="241"/>
      <c r="D51" s="241">
        <v>-456.75</v>
      </c>
      <c r="E51" s="241">
        <v>-1600.29</v>
      </c>
      <c r="F51" s="241" t="s">
        <v>0</v>
      </c>
      <c r="G51" s="241" t="s">
        <v>0</v>
      </c>
      <c r="H51" s="241" t="s">
        <v>1368</v>
      </c>
      <c r="I51" s="241"/>
    </row>
    <row r="52" spans="1:9" ht="14.25">
      <c r="A52" s="241">
        <v>49</v>
      </c>
      <c r="B52" s="241"/>
      <c r="C52" s="241"/>
      <c r="D52" s="241">
        <v>-391.95</v>
      </c>
      <c r="E52" s="241">
        <v>-1600.29</v>
      </c>
      <c r="F52" s="241" t="s">
        <v>695</v>
      </c>
      <c r="G52" s="241" t="s">
        <v>695</v>
      </c>
      <c r="H52" s="241" t="s">
        <v>1369</v>
      </c>
      <c r="I52" s="241"/>
    </row>
    <row r="53" spans="1:9" ht="14.25">
      <c r="A53" s="241">
        <v>50</v>
      </c>
      <c r="B53" s="241"/>
      <c r="C53" s="241"/>
      <c r="D53" s="241">
        <v>-327.14999999999998</v>
      </c>
      <c r="E53" s="241">
        <v>-1600.29</v>
      </c>
      <c r="F53" s="241" t="s">
        <v>791</v>
      </c>
      <c r="G53" s="241" t="s">
        <v>791</v>
      </c>
      <c r="H53" s="241" t="s">
        <v>1370</v>
      </c>
      <c r="I53" s="241"/>
    </row>
    <row r="54" spans="1:9" ht="14.25">
      <c r="A54" s="241">
        <v>51</v>
      </c>
      <c r="B54" s="241"/>
      <c r="C54" s="241"/>
      <c r="D54" s="241">
        <v>-261.45</v>
      </c>
      <c r="E54" s="241">
        <v>-1600.29</v>
      </c>
      <c r="F54" s="241" t="s">
        <v>1137</v>
      </c>
      <c r="G54" s="241" t="s">
        <v>1137</v>
      </c>
      <c r="H54" s="241" t="s">
        <v>1371</v>
      </c>
      <c r="I54" s="241"/>
    </row>
    <row r="55" spans="1:9" ht="14.25">
      <c r="A55" s="241">
        <v>52</v>
      </c>
      <c r="B55" s="241"/>
      <c r="C55" s="241"/>
      <c r="D55" s="241">
        <v>-172.35</v>
      </c>
      <c r="E55" s="241">
        <v>-1600.65</v>
      </c>
      <c r="F55" s="241" t="s">
        <v>699</v>
      </c>
      <c r="G55" s="241" t="s">
        <v>699</v>
      </c>
      <c r="H55" s="241" t="s">
        <v>1372</v>
      </c>
      <c r="I55" s="241"/>
    </row>
    <row r="56" spans="1:9" ht="14.25">
      <c r="A56" s="241">
        <v>53</v>
      </c>
      <c r="B56" s="241"/>
      <c r="C56" s="241"/>
      <c r="D56" s="241">
        <v>-92.25</v>
      </c>
      <c r="E56" s="241">
        <v>-1600.65</v>
      </c>
      <c r="F56" s="241" t="s">
        <v>1373</v>
      </c>
      <c r="G56" s="241" t="s">
        <v>687</v>
      </c>
      <c r="H56" s="241" t="s">
        <v>687</v>
      </c>
      <c r="I56" s="241"/>
    </row>
    <row r="57" spans="1:9" ht="14.25">
      <c r="A57" s="241">
        <v>54</v>
      </c>
      <c r="B57" s="241"/>
      <c r="C57" s="241"/>
      <c r="D57" s="241">
        <v>-12.15</v>
      </c>
      <c r="E57" s="241">
        <v>-1600.65</v>
      </c>
      <c r="F57" s="241" t="s">
        <v>702</v>
      </c>
      <c r="G57" s="241" t="s">
        <v>702</v>
      </c>
      <c r="H57" s="241" t="s">
        <v>1374</v>
      </c>
      <c r="I57" s="241"/>
    </row>
    <row r="58" spans="1:9" ht="14.25">
      <c r="A58" s="241">
        <v>55</v>
      </c>
      <c r="B58" s="241"/>
      <c r="C58" s="241"/>
      <c r="D58" s="241">
        <v>67.95</v>
      </c>
      <c r="E58" s="241">
        <v>-1600.65</v>
      </c>
      <c r="F58" s="241" t="s">
        <v>703</v>
      </c>
      <c r="G58" s="241" t="s">
        <v>703</v>
      </c>
      <c r="H58" s="241" t="s">
        <v>1375</v>
      </c>
      <c r="I58" s="241"/>
    </row>
    <row r="59" spans="1:9" ht="14.25">
      <c r="A59" s="241">
        <v>56</v>
      </c>
      <c r="B59" s="241"/>
      <c r="C59" s="241"/>
      <c r="D59" s="241">
        <v>148.05000000000001</v>
      </c>
      <c r="E59" s="241">
        <v>-1600.65</v>
      </c>
      <c r="F59" s="241" t="s">
        <v>705</v>
      </c>
      <c r="G59" s="241" t="s">
        <v>687</v>
      </c>
      <c r="H59" s="241" t="s">
        <v>687</v>
      </c>
      <c r="I59" s="241"/>
    </row>
    <row r="60" spans="1:9" ht="14.25">
      <c r="A60" s="241">
        <v>57</v>
      </c>
      <c r="B60" s="241"/>
      <c r="C60" s="241"/>
      <c r="D60" s="241">
        <v>228.15</v>
      </c>
      <c r="E60" s="241">
        <v>-1600.65</v>
      </c>
      <c r="F60" s="241" t="s">
        <v>707</v>
      </c>
      <c r="G60" s="241" t="s">
        <v>687</v>
      </c>
      <c r="H60" s="241" t="s">
        <v>687</v>
      </c>
      <c r="I60" s="241"/>
    </row>
    <row r="61" spans="1:9" ht="14.25">
      <c r="A61" s="241">
        <v>58</v>
      </c>
      <c r="B61" s="241"/>
      <c r="C61" s="241"/>
      <c r="D61" s="241">
        <v>308.25</v>
      </c>
      <c r="E61" s="241">
        <v>-1600.65</v>
      </c>
      <c r="F61" s="241" t="s">
        <v>710</v>
      </c>
      <c r="G61" s="241" t="s">
        <v>710</v>
      </c>
      <c r="H61" s="241" t="s">
        <v>1376</v>
      </c>
      <c r="I61" s="241"/>
    </row>
    <row r="62" spans="1:9" ht="14.25">
      <c r="A62" s="241">
        <v>59</v>
      </c>
      <c r="B62" s="241"/>
      <c r="C62" s="241"/>
      <c r="D62" s="241">
        <v>388.35</v>
      </c>
      <c r="E62" s="241">
        <v>-1600.65</v>
      </c>
      <c r="F62" s="241" t="s">
        <v>714</v>
      </c>
      <c r="G62" s="241" t="s">
        <v>714</v>
      </c>
      <c r="H62" s="241" t="s">
        <v>1377</v>
      </c>
      <c r="I62" s="241"/>
    </row>
    <row r="63" spans="1:9" ht="14.25">
      <c r="A63" s="241">
        <v>60</v>
      </c>
      <c r="B63" s="241"/>
      <c r="C63" s="241"/>
      <c r="D63" s="241">
        <v>468.45</v>
      </c>
      <c r="E63" s="241">
        <v>-1600.65</v>
      </c>
      <c r="F63" s="241" t="s">
        <v>717</v>
      </c>
      <c r="G63" s="241" t="s">
        <v>717</v>
      </c>
      <c r="H63" s="241" t="s">
        <v>1378</v>
      </c>
      <c r="I63" s="241"/>
    </row>
    <row r="64" spans="1:9" ht="14.25">
      <c r="A64" s="241">
        <v>61</v>
      </c>
      <c r="B64" s="241"/>
      <c r="C64" s="241"/>
      <c r="D64" s="241">
        <v>548.54999999999995</v>
      </c>
      <c r="E64" s="241">
        <v>-1600.65</v>
      </c>
      <c r="F64" s="241" t="s">
        <v>719</v>
      </c>
      <c r="G64" s="241" t="s">
        <v>719</v>
      </c>
      <c r="H64" s="241" t="s">
        <v>1379</v>
      </c>
      <c r="I64" s="241"/>
    </row>
    <row r="65" spans="1:9" ht="14.25">
      <c r="A65" s="241">
        <v>62</v>
      </c>
      <c r="B65" s="241"/>
      <c r="C65" s="241"/>
      <c r="D65" s="241">
        <v>628.65</v>
      </c>
      <c r="E65" s="241">
        <v>-1600.65</v>
      </c>
      <c r="F65" s="241" t="s">
        <v>721</v>
      </c>
      <c r="G65" s="241" t="s">
        <v>721</v>
      </c>
      <c r="H65" s="241" t="s">
        <v>1380</v>
      </c>
      <c r="I65" s="241"/>
    </row>
    <row r="66" spans="1:9" ht="14.25">
      <c r="A66" s="241">
        <v>63</v>
      </c>
      <c r="B66" s="241"/>
      <c r="C66" s="241"/>
      <c r="D66" s="241">
        <v>708.75</v>
      </c>
      <c r="E66" s="241">
        <v>-1600.65</v>
      </c>
      <c r="F66" s="241" t="s">
        <v>722</v>
      </c>
      <c r="G66" s="241" t="s">
        <v>722</v>
      </c>
      <c r="H66" s="241" t="s">
        <v>1381</v>
      </c>
      <c r="I66" s="241"/>
    </row>
    <row r="67" spans="1:9" ht="14.25">
      <c r="A67" s="241">
        <v>64</v>
      </c>
      <c r="B67" s="241"/>
      <c r="C67" s="241"/>
      <c r="D67" s="241">
        <v>788.85</v>
      </c>
      <c r="E67" s="241">
        <v>-1600.65</v>
      </c>
      <c r="F67" s="241" t="s">
        <v>695</v>
      </c>
      <c r="G67" s="241" t="s">
        <v>695</v>
      </c>
      <c r="H67" s="241" t="s">
        <v>1369</v>
      </c>
      <c r="I67" s="241"/>
    </row>
    <row r="68" spans="1:9" ht="14.25">
      <c r="A68" s="241">
        <v>65</v>
      </c>
      <c r="B68" s="241"/>
      <c r="C68" s="241"/>
      <c r="D68" s="241">
        <v>873.9</v>
      </c>
      <c r="E68" s="241">
        <v>-1600.65</v>
      </c>
      <c r="F68" s="241" t="s">
        <v>724</v>
      </c>
      <c r="G68" s="241" t="s">
        <v>724</v>
      </c>
      <c r="H68" s="241" t="s">
        <v>1382</v>
      </c>
      <c r="I68" s="241"/>
    </row>
    <row r="69" spans="1:9" ht="14.25">
      <c r="A69" s="241">
        <v>66</v>
      </c>
      <c r="B69" s="241"/>
      <c r="C69" s="241"/>
      <c r="D69" s="241">
        <v>963.9</v>
      </c>
      <c r="E69" s="241">
        <v>-1600.65</v>
      </c>
      <c r="F69" s="241" t="s">
        <v>725</v>
      </c>
      <c r="G69" s="241" t="s">
        <v>725</v>
      </c>
      <c r="H69" s="241" t="s">
        <v>1383</v>
      </c>
      <c r="I69" s="241"/>
    </row>
    <row r="70" spans="1:9" ht="14.25">
      <c r="A70" s="241">
        <v>67</v>
      </c>
      <c r="B70" s="241"/>
      <c r="C70" s="241"/>
      <c r="D70" s="241">
        <v>1143.9000000000001</v>
      </c>
      <c r="E70" s="241">
        <v>-1600.65</v>
      </c>
      <c r="F70" s="241" t="s">
        <v>726</v>
      </c>
      <c r="G70" s="241" t="s">
        <v>726</v>
      </c>
      <c r="H70" s="241" t="s">
        <v>1384</v>
      </c>
      <c r="I70" s="241"/>
    </row>
    <row r="71" spans="1:9" ht="14.25">
      <c r="A71" s="241">
        <v>68</v>
      </c>
      <c r="B71" s="241"/>
      <c r="C71" s="241"/>
      <c r="D71" s="241">
        <v>1233.9000000000001</v>
      </c>
      <c r="E71" s="241">
        <v>-1600.65</v>
      </c>
      <c r="F71" s="241" t="s">
        <v>716</v>
      </c>
      <c r="G71" s="241" t="s">
        <v>716</v>
      </c>
      <c r="H71" s="241" t="s">
        <v>1385</v>
      </c>
      <c r="I71" s="241"/>
    </row>
    <row r="72" spans="1:9" ht="14.25">
      <c r="A72" s="241">
        <v>69</v>
      </c>
      <c r="B72" s="241"/>
      <c r="C72" s="241"/>
      <c r="D72" s="241">
        <v>1499.04</v>
      </c>
      <c r="E72" s="241">
        <v>-1408.5</v>
      </c>
      <c r="F72" s="241" t="s">
        <v>689</v>
      </c>
      <c r="G72" s="241" t="s">
        <v>687</v>
      </c>
      <c r="H72" s="241" t="s">
        <v>687</v>
      </c>
      <c r="I72" s="241"/>
    </row>
    <row r="73" spans="1:9" ht="14.25">
      <c r="A73" s="241">
        <v>70</v>
      </c>
      <c r="B73" s="241"/>
      <c r="C73" s="241"/>
      <c r="D73" s="241">
        <v>1499.04</v>
      </c>
      <c r="E73" s="241">
        <v>-1318.5</v>
      </c>
      <c r="F73" s="241" t="s">
        <v>691</v>
      </c>
      <c r="G73" s="241" t="s">
        <v>692</v>
      </c>
      <c r="H73" s="241" t="s">
        <v>1386</v>
      </c>
      <c r="I73" s="241"/>
    </row>
    <row r="74" spans="1:9" ht="14.25">
      <c r="A74" s="241">
        <v>71</v>
      </c>
      <c r="B74" s="241"/>
      <c r="C74" s="241"/>
      <c r="D74" s="241">
        <v>1499.04</v>
      </c>
      <c r="E74" s="241">
        <v>-1224</v>
      </c>
      <c r="F74" s="241" t="s">
        <v>511</v>
      </c>
      <c r="G74" s="241" t="s">
        <v>511</v>
      </c>
      <c r="H74" s="241" t="s">
        <v>1387</v>
      </c>
      <c r="I74" s="241"/>
    </row>
    <row r="75" spans="1:9" ht="14.25">
      <c r="A75" s="241">
        <v>72</v>
      </c>
      <c r="B75" s="241"/>
      <c r="C75" s="241"/>
      <c r="D75" s="241">
        <v>1499.04</v>
      </c>
      <c r="E75" s="241">
        <v>-1134</v>
      </c>
      <c r="F75" s="241" t="s">
        <v>484</v>
      </c>
      <c r="G75" s="241" t="s">
        <v>484</v>
      </c>
      <c r="H75" s="241" t="s">
        <v>1388</v>
      </c>
      <c r="I75" s="241"/>
    </row>
    <row r="76" spans="1:9" ht="14.25">
      <c r="A76" s="241">
        <v>73</v>
      </c>
      <c r="B76" s="241"/>
      <c r="C76" s="241"/>
      <c r="D76" s="241">
        <v>1499.04</v>
      </c>
      <c r="E76" s="241">
        <v>-1044</v>
      </c>
      <c r="F76" s="241" t="s">
        <v>697</v>
      </c>
      <c r="G76" s="241" t="s">
        <v>697</v>
      </c>
      <c r="H76" s="241" t="s">
        <v>697</v>
      </c>
      <c r="I76" s="241"/>
    </row>
    <row r="77" spans="1:9" ht="14.25">
      <c r="A77" s="241">
        <v>74</v>
      </c>
      <c r="B77" s="241"/>
      <c r="C77" s="241"/>
      <c r="D77" s="241">
        <v>1499.04</v>
      </c>
      <c r="E77" s="241">
        <v>-967.5</v>
      </c>
      <c r="F77" s="241" t="s">
        <v>489</v>
      </c>
      <c r="G77" s="241" t="s">
        <v>489</v>
      </c>
      <c r="H77" s="241" t="s">
        <v>1389</v>
      </c>
      <c r="I77" s="241"/>
    </row>
    <row r="78" spans="1:9" ht="14.25">
      <c r="A78" s="241">
        <v>75</v>
      </c>
      <c r="B78" s="241"/>
      <c r="C78" s="241"/>
      <c r="D78" s="241">
        <v>1499.04</v>
      </c>
      <c r="E78" s="241">
        <v>-904.5</v>
      </c>
      <c r="F78" s="241" t="s">
        <v>487</v>
      </c>
      <c r="G78" s="241" t="s">
        <v>487</v>
      </c>
      <c r="H78" s="241" t="s">
        <v>1390</v>
      </c>
      <c r="I78" s="241"/>
    </row>
    <row r="79" spans="1:9" ht="14.25">
      <c r="A79" s="241">
        <v>76</v>
      </c>
      <c r="B79" s="241"/>
      <c r="C79" s="241"/>
      <c r="D79" s="241">
        <v>1499.04</v>
      </c>
      <c r="E79" s="241">
        <v>-841.5</v>
      </c>
      <c r="F79" s="241" t="s">
        <v>490</v>
      </c>
      <c r="G79" s="241" t="s">
        <v>490</v>
      </c>
      <c r="H79" s="241" t="s">
        <v>1391</v>
      </c>
      <c r="I79" s="241"/>
    </row>
    <row r="80" spans="1:9" ht="14.25">
      <c r="A80" s="241">
        <v>77</v>
      </c>
      <c r="B80" s="241"/>
      <c r="C80" s="241"/>
      <c r="D80" s="241">
        <v>1499.04</v>
      </c>
      <c r="E80" s="241">
        <v>-778.5</v>
      </c>
      <c r="F80" s="241" t="s">
        <v>486</v>
      </c>
      <c r="G80" s="241" t="s">
        <v>486</v>
      </c>
      <c r="H80" s="241" t="s">
        <v>1392</v>
      </c>
      <c r="I80" s="241"/>
    </row>
    <row r="81" spans="1:9" ht="14.25">
      <c r="A81" s="241">
        <v>78</v>
      </c>
      <c r="B81" s="241"/>
      <c r="C81" s="241"/>
      <c r="D81" s="241">
        <v>1499.04</v>
      </c>
      <c r="E81" s="241">
        <v>-715.5</v>
      </c>
      <c r="F81" s="241" t="s">
        <v>697</v>
      </c>
      <c r="G81" s="241" t="s">
        <v>697</v>
      </c>
      <c r="H81" s="241" t="s">
        <v>697</v>
      </c>
      <c r="I81" s="241"/>
    </row>
    <row r="82" spans="1:9" ht="14.25">
      <c r="A82" s="241">
        <v>79</v>
      </c>
      <c r="B82" s="241"/>
      <c r="C82" s="241"/>
      <c r="D82" s="241">
        <v>1499.04</v>
      </c>
      <c r="E82" s="241">
        <v>-652.5</v>
      </c>
      <c r="F82" s="241" t="s">
        <v>485</v>
      </c>
      <c r="G82" s="241" t="s">
        <v>485</v>
      </c>
      <c r="H82" s="241" t="s">
        <v>1393</v>
      </c>
      <c r="I82" s="241"/>
    </row>
    <row r="83" spans="1:9" ht="14.25">
      <c r="A83" s="241">
        <v>80</v>
      </c>
      <c r="B83" s="241"/>
      <c r="C83" s="241"/>
      <c r="D83" s="241">
        <v>1499.04</v>
      </c>
      <c r="E83" s="241">
        <v>-589.5</v>
      </c>
      <c r="F83" s="241" t="s">
        <v>491</v>
      </c>
      <c r="G83" s="241" t="s">
        <v>491</v>
      </c>
      <c r="H83" s="241" t="s">
        <v>1394</v>
      </c>
      <c r="I83" s="241"/>
    </row>
    <row r="84" spans="1:9" ht="14.25">
      <c r="A84" s="241">
        <v>81</v>
      </c>
      <c r="B84" s="241"/>
      <c r="C84" s="241"/>
      <c r="D84" s="241">
        <v>1499.04</v>
      </c>
      <c r="E84" s="241">
        <v>-526.5</v>
      </c>
      <c r="F84" s="241" t="s">
        <v>479</v>
      </c>
      <c r="G84" s="241" t="s">
        <v>479</v>
      </c>
      <c r="H84" s="241" t="s">
        <v>1395</v>
      </c>
      <c r="I84" s="241"/>
    </row>
    <row r="85" spans="1:9" ht="14.25">
      <c r="A85" s="241">
        <v>82</v>
      </c>
      <c r="B85" s="241"/>
      <c r="C85" s="241"/>
      <c r="D85" s="241">
        <v>1499.04</v>
      </c>
      <c r="E85" s="241">
        <v>-463.5</v>
      </c>
      <c r="F85" s="241" t="s">
        <v>478</v>
      </c>
      <c r="G85" s="241" t="s">
        <v>478</v>
      </c>
      <c r="H85" s="241" t="s">
        <v>1396</v>
      </c>
      <c r="I85" s="241"/>
    </row>
    <row r="86" spans="1:9" ht="14.25">
      <c r="A86" s="241">
        <v>83</v>
      </c>
      <c r="B86" s="241"/>
      <c r="C86" s="241"/>
      <c r="D86" s="241">
        <v>1499.04</v>
      </c>
      <c r="E86" s="241">
        <v>-400.5</v>
      </c>
      <c r="F86" s="241" t="s">
        <v>477</v>
      </c>
      <c r="G86" s="241" t="s">
        <v>477</v>
      </c>
      <c r="H86" s="241" t="s">
        <v>1397</v>
      </c>
      <c r="I86" s="241"/>
    </row>
    <row r="87" spans="1:9" ht="14.25">
      <c r="A87" s="241">
        <v>84</v>
      </c>
      <c r="B87" s="241"/>
      <c r="C87" s="241"/>
      <c r="D87" s="241">
        <v>1499.04</v>
      </c>
      <c r="E87" s="241">
        <v>-336.6</v>
      </c>
      <c r="F87" s="241" t="s">
        <v>697</v>
      </c>
      <c r="G87" s="241" t="s">
        <v>697</v>
      </c>
      <c r="H87" s="241" t="s">
        <v>697</v>
      </c>
      <c r="I87" s="241"/>
    </row>
    <row r="88" spans="1:9" ht="14.25">
      <c r="A88" s="241">
        <v>85</v>
      </c>
      <c r="B88" s="241"/>
      <c r="C88" s="241"/>
      <c r="D88" s="241">
        <v>1499.04</v>
      </c>
      <c r="E88" s="241">
        <v>-266.39999999999998</v>
      </c>
      <c r="F88" s="241" t="s">
        <v>469</v>
      </c>
      <c r="G88" s="241" t="s">
        <v>469</v>
      </c>
      <c r="H88" s="241" t="s">
        <v>1398</v>
      </c>
      <c r="I88" s="241"/>
    </row>
    <row r="89" spans="1:9" ht="14.25">
      <c r="A89" s="241">
        <v>86</v>
      </c>
      <c r="B89" s="241"/>
      <c r="C89" s="241"/>
      <c r="D89" s="241">
        <v>1499.04</v>
      </c>
      <c r="E89" s="241">
        <v>-186.3</v>
      </c>
      <c r="F89" s="241" t="s">
        <v>471</v>
      </c>
      <c r="G89" s="241" t="s">
        <v>471</v>
      </c>
      <c r="H89" s="241" t="s">
        <v>1399</v>
      </c>
      <c r="I89" s="241"/>
    </row>
    <row r="90" spans="1:9" ht="14.25">
      <c r="A90" s="241">
        <v>87</v>
      </c>
      <c r="B90" s="241"/>
      <c r="C90" s="241"/>
      <c r="D90" s="241">
        <v>1499.04</v>
      </c>
      <c r="E90" s="241">
        <v>-94.5</v>
      </c>
      <c r="F90" s="241" t="s">
        <v>1346</v>
      </c>
      <c r="G90" s="241" t="s">
        <v>694</v>
      </c>
      <c r="H90" s="241" t="s">
        <v>694</v>
      </c>
      <c r="I90" s="241"/>
    </row>
    <row r="91" spans="1:9" ht="14.25">
      <c r="A91" s="241">
        <v>88</v>
      </c>
      <c r="B91" s="241"/>
      <c r="C91" s="241"/>
      <c r="D91" s="241">
        <v>1262.25</v>
      </c>
      <c r="E91" s="241">
        <v>1600.29</v>
      </c>
      <c r="F91" s="241" t="s">
        <v>1081</v>
      </c>
      <c r="G91" s="241" t="s">
        <v>1081</v>
      </c>
      <c r="H91" s="241" t="s">
        <v>1400</v>
      </c>
      <c r="I91" s="241"/>
    </row>
    <row r="92" spans="1:9" ht="14.25">
      <c r="A92" s="241">
        <v>89</v>
      </c>
      <c r="B92" s="241"/>
      <c r="C92" s="241"/>
      <c r="D92" s="241">
        <v>1172.25</v>
      </c>
      <c r="E92" s="241">
        <v>1600.29</v>
      </c>
      <c r="F92" s="241" t="s">
        <v>473</v>
      </c>
      <c r="G92" s="241" t="s">
        <v>473</v>
      </c>
      <c r="H92" s="241" t="s">
        <v>1401</v>
      </c>
      <c r="I92" s="241"/>
    </row>
    <row r="93" spans="1:9" ht="14.25">
      <c r="A93" s="241">
        <v>90</v>
      </c>
      <c r="B93" s="241"/>
      <c r="C93" s="241"/>
      <c r="D93" s="241">
        <v>1082.25</v>
      </c>
      <c r="E93" s="241">
        <v>1600.29</v>
      </c>
      <c r="F93" s="241" t="s">
        <v>697</v>
      </c>
      <c r="G93" s="241" t="s">
        <v>697</v>
      </c>
      <c r="H93" s="241" t="s">
        <v>697</v>
      </c>
      <c r="I93" s="241"/>
    </row>
    <row r="94" spans="1:9" ht="14.25">
      <c r="A94" s="241">
        <v>91</v>
      </c>
      <c r="B94" s="241"/>
      <c r="C94" s="241"/>
      <c r="D94" s="241">
        <v>992.25</v>
      </c>
      <c r="E94" s="241">
        <v>1600.29</v>
      </c>
      <c r="F94" s="241" t="s">
        <v>1080</v>
      </c>
      <c r="G94" s="241" t="s">
        <v>1080</v>
      </c>
      <c r="H94" s="241" t="s">
        <v>25</v>
      </c>
      <c r="I94" s="241"/>
    </row>
    <row r="95" spans="1:9" ht="14.25">
      <c r="A95" s="241">
        <v>92</v>
      </c>
      <c r="B95" s="241"/>
      <c r="C95" s="241"/>
      <c r="D95" s="241">
        <v>902.25</v>
      </c>
      <c r="E95" s="241">
        <v>1600.29</v>
      </c>
      <c r="F95" s="241" t="s">
        <v>1346</v>
      </c>
      <c r="G95" s="241" t="s">
        <v>694</v>
      </c>
      <c r="H95" s="241" t="s">
        <v>694</v>
      </c>
      <c r="I95" s="241"/>
    </row>
    <row r="96" spans="1:9" ht="14.25">
      <c r="A96" s="241">
        <v>93</v>
      </c>
      <c r="B96" s="241"/>
      <c r="C96" s="241"/>
      <c r="D96" s="241">
        <v>807.75</v>
      </c>
      <c r="E96" s="241">
        <v>1600.29</v>
      </c>
      <c r="F96" s="241" t="s">
        <v>472</v>
      </c>
      <c r="G96" s="241" t="s">
        <v>472</v>
      </c>
      <c r="H96" s="241" t="s">
        <v>1402</v>
      </c>
      <c r="I96" s="241"/>
    </row>
    <row r="97" spans="1:9" ht="14.25">
      <c r="A97" s="241">
        <v>94</v>
      </c>
      <c r="B97" s="241"/>
      <c r="C97" s="241"/>
      <c r="D97" s="241">
        <v>737.55</v>
      </c>
      <c r="E97" s="241">
        <v>1600.29</v>
      </c>
      <c r="F97" s="241" t="s">
        <v>468</v>
      </c>
      <c r="G97" s="241" t="s">
        <v>468</v>
      </c>
      <c r="H97" s="241" t="s">
        <v>1403</v>
      </c>
      <c r="I97" s="241"/>
    </row>
    <row r="98" spans="1:9" ht="14.25">
      <c r="A98" s="241">
        <v>95</v>
      </c>
      <c r="B98" s="241"/>
      <c r="C98" s="241"/>
      <c r="D98" s="241">
        <v>669.15</v>
      </c>
      <c r="E98" s="241">
        <v>1600.29</v>
      </c>
      <c r="F98" s="241" t="s">
        <v>1082</v>
      </c>
      <c r="G98" s="241" t="s">
        <v>1082</v>
      </c>
      <c r="H98" s="241" t="s">
        <v>1404</v>
      </c>
      <c r="I98" s="241"/>
    </row>
    <row r="99" spans="1:9" ht="14.25">
      <c r="A99" s="241">
        <v>96</v>
      </c>
      <c r="B99" s="241"/>
      <c r="C99" s="241"/>
      <c r="D99" s="241">
        <v>601.65</v>
      </c>
      <c r="E99" s="241">
        <v>1600.29</v>
      </c>
      <c r="F99" s="241" t="s">
        <v>697</v>
      </c>
      <c r="G99" s="241" t="s">
        <v>697</v>
      </c>
      <c r="H99" s="241" t="s">
        <v>697</v>
      </c>
      <c r="I99" s="241"/>
    </row>
    <row r="100" spans="1:9" ht="14.25">
      <c r="A100" s="241">
        <v>97</v>
      </c>
      <c r="B100" s="241"/>
      <c r="C100" s="241"/>
      <c r="D100" s="241">
        <v>535.04999999999995</v>
      </c>
      <c r="E100" s="241">
        <v>1600.29</v>
      </c>
      <c r="F100" s="241" t="s">
        <v>1141</v>
      </c>
      <c r="G100" s="241" t="s">
        <v>1141</v>
      </c>
      <c r="H100" s="241" t="s">
        <v>11</v>
      </c>
      <c r="I100" s="241"/>
    </row>
    <row r="101" spans="1:9" ht="14.25">
      <c r="A101" s="241">
        <v>98</v>
      </c>
      <c r="B101" s="241"/>
      <c r="C101" s="241"/>
      <c r="D101" s="241">
        <v>469.35</v>
      </c>
      <c r="E101" s="241">
        <v>1600.29</v>
      </c>
      <c r="F101" s="241" t="s">
        <v>1346</v>
      </c>
      <c r="G101" s="241" t="s">
        <v>694</v>
      </c>
      <c r="H101" s="241" t="s">
        <v>694</v>
      </c>
      <c r="I101" s="241"/>
    </row>
    <row r="102" spans="1:9" ht="14.25">
      <c r="A102" s="241">
        <v>99</v>
      </c>
      <c r="B102" s="241"/>
      <c r="C102" s="241"/>
      <c r="D102" s="241">
        <v>406.35</v>
      </c>
      <c r="E102" s="241">
        <v>1600.29</v>
      </c>
      <c r="F102" s="241" t="s">
        <v>1346</v>
      </c>
      <c r="G102" s="241" t="s">
        <v>694</v>
      </c>
      <c r="H102" s="241" t="s">
        <v>694</v>
      </c>
      <c r="I102" s="241"/>
    </row>
    <row r="103" spans="1:9" ht="14.25">
      <c r="A103" s="241">
        <v>100</v>
      </c>
      <c r="B103" s="241"/>
      <c r="C103" s="241"/>
      <c r="D103" s="241">
        <v>342.45</v>
      </c>
      <c r="E103" s="241">
        <v>1600.29</v>
      </c>
      <c r="F103" s="241" t="s">
        <v>1079</v>
      </c>
      <c r="G103" s="241" t="s">
        <v>1079</v>
      </c>
      <c r="H103" s="241" t="s">
        <v>1405</v>
      </c>
      <c r="I103" s="241"/>
    </row>
    <row r="104" spans="1:9" ht="14.25">
      <c r="A104" s="241">
        <v>101</v>
      </c>
      <c r="B104" s="241"/>
      <c r="C104" s="241"/>
      <c r="D104" s="241">
        <v>279.45</v>
      </c>
      <c r="E104" s="241">
        <v>1600.29</v>
      </c>
      <c r="F104" s="241" t="s">
        <v>1077</v>
      </c>
      <c r="G104" s="241" t="s">
        <v>1077</v>
      </c>
      <c r="H104" s="241" t="s">
        <v>13</v>
      </c>
      <c r="I104" s="241"/>
    </row>
    <row r="105" spans="1:9" ht="14.25">
      <c r="A105" s="241">
        <v>102</v>
      </c>
      <c r="B105" s="241"/>
      <c r="C105" s="241"/>
      <c r="D105" s="241">
        <v>215.55</v>
      </c>
      <c r="E105" s="241">
        <v>1600.29</v>
      </c>
      <c r="F105" s="241" t="s">
        <v>697</v>
      </c>
      <c r="G105" s="241" t="s">
        <v>697</v>
      </c>
      <c r="H105" s="241" t="s">
        <v>697</v>
      </c>
      <c r="I105" s="241"/>
    </row>
    <row r="106" spans="1:9" ht="14.25">
      <c r="A106" s="241">
        <v>103</v>
      </c>
      <c r="B106" s="241"/>
      <c r="C106" s="241"/>
      <c r="D106" s="241">
        <v>151.65</v>
      </c>
      <c r="E106" s="241">
        <v>1600.29</v>
      </c>
      <c r="F106" s="241" t="s">
        <v>1076</v>
      </c>
      <c r="G106" s="241" t="s">
        <v>1076</v>
      </c>
      <c r="H106" s="241" t="s">
        <v>1406</v>
      </c>
      <c r="I106" s="241"/>
    </row>
    <row r="107" spans="1:9" ht="14.25">
      <c r="A107" s="241">
        <v>104</v>
      </c>
      <c r="B107" s="241"/>
      <c r="C107" s="241"/>
      <c r="D107" s="241">
        <v>87.75</v>
      </c>
      <c r="E107" s="241">
        <v>1600.29</v>
      </c>
      <c r="F107" s="241" t="s">
        <v>1069</v>
      </c>
      <c r="G107" s="241" t="s">
        <v>1069</v>
      </c>
      <c r="H107" s="241" t="s">
        <v>1407</v>
      </c>
      <c r="I107" s="241"/>
    </row>
    <row r="108" spans="1:9" ht="14.25">
      <c r="A108" s="241">
        <v>105</v>
      </c>
      <c r="B108" s="241"/>
      <c r="C108" s="241"/>
      <c r="D108" s="241">
        <v>24.75</v>
      </c>
      <c r="E108" s="241">
        <v>1600.29</v>
      </c>
      <c r="F108" s="241" t="s">
        <v>1346</v>
      </c>
      <c r="G108" s="241" t="s">
        <v>694</v>
      </c>
      <c r="H108" s="241" t="s">
        <v>694</v>
      </c>
      <c r="I108" s="241"/>
    </row>
    <row r="109" spans="1:9" ht="14.25">
      <c r="A109" s="241">
        <v>106</v>
      </c>
      <c r="B109" s="241"/>
      <c r="C109" s="241"/>
      <c r="D109" s="241">
        <v>-71.55</v>
      </c>
      <c r="E109" s="241">
        <v>1600.29</v>
      </c>
      <c r="F109" s="241" t="s">
        <v>1070</v>
      </c>
      <c r="G109" s="241" t="s">
        <v>1070</v>
      </c>
      <c r="H109" s="241" t="s">
        <v>15</v>
      </c>
      <c r="I109" s="241"/>
    </row>
    <row r="110" spans="1:9" ht="14.25">
      <c r="A110" s="241">
        <v>107</v>
      </c>
      <c r="B110" s="241"/>
      <c r="C110" s="241"/>
      <c r="D110" s="241">
        <v>-137.25</v>
      </c>
      <c r="E110" s="241">
        <v>1600.29</v>
      </c>
      <c r="F110" s="241" t="s">
        <v>1071</v>
      </c>
      <c r="G110" s="241" t="s">
        <v>1071</v>
      </c>
      <c r="H110" s="241" t="s">
        <v>1408</v>
      </c>
      <c r="I110" s="241"/>
    </row>
    <row r="111" spans="1:9" ht="14.25">
      <c r="A111" s="241">
        <v>108</v>
      </c>
      <c r="B111" s="241"/>
      <c r="C111" s="241"/>
      <c r="D111" s="241">
        <v>-202.95</v>
      </c>
      <c r="E111" s="241">
        <v>1600.29</v>
      </c>
      <c r="F111" s="241" t="s">
        <v>697</v>
      </c>
      <c r="G111" s="241" t="s">
        <v>697</v>
      </c>
      <c r="H111" s="241" t="s">
        <v>697</v>
      </c>
      <c r="I111" s="241"/>
    </row>
    <row r="112" spans="1:9" ht="14.25">
      <c r="A112" s="241">
        <v>109</v>
      </c>
      <c r="B112" s="241"/>
      <c r="C112" s="241"/>
      <c r="D112" s="241">
        <v>-269.55</v>
      </c>
      <c r="E112" s="241">
        <v>1600.29</v>
      </c>
      <c r="F112" s="241" t="s">
        <v>1067</v>
      </c>
      <c r="G112" s="241" t="s">
        <v>1067</v>
      </c>
      <c r="H112" s="241" t="s">
        <v>16</v>
      </c>
      <c r="I112" s="241"/>
    </row>
    <row r="113" spans="1:9" ht="14.25">
      <c r="A113" s="241">
        <v>110</v>
      </c>
      <c r="B113" s="241"/>
      <c r="C113" s="241"/>
      <c r="D113" s="241">
        <v>-337.05</v>
      </c>
      <c r="E113" s="241">
        <v>1600.29</v>
      </c>
      <c r="F113" s="241" t="s">
        <v>1068</v>
      </c>
      <c r="G113" s="241" t="s">
        <v>1068</v>
      </c>
      <c r="H113" s="241" t="s">
        <v>1409</v>
      </c>
      <c r="I113" s="241"/>
    </row>
    <row r="114" spans="1:9" ht="14.25">
      <c r="A114" s="241">
        <v>111</v>
      </c>
      <c r="B114" s="241"/>
      <c r="C114" s="241"/>
      <c r="D114" s="241">
        <v>-406.35</v>
      </c>
      <c r="E114" s="241">
        <v>1600.29</v>
      </c>
      <c r="F114" s="241" t="s">
        <v>1138</v>
      </c>
      <c r="G114" s="241" t="s">
        <v>1138</v>
      </c>
      <c r="H114" s="241" t="s">
        <v>23</v>
      </c>
      <c r="I114" s="241"/>
    </row>
    <row r="115" spans="1:9" ht="14.25">
      <c r="A115" s="241">
        <v>112</v>
      </c>
      <c r="B115" s="241"/>
      <c r="C115" s="241"/>
      <c r="D115" s="241">
        <v>-476.55</v>
      </c>
      <c r="E115" s="241">
        <v>1600.29</v>
      </c>
      <c r="F115" s="241" t="s">
        <v>1078</v>
      </c>
      <c r="G115" s="241" t="s">
        <v>1078</v>
      </c>
      <c r="H115" s="241" t="s">
        <v>10</v>
      </c>
      <c r="I115" s="241"/>
    </row>
    <row r="116" spans="1:9" ht="14.25">
      <c r="A116" s="241">
        <v>113</v>
      </c>
      <c r="B116" s="241"/>
      <c r="C116" s="241"/>
      <c r="D116" s="241">
        <v>-547.65</v>
      </c>
      <c r="E116" s="241">
        <v>1600.29</v>
      </c>
      <c r="F116" s="241" t="s">
        <v>697</v>
      </c>
      <c r="G116" s="241" t="s">
        <v>697</v>
      </c>
      <c r="H116" s="241" t="s">
        <v>697</v>
      </c>
      <c r="I116" s="241"/>
    </row>
    <row r="117" spans="1:9" ht="14.25">
      <c r="A117" s="241">
        <v>114</v>
      </c>
      <c r="B117" s="241"/>
      <c r="C117" s="241"/>
      <c r="D117" s="241">
        <v>-620.54999999999995</v>
      </c>
      <c r="E117" s="241">
        <v>1600.29</v>
      </c>
      <c r="F117" s="241" t="s">
        <v>1075</v>
      </c>
      <c r="G117" s="241" t="s">
        <v>1075</v>
      </c>
      <c r="H117" s="241" t="s">
        <v>1410</v>
      </c>
      <c r="I117" s="241"/>
    </row>
    <row r="118" spans="1:9" ht="14.25">
      <c r="A118" s="241">
        <v>115</v>
      </c>
      <c r="B118" s="241"/>
      <c r="C118" s="241"/>
      <c r="D118" s="241">
        <v>-694.35</v>
      </c>
      <c r="E118" s="241">
        <v>1600.29</v>
      </c>
      <c r="F118" s="241" t="s">
        <v>1073</v>
      </c>
      <c r="G118" s="241" t="s">
        <v>1073</v>
      </c>
      <c r="H118" s="241" t="s">
        <v>12</v>
      </c>
      <c r="I118" s="241"/>
    </row>
    <row r="119" spans="1:9" ht="14.25">
      <c r="A119" s="241">
        <v>116</v>
      </c>
      <c r="B119" s="241"/>
      <c r="C119" s="241"/>
      <c r="D119" s="241">
        <v>-788.85</v>
      </c>
      <c r="E119" s="241">
        <v>1600.29</v>
      </c>
      <c r="F119" s="241" t="s">
        <v>1346</v>
      </c>
      <c r="G119" s="241" t="s">
        <v>694</v>
      </c>
      <c r="H119" s="241" t="s">
        <v>694</v>
      </c>
      <c r="I119" s="241"/>
    </row>
    <row r="120" spans="1:9" ht="14.25">
      <c r="A120" s="241">
        <v>117</v>
      </c>
      <c r="B120" s="241"/>
      <c r="C120" s="241"/>
      <c r="D120" s="241">
        <v>-870.75</v>
      </c>
      <c r="E120" s="241">
        <v>1600.29</v>
      </c>
      <c r="F120" s="241" t="s">
        <v>1053</v>
      </c>
      <c r="G120" s="241" t="s">
        <v>1053</v>
      </c>
      <c r="H120" s="241" t="s">
        <v>1411</v>
      </c>
      <c r="I120" s="241"/>
    </row>
    <row r="121" spans="1:9" ht="14.25">
      <c r="A121" s="241">
        <v>118</v>
      </c>
      <c r="B121" s="241"/>
      <c r="C121" s="241"/>
      <c r="D121" s="241">
        <v>-947.25</v>
      </c>
      <c r="E121" s="241">
        <v>1600.29</v>
      </c>
      <c r="F121" s="241" t="s">
        <v>1064</v>
      </c>
      <c r="G121" s="241" t="s">
        <v>1064</v>
      </c>
      <c r="H121" s="241" t="s">
        <v>1412</v>
      </c>
      <c r="I121" s="241"/>
    </row>
    <row r="122" spans="1:9" ht="14.25">
      <c r="A122" s="241">
        <v>119</v>
      </c>
      <c r="B122" s="241"/>
      <c r="C122" s="241"/>
      <c r="D122" s="241">
        <v>-1037.25</v>
      </c>
      <c r="E122" s="241">
        <v>1600.29</v>
      </c>
      <c r="F122" s="241" t="s">
        <v>1154</v>
      </c>
      <c r="G122" s="241" t="s">
        <v>1154</v>
      </c>
      <c r="H122" s="241" t="s">
        <v>1154</v>
      </c>
      <c r="I122" s="241"/>
    </row>
    <row r="123" spans="1:9" ht="14.25">
      <c r="A123" s="241">
        <v>120</v>
      </c>
      <c r="B123" s="241"/>
      <c r="C123" s="241"/>
      <c r="D123" s="241">
        <v>-1127.25</v>
      </c>
      <c r="E123" s="241">
        <v>1600.29</v>
      </c>
      <c r="F123" s="241" t="s">
        <v>1061</v>
      </c>
      <c r="G123" s="241" t="s">
        <v>1061</v>
      </c>
      <c r="H123" s="241" t="s">
        <v>17</v>
      </c>
      <c r="I123" s="241"/>
    </row>
    <row r="124" spans="1:9" ht="14.25">
      <c r="A124" s="241">
        <v>121</v>
      </c>
      <c r="B124" s="241"/>
      <c r="C124" s="241"/>
      <c r="D124" s="241">
        <v>-1217.25</v>
      </c>
      <c r="E124" s="241">
        <v>1600.29</v>
      </c>
      <c r="F124" s="241" t="s">
        <v>1055</v>
      </c>
      <c r="G124" s="241" t="s">
        <v>1055</v>
      </c>
      <c r="H124" s="241" t="s">
        <v>18</v>
      </c>
      <c r="I124" s="241"/>
    </row>
    <row r="125" spans="1:9" ht="14.25">
      <c r="A125" s="241">
        <v>122</v>
      </c>
      <c r="B125" s="241"/>
      <c r="C125" s="241"/>
      <c r="D125" s="241">
        <v>-1307.25</v>
      </c>
      <c r="E125" s="241">
        <v>1600.29</v>
      </c>
      <c r="F125" s="241" t="s">
        <v>1054</v>
      </c>
      <c r="G125" s="241" t="s">
        <v>1054</v>
      </c>
      <c r="H125" s="241" t="s">
        <v>1413</v>
      </c>
      <c r="I125" s="241"/>
    </row>
    <row r="126" spans="1:9" ht="14.25">
      <c r="A126" s="241">
        <v>123</v>
      </c>
      <c r="B126" s="241"/>
      <c r="C126" s="241"/>
      <c r="D126" s="241">
        <v>-1404</v>
      </c>
      <c r="E126" s="241">
        <v>1363.5</v>
      </c>
      <c r="F126" s="241" t="s">
        <v>1373</v>
      </c>
      <c r="G126" s="241" t="s">
        <v>687</v>
      </c>
      <c r="H126" s="241" t="s">
        <v>687</v>
      </c>
      <c r="I126" s="241"/>
    </row>
    <row r="127" spans="1:9" ht="14.25">
      <c r="A127" s="241">
        <v>124</v>
      </c>
      <c r="B127" s="241"/>
      <c r="C127" s="241"/>
      <c r="D127" s="241">
        <v>-1404</v>
      </c>
      <c r="E127" s="241">
        <v>1273.5</v>
      </c>
      <c r="F127" s="241" t="s">
        <v>1040</v>
      </c>
      <c r="G127" s="241" t="s">
        <v>1040</v>
      </c>
      <c r="H127" s="241" t="s">
        <v>29</v>
      </c>
      <c r="I127" s="241"/>
    </row>
    <row r="128" spans="1:9" ht="14.25">
      <c r="A128" s="241">
        <v>125</v>
      </c>
      <c r="B128" s="241"/>
      <c r="C128" s="241"/>
      <c r="D128" s="241">
        <v>-1404</v>
      </c>
      <c r="E128" s="241">
        <v>1183.5</v>
      </c>
      <c r="F128" s="241" t="s">
        <v>1042</v>
      </c>
      <c r="G128" s="241" t="s">
        <v>1042</v>
      </c>
      <c r="H128" s="241" t="s">
        <v>1414</v>
      </c>
      <c r="I128" s="241"/>
    </row>
    <row r="129" spans="1:9" ht="14.25">
      <c r="A129" s="241">
        <v>126</v>
      </c>
      <c r="B129" s="241"/>
      <c r="C129" s="241"/>
      <c r="D129" s="241">
        <v>-1404</v>
      </c>
      <c r="E129" s="241">
        <v>1093.5</v>
      </c>
      <c r="F129" s="241" t="s">
        <v>1049</v>
      </c>
      <c r="G129" s="241" t="s">
        <v>1049</v>
      </c>
      <c r="H129" s="241" t="s">
        <v>1415</v>
      </c>
      <c r="I129" s="241"/>
    </row>
    <row r="130" spans="1:9" ht="14.25">
      <c r="A130" s="241">
        <v>127</v>
      </c>
      <c r="B130" s="241"/>
      <c r="C130" s="241"/>
      <c r="D130" s="241">
        <v>-1404</v>
      </c>
      <c r="E130" s="241">
        <v>1003.5</v>
      </c>
      <c r="F130" s="241" t="s">
        <v>1373</v>
      </c>
      <c r="G130" s="241" t="s">
        <v>687</v>
      </c>
      <c r="H130" s="241" t="s">
        <v>687</v>
      </c>
      <c r="I130" s="241"/>
    </row>
    <row r="131" spans="1:9" ht="14.25">
      <c r="A131" s="241">
        <v>128</v>
      </c>
      <c r="B131" s="241"/>
      <c r="C131" s="241"/>
      <c r="D131" s="241">
        <v>-1404</v>
      </c>
      <c r="E131" s="241">
        <v>940.5</v>
      </c>
      <c r="F131" s="241" t="s">
        <v>1043</v>
      </c>
      <c r="G131" s="241" t="s">
        <v>1043</v>
      </c>
      <c r="H131" s="241" t="s">
        <v>14</v>
      </c>
      <c r="I131" s="241"/>
    </row>
    <row r="132" spans="1:9" ht="14.25">
      <c r="A132" s="241">
        <v>129</v>
      </c>
      <c r="B132" s="241"/>
      <c r="C132" s="241"/>
      <c r="D132" s="241">
        <v>-1404</v>
      </c>
      <c r="E132" s="241">
        <v>877.5</v>
      </c>
      <c r="F132" s="241" t="s">
        <v>1050</v>
      </c>
      <c r="G132" s="241" t="s">
        <v>1050</v>
      </c>
      <c r="H132" s="241" t="s">
        <v>30</v>
      </c>
      <c r="I132" s="241"/>
    </row>
    <row r="133" spans="1:9" ht="14.25">
      <c r="A133" s="241">
        <v>130</v>
      </c>
      <c r="B133" s="241"/>
      <c r="C133" s="241"/>
      <c r="D133" s="241">
        <v>-1404</v>
      </c>
      <c r="E133" s="241">
        <v>814.5</v>
      </c>
      <c r="F133" s="241" t="s">
        <v>1038</v>
      </c>
      <c r="G133" s="241" t="s">
        <v>1038</v>
      </c>
      <c r="H133" s="241" t="s">
        <v>1416</v>
      </c>
      <c r="I133" s="241"/>
    </row>
    <row r="134" spans="1:9" ht="14.25">
      <c r="A134" s="241">
        <v>131</v>
      </c>
      <c r="B134" s="241"/>
      <c r="C134" s="241"/>
      <c r="D134" s="241">
        <v>-1404</v>
      </c>
      <c r="E134" s="241">
        <v>751.5</v>
      </c>
      <c r="F134" s="241" t="s">
        <v>1041</v>
      </c>
      <c r="G134" s="241" t="s">
        <v>1041</v>
      </c>
      <c r="H134" s="241" t="s">
        <v>1417</v>
      </c>
      <c r="I134" s="241"/>
    </row>
    <row r="135" spans="1:9" ht="14.25">
      <c r="A135" s="241">
        <v>132</v>
      </c>
      <c r="B135" s="241"/>
      <c r="C135" s="241"/>
      <c r="D135" s="241">
        <v>-1404</v>
      </c>
      <c r="E135" s="241">
        <v>688.5</v>
      </c>
      <c r="F135" s="241" t="s">
        <v>1373</v>
      </c>
      <c r="G135" s="241" t="s">
        <v>687</v>
      </c>
      <c r="H135" s="241" t="s">
        <v>687</v>
      </c>
      <c r="I135" s="241"/>
    </row>
    <row r="136" spans="1:9" ht="14.25">
      <c r="A136" s="241">
        <v>133</v>
      </c>
      <c r="B136" s="241"/>
      <c r="C136" s="241"/>
      <c r="D136" s="241">
        <v>-1404</v>
      </c>
      <c r="E136" s="241">
        <v>625.5</v>
      </c>
      <c r="F136" s="241" t="s">
        <v>1044</v>
      </c>
      <c r="G136" s="241" t="s">
        <v>1044</v>
      </c>
      <c r="H136" s="241" t="s">
        <v>1418</v>
      </c>
      <c r="I136" s="241"/>
    </row>
    <row r="137" spans="1:9" ht="14.25">
      <c r="A137" s="241">
        <v>134</v>
      </c>
      <c r="B137" s="241"/>
      <c r="C137" s="241"/>
      <c r="D137" s="241">
        <v>-1404</v>
      </c>
      <c r="E137" s="241">
        <v>562.5</v>
      </c>
      <c r="F137" s="241" t="s">
        <v>1032</v>
      </c>
      <c r="G137" s="241" t="s">
        <v>1032</v>
      </c>
      <c r="H137" s="241" t="s">
        <v>1419</v>
      </c>
      <c r="I137" s="241"/>
    </row>
    <row r="138" spans="1:9" ht="14.25">
      <c r="A138" s="241">
        <v>135</v>
      </c>
      <c r="B138" s="241"/>
      <c r="C138" s="241"/>
      <c r="D138" s="241">
        <v>-1404</v>
      </c>
      <c r="E138" s="241">
        <v>468</v>
      </c>
      <c r="F138" s="241" t="s">
        <v>1373</v>
      </c>
      <c r="G138" s="241" t="s">
        <v>687</v>
      </c>
      <c r="H138" s="241" t="s">
        <v>687</v>
      </c>
      <c r="I138" s="241"/>
    </row>
    <row r="139" spans="1:9" ht="14.25">
      <c r="A139" s="241">
        <v>136</v>
      </c>
      <c r="B139" s="241"/>
      <c r="C139" s="241"/>
      <c r="D139" s="241">
        <v>-1404</v>
      </c>
      <c r="E139" s="241">
        <v>405</v>
      </c>
      <c r="F139" s="241" t="s">
        <v>1051</v>
      </c>
      <c r="G139" s="241" t="s">
        <v>1051</v>
      </c>
      <c r="H139" s="241" t="s">
        <v>20</v>
      </c>
      <c r="I139" s="241"/>
    </row>
    <row r="140" spans="1:9" ht="14.25">
      <c r="A140" s="241">
        <v>137</v>
      </c>
      <c r="B140" s="241"/>
      <c r="C140" s="241"/>
      <c r="D140" s="241">
        <v>-1404</v>
      </c>
      <c r="E140" s="241">
        <v>342</v>
      </c>
      <c r="F140" s="241" t="s">
        <v>1048</v>
      </c>
      <c r="G140" s="241" t="s">
        <v>1048</v>
      </c>
      <c r="H140" s="241" t="s">
        <v>31</v>
      </c>
      <c r="I140" s="241"/>
    </row>
    <row r="141" spans="1:9" ht="14.25">
      <c r="A141" s="241">
        <v>138</v>
      </c>
      <c r="B141" s="241"/>
      <c r="C141" s="241"/>
      <c r="D141" s="241">
        <v>-1404</v>
      </c>
      <c r="E141" s="241">
        <v>279</v>
      </c>
      <c r="F141" s="241" t="s">
        <v>1373</v>
      </c>
      <c r="G141" s="241" t="s">
        <v>687</v>
      </c>
      <c r="H141" s="241" t="s">
        <v>687</v>
      </c>
      <c r="I141" s="241"/>
    </row>
    <row r="142" spans="1:9" ht="14.25">
      <c r="A142" s="241">
        <v>139</v>
      </c>
      <c r="B142" s="241"/>
      <c r="C142" s="241"/>
      <c r="D142" s="241">
        <v>-1404</v>
      </c>
      <c r="E142" s="241">
        <v>216</v>
      </c>
      <c r="F142" s="241" t="s">
        <v>1052</v>
      </c>
      <c r="G142" s="241" t="s">
        <v>1052</v>
      </c>
      <c r="H142" s="241" t="s">
        <v>1420</v>
      </c>
      <c r="I142" s="241"/>
    </row>
    <row r="143" spans="1:9" ht="14.25">
      <c r="A143" s="241">
        <v>140</v>
      </c>
      <c r="B143" s="241"/>
      <c r="C143" s="241"/>
      <c r="D143" s="241">
        <v>-1404</v>
      </c>
      <c r="E143" s="241">
        <v>153</v>
      </c>
      <c r="F143" s="241" t="s">
        <v>1045</v>
      </c>
      <c r="G143" s="241" t="s">
        <v>1045</v>
      </c>
      <c r="H143" s="241" t="s">
        <v>1421</v>
      </c>
      <c r="I143" s="241"/>
    </row>
    <row r="144" spans="1:9" ht="14.25">
      <c r="A144" s="241">
        <v>141</v>
      </c>
      <c r="B144" s="241"/>
      <c r="C144" s="241"/>
      <c r="D144" s="241">
        <v>-1404</v>
      </c>
      <c r="E144" s="241">
        <v>90</v>
      </c>
      <c r="F144" s="241" t="s">
        <v>1033</v>
      </c>
      <c r="G144" s="241" t="s">
        <v>1033</v>
      </c>
      <c r="H144" s="241" t="s">
        <v>1422</v>
      </c>
      <c r="I144" s="241"/>
    </row>
    <row r="145" spans="1:9" ht="14.25">
      <c r="A145" s="241">
        <v>142</v>
      </c>
      <c r="B145" s="241"/>
      <c r="C145" s="241"/>
      <c r="D145" s="241">
        <v>-1404</v>
      </c>
      <c r="E145" s="241">
        <v>27</v>
      </c>
      <c r="F145" s="241" t="s">
        <v>1373</v>
      </c>
      <c r="G145" s="241" t="s">
        <v>687</v>
      </c>
      <c r="H145" s="241" t="s">
        <v>687</v>
      </c>
      <c r="I145" s="241"/>
    </row>
    <row r="146" spans="1:9" ht="14.25">
      <c r="A146" s="241">
        <v>143</v>
      </c>
      <c r="B146" s="241"/>
      <c r="C146" s="241"/>
      <c r="D146" s="241">
        <v>-1404</v>
      </c>
      <c r="E146" s="241">
        <v>-36</v>
      </c>
      <c r="F146" s="241" t="s">
        <v>1046</v>
      </c>
      <c r="G146" s="241" t="s">
        <v>1046</v>
      </c>
      <c r="H146" s="241" t="s">
        <v>1423</v>
      </c>
      <c r="I146" s="241"/>
    </row>
    <row r="147" spans="1:9" ht="14.25">
      <c r="A147" s="241">
        <v>144</v>
      </c>
      <c r="B147" s="241"/>
      <c r="C147" s="241"/>
      <c r="D147" s="241">
        <v>-1404</v>
      </c>
      <c r="E147" s="241">
        <v>-99</v>
      </c>
      <c r="F147" s="241" t="s">
        <v>1035</v>
      </c>
      <c r="G147" s="241" t="s">
        <v>1035</v>
      </c>
      <c r="H147" s="241" t="s">
        <v>1424</v>
      </c>
      <c r="I147" s="241"/>
    </row>
    <row r="148" spans="1:9" ht="14.25">
      <c r="A148" s="241">
        <v>145</v>
      </c>
      <c r="B148" s="241"/>
      <c r="C148" s="241"/>
      <c r="D148" s="241">
        <v>-1404</v>
      </c>
      <c r="E148" s="241">
        <v>-162</v>
      </c>
      <c r="F148" s="241" t="s">
        <v>1373</v>
      </c>
      <c r="G148" s="241" t="s">
        <v>687</v>
      </c>
      <c r="H148" s="241" t="s">
        <v>687</v>
      </c>
      <c r="I148" s="241"/>
    </row>
    <row r="149" spans="1:9" ht="14.25">
      <c r="A149" s="241">
        <v>146</v>
      </c>
      <c r="B149" s="241"/>
      <c r="C149" s="241"/>
      <c r="D149" s="241">
        <v>-1404</v>
      </c>
      <c r="E149" s="241">
        <v>-292.5</v>
      </c>
      <c r="F149" s="241" t="s">
        <v>492</v>
      </c>
      <c r="G149" s="241" t="s">
        <v>492</v>
      </c>
      <c r="H149" s="241" t="s">
        <v>1425</v>
      </c>
      <c r="I149" s="241"/>
    </row>
    <row r="150" spans="1:9" ht="14.25">
      <c r="A150" s="241">
        <v>147</v>
      </c>
      <c r="B150" s="241"/>
      <c r="C150" s="241"/>
      <c r="D150" s="241">
        <v>-1404</v>
      </c>
      <c r="E150" s="241">
        <v>-359.1</v>
      </c>
      <c r="F150" s="241" t="s">
        <v>495</v>
      </c>
      <c r="G150" s="241" t="s">
        <v>495</v>
      </c>
      <c r="H150" s="241" t="s">
        <v>1426</v>
      </c>
      <c r="I150" s="241"/>
    </row>
    <row r="151" spans="1:9" ht="14.25">
      <c r="A151" s="241">
        <v>148</v>
      </c>
      <c r="B151" s="241"/>
      <c r="C151" s="241"/>
      <c r="D151" s="241">
        <v>-1404</v>
      </c>
      <c r="E151" s="241">
        <v>-427.5</v>
      </c>
      <c r="F151" s="241" t="s">
        <v>1373</v>
      </c>
      <c r="G151" s="241" t="s">
        <v>687</v>
      </c>
      <c r="H151" s="241" t="s">
        <v>687</v>
      </c>
      <c r="I151" s="241"/>
    </row>
    <row r="152" spans="1:9" ht="14.25">
      <c r="A152" s="241">
        <v>149</v>
      </c>
      <c r="B152" s="241"/>
      <c r="C152" s="241"/>
      <c r="D152" s="241">
        <v>-1404</v>
      </c>
      <c r="E152" s="241">
        <v>-499.5</v>
      </c>
      <c r="F152" s="241" t="s">
        <v>494</v>
      </c>
      <c r="G152" s="241" t="s">
        <v>494</v>
      </c>
      <c r="H152" s="241" t="s">
        <v>1427</v>
      </c>
      <c r="I152" s="241"/>
    </row>
    <row r="153" spans="1:9" ht="14.25">
      <c r="A153" s="241">
        <v>150</v>
      </c>
      <c r="B153" s="241"/>
      <c r="C153" s="241"/>
      <c r="D153" s="241">
        <v>-1404</v>
      </c>
      <c r="E153" s="241">
        <v>-589.5</v>
      </c>
      <c r="F153" s="241" t="s">
        <v>1373</v>
      </c>
      <c r="G153" s="241" t="s">
        <v>687</v>
      </c>
      <c r="H153" s="241" t="s">
        <v>687</v>
      </c>
      <c r="I153" s="241"/>
    </row>
    <row r="154" spans="1:9" ht="14.25">
      <c r="A154" s="241">
        <v>151</v>
      </c>
      <c r="B154" s="241"/>
      <c r="C154" s="241"/>
      <c r="D154" s="241">
        <v>-1262.25</v>
      </c>
      <c r="E154" s="241">
        <v>-1505.25</v>
      </c>
      <c r="F154" s="241" t="s">
        <v>711</v>
      </c>
      <c r="G154" s="241" t="s">
        <v>687</v>
      </c>
      <c r="H154" s="241" t="s">
        <v>687</v>
      </c>
      <c r="I154" s="241"/>
    </row>
    <row r="155" spans="1:9" ht="14.25">
      <c r="A155" s="241">
        <v>152</v>
      </c>
      <c r="B155" s="241"/>
      <c r="C155" s="241"/>
      <c r="D155" s="241">
        <v>-1172.25</v>
      </c>
      <c r="E155" s="241">
        <v>-1505.25</v>
      </c>
      <c r="F155" s="241" t="s">
        <v>1156</v>
      </c>
      <c r="G155" s="241" t="s">
        <v>1156</v>
      </c>
      <c r="H155" s="241" t="s">
        <v>1428</v>
      </c>
      <c r="I155" s="241"/>
    </row>
    <row r="156" spans="1:9" ht="14.25">
      <c r="A156" s="241">
        <v>153</v>
      </c>
      <c r="B156" s="241"/>
      <c r="C156" s="241"/>
      <c r="D156" s="241">
        <v>-1091.25</v>
      </c>
      <c r="E156" s="241">
        <v>-1505.25</v>
      </c>
      <c r="F156" s="241" t="s">
        <v>505</v>
      </c>
      <c r="G156" s="241" t="s">
        <v>505</v>
      </c>
      <c r="H156" s="241" t="s">
        <v>1429</v>
      </c>
      <c r="I156" s="241"/>
    </row>
    <row r="157" spans="1:9" ht="14.25">
      <c r="A157" s="241">
        <v>154</v>
      </c>
      <c r="B157" s="241"/>
      <c r="C157" s="241"/>
      <c r="D157" s="241">
        <v>-1001.25</v>
      </c>
      <c r="E157" s="241">
        <v>-1505.25</v>
      </c>
      <c r="F157" s="241" t="s">
        <v>1346</v>
      </c>
      <c r="G157" s="241" t="s">
        <v>694</v>
      </c>
      <c r="H157" s="241" t="s">
        <v>694</v>
      </c>
      <c r="I157" s="241"/>
    </row>
    <row r="158" spans="1:9" ht="14.25">
      <c r="A158" s="241">
        <v>155</v>
      </c>
      <c r="B158" s="241"/>
      <c r="C158" s="241"/>
      <c r="D158" s="241">
        <v>-911.25</v>
      </c>
      <c r="E158" s="241">
        <v>-1505.25</v>
      </c>
      <c r="F158" s="241" t="s">
        <v>1373</v>
      </c>
      <c r="G158" s="241" t="s">
        <v>687</v>
      </c>
      <c r="H158" s="241" t="s">
        <v>687</v>
      </c>
      <c r="I158" s="241"/>
    </row>
    <row r="159" spans="1:9" ht="14.25">
      <c r="A159" s="241">
        <v>156</v>
      </c>
      <c r="B159" s="241"/>
      <c r="C159" s="241"/>
      <c r="D159" s="241">
        <v>-834.75</v>
      </c>
      <c r="E159" s="241">
        <v>-1505.25</v>
      </c>
      <c r="F159" s="241" t="s">
        <v>504</v>
      </c>
      <c r="G159" s="241" t="s">
        <v>504</v>
      </c>
      <c r="H159" s="241" t="s">
        <v>1430</v>
      </c>
      <c r="I159" s="241"/>
    </row>
    <row r="160" spans="1:9" ht="14.25">
      <c r="A160" s="241">
        <v>157</v>
      </c>
      <c r="B160" s="241"/>
      <c r="C160" s="241"/>
      <c r="D160" s="241">
        <v>-765.45</v>
      </c>
      <c r="E160" s="241">
        <v>-1505.25</v>
      </c>
      <c r="F160" s="241" t="s">
        <v>501</v>
      </c>
      <c r="G160" s="241" t="s">
        <v>501</v>
      </c>
      <c r="H160" s="241" t="s">
        <v>1431</v>
      </c>
      <c r="I160" s="241"/>
    </row>
    <row r="161" spans="1:9" ht="14.25">
      <c r="A161" s="241">
        <v>158</v>
      </c>
      <c r="B161" s="241"/>
      <c r="C161" s="241"/>
      <c r="D161" s="241">
        <v>-697.95</v>
      </c>
      <c r="E161" s="241">
        <v>-1505.25</v>
      </c>
      <c r="F161" s="241" t="s">
        <v>499</v>
      </c>
      <c r="G161" s="241" t="s">
        <v>499</v>
      </c>
      <c r="H161" s="241" t="s">
        <v>1432</v>
      </c>
      <c r="I161" s="241"/>
    </row>
    <row r="162" spans="1:9" ht="14.25">
      <c r="A162" s="241">
        <v>159</v>
      </c>
      <c r="B162" s="241"/>
      <c r="C162" s="241"/>
      <c r="D162" s="241">
        <v>-631.35</v>
      </c>
      <c r="E162" s="241">
        <v>-1505.25</v>
      </c>
      <c r="F162" s="241" t="s">
        <v>1373</v>
      </c>
      <c r="G162" s="241" t="s">
        <v>687</v>
      </c>
      <c r="H162" s="241" t="s">
        <v>687</v>
      </c>
      <c r="I162" s="241"/>
    </row>
    <row r="163" spans="1:9" ht="14.25">
      <c r="A163" s="241">
        <v>160</v>
      </c>
      <c r="B163" s="241"/>
      <c r="C163" s="241"/>
      <c r="D163" s="241">
        <v>-566.54999999999995</v>
      </c>
      <c r="E163" s="241">
        <v>-1505.25</v>
      </c>
      <c r="F163" s="241" t="s">
        <v>498</v>
      </c>
      <c r="G163" s="241" t="s">
        <v>498</v>
      </c>
      <c r="H163" s="241" t="s">
        <v>1433</v>
      </c>
      <c r="I163" s="241"/>
    </row>
    <row r="164" spans="1:9" ht="14.25">
      <c r="A164" s="241">
        <v>161</v>
      </c>
      <c r="B164" s="241"/>
      <c r="C164" s="241"/>
      <c r="D164" s="241">
        <v>-488.25</v>
      </c>
      <c r="E164" s="241">
        <v>-1505.25</v>
      </c>
      <c r="F164" s="241" t="s">
        <v>2</v>
      </c>
      <c r="G164" s="241" t="s">
        <v>2</v>
      </c>
      <c r="H164" s="241" t="s">
        <v>1434</v>
      </c>
      <c r="I164" s="241"/>
    </row>
    <row r="165" spans="1:9" ht="14.25">
      <c r="A165" s="241">
        <v>162</v>
      </c>
      <c r="B165" s="241"/>
      <c r="C165" s="241"/>
      <c r="D165" s="241">
        <v>-423.45</v>
      </c>
      <c r="E165" s="241">
        <v>-1505.25</v>
      </c>
      <c r="F165" s="241" t="s">
        <v>1155</v>
      </c>
      <c r="G165" s="241" t="s">
        <v>1155</v>
      </c>
      <c r="H165" s="241" t="s">
        <v>1435</v>
      </c>
      <c r="I165" s="241"/>
    </row>
    <row r="166" spans="1:9" ht="14.25">
      <c r="A166" s="241">
        <v>163</v>
      </c>
      <c r="B166" s="241"/>
      <c r="C166" s="241"/>
      <c r="D166" s="241">
        <v>-358.65</v>
      </c>
      <c r="E166" s="241">
        <v>-1505.25</v>
      </c>
      <c r="F166" s="241" t="s">
        <v>1</v>
      </c>
      <c r="G166" s="241" t="s">
        <v>1</v>
      </c>
      <c r="H166" s="241" t="s">
        <v>1436</v>
      </c>
      <c r="I166" s="241"/>
    </row>
    <row r="167" spans="1:9" ht="14.25">
      <c r="A167" s="241">
        <v>164</v>
      </c>
      <c r="B167" s="241"/>
      <c r="C167" s="241"/>
      <c r="D167" s="241">
        <v>-292.95</v>
      </c>
      <c r="E167" s="241">
        <v>-1505.25</v>
      </c>
      <c r="F167" s="241" t="s">
        <v>1373</v>
      </c>
      <c r="G167" s="241" t="s">
        <v>687</v>
      </c>
      <c r="H167" s="241" t="s">
        <v>687</v>
      </c>
      <c r="I167" s="241"/>
    </row>
    <row r="168" spans="1:9" ht="14.25">
      <c r="A168" s="241">
        <v>165</v>
      </c>
      <c r="B168" s="241"/>
      <c r="C168" s="241"/>
      <c r="D168" s="241">
        <v>-212.4</v>
      </c>
      <c r="E168" s="241">
        <v>-1505.25</v>
      </c>
      <c r="F168" s="241" t="s">
        <v>698</v>
      </c>
      <c r="G168" s="241" t="s">
        <v>1437</v>
      </c>
      <c r="H168" s="241"/>
      <c r="I168" s="241"/>
    </row>
    <row r="169" spans="1:9" ht="14.25">
      <c r="A169" s="241">
        <v>166</v>
      </c>
      <c r="B169" s="241"/>
      <c r="C169" s="241"/>
      <c r="D169" s="241">
        <v>-132.30000000000001</v>
      </c>
      <c r="E169" s="241">
        <v>-1505.25</v>
      </c>
      <c r="F169" s="241" t="s">
        <v>700</v>
      </c>
      <c r="G169" s="241" t="s">
        <v>700</v>
      </c>
      <c r="H169" s="241" t="s">
        <v>1438</v>
      </c>
      <c r="I169" s="241"/>
    </row>
    <row r="170" spans="1:9" ht="14.25">
      <c r="A170" s="241">
        <v>167</v>
      </c>
      <c r="B170" s="241"/>
      <c r="C170" s="241"/>
      <c r="D170" s="241">
        <v>-52.2</v>
      </c>
      <c r="E170" s="241">
        <v>-1505.25</v>
      </c>
      <c r="F170" s="241" t="s">
        <v>701</v>
      </c>
      <c r="G170" s="241" t="s">
        <v>701</v>
      </c>
      <c r="H170" s="241" t="s">
        <v>1439</v>
      </c>
      <c r="I170" s="241"/>
    </row>
    <row r="171" spans="1:9" ht="14.25">
      <c r="A171" s="241">
        <v>168</v>
      </c>
      <c r="B171" s="241"/>
      <c r="C171" s="241"/>
      <c r="D171" s="241">
        <v>27.9</v>
      </c>
      <c r="E171" s="241">
        <v>-1505.25</v>
      </c>
      <c r="F171" s="241" t="s">
        <v>1373</v>
      </c>
      <c r="G171" s="241" t="s">
        <v>687</v>
      </c>
      <c r="H171" s="241" t="s">
        <v>687</v>
      </c>
      <c r="I171" s="241"/>
    </row>
    <row r="172" spans="1:9" ht="14.25">
      <c r="A172" s="241">
        <v>169</v>
      </c>
      <c r="B172" s="241"/>
      <c r="C172" s="241"/>
      <c r="D172" s="241">
        <v>108</v>
      </c>
      <c r="E172" s="241">
        <v>-1505.25</v>
      </c>
      <c r="F172" s="241" t="s">
        <v>704</v>
      </c>
      <c r="G172" s="241" t="s">
        <v>687</v>
      </c>
      <c r="H172" s="241" t="s">
        <v>687</v>
      </c>
      <c r="I172" s="241"/>
    </row>
    <row r="173" spans="1:9" ht="14.25">
      <c r="A173" s="241">
        <v>170</v>
      </c>
      <c r="B173" s="241"/>
      <c r="C173" s="241"/>
      <c r="D173" s="241">
        <v>188.1</v>
      </c>
      <c r="E173" s="241">
        <v>-1505.25</v>
      </c>
      <c r="F173" s="241" t="s">
        <v>706</v>
      </c>
      <c r="G173" s="241" t="s">
        <v>706</v>
      </c>
      <c r="H173" s="241" t="s">
        <v>1440</v>
      </c>
      <c r="I173" s="241"/>
    </row>
    <row r="174" spans="1:9" ht="14.25">
      <c r="A174" s="241">
        <v>171</v>
      </c>
      <c r="B174" s="241"/>
      <c r="C174" s="241"/>
      <c r="D174" s="241">
        <v>268.2</v>
      </c>
      <c r="E174" s="241">
        <v>-1505.25</v>
      </c>
      <c r="F174" s="241" t="s">
        <v>709</v>
      </c>
      <c r="G174" s="241" t="s">
        <v>709</v>
      </c>
      <c r="H174" s="241" t="s">
        <v>1441</v>
      </c>
      <c r="I174" s="241"/>
    </row>
    <row r="175" spans="1:9" ht="14.25">
      <c r="A175" s="241">
        <v>172</v>
      </c>
      <c r="B175" s="241"/>
      <c r="C175" s="241"/>
      <c r="D175" s="241">
        <v>348.3</v>
      </c>
      <c r="E175" s="241">
        <v>-1505.25</v>
      </c>
      <c r="F175" s="241" t="s">
        <v>712</v>
      </c>
      <c r="G175" s="241" t="s">
        <v>687</v>
      </c>
      <c r="H175" s="241" t="s">
        <v>687</v>
      </c>
      <c r="I175" s="241"/>
    </row>
    <row r="176" spans="1:9" ht="14.25">
      <c r="A176" s="241">
        <v>173</v>
      </c>
      <c r="B176" s="241"/>
      <c r="C176" s="241"/>
      <c r="D176" s="241">
        <v>428.4</v>
      </c>
      <c r="E176" s="241">
        <v>-1505.25</v>
      </c>
      <c r="F176" s="241" t="s">
        <v>716</v>
      </c>
      <c r="G176" s="241" t="s">
        <v>716</v>
      </c>
      <c r="H176" s="241" t="s">
        <v>1385</v>
      </c>
      <c r="I176" s="241"/>
    </row>
    <row r="177" spans="1:9" ht="14.25">
      <c r="A177" s="241">
        <v>174</v>
      </c>
      <c r="B177" s="241"/>
      <c r="C177" s="241"/>
      <c r="D177" s="241">
        <v>508.5</v>
      </c>
      <c r="E177" s="241">
        <v>-1505.25</v>
      </c>
      <c r="F177" s="241" t="s">
        <v>704</v>
      </c>
      <c r="G177" s="241" t="s">
        <v>687</v>
      </c>
      <c r="H177" s="241" t="s">
        <v>687</v>
      </c>
      <c r="I177" s="241"/>
    </row>
    <row r="178" spans="1:9" ht="14.25">
      <c r="A178" s="241">
        <v>175</v>
      </c>
      <c r="B178" s="241"/>
      <c r="C178" s="241"/>
      <c r="D178" s="241">
        <v>588.6</v>
      </c>
      <c r="E178" s="241">
        <v>-1505.25</v>
      </c>
      <c r="F178" s="241" t="s">
        <v>720</v>
      </c>
      <c r="G178" s="241" t="s">
        <v>720</v>
      </c>
      <c r="H178" s="241" t="s">
        <v>1442</v>
      </c>
      <c r="I178" s="241"/>
    </row>
    <row r="179" spans="1:9" ht="14.25">
      <c r="A179" s="241">
        <v>176</v>
      </c>
      <c r="B179" s="241"/>
      <c r="C179" s="241"/>
      <c r="D179" s="241">
        <v>668.7</v>
      </c>
      <c r="E179" s="241">
        <v>-1505.25</v>
      </c>
      <c r="F179" s="241" t="s">
        <v>712</v>
      </c>
      <c r="G179" s="241" t="s">
        <v>687</v>
      </c>
      <c r="H179" s="241" t="s">
        <v>687</v>
      </c>
      <c r="I179" s="241"/>
    </row>
    <row r="180" spans="1:9" ht="14.25">
      <c r="A180" s="241">
        <v>177</v>
      </c>
      <c r="B180" s="241"/>
      <c r="C180" s="241"/>
      <c r="D180" s="241">
        <v>748.8</v>
      </c>
      <c r="E180" s="241">
        <v>-1505.25</v>
      </c>
      <c r="F180" s="241" t="s">
        <v>716</v>
      </c>
      <c r="G180" s="241" t="s">
        <v>716</v>
      </c>
      <c r="H180" s="241" t="s">
        <v>1385</v>
      </c>
      <c r="I180" s="241"/>
    </row>
    <row r="181" spans="1:9" ht="14.25">
      <c r="A181" s="241">
        <v>178</v>
      </c>
      <c r="B181" s="241"/>
      <c r="C181" s="241"/>
      <c r="D181" s="241">
        <v>828.9</v>
      </c>
      <c r="E181" s="241">
        <v>-1505.25</v>
      </c>
      <c r="F181" s="241" t="s">
        <v>723</v>
      </c>
      <c r="G181" s="241" t="s">
        <v>723</v>
      </c>
      <c r="H181" s="241" t="s">
        <v>1443</v>
      </c>
      <c r="I181" s="241"/>
    </row>
    <row r="182" spans="1:9" ht="14.25">
      <c r="A182" s="241">
        <v>179</v>
      </c>
      <c r="B182" s="241"/>
      <c r="C182" s="241"/>
      <c r="D182" s="241">
        <v>918.9</v>
      </c>
      <c r="E182" s="241">
        <v>-1505.25</v>
      </c>
      <c r="F182" s="241" t="s">
        <v>720</v>
      </c>
      <c r="G182" s="241" t="s">
        <v>720</v>
      </c>
      <c r="H182" s="241" t="s">
        <v>1442</v>
      </c>
      <c r="I182" s="241"/>
    </row>
    <row r="183" spans="1:9" ht="14.25">
      <c r="A183" s="241">
        <v>180</v>
      </c>
      <c r="B183" s="241"/>
      <c r="C183" s="241"/>
      <c r="D183" s="241">
        <v>1008.9</v>
      </c>
      <c r="E183" s="241">
        <v>-1505.25</v>
      </c>
      <c r="F183" s="241" t="s">
        <v>723</v>
      </c>
      <c r="G183" s="241" t="s">
        <v>723</v>
      </c>
      <c r="H183" s="241" t="s">
        <v>1443</v>
      </c>
      <c r="I183" s="241"/>
    </row>
    <row r="184" spans="1:9" ht="14.25">
      <c r="A184" s="241">
        <v>181</v>
      </c>
      <c r="B184" s="241"/>
      <c r="C184" s="241"/>
      <c r="D184" s="241">
        <v>1098.9000000000001</v>
      </c>
      <c r="E184" s="241">
        <v>-1505.25</v>
      </c>
      <c r="F184" s="241" t="s">
        <v>1373</v>
      </c>
      <c r="G184" s="241" t="s">
        <v>687</v>
      </c>
      <c r="H184" s="241" t="s">
        <v>687</v>
      </c>
      <c r="I184" s="241"/>
    </row>
    <row r="185" spans="1:9" ht="14.25">
      <c r="A185" s="241">
        <v>182</v>
      </c>
      <c r="B185" s="241"/>
      <c r="C185" s="241"/>
      <c r="D185" s="241">
        <v>1188.9000000000001</v>
      </c>
      <c r="E185" s="241">
        <v>-1505.25</v>
      </c>
      <c r="F185" s="241" t="s">
        <v>727</v>
      </c>
      <c r="G185" s="241" t="s">
        <v>727</v>
      </c>
      <c r="H185" s="241" t="s">
        <v>1444</v>
      </c>
      <c r="I185" s="241"/>
    </row>
    <row r="186" spans="1:9" ht="14.25">
      <c r="A186" s="241">
        <v>183</v>
      </c>
      <c r="B186" s="241"/>
      <c r="C186" s="241"/>
      <c r="D186" s="241">
        <v>1404</v>
      </c>
      <c r="E186" s="241">
        <v>-1363.5</v>
      </c>
      <c r="F186" s="241" t="s">
        <v>690</v>
      </c>
      <c r="G186" s="241" t="s">
        <v>687</v>
      </c>
      <c r="H186" s="241" t="s">
        <v>687</v>
      </c>
      <c r="I186" s="241"/>
    </row>
    <row r="187" spans="1:9" ht="14.25">
      <c r="A187" s="241">
        <v>184</v>
      </c>
      <c r="B187" s="241"/>
      <c r="C187" s="241"/>
      <c r="D187" s="241">
        <v>1404</v>
      </c>
      <c r="E187" s="241">
        <v>-1273.5</v>
      </c>
      <c r="F187" s="241" t="s">
        <v>692</v>
      </c>
      <c r="G187" s="241" t="s">
        <v>692</v>
      </c>
      <c r="H187" s="241" t="s">
        <v>1386</v>
      </c>
      <c r="I187" s="241"/>
    </row>
    <row r="188" spans="1:9" ht="14.25">
      <c r="A188" s="241">
        <v>185</v>
      </c>
      <c r="B188" s="241"/>
      <c r="C188" s="241"/>
      <c r="D188" s="241">
        <v>1404</v>
      </c>
      <c r="E188" s="241">
        <v>-1179</v>
      </c>
      <c r="F188" s="241" t="s">
        <v>470</v>
      </c>
      <c r="G188" s="241" t="s">
        <v>470</v>
      </c>
      <c r="H188" s="241" t="s">
        <v>1445</v>
      </c>
      <c r="I188" s="241"/>
    </row>
    <row r="189" spans="1:9" ht="14.25">
      <c r="A189" s="241">
        <v>186</v>
      </c>
      <c r="B189" s="241"/>
      <c r="C189" s="241"/>
      <c r="D189" s="241">
        <v>1404</v>
      </c>
      <c r="E189" s="241">
        <v>-1089</v>
      </c>
      <c r="F189" s="241" t="s">
        <v>488</v>
      </c>
      <c r="G189" s="241" t="s">
        <v>488</v>
      </c>
      <c r="H189" s="241" t="s">
        <v>1446</v>
      </c>
      <c r="I189" s="241"/>
    </row>
    <row r="190" spans="1:9" ht="14.25">
      <c r="A190" s="241">
        <v>187</v>
      </c>
      <c r="B190" s="241"/>
      <c r="C190" s="241"/>
      <c r="D190" s="241">
        <v>1404</v>
      </c>
      <c r="E190" s="241">
        <v>-999</v>
      </c>
      <c r="F190" s="241" t="s">
        <v>1373</v>
      </c>
      <c r="G190" s="241" t="s">
        <v>687</v>
      </c>
      <c r="H190" s="241" t="s">
        <v>687</v>
      </c>
      <c r="I190" s="241"/>
    </row>
    <row r="191" spans="1:9" ht="14.25">
      <c r="A191" s="241">
        <v>188</v>
      </c>
      <c r="B191" s="241"/>
      <c r="C191" s="241"/>
      <c r="D191" s="241">
        <v>1404</v>
      </c>
      <c r="E191" s="241">
        <v>-936</v>
      </c>
      <c r="F191" s="241" t="s">
        <v>482</v>
      </c>
      <c r="G191" s="241" t="s">
        <v>482</v>
      </c>
      <c r="H191" s="241" t="s">
        <v>1447</v>
      </c>
      <c r="I191" s="241"/>
    </row>
    <row r="192" spans="1:9" ht="14.25">
      <c r="A192" s="241">
        <v>189</v>
      </c>
      <c r="B192" s="241"/>
      <c r="C192" s="241"/>
      <c r="D192" s="241">
        <v>1404</v>
      </c>
      <c r="E192" s="241">
        <v>-873</v>
      </c>
      <c r="F192" s="241" t="s">
        <v>462</v>
      </c>
      <c r="G192" s="241" t="s">
        <v>462</v>
      </c>
      <c r="H192" s="241" t="s">
        <v>1448</v>
      </c>
      <c r="I192" s="241"/>
    </row>
    <row r="193" spans="1:9" ht="14.25">
      <c r="A193" s="241">
        <v>190</v>
      </c>
      <c r="B193" s="241"/>
      <c r="C193" s="241"/>
      <c r="D193" s="241">
        <v>1404</v>
      </c>
      <c r="E193" s="241">
        <v>-810</v>
      </c>
      <c r="F193" s="241" t="s">
        <v>481</v>
      </c>
      <c r="G193" s="241" t="s">
        <v>481</v>
      </c>
      <c r="H193" s="241" t="s">
        <v>1449</v>
      </c>
      <c r="I193" s="241"/>
    </row>
    <row r="194" spans="1:9" ht="14.25">
      <c r="A194" s="241">
        <v>191</v>
      </c>
      <c r="B194" s="241"/>
      <c r="C194" s="241"/>
      <c r="D194" s="241">
        <v>1404</v>
      </c>
      <c r="E194" s="241">
        <v>-747</v>
      </c>
      <c r="F194" s="241" t="s">
        <v>475</v>
      </c>
      <c r="G194" s="241" t="s">
        <v>475</v>
      </c>
      <c r="H194" s="241" t="s">
        <v>1450</v>
      </c>
      <c r="I194" s="241"/>
    </row>
    <row r="195" spans="1:9" ht="14.25">
      <c r="A195" s="241">
        <v>192</v>
      </c>
      <c r="B195" s="241"/>
      <c r="C195" s="241"/>
      <c r="D195" s="241">
        <v>1404</v>
      </c>
      <c r="E195" s="241">
        <v>-684</v>
      </c>
      <c r="F195" s="241" t="s">
        <v>1373</v>
      </c>
      <c r="G195" s="241" t="s">
        <v>687</v>
      </c>
      <c r="H195" s="241" t="s">
        <v>687</v>
      </c>
      <c r="I195" s="241"/>
    </row>
    <row r="196" spans="1:9" ht="14.25">
      <c r="A196" s="241">
        <v>193</v>
      </c>
      <c r="B196" s="241"/>
      <c r="C196" s="241"/>
      <c r="D196" s="241">
        <v>1404</v>
      </c>
      <c r="E196" s="241">
        <v>-621</v>
      </c>
      <c r="F196" s="241" t="s">
        <v>474</v>
      </c>
      <c r="G196" s="241" t="s">
        <v>474</v>
      </c>
      <c r="H196" s="241" t="s">
        <v>1451</v>
      </c>
      <c r="I196" s="241"/>
    </row>
    <row r="197" spans="1:9" ht="14.25">
      <c r="A197" s="241">
        <v>194</v>
      </c>
      <c r="B197" s="241"/>
      <c r="C197" s="241"/>
      <c r="D197" s="241">
        <v>1404</v>
      </c>
      <c r="E197" s="241">
        <v>-558</v>
      </c>
      <c r="F197" s="241" t="s">
        <v>480</v>
      </c>
      <c r="G197" s="241" t="s">
        <v>480</v>
      </c>
      <c r="H197" s="241" t="s">
        <v>1452</v>
      </c>
      <c r="I197" s="241"/>
    </row>
    <row r="198" spans="1:9" ht="14.25">
      <c r="A198" s="241">
        <v>195</v>
      </c>
      <c r="B198" s="241"/>
      <c r="C198" s="241"/>
      <c r="D198" s="241">
        <v>1404</v>
      </c>
      <c r="E198" s="241">
        <v>-495</v>
      </c>
      <c r="F198" s="241" t="s">
        <v>1373</v>
      </c>
      <c r="G198" s="241" t="s">
        <v>687</v>
      </c>
      <c r="H198" s="241" t="s">
        <v>687</v>
      </c>
      <c r="I198" s="241"/>
    </row>
    <row r="199" spans="1:9" ht="14.25">
      <c r="A199" s="241">
        <v>196</v>
      </c>
      <c r="B199" s="241"/>
      <c r="C199" s="241"/>
      <c r="D199" s="241">
        <v>1404</v>
      </c>
      <c r="E199" s="241">
        <v>-432</v>
      </c>
      <c r="F199" s="241" t="s">
        <v>1346</v>
      </c>
      <c r="G199" s="241" t="s">
        <v>694</v>
      </c>
      <c r="H199" s="241" t="s">
        <v>694</v>
      </c>
      <c r="I199" s="241"/>
    </row>
    <row r="200" spans="1:9" ht="14.25">
      <c r="A200" s="241">
        <v>197</v>
      </c>
      <c r="B200" s="241"/>
      <c r="C200" s="241"/>
      <c r="D200" s="241">
        <v>1404</v>
      </c>
      <c r="E200" s="241">
        <v>-368.1</v>
      </c>
      <c r="F200" s="241" t="s">
        <v>693</v>
      </c>
      <c r="G200" s="241" t="s">
        <v>693</v>
      </c>
      <c r="H200" s="241" t="s">
        <v>1453</v>
      </c>
      <c r="I200" s="241"/>
    </row>
    <row r="201" spans="1:9" ht="14.25">
      <c r="A201" s="241">
        <v>198</v>
      </c>
      <c r="B201" s="241"/>
      <c r="C201" s="241"/>
      <c r="D201" s="241">
        <v>1404</v>
      </c>
      <c r="E201" s="241">
        <v>-298.8</v>
      </c>
      <c r="F201" s="241" t="s">
        <v>483</v>
      </c>
      <c r="G201" s="241" t="s">
        <v>483</v>
      </c>
      <c r="H201" s="241" t="s">
        <v>1454</v>
      </c>
      <c r="I201" s="241"/>
    </row>
    <row r="202" spans="1:9" ht="14.25">
      <c r="A202" s="241">
        <v>199</v>
      </c>
      <c r="B202" s="241"/>
      <c r="C202" s="241"/>
      <c r="D202" s="241">
        <v>1404</v>
      </c>
      <c r="E202" s="241">
        <v>-224.1</v>
      </c>
      <c r="F202" s="241" t="s">
        <v>476</v>
      </c>
      <c r="G202" s="241" t="s">
        <v>476</v>
      </c>
      <c r="H202" s="241" t="s">
        <v>1455</v>
      </c>
      <c r="I202" s="241"/>
    </row>
    <row r="203" spans="1:9" ht="14.25">
      <c r="A203" s="241">
        <v>200</v>
      </c>
      <c r="B203" s="241"/>
      <c r="C203" s="241"/>
      <c r="D203" s="241">
        <v>1404</v>
      </c>
      <c r="E203" s="241">
        <v>-143.1</v>
      </c>
      <c r="F203" s="241" t="s">
        <v>1373</v>
      </c>
      <c r="G203" s="241" t="s">
        <v>687</v>
      </c>
      <c r="H203" s="241" t="s">
        <v>687</v>
      </c>
      <c r="I203" s="241"/>
    </row>
    <row r="204" spans="1:9" ht="14.25">
      <c r="A204" s="241">
        <v>201</v>
      </c>
      <c r="B204" s="241"/>
      <c r="C204" s="241"/>
      <c r="D204" s="241">
        <v>1307.25</v>
      </c>
      <c r="E204" s="241">
        <v>1505.25</v>
      </c>
      <c r="F204" s="241" t="s">
        <v>1143</v>
      </c>
      <c r="G204" s="241" t="s">
        <v>1143</v>
      </c>
      <c r="H204" s="241" t="s">
        <v>9</v>
      </c>
      <c r="I204" s="241"/>
    </row>
    <row r="205" spans="1:9" ht="14.25">
      <c r="A205" s="241">
        <v>202</v>
      </c>
      <c r="B205" s="241"/>
      <c r="C205" s="241"/>
      <c r="D205" s="241">
        <v>1217.25</v>
      </c>
      <c r="E205" s="241">
        <v>1505.25</v>
      </c>
      <c r="F205" s="241" t="s">
        <v>467</v>
      </c>
      <c r="G205" s="241" t="s">
        <v>467</v>
      </c>
      <c r="H205" s="241" t="s">
        <v>1456</v>
      </c>
      <c r="I205" s="241"/>
    </row>
    <row r="206" spans="1:9" ht="14.25">
      <c r="A206" s="241">
        <v>203</v>
      </c>
      <c r="B206" s="241"/>
      <c r="C206" s="241"/>
      <c r="D206" s="241">
        <v>1127.25</v>
      </c>
      <c r="E206" s="241">
        <v>1505.25</v>
      </c>
      <c r="F206" s="241" t="s">
        <v>1373</v>
      </c>
      <c r="G206" s="241" t="s">
        <v>687</v>
      </c>
      <c r="H206" s="241" t="s">
        <v>687</v>
      </c>
      <c r="I206" s="241"/>
    </row>
    <row r="207" spans="1:9" ht="14.25">
      <c r="A207" s="241">
        <v>204</v>
      </c>
      <c r="B207" s="241"/>
      <c r="C207" s="241"/>
      <c r="D207" s="241">
        <v>1037.25</v>
      </c>
      <c r="E207" s="241">
        <v>1505.25</v>
      </c>
      <c r="F207" s="241" t="s">
        <v>1144</v>
      </c>
      <c r="G207" s="241" t="s">
        <v>1144</v>
      </c>
      <c r="H207" s="241" t="s">
        <v>1457</v>
      </c>
      <c r="I207" s="241"/>
    </row>
    <row r="208" spans="1:9" ht="14.25">
      <c r="A208" s="241">
        <v>205</v>
      </c>
      <c r="B208" s="241"/>
      <c r="C208" s="241"/>
      <c r="D208" s="241">
        <v>947.25</v>
      </c>
      <c r="E208" s="241">
        <v>1505.25</v>
      </c>
      <c r="F208" s="241" t="s">
        <v>464</v>
      </c>
      <c r="G208" s="241" t="s">
        <v>464</v>
      </c>
      <c r="H208" s="241" t="s">
        <v>1458</v>
      </c>
      <c r="I208" s="241"/>
    </row>
    <row r="209" spans="1:9" ht="14.25">
      <c r="A209" s="241">
        <v>206</v>
      </c>
      <c r="B209" s="241"/>
      <c r="C209" s="241"/>
      <c r="D209" s="241">
        <v>839.25</v>
      </c>
      <c r="E209" s="241">
        <v>1505.25</v>
      </c>
      <c r="F209" s="241" t="s">
        <v>1373</v>
      </c>
      <c r="G209" s="241" t="s">
        <v>687</v>
      </c>
      <c r="H209" s="241" t="s">
        <v>687</v>
      </c>
      <c r="I209" s="241"/>
    </row>
    <row r="210" spans="1:9" ht="14.25">
      <c r="A210" s="241">
        <v>207</v>
      </c>
      <c r="B210" s="241"/>
      <c r="C210" s="241"/>
      <c r="D210" s="241">
        <v>769.05</v>
      </c>
      <c r="E210" s="241">
        <v>1505.25</v>
      </c>
      <c r="F210" s="241" t="s">
        <v>1150</v>
      </c>
      <c r="G210" s="241" t="s">
        <v>1150</v>
      </c>
      <c r="H210" s="241" t="s">
        <v>21</v>
      </c>
      <c r="I210" s="241"/>
    </row>
    <row r="211" spans="1:9" ht="14.25">
      <c r="A211" s="241">
        <v>208</v>
      </c>
      <c r="B211" s="241"/>
      <c r="C211" s="241"/>
      <c r="D211" s="241">
        <v>700.65</v>
      </c>
      <c r="E211" s="241">
        <v>1505.25</v>
      </c>
      <c r="F211" s="241" t="s">
        <v>1149</v>
      </c>
      <c r="G211" s="241" t="s">
        <v>1149</v>
      </c>
      <c r="H211" s="241" t="s">
        <v>1459</v>
      </c>
      <c r="I211" s="241"/>
    </row>
    <row r="212" spans="1:9" ht="14.25">
      <c r="A212" s="241">
        <v>209</v>
      </c>
      <c r="B212" s="241"/>
      <c r="C212" s="241"/>
      <c r="D212" s="241">
        <v>633.15</v>
      </c>
      <c r="E212" s="241">
        <v>1505.25</v>
      </c>
      <c r="F212" s="241" t="s">
        <v>1373</v>
      </c>
      <c r="G212" s="241" t="s">
        <v>687</v>
      </c>
      <c r="H212" s="241" t="s">
        <v>687</v>
      </c>
      <c r="I212" s="241"/>
    </row>
    <row r="213" spans="1:9" ht="14.25">
      <c r="A213" s="241">
        <v>210</v>
      </c>
      <c r="B213" s="241"/>
      <c r="C213" s="241"/>
      <c r="D213" s="241">
        <v>566.54999999999995</v>
      </c>
      <c r="E213" s="241">
        <v>1505.25</v>
      </c>
      <c r="F213" s="241" t="s">
        <v>1140</v>
      </c>
      <c r="G213" s="241" t="s">
        <v>1140</v>
      </c>
      <c r="H213" s="241" t="s">
        <v>1460</v>
      </c>
      <c r="I213" s="241"/>
    </row>
    <row r="214" spans="1:9" ht="14.25">
      <c r="A214" s="241">
        <v>211</v>
      </c>
      <c r="B214" s="241"/>
      <c r="C214" s="241"/>
      <c r="D214" s="241">
        <v>500.85</v>
      </c>
      <c r="E214" s="241">
        <v>1505.25</v>
      </c>
      <c r="F214" s="241" t="s">
        <v>1142</v>
      </c>
      <c r="G214" s="241" t="s">
        <v>1142</v>
      </c>
      <c r="H214" s="241" t="s">
        <v>1461</v>
      </c>
      <c r="I214" s="241"/>
    </row>
    <row r="215" spans="1:9" ht="14.25">
      <c r="A215" s="241">
        <v>212</v>
      </c>
      <c r="B215" s="241"/>
      <c r="C215" s="241"/>
      <c r="D215" s="241">
        <v>373.95</v>
      </c>
      <c r="E215" s="241">
        <v>1505.25</v>
      </c>
      <c r="F215" s="241" t="s">
        <v>465</v>
      </c>
      <c r="G215" s="241" t="s">
        <v>465</v>
      </c>
      <c r="H215" s="241" t="s">
        <v>1462</v>
      </c>
      <c r="I215" s="241"/>
    </row>
    <row r="216" spans="1:9" ht="14.25">
      <c r="A216" s="241">
        <v>213</v>
      </c>
      <c r="B216" s="241"/>
      <c r="C216" s="241"/>
      <c r="D216" s="241">
        <v>310.95</v>
      </c>
      <c r="E216" s="241">
        <v>1505.25</v>
      </c>
      <c r="F216" s="241" t="s">
        <v>463</v>
      </c>
      <c r="G216" s="241" t="s">
        <v>463</v>
      </c>
      <c r="H216" s="241" t="s">
        <v>1463</v>
      </c>
      <c r="I216" s="241"/>
    </row>
    <row r="217" spans="1:9" ht="14.25">
      <c r="A217" s="241">
        <v>214</v>
      </c>
      <c r="B217" s="241"/>
      <c r="C217" s="241"/>
      <c r="D217" s="241">
        <v>247.95</v>
      </c>
      <c r="E217" s="241">
        <v>1505.25</v>
      </c>
      <c r="F217" s="241" t="s">
        <v>1373</v>
      </c>
      <c r="G217" s="241" t="s">
        <v>687</v>
      </c>
      <c r="H217" s="241" t="s">
        <v>687</v>
      </c>
      <c r="I217" s="241"/>
    </row>
    <row r="218" spans="1:9" ht="14.25">
      <c r="A218" s="241">
        <v>215</v>
      </c>
      <c r="B218" s="241"/>
      <c r="C218" s="241"/>
      <c r="D218" s="241">
        <v>184.05</v>
      </c>
      <c r="E218" s="241">
        <v>1505.25</v>
      </c>
      <c r="F218" s="241" t="s">
        <v>1148</v>
      </c>
      <c r="G218" s="241" t="s">
        <v>1148</v>
      </c>
      <c r="H218" s="241" t="s">
        <v>1464</v>
      </c>
      <c r="I218" s="241"/>
    </row>
    <row r="219" spans="1:9" ht="14.25">
      <c r="A219" s="241">
        <v>216</v>
      </c>
      <c r="B219" s="241"/>
      <c r="C219" s="241"/>
      <c r="D219" s="241">
        <v>120.15</v>
      </c>
      <c r="E219" s="241">
        <v>1505.25</v>
      </c>
      <c r="F219" s="241" t="s">
        <v>466</v>
      </c>
      <c r="G219" s="241" t="s">
        <v>466</v>
      </c>
      <c r="H219" s="241" t="s">
        <v>1465</v>
      </c>
      <c r="I219" s="241"/>
    </row>
    <row r="220" spans="1:9" ht="14.25">
      <c r="A220" s="241">
        <v>217</v>
      </c>
      <c r="B220" s="241"/>
      <c r="C220" s="241"/>
      <c r="D220" s="241">
        <v>56.25</v>
      </c>
      <c r="E220" s="241">
        <v>1505.25</v>
      </c>
      <c r="F220" s="241" t="s">
        <v>1151</v>
      </c>
      <c r="G220" s="241" t="s">
        <v>1151</v>
      </c>
      <c r="H220" s="241" t="s">
        <v>8</v>
      </c>
      <c r="I220" s="241"/>
    </row>
    <row r="221" spans="1:9" ht="14.25">
      <c r="A221" s="241">
        <v>218</v>
      </c>
      <c r="B221" s="241"/>
      <c r="C221" s="241"/>
      <c r="D221" s="241">
        <v>-38.25</v>
      </c>
      <c r="E221" s="241">
        <v>1505.25</v>
      </c>
      <c r="F221" s="241" t="s">
        <v>1152</v>
      </c>
      <c r="G221" s="241" t="s">
        <v>1152</v>
      </c>
      <c r="H221" s="241" t="s">
        <v>1466</v>
      </c>
      <c r="I221" s="241"/>
    </row>
    <row r="222" spans="1:9" ht="14.25">
      <c r="A222" s="241">
        <v>219</v>
      </c>
      <c r="B222" s="241"/>
      <c r="C222" s="241"/>
      <c r="D222" s="241">
        <v>-103.05</v>
      </c>
      <c r="E222" s="241">
        <v>1505.25</v>
      </c>
      <c r="F222" s="241" t="s">
        <v>1153</v>
      </c>
      <c r="G222" s="241" t="s">
        <v>1153</v>
      </c>
      <c r="H222" s="241" t="s">
        <v>1467</v>
      </c>
      <c r="I222" s="241"/>
    </row>
    <row r="223" spans="1:9" ht="14.25">
      <c r="A223" s="241">
        <v>220</v>
      </c>
      <c r="B223" s="241"/>
      <c r="C223" s="241"/>
      <c r="D223" s="241">
        <v>-168.75</v>
      </c>
      <c r="E223" s="241">
        <v>1505.25</v>
      </c>
      <c r="F223" s="241" t="s">
        <v>1373</v>
      </c>
      <c r="G223" s="241" t="s">
        <v>687</v>
      </c>
      <c r="H223" s="241" t="s">
        <v>687</v>
      </c>
      <c r="I223" s="241"/>
    </row>
    <row r="224" spans="1:9" ht="14.25">
      <c r="A224" s="241">
        <v>221</v>
      </c>
      <c r="B224" s="241"/>
      <c r="C224" s="241"/>
      <c r="D224" s="241">
        <v>-234.45</v>
      </c>
      <c r="E224" s="241">
        <v>1505.25</v>
      </c>
      <c r="F224" s="241" t="s">
        <v>1147</v>
      </c>
      <c r="G224" s="241" t="s">
        <v>1147</v>
      </c>
      <c r="H224" s="241" t="s">
        <v>1468</v>
      </c>
      <c r="I224" s="241"/>
    </row>
    <row r="225" spans="1:9" ht="14.25">
      <c r="A225" s="241">
        <v>222</v>
      </c>
      <c r="B225" s="241"/>
      <c r="C225" s="241"/>
      <c r="D225" s="241">
        <v>-301.05</v>
      </c>
      <c r="E225" s="241">
        <v>1505.25</v>
      </c>
      <c r="F225" s="241" t="s">
        <v>1145</v>
      </c>
      <c r="G225" s="241" t="s">
        <v>1145</v>
      </c>
      <c r="H225" s="241" t="s">
        <v>1469</v>
      </c>
      <c r="I225" s="241"/>
    </row>
    <row r="226" spans="1:9" ht="14.25">
      <c r="A226" s="241">
        <v>223</v>
      </c>
      <c r="B226" s="241"/>
      <c r="C226" s="241"/>
      <c r="D226" s="241">
        <v>-368.55</v>
      </c>
      <c r="E226" s="241">
        <v>1505.25</v>
      </c>
      <c r="F226" s="241" t="s">
        <v>1146</v>
      </c>
      <c r="G226" s="241" t="s">
        <v>1146</v>
      </c>
      <c r="H226" s="241" t="s">
        <v>22</v>
      </c>
      <c r="I226" s="241"/>
    </row>
    <row r="227" spans="1:9" ht="14.25">
      <c r="A227" s="241">
        <v>224</v>
      </c>
      <c r="B227" s="241"/>
      <c r="C227" s="241"/>
      <c r="D227" s="241">
        <v>-437.85</v>
      </c>
      <c r="E227" s="241">
        <v>1505.25</v>
      </c>
      <c r="F227" s="241" t="s">
        <v>1139</v>
      </c>
      <c r="G227" s="241" t="s">
        <v>1139</v>
      </c>
      <c r="H227" s="241" t="s">
        <v>1470</v>
      </c>
      <c r="I227" s="241"/>
    </row>
    <row r="228" spans="1:9" ht="14.25">
      <c r="A228" s="241">
        <v>225</v>
      </c>
      <c r="B228" s="241"/>
      <c r="C228" s="241"/>
      <c r="D228" s="241">
        <v>-508.05</v>
      </c>
      <c r="E228" s="241">
        <v>1505.25</v>
      </c>
      <c r="F228" s="241" t="s">
        <v>1373</v>
      </c>
      <c r="G228" s="241" t="s">
        <v>687</v>
      </c>
      <c r="H228" s="241" t="s">
        <v>687</v>
      </c>
      <c r="I228" s="241"/>
    </row>
    <row r="229" spans="1:9" ht="14.25">
      <c r="A229" s="241">
        <v>226</v>
      </c>
      <c r="B229" s="241"/>
      <c r="C229" s="241"/>
      <c r="D229" s="241">
        <v>-579.15</v>
      </c>
      <c r="E229" s="241">
        <v>1505.25</v>
      </c>
      <c r="F229" s="241" t="s">
        <v>1074</v>
      </c>
      <c r="G229" s="241" t="s">
        <v>1074</v>
      </c>
      <c r="H229" s="241" t="s">
        <v>24</v>
      </c>
      <c r="I229" s="241"/>
    </row>
    <row r="230" spans="1:9" ht="14.25">
      <c r="A230" s="241">
        <v>227</v>
      </c>
      <c r="B230" s="241"/>
      <c r="C230" s="241"/>
      <c r="D230" s="241">
        <v>-652.04999999999995</v>
      </c>
      <c r="E230" s="241">
        <v>1505.25</v>
      </c>
      <c r="F230" s="241" t="s">
        <v>1072</v>
      </c>
      <c r="G230" s="241" t="s">
        <v>1072</v>
      </c>
      <c r="H230" s="241" t="s">
        <v>1471</v>
      </c>
      <c r="I230" s="241"/>
    </row>
    <row r="231" spans="1:9" ht="14.25">
      <c r="A231" s="241">
        <v>228</v>
      </c>
      <c r="B231" s="241"/>
      <c r="C231" s="241"/>
      <c r="D231" s="241">
        <v>-725.85</v>
      </c>
      <c r="E231" s="241">
        <v>1505.25</v>
      </c>
      <c r="F231" s="241" t="s">
        <v>1373</v>
      </c>
      <c r="G231" s="241" t="s">
        <v>687</v>
      </c>
      <c r="H231" s="241" t="s">
        <v>687</v>
      </c>
      <c r="I231" s="241"/>
    </row>
    <row r="232" spans="1:9" ht="14.25">
      <c r="A232" s="241">
        <v>229</v>
      </c>
      <c r="B232" s="241"/>
      <c r="C232" s="241"/>
      <c r="D232" s="241">
        <v>-824.85</v>
      </c>
      <c r="E232" s="241">
        <v>1505.25</v>
      </c>
      <c r="F232" s="241" t="s">
        <v>1063</v>
      </c>
      <c r="G232" s="241" t="s">
        <v>1063</v>
      </c>
      <c r="H232" s="241" t="s">
        <v>26</v>
      </c>
      <c r="I232" s="241"/>
    </row>
    <row r="233" spans="1:9" ht="14.25">
      <c r="A233" s="241">
        <v>230</v>
      </c>
      <c r="B233" s="241"/>
      <c r="C233" s="241"/>
      <c r="D233" s="241">
        <v>-902.25</v>
      </c>
      <c r="E233" s="241">
        <v>1505.25</v>
      </c>
      <c r="F233" s="241" t="s">
        <v>1062</v>
      </c>
      <c r="G233" s="241" t="s">
        <v>1062</v>
      </c>
      <c r="H233" s="241" t="s">
        <v>1472</v>
      </c>
      <c r="I233" s="241"/>
    </row>
    <row r="234" spans="1:9" ht="14.25">
      <c r="A234" s="241">
        <v>231</v>
      </c>
      <c r="B234" s="241"/>
      <c r="C234" s="241"/>
      <c r="D234" s="241">
        <v>-992.25</v>
      </c>
      <c r="E234" s="241">
        <v>1505.25</v>
      </c>
      <c r="F234" s="241" t="s">
        <v>1373</v>
      </c>
      <c r="G234" s="241" t="s">
        <v>687</v>
      </c>
      <c r="H234" s="241" t="s">
        <v>687</v>
      </c>
      <c r="I234" s="241"/>
    </row>
    <row r="235" spans="1:9" ht="14.25">
      <c r="A235" s="241">
        <v>232</v>
      </c>
      <c r="B235" s="241"/>
      <c r="C235" s="241"/>
      <c r="D235" s="241">
        <v>-1082.25</v>
      </c>
      <c r="E235" s="241">
        <v>1505.25</v>
      </c>
      <c r="F235" s="241" t="s">
        <v>1037</v>
      </c>
      <c r="G235" s="241" t="s">
        <v>1037</v>
      </c>
      <c r="H235" s="241" t="s">
        <v>1473</v>
      </c>
      <c r="I235" s="241"/>
    </row>
    <row r="236" spans="1:9" ht="14.25">
      <c r="A236" s="241">
        <v>233</v>
      </c>
      <c r="B236" s="241"/>
      <c r="C236" s="241"/>
      <c r="D236" s="241">
        <v>-1172.25</v>
      </c>
      <c r="E236" s="241">
        <v>1505.25</v>
      </c>
      <c r="F236" s="241" t="s">
        <v>1036</v>
      </c>
      <c r="G236" s="241" t="s">
        <v>1036</v>
      </c>
      <c r="H236" s="241" t="s">
        <v>27</v>
      </c>
      <c r="I236" s="241"/>
    </row>
    <row r="237" spans="1:9" ht="14.25">
      <c r="A237" s="241">
        <v>234</v>
      </c>
      <c r="B237" s="241"/>
      <c r="C237" s="241"/>
      <c r="D237" s="241">
        <v>-1262.25</v>
      </c>
      <c r="E237" s="241">
        <v>1505.25</v>
      </c>
      <c r="F237" s="241" t="s">
        <v>1039</v>
      </c>
      <c r="G237" s="241" t="s">
        <v>1039</v>
      </c>
      <c r="H237" s="241" t="s">
        <v>28</v>
      </c>
      <c r="I237" s="241"/>
    </row>
    <row r="238" spans="1:9" ht="14.25">
      <c r="A238" s="241"/>
      <c r="B238" s="241"/>
      <c r="C238" s="241"/>
      <c r="D238" s="241"/>
      <c r="E238" s="241"/>
      <c r="F238" s="241"/>
      <c r="G238" s="241"/>
      <c r="H238" s="241"/>
      <c r="I238" s="241"/>
    </row>
    <row r="239" spans="1:9" ht="14.25">
      <c r="A239" s="241" t="s">
        <v>718</v>
      </c>
      <c r="B239" s="241" t="s">
        <v>1474</v>
      </c>
      <c r="C239" s="241"/>
      <c r="D239" s="241"/>
      <c r="E239" s="241"/>
      <c r="F239" s="241"/>
      <c r="G239" s="241"/>
      <c r="H239" s="241"/>
      <c r="I239" s="241"/>
    </row>
    <row r="240" spans="1:9" ht="14.25">
      <c r="A240" s="241" t="s">
        <v>1475</v>
      </c>
      <c r="B240" s="241" t="s">
        <v>1476</v>
      </c>
      <c r="C240" s="241"/>
      <c r="D240" s="241"/>
      <c r="E240" s="241"/>
      <c r="F240" s="241"/>
      <c r="G240" s="241"/>
      <c r="H240" s="241"/>
      <c r="I240" s="241"/>
    </row>
    <row r="241" spans="1:9" ht="14.25">
      <c r="A241" s="241"/>
      <c r="B241" s="241"/>
      <c r="C241" s="241"/>
      <c r="D241" s="241"/>
      <c r="E241" s="241"/>
      <c r="F241" s="241"/>
      <c r="G241" s="241"/>
      <c r="H241" s="241"/>
      <c r="I241" s="241"/>
    </row>
    <row r="242" spans="1:9" ht="14.25">
      <c r="A242" s="241" t="s">
        <v>713</v>
      </c>
      <c r="B242" s="241" t="s">
        <v>1474</v>
      </c>
      <c r="C242" s="241"/>
      <c r="D242" s="241"/>
      <c r="E242" s="241"/>
      <c r="F242" s="241"/>
      <c r="G242" s="241"/>
      <c r="H242" s="241"/>
      <c r="I242" s="241"/>
    </row>
    <row r="243" spans="1:9" ht="14.25">
      <c r="A243" s="241" t="s">
        <v>1477</v>
      </c>
      <c r="B243" s="241" t="s">
        <v>1478</v>
      </c>
      <c r="C243" s="241"/>
      <c r="D243" s="241"/>
      <c r="E243" s="241"/>
      <c r="F243" s="241"/>
      <c r="G243" s="241"/>
      <c r="H243" s="241"/>
      <c r="I243" s="241"/>
    </row>
    <row r="244" spans="1:9" ht="14.25">
      <c r="A244" s="241"/>
      <c r="B244" s="241"/>
      <c r="C244" s="241"/>
      <c r="D244" s="241"/>
      <c r="E244" s="241"/>
      <c r="F244" s="241"/>
      <c r="G244" s="241"/>
      <c r="H244" s="241"/>
      <c r="I244" s="241"/>
    </row>
    <row r="245" spans="1:9" ht="14.25">
      <c r="A245" s="241" t="s">
        <v>715</v>
      </c>
      <c r="B245" s="241" t="s">
        <v>1474</v>
      </c>
      <c r="C245" s="241"/>
      <c r="D245" s="241"/>
      <c r="E245" s="241"/>
      <c r="F245" s="241"/>
      <c r="G245" s="241"/>
      <c r="H245" s="241"/>
      <c r="I245" s="241"/>
    </row>
    <row r="246" spans="1:9" ht="14.25">
      <c r="A246" s="241" t="s">
        <v>1479</v>
      </c>
      <c r="B246" s="241" t="s">
        <v>1480</v>
      </c>
      <c r="C246" s="241"/>
      <c r="D246" s="241"/>
      <c r="E246" s="241"/>
      <c r="F246" s="241"/>
      <c r="G246" s="241"/>
      <c r="H246" s="241"/>
      <c r="I246" s="241"/>
    </row>
    <row r="247" spans="1:9" ht="14.25">
      <c r="A247" s="241"/>
      <c r="B247" s="241"/>
      <c r="C247" s="241"/>
      <c r="D247" s="241"/>
      <c r="E247" s="241"/>
      <c r="F247" s="241"/>
      <c r="G247" s="241"/>
      <c r="H247" s="241"/>
      <c r="I247" s="241"/>
    </row>
    <row r="248" spans="1:9" ht="14.25">
      <c r="A248" s="241" t="s">
        <v>1154</v>
      </c>
      <c r="B248" s="241" t="s">
        <v>1474</v>
      </c>
      <c r="C248" s="241"/>
      <c r="D248" s="241"/>
      <c r="E248" s="241"/>
      <c r="F248" s="241"/>
      <c r="G248" s="241"/>
      <c r="H248" s="241"/>
      <c r="I248" s="241"/>
    </row>
    <row r="249" spans="1:9" ht="14.25">
      <c r="A249" s="241" t="s">
        <v>1481</v>
      </c>
      <c r="B249" s="241" t="s">
        <v>1482</v>
      </c>
      <c r="C249" s="241"/>
      <c r="D249" s="241"/>
      <c r="E249" s="241"/>
      <c r="F249" s="241"/>
      <c r="G249" s="241"/>
      <c r="H249" s="241"/>
      <c r="I249" s="241"/>
    </row>
    <row r="250" spans="1:9" ht="14.25">
      <c r="A250" s="241"/>
      <c r="B250" s="241"/>
      <c r="C250" s="241"/>
      <c r="D250" s="241"/>
      <c r="E250" s="241"/>
      <c r="F250" s="241"/>
      <c r="G250" s="241"/>
      <c r="H250" s="241"/>
      <c r="I250" s="241"/>
    </row>
    <row r="251" spans="1:9" ht="14.25">
      <c r="A251" s="241" t="s">
        <v>697</v>
      </c>
      <c r="B251" s="241" t="s">
        <v>1474</v>
      </c>
      <c r="C251" s="241"/>
      <c r="D251" s="241"/>
      <c r="E251" s="241"/>
      <c r="F251" s="241"/>
      <c r="G251" s="241"/>
      <c r="H251" s="241"/>
      <c r="I251" s="241"/>
    </row>
    <row r="252" spans="1:9" ht="14.25">
      <c r="A252" s="241" t="s">
        <v>1483</v>
      </c>
      <c r="B252" s="241" t="s">
        <v>1484</v>
      </c>
      <c r="C252" s="241" t="s">
        <v>1485</v>
      </c>
      <c r="D252" s="241"/>
      <c r="E252" s="241"/>
      <c r="F252" s="241"/>
      <c r="G252" s="241"/>
      <c r="H252" s="241"/>
      <c r="I252" s="241"/>
    </row>
    <row r="253" spans="1:9" ht="14.25">
      <c r="A253" s="241"/>
      <c r="B253" s="241"/>
      <c r="C253" s="241"/>
      <c r="D253" s="241"/>
      <c r="E253" s="241"/>
      <c r="F253" s="241"/>
      <c r="G253" s="241"/>
      <c r="H253" s="241"/>
      <c r="I253" s="241"/>
    </row>
    <row r="254" spans="1:9" ht="14.25">
      <c r="A254" s="241" t="s">
        <v>694</v>
      </c>
      <c r="B254" s="241" t="s">
        <v>1474</v>
      </c>
      <c r="C254" s="241"/>
      <c r="D254" s="241"/>
      <c r="E254" s="241"/>
      <c r="F254" s="241"/>
      <c r="G254" s="241"/>
      <c r="H254" s="241"/>
      <c r="I254" s="241"/>
    </row>
    <row r="255" spans="1:9" ht="14.25">
      <c r="A255" s="241" t="s">
        <v>1486</v>
      </c>
      <c r="B255" s="241" t="s">
        <v>1487</v>
      </c>
      <c r="C255" s="241" t="s">
        <v>1488</v>
      </c>
      <c r="D255" s="241" t="s">
        <v>1489</v>
      </c>
      <c r="E255" s="241" t="s">
        <v>1490</v>
      </c>
      <c r="F255" s="241" t="s">
        <v>1491</v>
      </c>
      <c r="G255" s="241" t="s">
        <v>1492</v>
      </c>
      <c r="H255" s="241" t="s">
        <v>1493</v>
      </c>
      <c r="I255" s="241" t="s">
        <v>1494</v>
      </c>
    </row>
    <row r="256" spans="1:9" ht="14.25">
      <c r="A256" s="241"/>
      <c r="B256" s="241"/>
      <c r="C256" s="241"/>
      <c r="D256" s="241"/>
      <c r="E256" s="241"/>
      <c r="F256" s="241"/>
      <c r="G256" s="241"/>
      <c r="H256" s="241"/>
      <c r="I256" s="241"/>
    </row>
    <row r="257" spans="1:9" ht="14.25">
      <c r="A257" s="241" t="s">
        <v>687</v>
      </c>
      <c r="B257" s="241" t="s">
        <v>1474</v>
      </c>
      <c r="C257" s="241"/>
      <c r="D257" s="241"/>
      <c r="E257" s="241"/>
      <c r="F257" s="241"/>
      <c r="G257" s="241"/>
      <c r="H257" s="241"/>
      <c r="I257" s="241"/>
    </row>
    <row r="258" spans="1:9" ht="14.25">
      <c r="A258" s="241" t="s">
        <v>33</v>
      </c>
      <c r="B258" s="241" t="s">
        <v>1495</v>
      </c>
      <c r="C258" s="241" t="s">
        <v>1496</v>
      </c>
      <c r="D258" s="241" t="s">
        <v>1497</v>
      </c>
      <c r="E258" s="241" t="s">
        <v>1498</v>
      </c>
      <c r="F258" s="241" t="s">
        <v>1499</v>
      </c>
      <c r="G258" s="241" t="s">
        <v>1500</v>
      </c>
      <c r="H258" s="241" t="s">
        <v>1501</v>
      </c>
      <c r="I258" s="241" t="s">
        <v>1502</v>
      </c>
    </row>
    <row r="259" spans="1:9" ht="14.25">
      <c r="A259" s="241" t="s">
        <v>1503</v>
      </c>
      <c r="B259" s="241" t="s">
        <v>1504</v>
      </c>
      <c r="C259" s="241" t="s">
        <v>1505</v>
      </c>
      <c r="D259" s="241" t="s">
        <v>1506</v>
      </c>
      <c r="E259" s="241" t="s">
        <v>1507</v>
      </c>
      <c r="F259" s="241" t="s">
        <v>1508</v>
      </c>
      <c r="G259" s="241" t="s">
        <v>1509</v>
      </c>
      <c r="H259" s="241" t="s">
        <v>1510</v>
      </c>
      <c r="I259" s="241" t="s">
        <v>1511</v>
      </c>
    </row>
    <row r="260" spans="1:9" ht="14.25">
      <c r="A260" s="241" t="s">
        <v>1512</v>
      </c>
      <c r="B260" s="241"/>
      <c r="C260" s="241"/>
      <c r="D260" s="241"/>
      <c r="E260" s="241"/>
      <c r="F260" s="241"/>
      <c r="G260" s="241"/>
      <c r="H260" s="241"/>
      <c r="I260" s="241"/>
    </row>
    <row r="261" spans="1:9">
      <c r="A261" s="242"/>
      <c r="B261" s="242"/>
      <c r="C261" s="242"/>
      <c r="D261" s="243"/>
      <c r="E261" s="243"/>
      <c r="F261" s="244"/>
      <c r="G261" s="245"/>
      <c r="H261" s="246"/>
      <c r="I261" s="247"/>
    </row>
    <row r="262" spans="1:9">
      <c r="A262" s="242"/>
      <c r="B262" s="242"/>
      <c r="C262" s="242"/>
      <c r="D262" s="243"/>
      <c r="E262" s="243"/>
      <c r="F262" s="244"/>
      <c r="G262" s="245"/>
      <c r="H262" s="246"/>
      <c r="I262" s="247"/>
    </row>
    <row r="263" spans="1:9">
      <c r="A263" s="242"/>
      <c r="B263" s="242"/>
      <c r="C263" s="242"/>
      <c r="D263" s="243"/>
      <c r="E263" s="243"/>
      <c r="F263" s="244"/>
      <c r="G263" s="245"/>
      <c r="H263" s="246"/>
      <c r="I263" s="247"/>
    </row>
    <row r="264" spans="1:9">
      <c r="A264" s="242"/>
      <c r="B264" s="242"/>
      <c r="C264" s="242"/>
      <c r="D264" s="243"/>
      <c r="E264" s="243"/>
      <c r="F264" s="244"/>
      <c r="G264" s="245"/>
      <c r="H264" s="246"/>
      <c r="I264" s="247"/>
    </row>
    <row r="265" spans="1:9">
      <c r="A265" s="242"/>
      <c r="B265" s="242"/>
      <c r="C265" s="242"/>
      <c r="D265" s="243"/>
      <c r="E265" s="243"/>
      <c r="F265" s="244"/>
      <c r="G265" s="245"/>
      <c r="H265" s="246"/>
      <c r="I265" s="247"/>
    </row>
    <row r="266" spans="1:9">
      <c r="A266" s="242"/>
      <c r="B266" s="242"/>
      <c r="C266" s="242"/>
      <c r="D266" s="243"/>
      <c r="E266" s="243"/>
      <c r="F266" s="244"/>
      <c r="G266" s="245"/>
      <c r="H266" s="246"/>
      <c r="I266" s="247"/>
    </row>
    <row r="267" spans="1:9">
      <c r="A267" s="242"/>
      <c r="B267" s="242"/>
      <c r="C267" s="242"/>
      <c r="D267" s="243"/>
      <c r="E267" s="243"/>
      <c r="F267" s="244"/>
      <c r="G267" s="245"/>
      <c r="H267" s="246"/>
      <c r="I267" s="247"/>
    </row>
    <row r="268" spans="1:9">
      <c r="A268" s="242"/>
      <c r="B268" s="242"/>
      <c r="C268" s="242"/>
      <c r="D268" s="243"/>
      <c r="E268" s="243"/>
      <c r="F268" s="244"/>
      <c r="G268" s="245"/>
      <c r="H268" s="246"/>
      <c r="I268" s="247"/>
    </row>
    <row r="269" spans="1:9">
      <c r="A269" s="242"/>
      <c r="B269" s="242"/>
      <c r="C269" s="242"/>
      <c r="D269" s="243"/>
      <c r="E269" s="243"/>
      <c r="F269" s="244" t="s">
        <v>460</v>
      </c>
      <c r="G269" s="245"/>
      <c r="H269" s="246"/>
      <c r="I269" s="247"/>
    </row>
    <row r="270" spans="1:9">
      <c r="A270" s="242"/>
      <c r="B270" s="242"/>
      <c r="C270" s="242"/>
      <c r="D270" s="243"/>
      <c r="E270" s="243"/>
      <c r="F270" s="244"/>
      <c r="G270" s="245"/>
      <c r="H270" s="246"/>
      <c r="I270" s="247"/>
    </row>
    <row r="271" spans="1:9">
      <c r="A271" s="242"/>
      <c r="B271" s="242"/>
      <c r="C271" s="242"/>
      <c r="D271" s="243"/>
      <c r="E271" s="243"/>
      <c r="F271" s="244"/>
      <c r="G271" s="245"/>
      <c r="H271" s="246"/>
      <c r="I271" s="247"/>
    </row>
    <row r="272" spans="1:9">
      <c r="A272" s="242"/>
      <c r="B272" s="242"/>
      <c r="C272" s="242"/>
      <c r="D272" s="243"/>
      <c r="E272" s="243"/>
      <c r="F272" s="244"/>
      <c r="G272" s="245"/>
      <c r="H272" s="246"/>
      <c r="I272" s="247"/>
    </row>
    <row r="273" spans="1:9">
      <c r="A273" s="242"/>
      <c r="B273" s="242"/>
      <c r="C273" s="242"/>
      <c r="D273" s="243"/>
      <c r="E273" s="243"/>
      <c r="F273" s="244"/>
      <c r="G273" s="245"/>
      <c r="H273" s="246"/>
      <c r="I273" s="247"/>
    </row>
    <row r="274" spans="1:9">
      <c r="A274" s="242"/>
      <c r="B274" s="242"/>
      <c r="C274" s="242"/>
      <c r="D274" s="243"/>
      <c r="E274" s="243"/>
      <c r="F274" s="244"/>
      <c r="G274" s="245"/>
      <c r="H274" s="246"/>
      <c r="I274" s="247"/>
    </row>
    <row r="275" spans="1:9">
      <c r="A275" s="242"/>
      <c r="B275" s="242"/>
      <c r="C275" s="242"/>
      <c r="D275" s="243"/>
      <c r="E275" s="243"/>
      <c r="F275" s="244"/>
      <c r="G275" s="245"/>
      <c r="H275" s="246"/>
      <c r="I275" s="247"/>
    </row>
    <row r="276" spans="1:9">
      <c r="A276" s="242"/>
      <c r="B276" s="242"/>
      <c r="C276" s="242"/>
      <c r="D276" s="243"/>
      <c r="E276" s="243"/>
      <c r="F276" s="244"/>
      <c r="G276" s="245"/>
      <c r="H276" s="246"/>
      <c r="I276" s="247"/>
    </row>
    <row r="277" spans="1:9">
      <c r="A277" s="242"/>
      <c r="B277" s="242"/>
      <c r="C277" s="242"/>
      <c r="D277" s="243"/>
      <c r="E277" s="243"/>
      <c r="F277" s="244"/>
      <c r="G277" s="245"/>
      <c r="H277" s="246"/>
      <c r="I277" s="247"/>
    </row>
    <row r="278" spans="1:9">
      <c r="A278" s="242"/>
      <c r="B278" s="242"/>
      <c r="C278" s="242"/>
      <c r="D278" s="243"/>
      <c r="E278" s="243"/>
      <c r="F278" s="244"/>
      <c r="G278" s="247"/>
      <c r="H278" s="246"/>
      <c r="I278" s="247"/>
    </row>
    <row r="279" spans="1:9">
      <c r="A279" s="242"/>
      <c r="B279" s="242"/>
      <c r="C279" s="242"/>
      <c r="D279" s="243"/>
      <c r="E279" s="243"/>
      <c r="F279" s="244"/>
      <c r="G279" s="247"/>
      <c r="H279" s="246"/>
      <c r="I279" s="247"/>
    </row>
    <row r="280" spans="1:9">
      <c r="A280" s="242"/>
      <c r="B280" s="242"/>
      <c r="C280" s="242"/>
      <c r="D280" s="243"/>
      <c r="E280" s="243"/>
      <c r="F280" s="244"/>
      <c r="G280" s="247"/>
      <c r="H280" s="246"/>
      <c r="I280" s="247"/>
    </row>
    <row r="281" spans="1:9">
      <c r="A281" s="242"/>
      <c r="B281" s="242"/>
      <c r="C281" s="242"/>
      <c r="D281" s="243"/>
      <c r="E281" s="243"/>
      <c r="F281" s="244"/>
      <c r="G281" s="247"/>
      <c r="H281" s="246"/>
      <c r="I281" s="247"/>
    </row>
    <row r="282" spans="1:9">
      <c r="A282" s="242"/>
      <c r="B282" s="242"/>
      <c r="C282" s="242"/>
      <c r="D282" s="243"/>
      <c r="E282" s="243"/>
      <c r="F282" s="244"/>
      <c r="G282" s="247"/>
      <c r="H282" s="246"/>
      <c r="I282" s="247"/>
    </row>
    <row r="283" spans="1:9">
      <c r="A283" s="242"/>
      <c r="B283" s="242"/>
      <c r="C283" s="242"/>
      <c r="D283" s="243"/>
      <c r="E283" s="243"/>
      <c r="F283" s="244"/>
      <c r="G283" s="247"/>
      <c r="H283" s="246"/>
      <c r="I283" s="247"/>
    </row>
    <row r="284" spans="1:9">
      <c r="A284" s="242"/>
      <c r="B284" s="242"/>
      <c r="C284" s="242"/>
      <c r="D284" s="243"/>
      <c r="E284" s="243"/>
      <c r="F284" s="244"/>
      <c r="G284" s="247"/>
      <c r="H284" s="246"/>
      <c r="I284" s="247"/>
    </row>
    <row r="285" spans="1:9">
      <c r="A285" s="242"/>
      <c r="B285" s="242"/>
      <c r="C285" s="242"/>
      <c r="D285" s="243"/>
      <c r="E285" s="243"/>
      <c r="F285" s="244"/>
      <c r="G285" s="247"/>
      <c r="H285" s="246"/>
      <c r="I285" s="247"/>
    </row>
    <row r="286" spans="1:9">
      <c r="A286" s="242"/>
      <c r="B286" s="242"/>
      <c r="C286" s="242"/>
      <c r="D286" s="243"/>
      <c r="E286" s="243"/>
      <c r="F286" s="244"/>
      <c r="G286" s="247"/>
      <c r="H286" s="246"/>
      <c r="I286" s="247"/>
    </row>
    <row r="287" spans="1:9">
      <c r="A287" s="242"/>
      <c r="B287" s="242"/>
      <c r="C287" s="242"/>
      <c r="D287" s="243"/>
      <c r="E287" s="243"/>
      <c r="F287" s="244"/>
      <c r="G287" s="247"/>
      <c r="H287" s="246"/>
      <c r="I287" s="247"/>
    </row>
    <row r="288" spans="1:9">
      <c r="A288" s="242"/>
      <c r="B288" s="242"/>
      <c r="C288" s="242"/>
      <c r="D288" s="243"/>
      <c r="E288" s="243"/>
      <c r="F288" s="244"/>
      <c r="G288" s="247"/>
      <c r="H288" s="246"/>
      <c r="I288" s="247"/>
    </row>
    <row r="289" spans="1:9">
      <c r="A289" s="242"/>
      <c r="B289" s="242"/>
      <c r="C289" s="242"/>
      <c r="D289" s="243"/>
      <c r="E289" s="243"/>
      <c r="F289" s="244"/>
      <c r="G289" s="247"/>
      <c r="H289" s="246"/>
      <c r="I289" s="247"/>
    </row>
    <row r="290" spans="1:9">
      <c r="A290" s="242"/>
      <c r="B290" s="242"/>
      <c r="C290" s="242"/>
      <c r="D290" s="243"/>
      <c r="E290" s="243"/>
      <c r="F290" s="244"/>
      <c r="G290" s="247"/>
      <c r="H290" s="246"/>
      <c r="I290" s="247"/>
    </row>
    <row r="291" spans="1:9">
      <c r="A291" s="242"/>
      <c r="B291" s="242"/>
      <c r="C291" s="242"/>
      <c r="D291" s="243"/>
      <c r="E291" s="243"/>
      <c r="F291" s="244"/>
      <c r="G291" s="247"/>
      <c r="H291" s="246"/>
      <c r="I291" s="247"/>
    </row>
    <row r="292" spans="1:9">
      <c r="A292" s="242"/>
      <c r="B292" s="242"/>
      <c r="C292" s="242"/>
      <c r="D292" s="243"/>
      <c r="E292" s="243"/>
      <c r="F292" s="244"/>
      <c r="G292" s="247"/>
      <c r="H292" s="246"/>
      <c r="I292" s="247"/>
    </row>
    <row r="293" spans="1:9">
      <c r="A293" s="242"/>
      <c r="B293" s="242"/>
      <c r="C293" s="242"/>
      <c r="D293" s="243"/>
      <c r="E293" s="243"/>
      <c r="F293" s="244"/>
      <c r="G293" s="247"/>
      <c r="H293" s="246"/>
      <c r="I293" s="247"/>
    </row>
    <row r="294" spans="1:9">
      <c r="A294" s="242"/>
      <c r="B294" s="242"/>
      <c r="C294" s="242"/>
      <c r="D294" s="243"/>
      <c r="E294" s="243"/>
      <c r="F294" s="244"/>
      <c r="G294" s="247"/>
      <c r="H294" s="246"/>
      <c r="I294" s="247"/>
    </row>
    <row r="295" spans="1:9">
      <c r="A295" s="242"/>
      <c r="B295" s="242"/>
      <c r="C295" s="242"/>
      <c r="D295" s="243"/>
      <c r="E295" s="243"/>
      <c r="F295" s="244"/>
      <c r="G295" s="247"/>
      <c r="H295" s="246"/>
      <c r="I295" s="247"/>
    </row>
    <row r="296" spans="1:9">
      <c r="A296" s="242"/>
      <c r="B296" s="242"/>
      <c r="C296" s="242"/>
      <c r="D296" s="243"/>
      <c r="E296" s="243"/>
      <c r="F296" s="244"/>
      <c r="G296" s="247"/>
      <c r="H296" s="246"/>
      <c r="I296" s="247"/>
    </row>
    <row r="297" spans="1:9">
      <c r="A297" s="242"/>
      <c r="B297" s="242"/>
      <c r="C297" s="242"/>
      <c r="D297" s="243"/>
      <c r="E297" s="243"/>
      <c r="F297" s="244"/>
      <c r="G297" s="247"/>
      <c r="H297" s="246"/>
      <c r="I297" s="247"/>
    </row>
    <row r="298" spans="1:9">
      <c r="A298" s="242"/>
      <c r="B298" s="242"/>
      <c r="C298" s="242"/>
      <c r="D298" s="243"/>
      <c r="E298" s="243"/>
      <c r="F298" s="244"/>
      <c r="G298" s="247"/>
      <c r="H298" s="246"/>
      <c r="I298" s="247"/>
    </row>
    <row r="299" spans="1:9">
      <c r="A299" s="242"/>
      <c r="B299" s="242"/>
      <c r="C299" s="242"/>
      <c r="D299" s="243"/>
      <c r="E299" s="243"/>
      <c r="F299" s="244"/>
      <c r="G299" s="247"/>
      <c r="H299" s="246"/>
      <c r="I299" s="247"/>
    </row>
    <row r="300" spans="1:9">
      <c r="A300" s="242"/>
      <c r="B300" s="242"/>
      <c r="C300" s="242"/>
      <c r="D300" s="243"/>
      <c r="E300" s="243"/>
      <c r="F300" s="244"/>
      <c r="G300" s="247"/>
      <c r="H300" s="246"/>
      <c r="I300" s="247"/>
    </row>
    <row r="301" spans="1:9">
      <c r="A301" s="242"/>
      <c r="B301" s="242"/>
      <c r="C301" s="242"/>
      <c r="D301" s="243"/>
      <c r="E301" s="243"/>
      <c r="F301" s="244"/>
      <c r="G301" s="247"/>
      <c r="H301" s="246"/>
      <c r="I301" s="247"/>
    </row>
    <row r="302" spans="1:9">
      <c r="A302" s="242"/>
      <c r="B302" s="242"/>
      <c r="C302" s="242"/>
      <c r="D302" s="243"/>
      <c r="E302" s="243"/>
      <c r="F302" s="244"/>
      <c r="G302" s="247"/>
      <c r="H302" s="246"/>
      <c r="I302" s="247"/>
    </row>
    <row r="303" spans="1:9">
      <c r="A303" s="242"/>
      <c r="B303" s="242"/>
      <c r="C303" s="242"/>
      <c r="D303" s="243"/>
      <c r="E303" s="243"/>
      <c r="F303" s="244"/>
      <c r="G303" s="247"/>
      <c r="H303" s="246"/>
      <c r="I303" s="247"/>
    </row>
    <row r="304" spans="1:9">
      <c r="A304" s="242"/>
      <c r="B304" s="242"/>
      <c r="C304" s="242"/>
      <c r="D304" s="243"/>
      <c r="E304" s="243"/>
      <c r="F304" s="244"/>
      <c r="G304" s="247"/>
      <c r="H304" s="246"/>
      <c r="I304" s="247"/>
    </row>
    <row r="305" spans="1:9">
      <c r="A305" s="242"/>
      <c r="B305" s="242"/>
      <c r="C305" s="242"/>
      <c r="D305" s="243"/>
      <c r="E305" s="243"/>
      <c r="F305" s="244"/>
      <c r="G305" s="247"/>
      <c r="H305" s="246"/>
      <c r="I305" s="247"/>
    </row>
    <row r="306" spans="1:9">
      <c r="A306" s="242"/>
      <c r="B306" s="242"/>
      <c r="C306" s="242"/>
      <c r="D306" s="243"/>
      <c r="E306" s="243"/>
      <c r="F306" s="244"/>
      <c r="G306" s="247"/>
      <c r="H306" s="246"/>
      <c r="I306" s="247"/>
    </row>
    <row r="307" spans="1:9">
      <c r="A307" s="242"/>
      <c r="B307" s="242"/>
      <c r="C307" s="242"/>
      <c r="D307" s="243"/>
      <c r="E307" s="243"/>
      <c r="F307" s="244"/>
      <c r="G307" s="247"/>
      <c r="H307" s="246"/>
      <c r="I307" s="247"/>
    </row>
    <row r="308" spans="1:9">
      <c r="A308" s="242"/>
      <c r="B308" s="242"/>
      <c r="C308" s="242"/>
      <c r="D308" s="243"/>
      <c r="E308" s="243"/>
      <c r="F308" s="244"/>
      <c r="G308" s="247"/>
      <c r="H308" s="246"/>
      <c r="I308" s="247"/>
    </row>
    <row r="309" spans="1:9">
      <c r="A309" s="242"/>
      <c r="B309" s="242"/>
      <c r="C309" s="242"/>
      <c r="D309" s="243"/>
      <c r="E309" s="243"/>
      <c r="F309" s="244"/>
      <c r="G309" s="247"/>
      <c r="H309" s="246"/>
      <c r="I309" s="247"/>
    </row>
    <row r="310" spans="1:9">
      <c r="A310" s="242"/>
      <c r="B310" s="242"/>
      <c r="C310" s="242"/>
      <c r="D310" s="243"/>
      <c r="E310" s="243"/>
      <c r="F310" s="244"/>
      <c r="G310" s="247"/>
      <c r="H310" s="246"/>
      <c r="I310" s="247"/>
    </row>
    <row r="311" spans="1:9">
      <c r="A311" s="242"/>
      <c r="B311" s="242"/>
      <c r="C311" s="242"/>
      <c r="D311" s="243"/>
      <c r="E311" s="243"/>
      <c r="F311" s="244"/>
      <c r="G311" s="247"/>
      <c r="H311" s="246"/>
      <c r="I311" s="247"/>
    </row>
    <row r="312" spans="1:9">
      <c r="A312" s="242"/>
      <c r="B312" s="242"/>
      <c r="C312" s="242"/>
      <c r="D312" s="243"/>
      <c r="E312" s="243"/>
      <c r="F312" s="244"/>
      <c r="G312" s="247"/>
      <c r="H312" s="246"/>
      <c r="I312" s="247"/>
    </row>
    <row r="313" spans="1:9">
      <c r="A313" s="242"/>
      <c r="B313" s="242"/>
      <c r="C313" s="242"/>
      <c r="D313" s="243"/>
      <c r="E313" s="243"/>
      <c r="F313" s="244"/>
      <c r="G313" s="247"/>
      <c r="H313" s="246"/>
      <c r="I313" s="247"/>
    </row>
    <row r="314" spans="1:9">
      <c r="A314" s="242"/>
      <c r="B314" s="242"/>
      <c r="C314" s="242"/>
      <c r="D314" s="243"/>
      <c r="E314" s="243"/>
      <c r="F314" s="244"/>
      <c r="G314" s="247"/>
      <c r="H314" s="246"/>
      <c r="I314" s="247"/>
    </row>
    <row r="315" spans="1:9">
      <c r="A315" s="242"/>
      <c r="B315" s="242"/>
      <c r="C315" s="242"/>
      <c r="D315" s="243"/>
      <c r="E315" s="243"/>
      <c r="F315" s="244"/>
      <c r="G315" s="247"/>
      <c r="H315" s="246"/>
      <c r="I315" s="247"/>
    </row>
    <row r="316" spans="1:9">
      <c r="A316" s="242"/>
      <c r="B316" s="242"/>
      <c r="C316" s="242"/>
      <c r="D316" s="243"/>
      <c r="E316" s="243"/>
      <c r="F316" s="244"/>
      <c r="G316" s="247"/>
      <c r="H316" s="246"/>
      <c r="I316" s="247"/>
    </row>
    <row r="317" spans="1:9">
      <c r="A317" s="242"/>
      <c r="B317" s="242"/>
      <c r="C317" s="242"/>
      <c r="D317" s="243"/>
      <c r="E317" s="243"/>
      <c r="F317" s="244"/>
      <c r="G317" s="247"/>
      <c r="H317" s="246"/>
      <c r="I317" s="247"/>
    </row>
    <row r="318" spans="1:9">
      <c r="A318" s="242"/>
      <c r="B318" s="242"/>
      <c r="C318" s="242"/>
      <c r="D318" s="243"/>
      <c r="E318" s="243"/>
      <c r="F318" s="244"/>
      <c r="G318" s="247"/>
      <c r="H318" s="246"/>
      <c r="I318" s="247"/>
    </row>
    <row r="319" spans="1:9">
      <c r="A319" s="242"/>
      <c r="B319" s="242"/>
      <c r="C319" s="242"/>
      <c r="D319" s="243"/>
      <c r="E319" s="243"/>
      <c r="F319" s="244"/>
      <c r="G319" s="247"/>
      <c r="H319" s="246"/>
      <c r="I319" s="247"/>
    </row>
    <row r="320" spans="1:9">
      <c r="A320" s="242"/>
      <c r="B320" s="242"/>
      <c r="C320" s="242"/>
      <c r="D320" s="243"/>
      <c r="E320" s="243"/>
      <c r="F320" s="244"/>
      <c r="G320" s="247"/>
      <c r="H320" s="246"/>
      <c r="I320" s="247"/>
    </row>
    <row r="321" spans="1:9">
      <c r="A321" s="242"/>
      <c r="B321" s="242"/>
      <c r="C321" s="242"/>
      <c r="D321" s="243"/>
      <c r="E321" s="243"/>
      <c r="F321" s="244"/>
      <c r="G321" s="247"/>
      <c r="H321" s="246"/>
      <c r="I321" s="247"/>
    </row>
    <row r="322" spans="1:9">
      <c r="A322" s="242"/>
      <c r="B322" s="242"/>
      <c r="C322" s="242"/>
      <c r="D322" s="243"/>
      <c r="E322" s="243"/>
      <c r="F322" s="244"/>
      <c r="G322" s="247"/>
      <c r="H322" s="246"/>
      <c r="I322" s="247"/>
    </row>
    <row r="323" spans="1:9">
      <c r="A323" s="242"/>
      <c r="B323" s="242"/>
      <c r="C323" s="242"/>
      <c r="D323" s="243"/>
      <c r="E323" s="243"/>
      <c r="F323" s="244"/>
      <c r="G323" s="247"/>
      <c r="H323" s="246"/>
      <c r="I323" s="247"/>
    </row>
    <row r="324" spans="1:9">
      <c r="A324" s="242"/>
      <c r="B324" s="242"/>
      <c r="C324" s="242"/>
      <c r="D324" s="243"/>
      <c r="E324" s="243"/>
      <c r="F324" s="244"/>
      <c r="G324" s="247"/>
      <c r="H324" s="246"/>
      <c r="I324" s="247"/>
    </row>
    <row r="325" spans="1:9">
      <c r="A325" s="242"/>
      <c r="B325" s="242"/>
      <c r="C325" s="242"/>
      <c r="D325" s="243"/>
      <c r="E325" s="243"/>
      <c r="F325" s="244"/>
      <c r="G325" s="247"/>
      <c r="H325" s="246"/>
      <c r="I325" s="247"/>
    </row>
    <row r="326" spans="1:9">
      <c r="A326" s="242"/>
      <c r="B326" s="242"/>
      <c r="C326" s="242"/>
      <c r="D326" s="243"/>
      <c r="E326" s="243"/>
      <c r="F326" s="244"/>
      <c r="G326" s="247"/>
      <c r="H326" s="246"/>
      <c r="I326" s="247"/>
    </row>
    <row r="327" spans="1:9">
      <c r="A327" s="242"/>
      <c r="B327" s="242"/>
      <c r="C327" s="242"/>
      <c r="D327" s="243"/>
      <c r="E327" s="243"/>
      <c r="F327" s="244"/>
      <c r="G327" s="247"/>
      <c r="H327" s="246"/>
      <c r="I327" s="247"/>
    </row>
    <row r="328" spans="1:9">
      <c r="A328" s="242"/>
      <c r="B328" s="242"/>
      <c r="C328" s="242"/>
      <c r="D328" s="243"/>
      <c r="E328" s="243"/>
      <c r="F328" s="244"/>
      <c r="G328" s="247"/>
      <c r="H328" s="246"/>
      <c r="I328" s="247"/>
    </row>
    <row r="329" spans="1:9">
      <c r="A329" s="242"/>
      <c r="B329" s="242"/>
      <c r="C329" s="242"/>
      <c r="D329" s="243"/>
      <c r="E329" s="243"/>
      <c r="F329" s="244"/>
      <c r="G329" s="247"/>
      <c r="H329" s="246"/>
      <c r="I329" s="247"/>
    </row>
    <row r="330" spans="1:9">
      <c r="A330" s="242"/>
      <c r="B330" s="242"/>
      <c r="C330" s="242"/>
      <c r="D330" s="243"/>
      <c r="E330" s="243"/>
      <c r="F330" s="244"/>
      <c r="G330" s="247"/>
      <c r="H330" s="246"/>
      <c r="I330" s="247"/>
    </row>
    <row r="331" spans="1:9">
      <c r="A331" s="242"/>
      <c r="B331" s="242"/>
      <c r="C331" s="242"/>
      <c r="D331" s="243"/>
      <c r="E331" s="243"/>
      <c r="F331" s="244"/>
      <c r="G331" s="247"/>
      <c r="H331" s="246"/>
      <c r="I331" s="247"/>
    </row>
    <row r="332" spans="1:9">
      <c r="A332" s="242"/>
      <c r="B332" s="242"/>
      <c r="C332" s="242"/>
      <c r="D332" s="243"/>
      <c r="E332" s="243"/>
      <c r="F332" s="244"/>
      <c r="G332" s="247"/>
      <c r="H332" s="246"/>
      <c r="I332" s="247"/>
    </row>
    <row r="333" spans="1:9">
      <c r="A333" s="242"/>
      <c r="B333" s="242"/>
      <c r="C333" s="242"/>
      <c r="D333" s="243"/>
      <c r="E333" s="243"/>
      <c r="F333" s="244"/>
      <c r="G333" s="247"/>
      <c r="H333" s="246"/>
      <c r="I333" s="247"/>
    </row>
    <row r="334" spans="1:9">
      <c r="A334" s="242"/>
      <c r="B334" s="242"/>
      <c r="C334" s="242"/>
      <c r="D334" s="243"/>
      <c r="E334" s="243"/>
      <c r="F334" s="244"/>
      <c r="G334" s="247"/>
      <c r="H334" s="246"/>
      <c r="I334" s="247"/>
    </row>
    <row r="335" spans="1:9">
      <c r="A335" s="242"/>
      <c r="B335" s="242"/>
      <c r="C335" s="242"/>
      <c r="D335" s="243"/>
      <c r="E335" s="243"/>
      <c r="F335" s="244"/>
      <c r="G335" s="247"/>
      <c r="H335" s="246"/>
      <c r="I335" s="247"/>
    </row>
    <row r="336" spans="1:9">
      <c r="A336" s="242"/>
      <c r="B336" s="242"/>
      <c r="C336" s="242"/>
      <c r="D336" s="243"/>
      <c r="E336" s="243"/>
      <c r="F336" s="244"/>
      <c r="G336" s="247"/>
      <c r="H336" s="246"/>
      <c r="I336" s="247"/>
    </row>
    <row r="337" spans="1:9">
      <c r="A337" s="242"/>
      <c r="B337" s="242"/>
      <c r="C337" s="242"/>
      <c r="D337" s="243"/>
      <c r="E337" s="243"/>
      <c r="F337" s="244"/>
      <c r="G337" s="247"/>
      <c r="H337" s="246"/>
      <c r="I337" s="247"/>
    </row>
    <row r="338" spans="1:9">
      <c r="A338" s="242"/>
      <c r="B338" s="242"/>
      <c r="C338" s="242"/>
      <c r="D338" s="243"/>
      <c r="E338" s="243"/>
      <c r="F338" s="244"/>
      <c r="G338" s="247"/>
      <c r="H338" s="246"/>
      <c r="I338" s="247"/>
    </row>
    <row r="339" spans="1:9">
      <c r="A339" s="242"/>
      <c r="B339" s="242"/>
      <c r="C339" s="242"/>
      <c r="D339" s="243"/>
      <c r="E339" s="243"/>
      <c r="F339" s="244"/>
      <c r="G339" s="247"/>
      <c r="H339" s="246"/>
      <c r="I339" s="247"/>
    </row>
    <row r="340" spans="1:9">
      <c r="A340" s="242"/>
      <c r="B340" s="242"/>
      <c r="C340" s="242"/>
      <c r="D340" s="243"/>
      <c r="E340" s="243"/>
      <c r="F340" s="244"/>
      <c r="G340" s="247"/>
      <c r="H340" s="246"/>
      <c r="I340" s="247"/>
    </row>
    <row r="341" spans="1:9">
      <c r="A341" s="242"/>
      <c r="B341" s="242"/>
      <c r="C341" s="242"/>
      <c r="D341" s="243"/>
      <c r="E341" s="243"/>
      <c r="F341" s="244"/>
      <c r="G341" s="247"/>
      <c r="H341" s="246"/>
      <c r="I341" s="247"/>
    </row>
    <row r="342" spans="1:9">
      <c r="A342" s="242"/>
      <c r="B342" s="242"/>
      <c r="C342" s="242"/>
      <c r="D342" s="243"/>
      <c r="E342" s="243"/>
      <c r="F342" s="244"/>
      <c r="G342" s="247"/>
      <c r="H342" s="246"/>
      <c r="I342" s="247"/>
    </row>
    <row r="343" spans="1:9">
      <c r="A343" s="242"/>
      <c r="B343" s="242"/>
      <c r="C343" s="242"/>
      <c r="D343" s="243"/>
      <c r="E343" s="243"/>
      <c r="F343" s="244"/>
      <c r="G343" s="247"/>
      <c r="H343" s="246"/>
      <c r="I343" s="247"/>
    </row>
    <row r="344" spans="1:9">
      <c r="A344" s="242"/>
      <c r="B344" s="242"/>
      <c r="C344" s="242"/>
      <c r="D344" s="243"/>
      <c r="E344" s="243"/>
      <c r="F344" s="244"/>
      <c r="G344" s="247"/>
      <c r="H344" s="246"/>
      <c r="I344" s="247"/>
    </row>
    <row r="345" spans="1:9">
      <c r="A345" s="242"/>
      <c r="B345" s="242"/>
      <c r="C345" s="242"/>
      <c r="D345" s="243"/>
      <c r="E345" s="243"/>
      <c r="F345" s="244"/>
      <c r="G345" s="247"/>
      <c r="H345" s="246"/>
      <c r="I345" s="247"/>
    </row>
    <row r="346" spans="1:9">
      <c r="A346" s="242"/>
      <c r="B346" s="242"/>
      <c r="C346" s="242"/>
      <c r="D346" s="243"/>
      <c r="E346" s="243"/>
      <c r="F346" s="244"/>
      <c r="G346" s="247"/>
      <c r="H346" s="246"/>
      <c r="I346" s="247"/>
    </row>
    <row r="347" spans="1:9">
      <c r="A347" s="242"/>
      <c r="B347" s="242"/>
      <c r="C347" s="242"/>
      <c r="D347" s="243"/>
      <c r="E347" s="243"/>
      <c r="F347" s="244"/>
      <c r="G347" s="247"/>
      <c r="H347" s="246"/>
      <c r="I347" s="247"/>
    </row>
    <row r="348" spans="1:9">
      <c r="A348" s="242"/>
      <c r="B348" s="242"/>
      <c r="C348" s="242"/>
      <c r="D348" s="243"/>
      <c r="E348" s="243"/>
      <c r="F348" s="244"/>
      <c r="G348" s="247"/>
      <c r="H348" s="246"/>
      <c r="I348" s="247"/>
    </row>
    <row r="349" spans="1:9">
      <c r="A349" s="242"/>
      <c r="B349" s="242"/>
      <c r="C349" s="242"/>
      <c r="D349" s="243"/>
      <c r="E349" s="243"/>
      <c r="F349" s="244"/>
      <c r="G349" s="247"/>
      <c r="H349" s="246"/>
      <c r="I349" s="247"/>
    </row>
    <row r="350" spans="1:9">
      <c r="A350" s="242"/>
      <c r="B350" s="242"/>
      <c r="C350" s="242"/>
      <c r="D350" s="243"/>
      <c r="E350" s="243"/>
      <c r="F350" s="244"/>
      <c r="G350" s="247"/>
      <c r="H350" s="246"/>
      <c r="I350" s="247"/>
    </row>
    <row r="351" spans="1:9">
      <c r="A351" s="242"/>
      <c r="B351" s="242"/>
      <c r="C351" s="242"/>
      <c r="D351" s="243"/>
      <c r="E351" s="243"/>
      <c r="F351" s="244"/>
      <c r="G351" s="247"/>
      <c r="H351" s="246"/>
      <c r="I351" s="247"/>
    </row>
    <row r="352" spans="1:9">
      <c r="A352" s="242"/>
      <c r="B352" s="242"/>
      <c r="C352" s="242"/>
      <c r="D352" s="243"/>
      <c r="E352" s="243"/>
      <c r="F352" s="244"/>
      <c r="G352" s="247"/>
      <c r="H352" s="246"/>
      <c r="I352" s="247"/>
    </row>
    <row r="353" spans="1:9">
      <c r="A353" s="242"/>
      <c r="B353" s="242"/>
      <c r="C353" s="242"/>
      <c r="D353" s="243"/>
      <c r="E353" s="243"/>
      <c r="F353" s="244"/>
      <c r="G353" s="247"/>
      <c r="H353" s="246"/>
      <c r="I353" s="247"/>
    </row>
    <row r="354" spans="1:9">
      <c r="A354" s="242"/>
      <c r="B354" s="242"/>
      <c r="C354" s="242"/>
      <c r="D354" s="243"/>
      <c r="E354" s="243"/>
      <c r="F354" s="244"/>
      <c r="G354" s="247"/>
      <c r="H354" s="246"/>
      <c r="I354" s="247"/>
    </row>
    <row r="355" spans="1:9">
      <c r="A355" s="242"/>
      <c r="B355" s="242"/>
      <c r="C355" s="242"/>
      <c r="D355" s="243"/>
      <c r="E355" s="243"/>
      <c r="F355" s="244"/>
      <c r="G355" s="247"/>
      <c r="H355" s="246"/>
      <c r="I355" s="247"/>
    </row>
    <row r="356" spans="1:9">
      <c r="A356" s="242"/>
      <c r="B356" s="242"/>
      <c r="C356" s="242"/>
      <c r="D356" s="243"/>
      <c r="E356" s="243"/>
      <c r="F356" s="244"/>
      <c r="G356" s="247"/>
      <c r="H356" s="246"/>
      <c r="I356" s="247"/>
    </row>
    <row r="357" spans="1:9">
      <c r="A357" s="242"/>
      <c r="B357" s="242"/>
      <c r="C357" s="242"/>
      <c r="D357" s="243"/>
      <c r="E357" s="243"/>
      <c r="F357" s="244"/>
      <c r="G357" s="247"/>
      <c r="H357" s="246"/>
      <c r="I357" s="247"/>
    </row>
    <row r="358" spans="1:9">
      <c r="A358" s="242"/>
      <c r="B358" s="242"/>
      <c r="C358" s="242"/>
      <c r="D358" s="243"/>
      <c r="E358" s="243"/>
      <c r="F358" s="244"/>
      <c r="G358" s="247"/>
      <c r="H358" s="246"/>
      <c r="I358" s="247"/>
    </row>
    <row r="359" spans="1:9">
      <c r="A359" s="242"/>
      <c r="B359" s="242"/>
      <c r="C359" s="242"/>
      <c r="D359" s="243"/>
      <c r="E359" s="243"/>
      <c r="F359" s="244"/>
      <c r="G359" s="247"/>
      <c r="H359" s="246"/>
      <c r="I359" s="247"/>
    </row>
    <row r="360" spans="1:9">
      <c r="A360" s="242"/>
      <c r="B360" s="242"/>
      <c r="C360" s="242"/>
      <c r="D360" s="243"/>
      <c r="E360" s="243"/>
      <c r="F360" s="244"/>
      <c r="G360" s="247"/>
      <c r="H360" s="246"/>
      <c r="I360" s="247"/>
    </row>
    <row r="361" spans="1:9">
      <c r="A361" s="242"/>
      <c r="B361" s="242"/>
      <c r="C361" s="242"/>
      <c r="D361" s="243"/>
      <c r="E361" s="243"/>
      <c r="F361" s="244"/>
      <c r="G361" s="247"/>
      <c r="H361" s="246"/>
      <c r="I361" s="247"/>
    </row>
    <row r="362" spans="1:9">
      <c r="A362" s="242"/>
      <c r="B362" s="242"/>
      <c r="C362" s="242"/>
      <c r="D362" s="243"/>
      <c r="E362" s="243"/>
      <c r="F362" s="244"/>
      <c r="G362" s="247"/>
      <c r="H362" s="246"/>
      <c r="I362" s="247"/>
    </row>
    <row r="363" spans="1:9">
      <c r="A363" s="242"/>
      <c r="B363" s="242"/>
      <c r="C363" s="242"/>
      <c r="D363" s="243"/>
      <c r="E363" s="243"/>
      <c r="F363" s="244"/>
      <c r="G363" s="247"/>
      <c r="H363" s="246"/>
      <c r="I363" s="247"/>
    </row>
    <row r="364" spans="1:9">
      <c r="A364" s="242"/>
      <c r="B364" s="242"/>
      <c r="C364" s="242"/>
      <c r="D364" s="243"/>
      <c r="E364" s="243"/>
      <c r="F364" s="244"/>
      <c r="G364" s="247"/>
      <c r="H364" s="246"/>
      <c r="I364" s="247"/>
    </row>
    <row r="365" spans="1:9">
      <c r="A365" s="242"/>
      <c r="B365" s="242"/>
      <c r="C365" s="242"/>
      <c r="D365" s="243"/>
      <c r="E365" s="243"/>
      <c r="F365" s="244"/>
      <c r="G365" s="247"/>
      <c r="H365" s="246"/>
      <c r="I365" s="247"/>
    </row>
    <row r="366" spans="1:9">
      <c r="A366" s="242"/>
      <c r="B366" s="242"/>
      <c r="C366" s="242"/>
      <c r="D366" s="243"/>
      <c r="E366" s="243"/>
      <c r="F366" s="244"/>
      <c r="G366" s="247"/>
      <c r="H366" s="246"/>
      <c r="I366" s="247"/>
    </row>
    <row r="367" spans="1:9">
      <c r="A367" s="242"/>
      <c r="B367" s="242"/>
      <c r="C367" s="242"/>
      <c r="D367" s="243"/>
      <c r="E367" s="243"/>
      <c r="F367" s="244"/>
      <c r="G367" s="247"/>
      <c r="H367" s="246"/>
      <c r="I367" s="247"/>
    </row>
    <row r="368" spans="1:9">
      <c r="A368" s="242"/>
      <c r="B368" s="242"/>
      <c r="C368" s="242"/>
      <c r="D368" s="243"/>
      <c r="E368" s="243"/>
      <c r="F368" s="244"/>
      <c r="G368" s="247"/>
      <c r="H368" s="246"/>
      <c r="I368" s="247"/>
    </row>
    <row r="369" spans="1:9">
      <c r="A369" s="242"/>
      <c r="B369" s="242"/>
      <c r="C369" s="242"/>
      <c r="D369" s="243"/>
      <c r="E369" s="243"/>
      <c r="F369" s="244"/>
      <c r="G369" s="247"/>
      <c r="H369" s="246"/>
      <c r="I369" s="247"/>
    </row>
    <row r="370" spans="1:9">
      <c r="A370" s="242"/>
      <c r="B370" s="242"/>
      <c r="C370" s="242"/>
      <c r="D370" s="243"/>
      <c r="E370" s="243"/>
      <c r="F370" s="244"/>
      <c r="G370" s="247"/>
      <c r="H370" s="246"/>
      <c r="I370" s="247"/>
    </row>
    <row r="371" spans="1:9">
      <c r="A371" s="242"/>
      <c r="B371" s="242"/>
      <c r="C371" s="242"/>
      <c r="D371" s="243"/>
      <c r="E371" s="243"/>
      <c r="F371" s="244"/>
      <c r="G371" s="247"/>
      <c r="H371" s="246"/>
      <c r="I371" s="247"/>
    </row>
    <row r="372" spans="1:9">
      <c r="A372" s="242"/>
      <c r="B372" s="242"/>
      <c r="C372" s="242"/>
      <c r="D372" s="243"/>
      <c r="E372" s="243"/>
      <c r="F372" s="244"/>
      <c r="G372" s="247"/>
      <c r="H372" s="246"/>
      <c r="I372" s="247"/>
    </row>
    <row r="373" spans="1:9">
      <c r="A373" s="242"/>
      <c r="B373" s="242"/>
      <c r="C373" s="242"/>
      <c r="D373" s="243"/>
      <c r="E373" s="243"/>
      <c r="F373" s="244"/>
      <c r="G373" s="247"/>
      <c r="H373" s="246"/>
      <c r="I373" s="247"/>
    </row>
    <row r="374" spans="1:9">
      <c r="A374" s="242"/>
      <c r="B374" s="242"/>
      <c r="C374" s="242"/>
      <c r="D374" s="243"/>
      <c r="E374" s="243"/>
      <c r="F374" s="244"/>
      <c r="G374" s="247"/>
      <c r="H374" s="246"/>
      <c r="I374" s="247"/>
    </row>
    <row r="375" spans="1:9">
      <c r="A375" s="242"/>
      <c r="B375" s="242"/>
      <c r="C375" s="242"/>
      <c r="D375" s="243"/>
      <c r="E375" s="243"/>
      <c r="F375" s="244"/>
      <c r="G375" s="247"/>
      <c r="H375" s="246"/>
      <c r="I375" s="247"/>
    </row>
    <row r="376" spans="1:9">
      <c r="A376" s="242"/>
      <c r="B376" s="242"/>
      <c r="C376" s="242"/>
      <c r="D376" s="243"/>
      <c r="E376" s="243"/>
      <c r="F376" s="244"/>
      <c r="G376" s="247"/>
      <c r="H376" s="246"/>
      <c r="I376" s="247"/>
    </row>
    <row r="377" spans="1:9">
      <c r="A377" s="242"/>
      <c r="B377" s="242"/>
      <c r="C377" s="242"/>
      <c r="D377" s="243"/>
      <c r="E377" s="243"/>
      <c r="F377" s="244"/>
      <c r="G377" s="247"/>
      <c r="H377" s="246"/>
      <c r="I377" s="247"/>
    </row>
    <row r="378" spans="1:9">
      <c r="A378" s="242"/>
      <c r="B378" s="242"/>
      <c r="C378" s="242"/>
      <c r="D378" s="243"/>
      <c r="E378" s="243"/>
      <c r="F378" s="244"/>
      <c r="G378" s="247"/>
      <c r="H378" s="246"/>
      <c r="I378" s="247"/>
    </row>
    <row r="379" spans="1:9">
      <c r="A379" s="242"/>
      <c r="B379" s="242"/>
      <c r="C379" s="242"/>
      <c r="D379" s="243"/>
      <c r="E379" s="243"/>
      <c r="F379" s="244"/>
      <c r="G379" s="247"/>
      <c r="H379" s="246"/>
      <c r="I379" s="247"/>
    </row>
    <row r="380" spans="1:9">
      <c r="A380" s="242"/>
      <c r="B380" s="242"/>
      <c r="C380" s="242"/>
      <c r="D380" s="243"/>
      <c r="E380" s="243"/>
      <c r="F380" s="244"/>
      <c r="G380" s="247"/>
      <c r="H380" s="246"/>
      <c r="I380" s="247"/>
    </row>
    <row r="381" spans="1:9">
      <c r="A381" s="242"/>
      <c r="B381" s="242"/>
      <c r="C381" s="242"/>
      <c r="D381" s="243"/>
      <c r="E381" s="243"/>
      <c r="F381" s="244"/>
      <c r="G381" s="247"/>
      <c r="H381" s="246"/>
      <c r="I381" s="247"/>
    </row>
    <row r="382" spans="1:9">
      <c r="A382" s="242"/>
      <c r="B382" s="242"/>
      <c r="C382" s="242"/>
      <c r="D382" s="243"/>
      <c r="E382" s="243"/>
      <c r="F382" s="244"/>
      <c r="G382" s="247"/>
      <c r="H382" s="246"/>
      <c r="I382" s="247"/>
    </row>
    <row r="383" spans="1:9">
      <c r="A383" s="242"/>
      <c r="B383" s="242"/>
      <c r="C383" s="242"/>
      <c r="D383" s="243"/>
      <c r="E383" s="243"/>
      <c r="F383" s="244"/>
      <c r="G383" s="247"/>
      <c r="H383" s="246"/>
      <c r="I383" s="247"/>
    </row>
    <row r="384" spans="1:9">
      <c r="A384" s="242"/>
      <c r="B384" s="242"/>
      <c r="C384" s="242"/>
      <c r="D384" s="243"/>
      <c r="E384" s="243"/>
      <c r="F384" s="244"/>
      <c r="G384" s="247"/>
      <c r="H384" s="246"/>
      <c r="I384" s="247"/>
    </row>
    <row r="385" spans="1:9">
      <c r="A385" s="242"/>
      <c r="B385" s="242"/>
      <c r="C385" s="242"/>
      <c r="D385" s="243"/>
      <c r="E385" s="243"/>
      <c r="F385" s="244"/>
      <c r="G385" s="247"/>
      <c r="H385" s="246"/>
      <c r="I385" s="247"/>
    </row>
    <row r="386" spans="1:9">
      <c r="A386" s="242"/>
      <c r="B386" s="242"/>
      <c r="C386" s="242"/>
      <c r="D386" s="243"/>
      <c r="E386" s="243"/>
      <c r="F386" s="244"/>
      <c r="G386" s="247"/>
      <c r="H386" s="246"/>
      <c r="I386" s="247"/>
    </row>
    <row r="387" spans="1:9">
      <c r="A387" s="242"/>
      <c r="B387" s="242"/>
      <c r="C387" s="242"/>
      <c r="D387" s="243"/>
      <c r="E387" s="243"/>
      <c r="F387" s="244"/>
      <c r="G387" s="247"/>
      <c r="H387" s="246"/>
      <c r="I387" s="247"/>
    </row>
    <row r="388" spans="1:9">
      <c r="A388" s="242"/>
      <c r="B388" s="242"/>
      <c r="C388" s="242"/>
      <c r="D388" s="243"/>
      <c r="E388" s="243"/>
      <c r="F388" s="244"/>
      <c r="G388" s="247"/>
      <c r="H388" s="246"/>
      <c r="I388" s="247"/>
    </row>
    <row r="389" spans="1:9">
      <c r="A389" s="242"/>
      <c r="B389" s="242"/>
      <c r="C389" s="242"/>
      <c r="D389" s="243"/>
      <c r="E389" s="243"/>
      <c r="F389" s="244"/>
      <c r="G389" s="247"/>
      <c r="H389" s="246"/>
      <c r="I389" s="247"/>
    </row>
    <row r="390" spans="1:9">
      <c r="A390" s="242"/>
      <c r="B390" s="242"/>
      <c r="C390" s="242"/>
      <c r="D390" s="243"/>
      <c r="E390" s="243"/>
      <c r="F390" s="244"/>
      <c r="G390" s="247"/>
      <c r="H390" s="246"/>
      <c r="I390" s="247"/>
    </row>
    <row r="391" spans="1:9">
      <c r="A391" s="242"/>
      <c r="B391" s="242"/>
      <c r="C391" s="242"/>
      <c r="D391" s="243"/>
      <c r="E391" s="243"/>
      <c r="F391" s="244"/>
      <c r="G391" s="247"/>
      <c r="H391" s="246"/>
      <c r="I391" s="247"/>
    </row>
    <row r="392" spans="1:9">
      <c r="A392" s="242"/>
      <c r="B392" s="242"/>
      <c r="C392" s="242"/>
      <c r="D392" s="243"/>
      <c r="E392" s="243"/>
      <c r="F392" s="244"/>
      <c r="G392" s="247"/>
      <c r="H392" s="246"/>
      <c r="I392" s="247"/>
    </row>
    <row r="393" spans="1:9">
      <c r="A393" s="242"/>
      <c r="B393" s="242"/>
      <c r="C393" s="242"/>
      <c r="D393" s="243"/>
      <c r="E393" s="243"/>
      <c r="F393" s="244"/>
      <c r="G393" s="247"/>
      <c r="H393" s="246"/>
      <c r="I393" s="247"/>
    </row>
    <row r="394" spans="1:9">
      <c r="A394" s="242"/>
      <c r="B394" s="242"/>
      <c r="C394" s="242"/>
      <c r="D394" s="243"/>
      <c r="E394" s="243"/>
      <c r="F394" s="244"/>
      <c r="G394" s="247"/>
      <c r="H394" s="246"/>
      <c r="I394" s="247"/>
    </row>
    <row r="395" spans="1:9">
      <c r="A395" s="242"/>
      <c r="B395" s="242"/>
      <c r="C395" s="242"/>
      <c r="D395" s="243"/>
      <c r="E395" s="243"/>
      <c r="F395" s="244"/>
      <c r="G395" s="247"/>
      <c r="H395" s="246"/>
      <c r="I395" s="247"/>
    </row>
    <row r="396" spans="1:9">
      <c r="A396" s="242"/>
      <c r="B396" s="242"/>
      <c r="C396" s="242"/>
      <c r="D396" s="243"/>
      <c r="E396" s="243"/>
      <c r="F396" s="244"/>
      <c r="G396" s="247"/>
      <c r="H396" s="246"/>
      <c r="I396" s="247"/>
    </row>
    <row r="397" spans="1:9">
      <c r="A397" s="242"/>
      <c r="B397" s="242"/>
      <c r="C397" s="242"/>
      <c r="D397" s="243"/>
      <c r="E397" s="243"/>
      <c r="F397" s="244"/>
      <c r="G397" s="247"/>
      <c r="H397" s="246"/>
      <c r="I397" s="247"/>
    </row>
    <row r="398" spans="1:9">
      <c r="A398" s="242"/>
      <c r="B398" s="242"/>
      <c r="C398" s="242"/>
      <c r="D398" s="243"/>
      <c r="E398" s="243"/>
      <c r="F398" s="244"/>
      <c r="G398" s="247"/>
      <c r="H398" s="246"/>
      <c r="I398" s="247"/>
    </row>
    <row r="399" spans="1:9">
      <c r="A399" s="242"/>
      <c r="B399" s="242"/>
      <c r="C399" s="242"/>
      <c r="D399" s="243"/>
      <c r="E399" s="243"/>
      <c r="F399" s="244"/>
      <c r="G399" s="247"/>
      <c r="H399" s="246"/>
      <c r="I399" s="247"/>
    </row>
    <row r="400" spans="1:9">
      <c r="A400" s="242"/>
      <c r="B400" s="242"/>
      <c r="C400" s="242"/>
      <c r="D400" s="243"/>
      <c r="E400" s="243"/>
      <c r="F400" s="244"/>
      <c r="G400" s="247"/>
      <c r="H400" s="246"/>
      <c r="I400" s="247"/>
    </row>
    <row r="401" spans="1:9">
      <c r="A401" s="242"/>
      <c r="B401" s="242"/>
      <c r="C401" s="242"/>
      <c r="D401" s="243"/>
      <c r="E401" s="243"/>
      <c r="F401" s="244"/>
      <c r="G401" s="247"/>
      <c r="H401" s="246"/>
      <c r="I401" s="247"/>
    </row>
    <row r="402" spans="1:9">
      <c r="A402" s="242"/>
      <c r="B402" s="242"/>
      <c r="C402" s="242"/>
      <c r="D402" s="243"/>
      <c r="E402" s="243"/>
      <c r="F402" s="244"/>
      <c r="G402" s="247"/>
      <c r="H402" s="246"/>
      <c r="I402" s="247"/>
    </row>
    <row r="403" spans="1:9">
      <c r="A403" s="242"/>
      <c r="B403" s="242"/>
      <c r="C403" s="242"/>
      <c r="D403" s="243"/>
      <c r="E403" s="243"/>
      <c r="F403" s="244"/>
      <c r="G403" s="247"/>
      <c r="H403" s="246"/>
      <c r="I403" s="247"/>
    </row>
    <row r="404" spans="1:9">
      <c r="A404" s="242"/>
      <c r="B404" s="242"/>
      <c r="C404" s="242"/>
      <c r="D404" s="243"/>
      <c r="E404" s="243"/>
      <c r="F404" s="244"/>
      <c r="G404" s="247"/>
      <c r="H404" s="246"/>
      <c r="I404" s="247"/>
    </row>
    <row r="405" spans="1:9">
      <c r="A405" s="242"/>
      <c r="B405" s="242"/>
      <c r="C405" s="242"/>
      <c r="D405" s="243"/>
      <c r="E405" s="243"/>
      <c r="F405" s="244"/>
      <c r="G405" s="247"/>
      <c r="H405" s="246"/>
      <c r="I405" s="247"/>
    </row>
    <row r="406" spans="1:9">
      <c r="A406" s="242"/>
      <c r="B406" s="242"/>
      <c r="C406" s="242"/>
      <c r="D406" s="243"/>
      <c r="E406" s="243"/>
      <c r="F406" s="244"/>
      <c r="G406" s="247"/>
      <c r="H406" s="246"/>
      <c r="I406" s="247"/>
    </row>
    <row r="407" spans="1:9">
      <c r="A407" s="242"/>
      <c r="B407" s="242"/>
      <c r="C407" s="242"/>
      <c r="D407" s="243"/>
      <c r="E407" s="243"/>
      <c r="F407" s="244"/>
      <c r="G407" s="247"/>
      <c r="H407" s="246"/>
      <c r="I407" s="247"/>
    </row>
    <row r="408" spans="1:9">
      <c r="A408" s="242"/>
      <c r="B408" s="242"/>
      <c r="C408" s="242"/>
      <c r="D408" s="243"/>
      <c r="E408" s="243"/>
      <c r="F408" s="244"/>
      <c r="G408" s="247"/>
      <c r="H408" s="246"/>
      <c r="I408" s="247"/>
    </row>
    <row r="409" spans="1:9">
      <c r="A409" s="242"/>
      <c r="B409" s="242"/>
      <c r="C409" s="242"/>
      <c r="D409" s="243"/>
      <c r="E409" s="243"/>
      <c r="F409" s="244"/>
      <c r="G409" s="247"/>
      <c r="H409" s="246"/>
      <c r="I409" s="247"/>
    </row>
    <row r="410" spans="1:9">
      <c r="A410" s="242"/>
      <c r="B410" s="242"/>
      <c r="C410" s="242"/>
      <c r="D410" s="243"/>
      <c r="E410" s="243"/>
      <c r="F410" s="244"/>
      <c r="G410" s="247"/>
      <c r="H410" s="246"/>
      <c r="I410" s="247"/>
    </row>
    <row r="411" spans="1:9">
      <c r="A411" s="242"/>
      <c r="B411" s="242"/>
      <c r="C411" s="242"/>
      <c r="D411" s="243"/>
      <c r="E411" s="243"/>
      <c r="F411" s="244"/>
      <c r="G411" s="247"/>
      <c r="H411" s="246"/>
      <c r="I411" s="247"/>
    </row>
    <row r="412" spans="1:9">
      <c r="A412" s="242"/>
      <c r="B412" s="242"/>
      <c r="C412" s="242"/>
      <c r="D412" s="243"/>
      <c r="E412" s="243"/>
      <c r="F412" s="244"/>
      <c r="G412" s="247"/>
      <c r="H412" s="246"/>
      <c r="I412" s="247"/>
    </row>
    <row r="413" spans="1:9">
      <c r="A413" s="242"/>
      <c r="B413" s="242"/>
      <c r="C413" s="242"/>
      <c r="D413" s="243"/>
      <c r="E413" s="243"/>
      <c r="F413" s="244"/>
      <c r="G413" s="247"/>
      <c r="H413" s="246"/>
      <c r="I413" s="247"/>
    </row>
    <row r="414" spans="1:9">
      <c r="A414" s="242"/>
      <c r="B414" s="242"/>
      <c r="C414" s="242"/>
      <c r="D414" s="243"/>
      <c r="E414" s="243"/>
      <c r="F414" s="244"/>
      <c r="G414" s="247"/>
      <c r="H414" s="246"/>
      <c r="I414" s="247"/>
    </row>
    <row r="415" spans="1:9">
      <c r="A415" s="242"/>
      <c r="B415" s="242"/>
      <c r="C415" s="242"/>
      <c r="D415" s="243"/>
      <c r="E415" s="243"/>
      <c r="F415" s="244"/>
      <c r="G415" s="247"/>
      <c r="H415" s="246"/>
      <c r="I415" s="247"/>
    </row>
    <row r="416" spans="1:9">
      <c r="A416" s="242"/>
      <c r="B416" s="242"/>
      <c r="C416" s="242"/>
      <c r="D416" s="243"/>
      <c r="E416" s="243"/>
      <c r="F416" s="244"/>
      <c r="G416" s="247"/>
      <c r="H416" s="246"/>
      <c r="I416" s="247"/>
    </row>
    <row r="417" spans="1:9">
      <c r="A417" s="242"/>
      <c r="B417" s="242"/>
      <c r="C417" s="242"/>
      <c r="D417" s="243"/>
      <c r="E417" s="243"/>
      <c r="F417" s="244"/>
      <c r="G417" s="247"/>
      <c r="H417" s="246"/>
      <c r="I417" s="247"/>
    </row>
    <row r="418" spans="1:9">
      <c r="A418" s="242"/>
      <c r="B418" s="242"/>
      <c r="C418" s="242"/>
      <c r="D418" s="243"/>
      <c r="E418" s="243"/>
      <c r="F418" s="244"/>
      <c r="G418" s="247"/>
      <c r="H418" s="246"/>
      <c r="I418" s="247"/>
    </row>
    <row r="419" spans="1:9">
      <c r="A419" s="242"/>
      <c r="B419" s="242"/>
      <c r="C419" s="242"/>
      <c r="D419" s="243"/>
      <c r="E419" s="243"/>
      <c r="F419" s="244"/>
      <c r="G419" s="247"/>
      <c r="H419" s="246"/>
      <c r="I419" s="247"/>
    </row>
    <row r="420" spans="1:9">
      <c r="A420" s="242"/>
      <c r="B420" s="242"/>
      <c r="C420" s="242"/>
      <c r="D420" s="243"/>
      <c r="E420" s="243"/>
      <c r="F420" s="244"/>
      <c r="G420" s="247"/>
      <c r="H420" s="246"/>
      <c r="I420" s="247"/>
    </row>
    <row r="421" spans="1:9">
      <c r="A421" s="242"/>
      <c r="B421" s="242"/>
      <c r="C421" s="242"/>
      <c r="D421" s="243"/>
      <c r="E421" s="243"/>
      <c r="F421" s="244"/>
      <c r="G421" s="247"/>
      <c r="H421" s="246"/>
      <c r="I421" s="247"/>
    </row>
    <row r="422" spans="1:9">
      <c r="A422" s="242"/>
      <c r="B422" s="242"/>
      <c r="C422" s="242"/>
      <c r="D422" s="243"/>
      <c r="E422" s="243"/>
      <c r="F422" s="244"/>
      <c r="G422" s="247"/>
      <c r="H422" s="246"/>
      <c r="I422" s="247"/>
    </row>
    <row r="423" spans="1:9">
      <c r="A423" s="242"/>
      <c r="B423" s="242"/>
      <c r="C423" s="242"/>
      <c r="D423" s="243"/>
      <c r="E423" s="243"/>
      <c r="F423" s="244"/>
      <c r="G423" s="247"/>
      <c r="H423" s="246"/>
      <c r="I423" s="247"/>
    </row>
    <row r="424" spans="1:9">
      <c r="A424" s="242"/>
      <c r="B424" s="242"/>
      <c r="C424" s="242"/>
      <c r="D424" s="243"/>
      <c r="E424" s="243"/>
      <c r="F424" s="244"/>
      <c r="G424" s="247"/>
      <c r="H424" s="246"/>
      <c r="I424" s="247"/>
    </row>
    <row r="425" spans="1:9">
      <c r="A425" s="242"/>
      <c r="B425" s="242"/>
      <c r="C425" s="242"/>
      <c r="D425" s="243"/>
      <c r="E425" s="243"/>
      <c r="F425" s="244"/>
      <c r="G425" s="247"/>
      <c r="H425" s="246"/>
      <c r="I425" s="247"/>
    </row>
    <row r="426" spans="1:9">
      <c r="A426" s="242"/>
      <c r="B426" s="242"/>
      <c r="C426" s="242"/>
      <c r="D426" s="243"/>
      <c r="E426" s="243"/>
      <c r="F426" s="244"/>
      <c r="G426" s="247"/>
      <c r="H426" s="246"/>
      <c r="I426" s="247"/>
    </row>
    <row r="427" spans="1:9">
      <c r="A427" s="242"/>
      <c r="B427" s="242"/>
      <c r="C427" s="242"/>
      <c r="D427" s="243"/>
      <c r="E427" s="243"/>
      <c r="F427" s="244"/>
      <c r="G427" s="247"/>
      <c r="H427" s="246"/>
      <c r="I427" s="247"/>
    </row>
    <row r="428" spans="1:9">
      <c r="A428" s="242"/>
      <c r="B428" s="242"/>
      <c r="C428" s="242"/>
      <c r="D428" s="243"/>
      <c r="E428" s="243"/>
      <c r="F428" s="244"/>
      <c r="G428" s="247"/>
      <c r="H428" s="246"/>
      <c r="I428" s="247"/>
    </row>
    <row r="429" spans="1:9">
      <c r="A429" s="242"/>
      <c r="B429" s="242"/>
      <c r="C429" s="242"/>
      <c r="D429" s="243"/>
      <c r="E429" s="243"/>
      <c r="F429" s="244"/>
      <c r="G429" s="247"/>
      <c r="H429" s="246"/>
      <c r="I429" s="247"/>
    </row>
    <row r="430" spans="1:9">
      <c r="A430" s="242"/>
      <c r="B430" s="242"/>
      <c r="C430" s="242"/>
      <c r="D430" s="243"/>
      <c r="E430" s="243"/>
      <c r="F430" s="244"/>
      <c r="G430" s="247"/>
      <c r="H430" s="246"/>
      <c r="I430" s="247"/>
    </row>
    <row r="431" spans="1:9">
      <c r="A431" s="242"/>
      <c r="B431" s="242"/>
      <c r="C431" s="242"/>
      <c r="D431" s="243"/>
      <c r="E431" s="243"/>
      <c r="F431" s="244"/>
      <c r="G431" s="247"/>
      <c r="H431" s="246"/>
      <c r="I431" s="247"/>
    </row>
    <row r="432" spans="1:9">
      <c r="A432" s="242"/>
      <c r="B432" s="242"/>
      <c r="C432" s="242"/>
      <c r="D432" s="243"/>
      <c r="E432" s="243"/>
      <c r="F432" s="244"/>
      <c r="G432" s="247"/>
      <c r="H432" s="246"/>
      <c r="I432" s="247"/>
    </row>
    <row r="433" spans="1:9">
      <c r="A433" s="242"/>
      <c r="B433" s="242"/>
      <c r="C433" s="242"/>
      <c r="D433" s="243"/>
      <c r="E433" s="243"/>
      <c r="F433" s="244"/>
      <c r="G433" s="247"/>
      <c r="H433" s="246"/>
      <c r="I433" s="247"/>
    </row>
    <row r="434" spans="1:9">
      <c r="A434" s="242"/>
      <c r="B434" s="242"/>
      <c r="C434" s="242"/>
      <c r="D434" s="243"/>
      <c r="E434" s="243"/>
      <c r="F434" s="244"/>
      <c r="G434" s="247"/>
      <c r="H434" s="246"/>
      <c r="I434" s="247"/>
    </row>
    <row r="435" spans="1:9">
      <c r="A435" s="242"/>
      <c r="B435" s="242"/>
      <c r="C435" s="242"/>
      <c r="D435" s="243"/>
      <c r="E435" s="243"/>
      <c r="F435" s="244"/>
      <c r="G435" s="247"/>
      <c r="H435" s="246"/>
      <c r="I435" s="247"/>
    </row>
    <row r="436" spans="1:9">
      <c r="A436" s="242"/>
      <c r="B436" s="242"/>
      <c r="C436" s="242"/>
      <c r="D436" s="243"/>
      <c r="E436" s="243"/>
      <c r="F436" s="244"/>
      <c r="G436" s="247"/>
      <c r="H436" s="246"/>
      <c r="I436" s="247"/>
    </row>
    <row r="437" spans="1:9">
      <c r="A437" s="242"/>
      <c r="B437" s="242"/>
      <c r="C437" s="242"/>
      <c r="D437" s="243"/>
      <c r="E437" s="243"/>
      <c r="F437" s="244"/>
      <c r="G437" s="247"/>
      <c r="H437" s="246"/>
      <c r="I437" s="247"/>
    </row>
    <row r="438" spans="1:9">
      <c r="A438" s="242"/>
      <c r="B438" s="242"/>
      <c r="C438" s="242"/>
      <c r="D438" s="243"/>
      <c r="E438" s="243"/>
      <c r="F438" s="244"/>
      <c r="G438" s="247"/>
      <c r="H438" s="246"/>
      <c r="I438" s="247"/>
    </row>
    <row r="439" spans="1:9">
      <c r="A439" s="242"/>
      <c r="B439" s="242"/>
      <c r="C439" s="242"/>
      <c r="D439" s="243"/>
      <c r="E439" s="243"/>
      <c r="F439" s="244"/>
      <c r="G439" s="247"/>
      <c r="H439" s="246"/>
      <c r="I439" s="247"/>
    </row>
    <row r="440" spans="1:9">
      <c r="A440" s="242"/>
      <c r="B440" s="242"/>
      <c r="C440" s="242"/>
      <c r="D440" s="243"/>
      <c r="E440" s="243"/>
      <c r="F440" s="244"/>
      <c r="G440" s="247"/>
      <c r="H440" s="246"/>
      <c r="I440" s="247"/>
    </row>
    <row r="441" spans="1:9">
      <c r="A441" s="242"/>
      <c r="B441" s="242"/>
      <c r="C441" s="242"/>
      <c r="D441" s="243"/>
      <c r="E441" s="243"/>
      <c r="F441" s="244"/>
      <c r="G441" s="247"/>
      <c r="H441" s="246"/>
      <c r="I441" s="247"/>
    </row>
    <row r="442" spans="1:9">
      <c r="A442" s="242"/>
      <c r="B442" s="242"/>
      <c r="C442" s="242"/>
      <c r="D442" s="243"/>
      <c r="E442" s="243"/>
      <c r="F442" s="244"/>
      <c r="G442" s="247"/>
      <c r="H442" s="246"/>
      <c r="I442" s="247"/>
    </row>
    <row r="443" spans="1:9">
      <c r="A443" s="242"/>
      <c r="B443" s="242"/>
      <c r="C443" s="242"/>
      <c r="D443" s="243"/>
      <c r="E443" s="243"/>
      <c r="F443" s="244"/>
      <c r="G443" s="247"/>
      <c r="H443" s="246"/>
      <c r="I443" s="247"/>
    </row>
    <row r="444" spans="1:9">
      <c r="A444" s="242"/>
      <c r="B444" s="242"/>
      <c r="C444" s="242"/>
      <c r="D444" s="243"/>
      <c r="E444" s="243"/>
      <c r="F444" s="244"/>
      <c r="G444" s="247"/>
      <c r="H444" s="246"/>
      <c r="I444" s="247"/>
    </row>
    <row r="445" spans="1:9">
      <c r="A445" s="242"/>
      <c r="B445" s="242"/>
      <c r="C445" s="242"/>
      <c r="D445" s="243"/>
      <c r="E445" s="243"/>
      <c r="F445" s="244"/>
      <c r="G445" s="247"/>
      <c r="H445" s="246"/>
      <c r="I445" s="247"/>
    </row>
    <row r="446" spans="1:9">
      <c r="A446" s="242"/>
      <c r="B446" s="242"/>
      <c r="C446" s="242"/>
      <c r="D446" s="243"/>
      <c r="E446" s="243"/>
      <c r="F446" s="244"/>
      <c r="G446" s="247"/>
      <c r="H446" s="246"/>
      <c r="I446" s="247"/>
    </row>
    <row r="447" spans="1:9">
      <c r="A447" s="242"/>
      <c r="B447" s="242"/>
      <c r="C447" s="242"/>
      <c r="D447" s="243"/>
      <c r="E447" s="243"/>
      <c r="F447" s="244"/>
      <c r="G447" s="247"/>
      <c r="H447" s="246"/>
      <c r="I447" s="247"/>
    </row>
    <row r="448" spans="1:9">
      <c r="A448" s="242"/>
      <c r="B448" s="242"/>
      <c r="C448" s="242"/>
      <c r="D448" s="243"/>
      <c r="E448" s="243"/>
      <c r="F448" s="244"/>
      <c r="G448" s="247"/>
      <c r="H448" s="246"/>
      <c r="I448" s="247"/>
    </row>
    <row r="449" spans="1:9">
      <c r="A449" s="242"/>
      <c r="B449" s="242"/>
      <c r="C449" s="242"/>
      <c r="D449" s="243"/>
      <c r="E449" s="243"/>
      <c r="F449" s="244"/>
      <c r="G449" s="247"/>
      <c r="H449" s="246"/>
      <c r="I449" s="247"/>
    </row>
    <row r="450" spans="1:9">
      <c r="A450" s="242"/>
      <c r="B450" s="242"/>
      <c r="C450" s="242"/>
      <c r="D450" s="243"/>
      <c r="E450" s="243"/>
      <c r="F450" s="244"/>
      <c r="G450" s="247"/>
      <c r="H450" s="246"/>
      <c r="I450" s="247"/>
    </row>
    <row r="451" spans="1:9">
      <c r="A451" s="242"/>
      <c r="B451" s="242"/>
      <c r="C451" s="242"/>
      <c r="D451" s="243"/>
      <c r="E451" s="243"/>
      <c r="F451" s="244"/>
      <c r="G451" s="247"/>
      <c r="H451" s="246"/>
      <c r="I451" s="247"/>
    </row>
    <row r="452" spans="1:9">
      <c r="A452" s="242"/>
      <c r="B452" s="242"/>
      <c r="C452" s="242"/>
      <c r="D452" s="243"/>
      <c r="E452" s="243"/>
      <c r="F452" s="244"/>
      <c r="G452" s="247"/>
      <c r="H452" s="246"/>
      <c r="I452" s="247"/>
    </row>
    <row r="453" spans="1:9">
      <c r="A453" s="242"/>
      <c r="B453" s="242"/>
      <c r="C453" s="242"/>
      <c r="D453" s="243"/>
      <c r="E453" s="243"/>
      <c r="F453" s="244"/>
      <c r="G453" s="247"/>
      <c r="H453" s="246"/>
      <c r="I453" s="247"/>
    </row>
    <row r="454" spans="1:9">
      <c r="A454" s="242"/>
      <c r="B454" s="242"/>
      <c r="C454" s="242"/>
      <c r="D454" s="243"/>
      <c r="E454" s="243"/>
      <c r="F454" s="244"/>
      <c r="G454" s="247"/>
      <c r="H454" s="246"/>
      <c r="I454" s="247"/>
    </row>
    <row r="455" spans="1:9">
      <c r="A455" s="242"/>
      <c r="B455" s="242"/>
      <c r="C455" s="242"/>
      <c r="D455" s="243"/>
      <c r="E455" s="243"/>
      <c r="F455" s="244"/>
      <c r="G455" s="247"/>
      <c r="H455" s="246"/>
      <c r="I455" s="247"/>
    </row>
    <row r="456" spans="1:9">
      <c r="A456" s="242"/>
      <c r="B456" s="242"/>
      <c r="C456" s="242"/>
      <c r="D456" s="243"/>
      <c r="E456" s="243"/>
      <c r="F456" s="244"/>
      <c r="G456" s="247"/>
      <c r="H456" s="246"/>
      <c r="I456" s="247"/>
    </row>
    <row r="457" spans="1:9">
      <c r="A457" s="242"/>
      <c r="B457" s="242"/>
      <c r="C457" s="242"/>
      <c r="D457" s="243"/>
      <c r="E457" s="243"/>
      <c r="F457" s="244"/>
      <c r="G457" s="247"/>
      <c r="H457" s="246"/>
      <c r="I457" s="247"/>
    </row>
    <row r="458" spans="1:9">
      <c r="A458" s="242"/>
      <c r="B458" s="242"/>
      <c r="C458" s="242"/>
      <c r="D458" s="243"/>
      <c r="E458" s="243"/>
      <c r="F458" s="244"/>
      <c r="G458" s="247"/>
      <c r="H458" s="246"/>
      <c r="I458" s="247"/>
    </row>
    <row r="459" spans="1:9">
      <c r="A459" s="242"/>
      <c r="B459" s="242"/>
      <c r="C459" s="242"/>
      <c r="D459" s="243"/>
      <c r="E459" s="243"/>
      <c r="F459" s="244"/>
      <c r="G459" s="247"/>
      <c r="H459" s="246"/>
      <c r="I459" s="247"/>
    </row>
    <row r="460" spans="1:9">
      <c r="A460" s="242"/>
      <c r="B460" s="242"/>
      <c r="C460" s="242"/>
      <c r="D460" s="243"/>
      <c r="E460" s="243"/>
      <c r="F460" s="244"/>
      <c r="G460" s="247"/>
      <c r="H460" s="246"/>
      <c r="I460" s="247"/>
    </row>
    <row r="461" spans="1:9">
      <c r="A461" s="242"/>
      <c r="B461" s="242"/>
      <c r="C461" s="242"/>
      <c r="D461" s="243"/>
      <c r="E461" s="243"/>
      <c r="F461" s="244"/>
      <c r="G461" s="247"/>
      <c r="H461" s="246"/>
      <c r="I461" s="247"/>
    </row>
    <row r="462" spans="1:9">
      <c r="A462" s="242"/>
      <c r="B462" s="242"/>
      <c r="C462" s="242"/>
      <c r="D462" s="243"/>
      <c r="E462" s="243"/>
      <c r="F462" s="244"/>
      <c r="G462" s="247"/>
      <c r="H462" s="246"/>
      <c r="I462" s="247"/>
    </row>
    <row r="463" spans="1:9">
      <c r="A463" s="242"/>
      <c r="B463" s="242"/>
      <c r="C463" s="242"/>
      <c r="D463" s="243"/>
      <c r="E463" s="243"/>
      <c r="F463" s="244"/>
      <c r="G463" s="247"/>
      <c r="H463" s="246"/>
      <c r="I463" s="247"/>
    </row>
    <row r="464" spans="1:9">
      <c r="A464" s="242"/>
      <c r="B464" s="242"/>
      <c r="C464" s="242"/>
      <c r="D464" s="243"/>
      <c r="E464" s="243"/>
      <c r="F464" s="244"/>
      <c r="G464" s="247"/>
      <c r="H464" s="246"/>
      <c r="I464" s="247"/>
    </row>
    <row r="465" spans="1:9">
      <c r="A465" s="242"/>
      <c r="B465" s="242"/>
      <c r="C465" s="242"/>
      <c r="D465" s="243"/>
      <c r="E465" s="243"/>
      <c r="F465" s="244"/>
      <c r="G465" s="247"/>
      <c r="H465" s="246"/>
      <c r="I465" s="247"/>
    </row>
    <row r="466" spans="1:9">
      <c r="A466" s="242"/>
      <c r="B466" s="242"/>
      <c r="C466" s="242"/>
      <c r="D466" s="243"/>
      <c r="E466" s="243"/>
      <c r="F466" s="244"/>
      <c r="G466" s="247"/>
      <c r="H466" s="246"/>
      <c r="I466" s="247"/>
    </row>
    <row r="467" spans="1:9">
      <c r="A467" s="242"/>
      <c r="B467" s="242"/>
      <c r="C467" s="242"/>
      <c r="D467" s="243"/>
      <c r="E467" s="243"/>
      <c r="F467" s="244"/>
      <c r="G467" s="247"/>
      <c r="H467" s="246"/>
      <c r="I467" s="247"/>
    </row>
    <row r="468" spans="1:9">
      <c r="A468" s="242"/>
      <c r="B468" s="242"/>
      <c r="C468" s="242"/>
      <c r="D468" s="243"/>
      <c r="E468" s="243"/>
      <c r="F468" s="244"/>
      <c r="G468" s="247"/>
      <c r="H468" s="246"/>
      <c r="I468" s="247"/>
    </row>
    <row r="469" spans="1:9">
      <c r="A469" s="242"/>
      <c r="B469" s="242"/>
      <c r="C469" s="242"/>
      <c r="D469" s="243"/>
      <c r="E469" s="243"/>
      <c r="F469" s="244"/>
      <c r="G469" s="247"/>
      <c r="H469" s="246"/>
      <c r="I469" s="247"/>
    </row>
    <row r="470" spans="1:9">
      <c r="A470" s="242"/>
      <c r="B470" s="242"/>
      <c r="C470" s="242"/>
      <c r="D470" s="243"/>
      <c r="E470" s="243"/>
      <c r="F470" s="244"/>
      <c r="G470" s="247"/>
      <c r="H470" s="246"/>
      <c r="I470" s="247"/>
    </row>
    <row r="471" spans="1:9">
      <c r="A471" s="242"/>
      <c r="B471" s="242"/>
      <c r="C471" s="242"/>
      <c r="D471" s="243"/>
      <c r="E471" s="243"/>
      <c r="F471" s="244"/>
      <c r="G471" s="247"/>
      <c r="H471" s="246"/>
      <c r="I471" s="247"/>
    </row>
    <row r="472" spans="1:9">
      <c r="A472" s="242"/>
      <c r="B472" s="242"/>
      <c r="C472" s="242"/>
      <c r="D472" s="243"/>
      <c r="E472" s="243"/>
      <c r="F472" s="244"/>
      <c r="G472" s="247"/>
      <c r="H472" s="246"/>
      <c r="I472" s="247"/>
    </row>
    <row r="473" spans="1:9">
      <c r="A473" s="242"/>
      <c r="B473" s="242"/>
      <c r="C473" s="242"/>
      <c r="D473" s="243"/>
      <c r="E473" s="243"/>
      <c r="F473" s="244"/>
      <c r="G473" s="247"/>
      <c r="H473" s="246"/>
      <c r="I473" s="247"/>
    </row>
    <row r="474" spans="1:9">
      <c r="A474" s="242"/>
      <c r="B474" s="242"/>
      <c r="C474" s="242"/>
      <c r="D474" s="243"/>
      <c r="E474" s="243"/>
      <c r="F474" s="244"/>
      <c r="G474" s="247"/>
      <c r="H474" s="246"/>
      <c r="I474" s="247"/>
    </row>
    <row r="475" spans="1:9">
      <c r="A475" s="242"/>
      <c r="B475" s="242"/>
      <c r="C475" s="242"/>
      <c r="D475" s="243"/>
      <c r="E475" s="243"/>
      <c r="F475" s="244"/>
      <c r="G475" s="247"/>
      <c r="H475" s="246"/>
      <c r="I475" s="247"/>
    </row>
    <row r="476" spans="1:9">
      <c r="A476" s="242"/>
      <c r="B476" s="242"/>
      <c r="C476" s="242"/>
      <c r="D476" s="243"/>
      <c r="E476" s="243"/>
      <c r="F476" s="244"/>
      <c r="G476" s="247"/>
      <c r="H476" s="246"/>
      <c r="I476" s="247"/>
    </row>
    <row r="477" spans="1:9">
      <c r="A477" s="242"/>
      <c r="B477" s="242"/>
      <c r="C477" s="242"/>
      <c r="D477" s="243"/>
      <c r="E477" s="243"/>
      <c r="F477" s="244"/>
      <c r="G477" s="247"/>
      <c r="H477" s="246"/>
      <c r="I477" s="247"/>
    </row>
    <row r="478" spans="1:9">
      <c r="A478" s="242"/>
      <c r="B478" s="242"/>
      <c r="C478" s="242"/>
      <c r="D478" s="243"/>
      <c r="E478" s="243"/>
      <c r="F478" s="244"/>
      <c r="G478" s="247"/>
      <c r="H478" s="246"/>
      <c r="I478" s="247"/>
    </row>
    <row r="479" spans="1:9">
      <c r="A479" s="242"/>
      <c r="B479" s="242"/>
      <c r="C479" s="242"/>
      <c r="D479" s="243"/>
      <c r="E479" s="243"/>
      <c r="F479" s="244"/>
      <c r="G479" s="247"/>
      <c r="H479" s="246"/>
      <c r="I479" s="247"/>
    </row>
    <row r="480" spans="1:9">
      <c r="A480" s="242"/>
      <c r="B480" s="242"/>
      <c r="C480" s="242"/>
      <c r="D480" s="243"/>
      <c r="E480" s="243"/>
      <c r="F480" s="244"/>
      <c r="G480" s="247"/>
      <c r="H480" s="246"/>
      <c r="I480" s="247"/>
    </row>
    <row r="481" spans="1:9">
      <c r="A481" s="242"/>
      <c r="B481" s="242"/>
      <c r="C481" s="242"/>
      <c r="D481" s="243"/>
      <c r="E481" s="243"/>
      <c r="F481" s="244"/>
      <c r="G481" s="247"/>
      <c r="H481" s="246"/>
      <c r="I481" s="247"/>
    </row>
    <row r="482" spans="1:9">
      <c r="A482" s="242"/>
      <c r="B482" s="242"/>
      <c r="C482" s="242"/>
      <c r="D482" s="243"/>
      <c r="E482" s="243"/>
      <c r="F482" s="244"/>
      <c r="G482" s="247"/>
      <c r="H482" s="246"/>
      <c r="I482" s="247"/>
    </row>
    <row r="483" spans="1:9">
      <c r="A483" s="242"/>
      <c r="B483" s="242"/>
      <c r="C483" s="242"/>
      <c r="D483" s="243"/>
      <c r="E483" s="243"/>
      <c r="F483" s="244"/>
      <c r="G483" s="247"/>
      <c r="H483" s="246"/>
      <c r="I483" s="247"/>
    </row>
    <row r="484" spans="1:9">
      <c r="A484" s="242"/>
      <c r="B484" s="242"/>
      <c r="C484" s="242"/>
      <c r="D484" s="243"/>
      <c r="E484" s="243"/>
      <c r="F484" s="244"/>
      <c r="G484" s="247"/>
      <c r="H484" s="246"/>
      <c r="I484" s="247"/>
    </row>
    <row r="485" spans="1:9">
      <c r="A485" s="242"/>
      <c r="B485" s="242"/>
      <c r="C485" s="242"/>
      <c r="D485" s="243"/>
      <c r="E485" s="243"/>
      <c r="F485" s="244"/>
      <c r="G485" s="247"/>
      <c r="H485" s="246"/>
      <c r="I485" s="247"/>
    </row>
    <row r="486" spans="1:9">
      <c r="A486" s="242"/>
      <c r="B486" s="242"/>
      <c r="C486" s="242"/>
      <c r="D486" s="243"/>
      <c r="E486" s="243"/>
      <c r="F486" s="244"/>
      <c r="G486" s="247"/>
      <c r="H486" s="246"/>
      <c r="I486" s="247"/>
    </row>
    <row r="487" spans="1:9">
      <c r="A487" s="242"/>
      <c r="B487" s="242"/>
      <c r="C487" s="242"/>
      <c r="D487" s="243"/>
      <c r="E487" s="243"/>
      <c r="F487" s="244"/>
      <c r="G487" s="247"/>
      <c r="H487" s="246"/>
      <c r="I487" s="247"/>
    </row>
    <row r="488" spans="1:9">
      <c r="A488" s="242"/>
      <c r="B488" s="242"/>
      <c r="C488" s="242"/>
      <c r="D488" s="243"/>
      <c r="E488" s="243"/>
      <c r="F488" s="244"/>
      <c r="G488" s="247"/>
      <c r="H488" s="246"/>
      <c r="I488" s="247"/>
    </row>
    <row r="489" spans="1:9">
      <c r="A489" s="242"/>
      <c r="B489" s="242"/>
      <c r="C489" s="242"/>
      <c r="D489" s="243"/>
      <c r="E489" s="243"/>
      <c r="F489" s="244"/>
      <c r="G489" s="247"/>
      <c r="H489" s="246"/>
      <c r="I489" s="247"/>
    </row>
    <row r="490" spans="1:9">
      <c r="A490" s="242"/>
      <c r="B490" s="242"/>
      <c r="C490" s="242"/>
      <c r="D490" s="243"/>
      <c r="E490" s="243"/>
      <c r="F490" s="244"/>
      <c r="G490" s="247"/>
      <c r="H490" s="246"/>
      <c r="I490" s="247"/>
    </row>
    <row r="491" spans="1:9">
      <c r="A491" s="242"/>
      <c r="B491" s="242"/>
      <c r="C491" s="242"/>
      <c r="D491" s="243"/>
      <c r="E491" s="243"/>
      <c r="F491" s="244"/>
      <c r="G491" s="247"/>
      <c r="H491" s="246"/>
      <c r="I491" s="247"/>
    </row>
    <row r="492" spans="1:9">
      <c r="A492" s="242"/>
      <c r="B492" s="242"/>
      <c r="C492" s="242"/>
      <c r="D492" s="243"/>
      <c r="E492" s="243"/>
      <c r="F492" s="244"/>
      <c r="G492" s="247"/>
      <c r="H492" s="246"/>
      <c r="I492" s="247"/>
    </row>
    <row r="493" spans="1:9">
      <c r="A493" s="242"/>
      <c r="B493" s="242"/>
      <c r="C493" s="242"/>
      <c r="D493" s="243"/>
      <c r="E493" s="243"/>
      <c r="F493" s="244"/>
      <c r="G493" s="247"/>
      <c r="H493" s="246"/>
      <c r="I493" s="247"/>
    </row>
    <row r="494" spans="1:9">
      <c r="A494" s="242"/>
      <c r="B494" s="242"/>
      <c r="C494" s="242"/>
      <c r="D494" s="243"/>
      <c r="E494" s="243"/>
      <c r="F494" s="244"/>
      <c r="G494" s="247"/>
      <c r="H494" s="246"/>
      <c r="I494" s="247"/>
    </row>
    <row r="495" spans="1:9">
      <c r="A495" s="242"/>
      <c r="B495" s="242"/>
      <c r="C495" s="242"/>
      <c r="D495" s="243"/>
      <c r="E495" s="243"/>
      <c r="F495" s="244"/>
      <c r="G495" s="247"/>
      <c r="H495" s="246"/>
      <c r="I495" s="247"/>
    </row>
    <row r="496" spans="1:9">
      <c r="A496" s="242"/>
      <c r="B496" s="242"/>
      <c r="C496" s="242"/>
      <c r="D496" s="243"/>
      <c r="E496" s="243"/>
      <c r="F496" s="244"/>
      <c r="G496" s="247"/>
      <c r="H496" s="246"/>
      <c r="I496" s="247"/>
    </row>
    <row r="497" spans="1:9">
      <c r="A497" s="242"/>
      <c r="B497" s="242"/>
      <c r="C497" s="242"/>
      <c r="D497" s="243"/>
      <c r="E497" s="243"/>
      <c r="F497" s="244"/>
      <c r="G497" s="247"/>
      <c r="H497" s="246"/>
      <c r="I497" s="247"/>
    </row>
    <row r="498" spans="1:9">
      <c r="A498" s="242"/>
      <c r="B498" s="242"/>
      <c r="C498" s="242"/>
      <c r="D498" s="243"/>
      <c r="E498" s="243"/>
      <c r="F498" s="244"/>
      <c r="G498" s="247"/>
      <c r="H498" s="246"/>
      <c r="I498" s="247"/>
    </row>
    <row r="499" spans="1:9">
      <c r="A499" s="242"/>
      <c r="B499" s="242"/>
      <c r="C499" s="242"/>
      <c r="D499" s="243"/>
      <c r="E499" s="243"/>
      <c r="F499" s="244"/>
      <c r="G499" s="247"/>
      <c r="H499" s="246"/>
      <c r="I499" s="247"/>
    </row>
    <row r="500" spans="1:9">
      <c r="A500" s="242"/>
      <c r="B500" s="242"/>
      <c r="C500" s="242"/>
      <c r="D500" s="243"/>
      <c r="E500" s="243"/>
      <c r="F500" s="244"/>
      <c r="G500" s="247"/>
      <c r="H500" s="246"/>
      <c r="I500" s="247"/>
    </row>
    <row r="501" spans="1:9">
      <c r="A501" s="242"/>
      <c r="B501" s="242"/>
      <c r="C501" s="242"/>
      <c r="D501" s="243"/>
      <c r="E501" s="243"/>
      <c r="F501" s="244"/>
      <c r="G501" s="247"/>
      <c r="H501" s="246"/>
      <c r="I501" s="247"/>
    </row>
    <row r="502" spans="1:9">
      <c r="A502" s="242"/>
      <c r="B502" s="242"/>
      <c r="C502" s="242"/>
      <c r="D502" s="243"/>
      <c r="E502" s="243"/>
      <c r="F502" s="244"/>
      <c r="G502" s="247"/>
      <c r="H502" s="246"/>
      <c r="I502" s="247"/>
    </row>
    <row r="503" spans="1:9">
      <c r="A503" s="242"/>
      <c r="B503" s="242"/>
      <c r="C503" s="242"/>
      <c r="D503" s="243"/>
      <c r="E503" s="243"/>
      <c r="F503" s="244"/>
      <c r="G503" s="247"/>
      <c r="H503" s="246"/>
      <c r="I503" s="247"/>
    </row>
    <row r="504" spans="1:9">
      <c r="A504" s="242"/>
      <c r="B504" s="242"/>
      <c r="C504" s="242"/>
      <c r="D504" s="243"/>
      <c r="E504" s="243"/>
      <c r="F504" s="244"/>
      <c r="G504" s="247"/>
      <c r="H504" s="246"/>
      <c r="I504" s="247"/>
    </row>
    <row r="505" spans="1:9">
      <c r="A505" s="242"/>
      <c r="B505" s="242"/>
      <c r="C505" s="242"/>
      <c r="D505" s="243"/>
      <c r="E505" s="243"/>
      <c r="F505" s="244"/>
      <c r="G505" s="247"/>
      <c r="H505" s="246"/>
      <c r="I505" s="247"/>
    </row>
    <row r="506" spans="1:9">
      <c r="A506" s="242"/>
      <c r="B506" s="242"/>
      <c r="C506" s="242"/>
      <c r="D506" s="243"/>
      <c r="E506" s="243"/>
      <c r="F506" s="244"/>
      <c r="G506" s="247"/>
      <c r="H506" s="246"/>
      <c r="I506" s="247"/>
    </row>
    <row r="507" spans="1:9">
      <c r="A507" s="242"/>
      <c r="B507" s="242"/>
      <c r="C507" s="242"/>
      <c r="D507" s="243"/>
      <c r="E507" s="243"/>
      <c r="F507" s="244"/>
      <c r="G507" s="247"/>
      <c r="H507" s="246"/>
      <c r="I507" s="247"/>
    </row>
    <row r="508" spans="1:9">
      <c r="A508" s="242"/>
      <c r="B508" s="242"/>
      <c r="C508" s="242"/>
      <c r="D508" s="243"/>
      <c r="E508" s="243"/>
      <c r="F508" s="244"/>
      <c r="G508" s="247"/>
      <c r="H508" s="246"/>
      <c r="I508" s="247"/>
    </row>
    <row r="509" spans="1:9">
      <c r="A509" s="242"/>
      <c r="B509" s="242"/>
      <c r="C509" s="242"/>
      <c r="D509" s="243"/>
      <c r="E509" s="243"/>
      <c r="F509" s="244"/>
      <c r="G509" s="247"/>
      <c r="H509" s="246"/>
      <c r="I509" s="247"/>
    </row>
    <row r="510" spans="1:9">
      <c r="A510" s="242"/>
      <c r="B510" s="242"/>
      <c r="C510" s="242"/>
      <c r="D510" s="243"/>
      <c r="E510" s="243"/>
      <c r="F510" s="244"/>
      <c r="G510" s="247"/>
      <c r="H510" s="246"/>
      <c r="I510" s="247"/>
    </row>
    <row r="511" spans="1:9">
      <c r="A511" s="242"/>
      <c r="B511" s="242"/>
      <c r="C511" s="242"/>
      <c r="D511" s="243"/>
      <c r="E511" s="243"/>
      <c r="F511" s="244"/>
      <c r="G511" s="247"/>
      <c r="H511" s="246"/>
      <c r="I511" s="247"/>
    </row>
    <row r="512" spans="1:9">
      <c r="A512" s="242"/>
      <c r="B512" s="242"/>
      <c r="C512" s="242"/>
      <c r="D512" s="243"/>
      <c r="E512" s="243"/>
      <c r="F512" s="244"/>
      <c r="G512" s="247"/>
      <c r="H512" s="246"/>
      <c r="I512" s="247"/>
    </row>
    <row r="513" spans="1:9">
      <c r="A513" s="242"/>
      <c r="B513" s="242"/>
      <c r="C513" s="242"/>
      <c r="D513" s="243"/>
      <c r="E513" s="243"/>
      <c r="F513" s="244"/>
      <c r="G513" s="247"/>
      <c r="H513" s="246"/>
      <c r="I513" s="247"/>
    </row>
    <row r="514" spans="1:9">
      <c r="A514" s="242"/>
      <c r="B514" s="242"/>
      <c r="C514" s="242"/>
      <c r="D514" s="243"/>
      <c r="E514" s="243"/>
      <c r="F514" s="244"/>
      <c r="G514" s="247"/>
      <c r="H514" s="246"/>
      <c r="I514" s="247"/>
    </row>
    <row r="515" spans="1:9">
      <c r="A515" s="242"/>
      <c r="B515" s="242"/>
      <c r="C515" s="242"/>
      <c r="D515" s="243"/>
      <c r="E515" s="243"/>
      <c r="F515" s="244"/>
      <c r="G515" s="247"/>
      <c r="H515" s="246"/>
      <c r="I515" s="247"/>
    </row>
    <row r="516" spans="1:9">
      <c r="A516" s="242"/>
      <c r="B516" s="242"/>
      <c r="C516" s="242"/>
      <c r="D516" s="243"/>
      <c r="E516" s="243"/>
      <c r="F516" s="244"/>
      <c r="G516" s="247"/>
      <c r="H516" s="246"/>
      <c r="I516" s="247"/>
    </row>
    <row r="517" spans="1:9">
      <c r="A517" s="242"/>
      <c r="B517" s="242"/>
      <c r="C517" s="242"/>
      <c r="D517" s="243"/>
      <c r="E517" s="243"/>
      <c r="F517" s="244"/>
      <c r="G517" s="247"/>
      <c r="H517" s="246"/>
      <c r="I517" s="247"/>
    </row>
    <row r="518" spans="1:9">
      <c r="A518" s="242"/>
      <c r="B518" s="242"/>
      <c r="C518" s="242"/>
      <c r="D518" s="243"/>
      <c r="E518" s="243"/>
      <c r="F518" s="244"/>
      <c r="G518" s="247"/>
      <c r="H518" s="246"/>
      <c r="I518" s="247"/>
    </row>
    <row r="519" spans="1:9">
      <c r="A519" s="242"/>
      <c r="B519" s="242"/>
      <c r="C519" s="242"/>
      <c r="D519" s="243"/>
      <c r="E519" s="243"/>
      <c r="F519" s="244"/>
      <c r="G519" s="247"/>
      <c r="H519" s="246"/>
      <c r="I519" s="247"/>
    </row>
    <row r="520" spans="1:9">
      <c r="A520" s="242"/>
      <c r="B520" s="242"/>
      <c r="C520" s="242"/>
      <c r="D520" s="243"/>
      <c r="E520" s="243"/>
      <c r="F520" s="244"/>
      <c r="G520" s="247"/>
      <c r="H520" s="246"/>
      <c r="I520" s="247"/>
    </row>
    <row r="521" spans="1:9">
      <c r="A521" s="242"/>
      <c r="B521" s="242"/>
      <c r="C521" s="242"/>
      <c r="D521" s="243"/>
      <c r="E521" s="243"/>
      <c r="F521" s="244"/>
      <c r="G521" s="247"/>
      <c r="H521" s="246"/>
      <c r="I521" s="247"/>
    </row>
    <row r="522" spans="1:9">
      <c r="A522" s="242"/>
      <c r="B522" s="242"/>
      <c r="C522" s="242"/>
      <c r="D522" s="243"/>
      <c r="E522" s="243"/>
      <c r="F522" s="244"/>
      <c r="G522" s="247"/>
      <c r="H522" s="246"/>
      <c r="I522" s="247"/>
    </row>
    <row r="523" spans="1:9">
      <c r="A523" s="242"/>
      <c r="B523" s="242"/>
      <c r="C523" s="242"/>
      <c r="D523" s="243"/>
      <c r="E523" s="243"/>
      <c r="F523" s="244"/>
      <c r="G523" s="247"/>
      <c r="H523" s="246"/>
      <c r="I523" s="247"/>
    </row>
    <row r="524" spans="1:9">
      <c r="A524" s="242"/>
      <c r="B524" s="242"/>
      <c r="C524" s="242"/>
      <c r="D524" s="243"/>
      <c r="E524" s="243"/>
      <c r="F524" s="244"/>
      <c r="G524" s="247"/>
      <c r="H524" s="246"/>
      <c r="I524" s="247"/>
    </row>
    <row r="525" spans="1:9">
      <c r="A525" s="242"/>
      <c r="B525" s="242"/>
      <c r="C525" s="242"/>
      <c r="D525" s="243"/>
      <c r="E525" s="243"/>
      <c r="F525" s="244"/>
      <c r="G525" s="247"/>
      <c r="H525" s="246"/>
      <c r="I525" s="247"/>
    </row>
    <row r="526" spans="1:9">
      <c r="A526" s="242"/>
      <c r="B526" s="242"/>
      <c r="C526" s="242"/>
      <c r="D526" s="243"/>
      <c r="E526" s="243"/>
      <c r="F526" s="244"/>
      <c r="G526" s="247"/>
      <c r="H526" s="246"/>
      <c r="I526" s="247"/>
    </row>
    <row r="527" spans="1:9">
      <c r="A527" s="242"/>
      <c r="B527" s="242"/>
      <c r="C527" s="242"/>
      <c r="D527" s="243"/>
      <c r="E527" s="243"/>
      <c r="F527" s="244"/>
      <c r="G527" s="247"/>
      <c r="H527" s="246"/>
      <c r="I527" s="247"/>
    </row>
    <row r="528" spans="1:9">
      <c r="A528" s="242"/>
      <c r="B528" s="242"/>
      <c r="C528" s="242"/>
      <c r="D528" s="243"/>
      <c r="E528" s="243"/>
      <c r="F528" s="244"/>
      <c r="G528" s="247"/>
      <c r="H528" s="246"/>
      <c r="I528" s="247"/>
    </row>
    <row r="529" spans="1:9">
      <c r="A529" s="242"/>
      <c r="B529" s="242"/>
      <c r="C529" s="242"/>
      <c r="D529" s="243"/>
      <c r="E529" s="243"/>
      <c r="F529" s="244"/>
      <c r="G529" s="247"/>
      <c r="H529" s="246"/>
      <c r="I529" s="247"/>
    </row>
    <row r="530" spans="1:9">
      <c r="A530" s="242"/>
      <c r="B530" s="242"/>
      <c r="C530" s="242"/>
      <c r="D530" s="243"/>
      <c r="E530" s="243"/>
      <c r="F530" s="244"/>
      <c r="G530" s="247"/>
      <c r="H530" s="246"/>
      <c r="I530" s="247"/>
    </row>
    <row r="531" spans="1:9">
      <c r="A531" s="242"/>
      <c r="B531" s="242"/>
      <c r="C531" s="242"/>
      <c r="D531" s="243"/>
      <c r="E531" s="243"/>
      <c r="F531" s="244"/>
      <c r="G531" s="247"/>
      <c r="H531" s="246"/>
      <c r="I531" s="247"/>
    </row>
    <row r="532" spans="1:9">
      <c r="A532" s="242"/>
      <c r="B532" s="242"/>
      <c r="C532" s="242"/>
      <c r="D532" s="243"/>
      <c r="E532" s="243"/>
      <c r="F532" s="244"/>
      <c r="G532" s="247"/>
      <c r="H532" s="246"/>
      <c r="I532" s="247"/>
    </row>
    <row r="533" spans="1:9">
      <c r="A533" s="242"/>
      <c r="B533" s="242"/>
      <c r="C533" s="242"/>
      <c r="D533" s="243"/>
      <c r="E533" s="243"/>
      <c r="F533" s="244"/>
      <c r="G533" s="247"/>
      <c r="H533" s="246"/>
      <c r="I533" s="247"/>
    </row>
    <row r="534" spans="1:9">
      <c r="A534" s="242"/>
      <c r="B534" s="242"/>
      <c r="C534" s="242"/>
      <c r="D534" s="243"/>
      <c r="E534" s="243"/>
      <c r="F534" s="244"/>
      <c r="G534" s="247"/>
      <c r="H534" s="246"/>
      <c r="I534" s="247"/>
    </row>
    <row r="535" spans="1:9">
      <c r="A535" s="242"/>
      <c r="B535" s="242"/>
      <c r="C535" s="242"/>
      <c r="D535" s="243"/>
      <c r="E535" s="243"/>
      <c r="F535" s="244"/>
      <c r="G535" s="247"/>
      <c r="H535" s="246"/>
      <c r="I535" s="247"/>
    </row>
    <row r="536" spans="1:9">
      <c r="A536" s="242"/>
      <c r="B536" s="242"/>
      <c r="C536" s="242"/>
      <c r="D536" s="243"/>
      <c r="E536" s="243"/>
      <c r="F536" s="244"/>
      <c r="G536" s="247"/>
      <c r="H536" s="246"/>
      <c r="I536" s="247"/>
    </row>
    <row r="537" spans="1:9">
      <c r="A537" s="242"/>
      <c r="B537" s="242"/>
      <c r="C537" s="242"/>
      <c r="D537" s="243"/>
      <c r="E537" s="243"/>
      <c r="F537" s="244"/>
      <c r="G537" s="247"/>
      <c r="H537" s="246"/>
      <c r="I537" s="247"/>
    </row>
    <row r="538" spans="1:9">
      <c r="A538" s="242"/>
      <c r="B538" s="242"/>
      <c r="C538" s="242"/>
      <c r="D538" s="243"/>
      <c r="E538" s="243"/>
      <c r="F538" s="244"/>
      <c r="G538" s="247"/>
      <c r="H538" s="246"/>
      <c r="I538" s="247"/>
    </row>
    <row r="539" spans="1:9">
      <c r="A539" s="242"/>
      <c r="B539" s="242"/>
      <c r="C539" s="242"/>
      <c r="D539" s="243"/>
      <c r="E539" s="243"/>
      <c r="F539" s="244"/>
      <c r="G539" s="247"/>
      <c r="H539" s="246"/>
      <c r="I539" s="247"/>
    </row>
    <row r="540" spans="1:9">
      <c r="A540" s="242"/>
      <c r="B540" s="242"/>
      <c r="C540" s="242"/>
      <c r="D540" s="243"/>
      <c r="E540" s="243"/>
      <c r="F540" s="244"/>
      <c r="G540" s="247"/>
      <c r="H540" s="246"/>
      <c r="I540" s="247"/>
    </row>
    <row r="541" spans="1:9">
      <c r="A541" s="242"/>
      <c r="B541" s="242"/>
      <c r="C541" s="242"/>
      <c r="D541" s="243"/>
      <c r="E541" s="243"/>
      <c r="F541" s="244"/>
      <c r="G541" s="247"/>
      <c r="H541" s="246"/>
      <c r="I541" s="247"/>
    </row>
    <row r="542" spans="1:9">
      <c r="A542" s="242"/>
      <c r="B542" s="242"/>
      <c r="C542" s="242"/>
      <c r="D542" s="243"/>
      <c r="E542" s="243"/>
      <c r="F542" s="244"/>
      <c r="G542" s="247"/>
      <c r="H542" s="246"/>
      <c r="I542" s="247"/>
    </row>
    <row r="543" spans="1:9">
      <c r="A543" s="242"/>
      <c r="B543" s="242"/>
      <c r="C543" s="242"/>
      <c r="D543" s="243"/>
      <c r="E543" s="243"/>
      <c r="F543" s="244"/>
      <c r="G543" s="247"/>
      <c r="H543" s="246"/>
      <c r="I543" s="247"/>
    </row>
    <row r="544" spans="1:9">
      <c r="A544" s="242"/>
      <c r="B544" s="242"/>
      <c r="C544" s="242"/>
      <c r="D544" s="243"/>
      <c r="E544" s="243"/>
      <c r="F544" s="244"/>
      <c r="G544" s="247"/>
      <c r="H544" s="246"/>
      <c r="I544" s="247"/>
    </row>
    <row r="545" spans="1:9">
      <c r="A545" s="242"/>
      <c r="B545" s="242"/>
      <c r="C545" s="242"/>
      <c r="D545" s="243"/>
      <c r="E545" s="243"/>
      <c r="F545" s="244"/>
      <c r="G545" s="247"/>
      <c r="H545" s="246"/>
      <c r="I545" s="247"/>
    </row>
    <row r="546" spans="1:9">
      <c r="A546" s="242"/>
      <c r="B546" s="242"/>
      <c r="C546" s="242"/>
      <c r="D546" s="243"/>
      <c r="E546" s="243"/>
      <c r="F546" s="244"/>
      <c r="G546" s="247"/>
      <c r="H546" s="246"/>
      <c r="I546" s="247"/>
    </row>
    <row r="547" spans="1:9">
      <c r="A547" s="242"/>
      <c r="B547" s="242"/>
      <c r="C547" s="242"/>
      <c r="D547" s="243"/>
      <c r="E547" s="243"/>
      <c r="F547" s="244"/>
      <c r="G547" s="247"/>
      <c r="H547" s="246"/>
      <c r="I547" s="247"/>
    </row>
    <row r="548" spans="1:9">
      <c r="A548" s="242"/>
      <c r="B548" s="242"/>
      <c r="C548" s="242"/>
      <c r="D548" s="243"/>
      <c r="E548" s="243"/>
      <c r="F548" s="244"/>
      <c r="G548" s="247"/>
      <c r="H548" s="246"/>
      <c r="I548" s="247"/>
    </row>
    <row r="549" spans="1:9">
      <c r="A549" s="242"/>
      <c r="B549" s="242"/>
      <c r="C549" s="242"/>
      <c r="D549" s="243"/>
      <c r="E549" s="243"/>
      <c r="F549" s="244"/>
      <c r="G549" s="247"/>
      <c r="H549" s="246"/>
      <c r="I549" s="247"/>
    </row>
    <row r="550" spans="1:9">
      <c r="A550" s="242"/>
      <c r="B550" s="242"/>
      <c r="C550" s="242"/>
      <c r="D550" s="243"/>
      <c r="E550" s="243"/>
      <c r="F550" s="244"/>
      <c r="G550" s="247"/>
      <c r="H550" s="246"/>
      <c r="I550" s="247"/>
    </row>
    <row r="551" spans="1:9">
      <c r="A551" s="242"/>
      <c r="B551" s="242"/>
      <c r="C551" s="242"/>
      <c r="D551" s="243"/>
      <c r="E551" s="243"/>
      <c r="F551" s="244"/>
      <c r="G551" s="247"/>
      <c r="H551" s="246"/>
      <c r="I551" s="247"/>
    </row>
    <row r="552" spans="1:9">
      <c r="A552" s="242"/>
      <c r="B552" s="242"/>
      <c r="C552" s="242"/>
      <c r="D552" s="243"/>
      <c r="E552" s="243"/>
      <c r="F552" s="244"/>
      <c r="G552" s="247"/>
      <c r="H552" s="246"/>
      <c r="I552" s="247"/>
    </row>
    <row r="553" spans="1:9">
      <c r="A553" s="242"/>
      <c r="B553" s="242"/>
      <c r="C553" s="242"/>
      <c r="D553" s="243"/>
      <c r="E553" s="243"/>
      <c r="F553" s="244"/>
      <c r="G553" s="247"/>
      <c r="H553" s="246"/>
      <c r="I553" s="247"/>
    </row>
    <row r="554" spans="1:9">
      <c r="A554" s="242"/>
      <c r="B554" s="242"/>
      <c r="C554" s="242"/>
      <c r="D554" s="243"/>
      <c r="E554" s="243"/>
      <c r="F554" s="244"/>
      <c r="G554" s="247"/>
      <c r="H554" s="246"/>
      <c r="I554" s="247"/>
    </row>
    <row r="555" spans="1:9">
      <c r="A555" s="242"/>
      <c r="B555" s="242"/>
      <c r="C555" s="242"/>
      <c r="D555" s="243"/>
      <c r="E555" s="243"/>
      <c r="F555" s="244"/>
      <c r="G555" s="247"/>
      <c r="H555" s="246"/>
      <c r="I555" s="247"/>
    </row>
    <row r="556" spans="1:9">
      <c r="A556" s="242"/>
      <c r="B556" s="242"/>
      <c r="C556" s="242"/>
      <c r="D556" s="243"/>
      <c r="E556" s="243"/>
      <c r="F556" s="244"/>
      <c r="G556" s="247"/>
      <c r="H556" s="246"/>
      <c r="I556" s="247"/>
    </row>
    <row r="557" spans="1:9">
      <c r="A557" s="242"/>
      <c r="B557" s="242"/>
      <c r="C557" s="242"/>
      <c r="D557" s="243"/>
      <c r="E557" s="243"/>
      <c r="F557" s="244"/>
      <c r="G557" s="247"/>
      <c r="H557" s="246"/>
      <c r="I557" s="247"/>
    </row>
    <row r="558" spans="1:9">
      <c r="A558" s="242"/>
      <c r="B558" s="242"/>
      <c r="C558" s="242"/>
      <c r="D558" s="243"/>
      <c r="E558" s="243"/>
      <c r="F558" s="244"/>
      <c r="G558" s="247"/>
      <c r="H558" s="246"/>
      <c r="I558" s="247"/>
    </row>
    <row r="559" spans="1:9">
      <c r="A559" s="242"/>
      <c r="B559" s="242"/>
      <c r="C559" s="242"/>
      <c r="D559" s="243"/>
      <c r="E559" s="243"/>
      <c r="F559" s="244"/>
      <c r="G559" s="247"/>
      <c r="H559" s="246"/>
      <c r="I559" s="247"/>
    </row>
    <row r="560" spans="1:9">
      <c r="A560" s="242"/>
      <c r="B560" s="242"/>
      <c r="C560" s="242"/>
      <c r="D560" s="243"/>
      <c r="E560" s="243"/>
      <c r="F560" s="244"/>
      <c r="G560" s="247"/>
      <c r="H560" s="246"/>
      <c r="I560" s="247"/>
    </row>
    <row r="561" spans="1:9">
      <c r="A561" s="242"/>
      <c r="B561" s="242"/>
      <c r="C561" s="242"/>
      <c r="D561" s="243"/>
      <c r="E561" s="243"/>
      <c r="F561" s="244"/>
      <c r="G561" s="247"/>
      <c r="H561" s="246"/>
      <c r="I561" s="247"/>
    </row>
    <row r="562" spans="1:9">
      <c r="A562" s="242"/>
      <c r="B562" s="242"/>
      <c r="C562" s="242"/>
      <c r="D562" s="243"/>
      <c r="E562" s="243"/>
      <c r="F562" s="244"/>
      <c r="G562" s="247"/>
      <c r="H562" s="246"/>
      <c r="I562" s="247"/>
    </row>
    <row r="563" spans="1:9">
      <c r="A563" s="242"/>
      <c r="B563" s="242"/>
      <c r="C563" s="242"/>
      <c r="D563" s="243"/>
      <c r="E563" s="243"/>
      <c r="F563" s="244"/>
      <c r="G563" s="247"/>
      <c r="H563" s="246"/>
      <c r="I563" s="247"/>
    </row>
    <row r="564" spans="1:9">
      <c r="A564" s="242"/>
      <c r="B564" s="242"/>
      <c r="C564" s="242"/>
      <c r="D564" s="243"/>
      <c r="E564" s="243"/>
      <c r="F564" s="244"/>
      <c r="G564" s="247"/>
      <c r="H564" s="246"/>
      <c r="I564" s="247"/>
    </row>
    <row r="565" spans="1:9">
      <c r="A565" s="242"/>
      <c r="B565" s="242"/>
      <c r="C565" s="242"/>
      <c r="D565" s="243"/>
      <c r="E565" s="243"/>
      <c r="F565" s="244"/>
      <c r="G565" s="247"/>
      <c r="H565" s="246"/>
      <c r="I565" s="247"/>
    </row>
    <row r="566" spans="1:9">
      <c r="A566" s="242"/>
      <c r="B566" s="242"/>
      <c r="C566" s="242"/>
      <c r="D566" s="243"/>
      <c r="E566" s="243"/>
      <c r="F566" s="244"/>
      <c r="G566" s="247"/>
      <c r="H566" s="246"/>
      <c r="I566" s="247"/>
    </row>
    <row r="567" spans="1:9">
      <c r="A567" s="242"/>
      <c r="B567" s="242"/>
      <c r="C567" s="242"/>
      <c r="D567" s="243"/>
      <c r="E567" s="243"/>
      <c r="F567" s="244"/>
      <c r="G567" s="247"/>
      <c r="H567" s="246"/>
      <c r="I567" s="247"/>
    </row>
    <row r="568" spans="1:9">
      <c r="A568" s="242"/>
      <c r="B568" s="242"/>
      <c r="C568" s="242"/>
      <c r="D568" s="243"/>
      <c r="E568" s="243"/>
      <c r="F568" s="244"/>
      <c r="G568" s="247"/>
      <c r="H568" s="246"/>
      <c r="I568" s="247"/>
    </row>
    <row r="569" spans="1:9">
      <c r="A569" s="242"/>
      <c r="B569" s="242"/>
      <c r="C569" s="242"/>
      <c r="D569" s="243"/>
      <c r="E569" s="243"/>
      <c r="F569" s="244"/>
      <c r="G569" s="247"/>
      <c r="H569" s="246"/>
      <c r="I569" s="247"/>
    </row>
    <row r="570" spans="1:9">
      <c r="A570" s="242"/>
      <c r="B570" s="242"/>
      <c r="C570" s="242"/>
      <c r="D570" s="243"/>
      <c r="E570" s="243"/>
      <c r="F570" s="244"/>
      <c r="G570" s="247"/>
      <c r="H570" s="246"/>
      <c r="I570" s="247"/>
    </row>
    <row r="571" spans="1:9">
      <c r="A571" s="242"/>
      <c r="B571" s="242"/>
      <c r="C571" s="242"/>
      <c r="D571" s="243"/>
      <c r="E571" s="243"/>
      <c r="F571" s="244"/>
      <c r="G571" s="247"/>
      <c r="H571" s="246"/>
      <c r="I571" s="247"/>
    </row>
    <row r="572" spans="1:9">
      <c r="A572" s="242"/>
      <c r="B572" s="242"/>
      <c r="C572" s="242"/>
      <c r="D572" s="243"/>
      <c r="E572" s="243"/>
      <c r="F572" s="244"/>
      <c r="G572" s="247"/>
      <c r="H572" s="246"/>
      <c r="I572" s="247"/>
    </row>
    <row r="573" spans="1:9">
      <c r="A573" s="242"/>
      <c r="B573" s="242"/>
      <c r="C573" s="242"/>
      <c r="D573" s="243"/>
      <c r="E573" s="243"/>
      <c r="F573" s="244"/>
      <c r="G573" s="247"/>
      <c r="H573" s="246"/>
      <c r="I573" s="247"/>
    </row>
    <row r="574" spans="1:9">
      <c r="A574" s="242"/>
      <c r="B574" s="242"/>
      <c r="C574" s="242"/>
      <c r="D574" s="243"/>
      <c r="E574" s="243"/>
      <c r="F574" s="244"/>
      <c r="G574" s="247"/>
      <c r="H574" s="246"/>
      <c r="I574" s="247"/>
    </row>
    <row r="575" spans="1:9">
      <c r="A575" s="242"/>
      <c r="B575" s="242"/>
      <c r="C575" s="242"/>
      <c r="D575" s="243"/>
      <c r="E575" s="243"/>
      <c r="F575" s="244"/>
      <c r="G575" s="247"/>
      <c r="H575" s="246"/>
      <c r="I575" s="247"/>
    </row>
    <row r="576" spans="1:9">
      <c r="A576" s="242"/>
      <c r="B576" s="242"/>
      <c r="C576" s="242"/>
      <c r="D576" s="243"/>
      <c r="E576" s="243"/>
      <c r="F576" s="244"/>
      <c r="G576" s="247"/>
      <c r="H576" s="246"/>
      <c r="I576" s="247"/>
    </row>
    <row r="577" spans="1:9">
      <c r="A577" s="242"/>
      <c r="B577" s="242"/>
      <c r="C577" s="242"/>
      <c r="D577" s="243"/>
      <c r="E577" s="243"/>
      <c r="F577" s="244"/>
      <c r="G577" s="247"/>
      <c r="H577" s="246"/>
      <c r="I577" s="247"/>
    </row>
    <row r="578" spans="1:9">
      <c r="A578" s="242"/>
      <c r="B578" s="242"/>
      <c r="C578" s="242"/>
      <c r="D578" s="243"/>
      <c r="E578" s="243"/>
      <c r="F578" s="244"/>
      <c r="G578" s="247"/>
      <c r="H578" s="246"/>
      <c r="I578" s="247"/>
    </row>
    <row r="579" spans="1:9">
      <c r="A579" s="242"/>
      <c r="B579" s="242"/>
      <c r="C579" s="242"/>
      <c r="D579" s="243"/>
      <c r="E579" s="243"/>
      <c r="F579" s="244"/>
      <c r="G579" s="247"/>
      <c r="H579" s="246"/>
      <c r="I579" s="247"/>
    </row>
    <row r="580" spans="1:9">
      <c r="A580" s="242"/>
      <c r="B580" s="242"/>
      <c r="C580" s="242"/>
      <c r="D580" s="243"/>
      <c r="E580" s="243"/>
      <c r="F580" s="244"/>
      <c r="G580" s="247"/>
      <c r="H580" s="246"/>
      <c r="I580" s="247"/>
    </row>
    <row r="581" spans="1:9">
      <c r="A581" s="242"/>
      <c r="B581" s="242"/>
      <c r="C581" s="242"/>
      <c r="D581" s="243"/>
      <c r="E581" s="243"/>
      <c r="F581" s="244"/>
      <c r="G581" s="247"/>
      <c r="H581" s="246"/>
      <c r="I581" s="247"/>
    </row>
    <row r="582" spans="1:9">
      <c r="A582" s="242"/>
      <c r="B582" s="242"/>
      <c r="C582" s="242"/>
      <c r="D582" s="243"/>
      <c r="E582" s="243"/>
      <c r="F582" s="244"/>
      <c r="G582" s="247"/>
      <c r="H582" s="246"/>
      <c r="I582" s="247"/>
    </row>
    <row r="583" spans="1:9">
      <c r="A583" s="242"/>
      <c r="B583" s="242"/>
      <c r="C583" s="242"/>
      <c r="D583" s="243"/>
      <c r="E583" s="243"/>
      <c r="F583" s="244"/>
      <c r="G583" s="247"/>
      <c r="H583" s="246"/>
      <c r="I583" s="247"/>
    </row>
    <row r="584" spans="1:9">
      <c r="A584" s="242"/>
      <c r="B584" s="242"/>
      <c r="C584" s="242"/>
      <c r="D584" s="243"/>
      <c r="E584" s="243"/>
      <c r="F584" s="244"/>
      <c r="G584" s="247"/>
      <c r="H584" s="246"/>
      <c r="I584" s="247"/>
    </row>
    <row r="585" spans="1:9">
      <c r="A585" s="242"/>
      <c r="B585" s="242"/>
      <c r="C585" s="242"/>
      <c r="D585" s="243"/>
      <c r="E585" s="243"/>
      <c r="F585" s="244"/>
      <c r="G585" s="247"/>
      <c r="H585" s="246"/>
      <c r="I585" s="247"/>
    </row>
    <row r="586" spans="1:9">
      <c r="A586" s="242"/>
      <c r="B586" s="242"/>
      <c r="C586" s="242"/>
      <c r="D586" s="243"/>
      <c r="E586" s="243"/>
      <c r="F586" s="244"/>
      <c r="G586" s="247"/>
      <c r="H586" s="246"/>
      <c r="I586" s="247"/>
    </row>
    <row r="587" spans="1:9">
      <c r="A587" s="242"/>
      <c r="B587" s="242"/>
      <c r="C587" s="242"/>
      <c r="D587" s="243"/>
      <c r="E587" s="243"/>
      <c r="F587" s="244"/>
      <c r="G587" s="247"/>
      <c r="H587" s="246"/>
      <c r="I587" s="247"/>
    </row>
    <row r="588" spans="1:9">
      <c r="A588" s="242"/>
      <c r="B588" s="242"/>
      <c r="C588" s="242"/>
      <c r="D588" s="243"/>
      <c r="E588" s="243"/>
      <c r="F588" s="244"/>
      <c r="G588" s="247"/>
      <c r="H588" s="246"/>
      <c r="I588" s="247"/>
    </row>
    <row r="589" spans="1:9">
      <c r="A589" s="242"/>
      <c r="B589" s="242"/>
      <c r="C589" s="242"/>
      <c r="D589" s="243"/>
      <c r="E589" s="243"/>
      <c r="F589" s="244"/>
      <c r="G589" s="247"/>
      <c r="H589" s="246"/>
      <c r="I589" s="247"/>
    </row>
    <row r="590" spans="1:9">
      <c r="A590" s="242"/>
      <c r="B590" s="242"/>
      <c r="C590" s="242"/>
      <c r="D590" s="243"/>
      <c r="E590" s="243"/>
      <c r="F590" s="244"/>
      <c r="G590" s="247"/>
      <c r="H590" s="246"/>
      <c r="I590" s="247"/>
    </row>
    <row r="591" spans="1:9">
      <c r="A591" s="242"/>
      <c r="B591" s="242"/>
      <c r="C591" s="242"/>
      <c r="D591" s="243"/>
      <c r="E591" s="243"/>
      <c r="F591" s="244"/>
      <c r="G591" s="247"/>
      <c r="H591" s="246"/>
      <c r="I591" s="247"/>
    </row>
    <row r="592" spans="1:9">
      <c r="A592" s="242"/>
      <c r="B592" s="242"/>
      <c r="C592" s="242"/>
      <c r="D592" s="243"/>
      <c r="E592" s="243"/>
      <c r="F592" s="244"/>
      <c r="G592" s="247"/>
      <c r="H592" s="246"/>
      <c r="I592" s="247"/>
    </row>
    <row r="593" spans="1:9">
      <c r="A593" s="242"/>
      <c r="B593" s="242"/>
      <c r="C593" s="242"/>
      <c r="D593" s="243"/>
      <c r="E593" s="243"/>
      <c r="F593" s="244"/>
      <c r="G593" s="247"/>
      <c r="H593" s="246"/>
      <c r="I593" s="247"/>
    </row>
    <row r="594" spans="1:9">
      <c r="A594" s="242"/>
      <c r="B594" s="242"/>
      <c r="C594" s="242"/>
      <c r="D594" s="243"/>
      <c r="E594" s="243"/>
      <c r="F594" s="244"/>
      <c r="G594" s="247"/>
      <c r="H594" s="246"/>
      <c r="I594" s="247"/>
    </row>
    <row r="595" spans="1:9">
      <c r="A595" s="242"/>
      <c r="B595" s="242"/>
      <c r="C595" s="242"/>
      <c r="D595" s="243"/>
      <c r="E595" s="243"/>
      <c r="F595" s="244"/>
      <c r="G595" s="247"/>
      <c r="H595" s="246"/>
      <c r="I595" s="247"/>
    </row>
    <row r="596" spans="1:9">
      <c r="A596" s="242"/>
      <c r="B596" s="242"/>
      <c r="C596" s="242"/>
      <c r="D596" s="243"/>
      <c r="E596" s="243"/>
      <c r="F596" s="244"/>
      <c r="G596" s="247"/>
      <c r="H596" s="246"/>
      <c r="I596" s="247"/>
    </row>
    <row r="597" spans="1:9">
      <c r="A597" s="242"/>
      <c r="B597" s="242"/>
      <c r="C597" s="242"/>
      <c r="D597" s="243"/>
      <c r="E597" s="243"/>
      <c r="F597" s="244"/>
      <c r="G597" s="247"/>
      <c r="H597" s="246"/>
      <c r="I597" s="247"/>
    </row>
    <row r="598" spans="1:9">
      <c r="A598" s="242"/>
      <c r="B598" s="242"/>
      <c r="C598" s="242"/>
      <c r="D598" s="243"/>
      <c r="E598" s="243"/>
      <c r="F598" s="244"/>
      <c r="G598" s="247"/>
      <c r="H598" s="246"/>
      <c r="I598" s="247"/>
    </row>
    <row r="599" spans="1:9">
      <c r="A599" s="242"/>
      <c r="B599" s="242"/>
      <c r="C599" s="242"/>
      <c r="D599" s="243"/>
      <c r="E599" s="243"/>
      <c r="F599" s="244"/>
      <c r="G599" s="247"/>
      <c r="H599" s="246"/>
      <c r="I599" s="247"/>
    </row>
    <row r="600" spans="1:9">
      <c r="A600" s="242"/>
      <c r="B600" s="242"/>
      <c r="C600" s="242"/>
      <c r="D600" s="243"/>
      <c r="E600" s="243"/>
      <c r="F600" s="244"/>
      <c r="G600" s="247"/>
      <c r="H600" s="246"/>
      <c r="I600" s="247"/>
    </row>
    <row r="601" spans="1:9">
      <c r="A601" s="242"/>
      <c r="B601" s="242"/>
      <c r="C601" s="242"/>
      <c r="D601" s="243"/>
      <c r="E601" s="243"/>
      <c r="F601" s="244"/>
      <c r="G601" s="247"/>
      <c r="H601" s="246"/>
      <c r="I601" s="247"/>
    </row>
    <row r="602" spans="1:9">
      <c r="A602" s="242"/>
      <c r="B602" s="242"/>
      <c r="C602" s="242"/>
      <c r="D602" s="243"/>
      <c r="E602" s="243"/>
      <c r="F602" s="244"/>
      <c r="G602" s="247"/>
      <c r="H602" s="246"/>
      <c r="I602" s="247"/>
    </row>
    <row r="603" spans="1:9">
      <c r="A603" s="242"/>
      <c r="B603" s="242"/>
      <c r="C603" s="242"/>
      <c r="D603" s="243"/>
      <c r="E603" s="243"/>
      <c r="F603" s="244"/>
      <c r="G603" s="247"/>
      <c r="H603" s="246"/>
      <c r="I603" s="247"/>
    </row>
    <row r="604" spans="1:9">
      <c r="A604" s="242"/>
      <c r="B604" s="242"/>
      <c r="C604" s="242"/>
      <c r="D604" s="243"/>
      <c r="E604" s="243"/>
      <c r="F604" s="244"/>
      <c r="G604" s="247"/>
      <c r="H604" s="246"/>
      <c r="I604" s="247"/>
    </row>
    <row r="605" spans="1:9">
      <c r="A605" s="242"/>
      <c r="B605" s="242"/>
      <c r="C605" s="242"/>
      <c r="D605" s="243"/>
      <c r="E605" s="243"/>
      <c r="F605" s="244"/>
      <c r="G605" s="247"/>
      <c r="H605" s="246"/>
      <c r="I605" s="247"/>
    </row>
    <row r="606" spans="1:9">
      <c r="A606" s="242"/>
      <c r="B606" s="242"/>
      <c r="C606" s="242"/>
      <c r="D606" s="243"/>
      <c r="E606" s="243"/>
      <c r="F606" s="244"/>
      <c r="G606" s="247"/>
      <c r="H606" s="246"/>
      <c r="I606" s="247"/>
    </row>
    <row r="607" spans="1:9">
      <c r="A607" s="242"/>
      <c r="B607" s="242"/>
      <c r="C607" s="242"/>
      <c r="D607" s="243"/>
      <c r="E607" s="243"/>
      <c r="F607" s="244"/>
      <c r="G607" s="247"/>
      <c r="H607" s="246"/>
      <c r="I607" s="247"/>
    </row>
    <row r="608" spans="1:9">
      <c r="A608" s="242"/>
      <c r="B608" s="242"/>
      <c r="C608" s="242"/>
      <c r="D608" s="243"/>
      <c r="E608" s="243"/>
      <c r="F608" s="244"/>
      <c r="G608" s="247"/>
      <c r="H608" s="246"/>
      <c r="I608" s="247"/>
    </row>
    <row r="609" spans="1:9">
      <c r="A609" s="242"/>
      <c r="B609" s="242"/>
      <c r="C609" s="242"/>
      <c r="D609" s="243"/>
      <c r="E609" s="243"/>
      <c r="F609" s="244"/>
      <c r="G609" s="247"/>
      <c r="H609" s="246"/>
      <c r="I609" s="247"/>
    </row>
    <row r="610" spans="1:9">
      <c r="A610" s="242"/>
      <c r="B610" s="242"/>
      <c r="C610" s="242"/>
      <c r="D610" s="243"/>
      <c r="E610" s="243"/>
      <c r="F610" s="244"/>
      <c r="G610" s="247"/>
      <c r="H610" s="246"/>
      <c r="I610" s="247"/>
    </row>
    <row r="611" spans="1:9">
      <c r="A611" s="242"/>
      <c r="B611" s="242"/>
      <c r="C611" s="242"/>
      <c r="D611" s="243"/>
      <c r="E611" s="243"/>
      <c r="F611" s="244"/>
      <c r="G611" s="247"/>
      <c r="H611" s="246"/>
      <c r="I611" s="247"/>
    </row>
    <row r="612" spans="1:9">
      <c r="A612" s="242"/>
      <c r="B612" s="242"/>
      <c r="C612" s="242"/>
      <c r="D612" s="243"/>
      <c r="E612" s="243"/>
      <c r="F612" s="244"/>
      <c r="G612" s="247"/>
      <c r="H612" s="246"/>
      <c r="I612" s="247"/>
    </row>
    <row r="613" spans="1:9">
      <c r="A613" s="242"/>
      <c r="B613" s="242"/>
      <c r="C613" s="242"/>
      <c r="D613" s="243"/>
      <c r="E613" s="243"/>
      <c r="F613" s="244"/>
      <c r="G613" s="247"/>
      <c r="H613" s="246"/>
      <c r="I613" s="247"/>
    </row>
    <row r="614" spans="1:9">
      <c r="A614" s="242"/>
      <c r="B614" s="242"/>
      <c r="C614" s="242"/>
      <c r="D614" s="243"/>
      <c r="E614" s="243"/>
      <c r="F614" s="244"/>
      <c r="G614" s="247"/>
      <c r="H614" s="246"/>
      <c r="I614" s="247"/>
    </row>
    <row r="615" spans="1:9">
      <c r="A615" s="242"/>
      <c r="B615" s="242"/>
      <c r="C615" s="242"/>
      <c r="D615" s="243"/>
      <c r="E615" s="243"/>
      <c r="F615" s="244"/>
      <c r="G615" s="247"/>
      <c r="H615" s="246"/>
      <c r="I615" s="247"/>
    </row>
    <row r="616" spans="1:9">
      <c r="A616" s="242"/>
      <c r="B616" s="242"/>
      <c r="C616" s="242"/>
      <c r="D616" s="243"/>
      <c r="E616" s="243"/>
      <c r="F616" s="244"/>
      <c r="G616" s="247"/>
      <c r="H616" s="246"/>
      <c r="I616" s="247"/>
    </row>
    <row r="617" spans="1:9">
      <c r="A617" s="242"/>
      <c r="B617" s="242"/>
      <c r="C617" s="242"/>
      <c r="D617" s="243"/>
      <c r="E617" s="243"/>
      <c r="F617" s="244"/>
      <c r="G617" s="247"/>
      <c r="H617" s="246"/>
      <c r="I617" s="247"/>
    </row>
    <row r="618" spans="1:9">
      <c r="A618" s="242"/>
      <c r="B618" s="242"/>
      <c r="C618" s="242"/>
      <c r="D618" s="243"/>
      <c r="E618" s="243"/>
      <c r="F618" s="244"/>
      <c r="G618" s="247"/>
      <c r="H618" s="246"/>
      <c r="I618" s="247"/>
    </row>
    <row r="619" spans="1:9">
      <c r="A619" s="242"/>
      <c r="B619" s="242"/>
      <c r="C619" s="242"/>
      <c r="D619" s="243"/>
      <c r="E619" s="243"/>
      <c r="F619" s="244"/>
      <c r="G619" s="247"/>
      <c r="H619" s="246"/>
      <c r="I619" s="247"/>
    </row>
    <row r="620" spans="1:9">
      <c r="A620" s="242"/>
      <c r="B620" s="242"/>
      <c r="C620" s="242"/>
      <c r="D620" s="243"/>
      <c r="E620" s="243"/>
      <c r="F620" s="244"/>
      <c r="G620" s="247"/>
      <c r="H620" s="246"/>
      <c r="I620" s="247"/>
    </row>
    <row r="621" spans="1:9">
      <c r="A621" s="242"/>
      <c r="B621" s="242"/>
      <c r="C621" s="242"/>
      <c r="D621" s="243"/>
      <c r="E621" s="243"/>
      <c r="F621" s="244"/>
      <c r="G621" s="247"/>
      <c r="H621" s="246"/>
      <c r="I621" s="247"/>
    </row>
    <row r="622" spans="1:9">
      <c r="A622" s="242"/>
      <c r="B622" s="242"/>
      <c r="C622" s="242"/>
      <c r="D622" s="243"/>
      <c r="E622" s="243"/>
      <c r="F622" s="244"/>
      <c r="G622" s="247"/>
      <c r="H622" s="246"/>
      <c r="I622" s="247"/>
    </row>
    <row r="623" spans="1:9">
      <c r="A623" s="242"/>
      <c r="B623" s="242"/>
      <c r="C623" s="242"/>
      <c r="D623" s="243"/>
      <c r="E623" s="243"/>
      <c r="F623" s="244"/>
      <c r="G623" s="247"/>
      <c r="H623" s="246"/>
      <c r="I623" s="247"/>
    </row>
    <row r="624" spans="1:9">
      <c r="A624" s="242"/>
      <c r="B624" s="242"/>
      <c r="C624" s="242"/>
      <c r="D624" s="243"/>
      <c r="E624" s="243"/>
      <c r="F624" s="244"/>
      <c r="G624" s="247"/>
      <c r="H624" s="246"/>
      <c r="I624" s="247"/>
    </row>
    <row r="625" spans="1:9">
      <c r="A625" s="242"/>
      <c r="B625" s="242"/>
      <c r="C625" s="242"/>
      <c r="D625" s="243"/>
      <c r="E625" s="243"/>
      <c r="F625" s="244"/>
      <c r="G625" s="247"/>
      <c r="H625" s="246"/>
      <c r="I625" s="247"/>
    </row>
    <row r="626" spans="1:9">
      <c r="A626" s="242"/>
      <c r="B626" s="242"/>
      <c r="C626" s="242"/>
      <c r="D626" s="243"/>
      <c r="E626" s="243"/>
      <c r="F626" s="244"/>
      <c r="G626" s="247"/>
      <c r="H626" s="246"/>
      <c r="I626" s="247"/>
    </row>
    <row r="627" spans="1:9">
      <c r="A627" s="242"/>
      <c r="B627" s="242"/>
      <c r="C627" s="242"/>
      <c r="D627" s="243"/>
      <c r="E627" s="243"/>
      <c r="F627" s="244"/>
      <c r="G627" s="247"/>
      <c r="H627" s="246"/>
      <c r="I627" s="247"/>
    </row>
    <row r="628" spans="1:9">
      <c r="A628" s="242"/>
      <c r="B628" s="242"/>
      <c r="C628" s="242"/>
      <c r="D628" s="243"/>
      <c r="E628" s="243"/>
      <c r="F628" s="244"/>
      <c r="G628" s="247"/>
      <c r="H628" s="246"/>
      <c r="I628" s="247"/>
    </row>
    <row r="629" spans="1:9">
      <c r="A629" s="242"/>
      <c r="B629" s="242"/>
      <c r="C629" s="242"/>
      <c r="D629" s="243"/>
      <c r="E629" s="243"/>
      <c r="F629" s="244"/>
      <c r="G629" s="247"/>
      <c r="H629" s="246"/>
      <c r="I629" s="247"/>
    </row>
    <row r="630" spans="1:9">
      <c r="A630" s="242"/>
      <c r="B630" s="242"/>
      <c r="C630" s="242"/>
      <c r="D630" s="243"/>
      <c r="E630" s="243"/>
      <c r="F630" s="244"/>
      <c r="G630" s="247"/>
      <c r="H630" s="246"/>
      <c r="I630" s="247"/>
    </row>
    <row r="631" spans="1:9">
      <c r="A631" s="242"/>
      <c r="B631" s="242"/>
      <c r="C631" s="242"/>
      <c r="D631" s="243"/>
      <c r="E631" s="243"/>
      <c r="F631" s="244"/>
      <c r="G631" s="247"/>
      <c r="H631" s="246"/>
      <c r="I631" s="247"/>
    </row>
    <row r="632" spans="1:9">
      <c r="A632" s="242"/>
      <c r="B632" s="242"/>
      <c r="C632" s="242"/>
      <c r="D632" s="243"/>
      <c r="E632" s="243"/>
      <c r="F632" s="244"/>
      <c r="G632" s="247"/>
      <c r="H632" s="246"/>
      <c r="I632" s="247"/>
    </row>
    <row r="633" spans="1:9">
      <c r="A633" s="242"/>
      <c r="B633" s="242"/>
      <c r="C633" s="242"/>
      <c r="D633" s="243"/>
      <c r="E633" s="243"/>
      <c r="F633" s="244"/>
      <c r="G633" s="247"/>
      <c r="H633" s="246"/>
      <c r="I633" s="247"/>
    </row>
    <row r="634" spans="1:9">
      <c r="A634" s="242"/>
      <c r="B634" s="242"/>
      <c r="C634" s="242"/>
      <c r="D634" s="243"/>
      <c r="E634" s="243"/>
      <c r="F634" s="244"/>
      <c r="G634" s="247"/>
      <c r="H634" s="246"/>
      <c r="I634" s="247"/>
    </row>
    <row r="635" spans="1:9">
      <c r="A635" s="242"/>
      <c r="B635" s="242"/>
      <c r="C635" s="242"/>
      <c r="D635" s="243"/>
      <c r="E635" s="243"/>
      <c r="F635" s="244"/>
      <c r="G635" s="247"/>
      <c r="H635" s="246"/>
      <c r="I635" s="247"/>
    </row>
    <row r="636" spans="1:9">
      <c r="A636" s="242"/>
      <c r="B636" s="242"/>
      <c r="C636" s="242"/>
      <c r="D636" s="243"/>
      <c r="E636" s="243"/>
      <c r="F636" s="244"/>
      <c r="G636" s="247"/>
      <c r="H636" s="246"/>
      <c r="I636" s="247"/>
    </row>
    <row r="637" spans="1:9">
      <c r="A637" s="242"/>
      <c r="B637" s="242"/>
      <c r="C637" s="242"/>
      <c r="D637" s="243"/>
      <c r="E637" s="243"/>
      <c r="F637" s="244"/>
      <c r="G637" s="247"/>
      <c r="H637" s="246"/>
      <c r="I637" s="247"/>
    </row>
    <row r="638" spans="1:9">
      <c r="A638" s="242"/>
      <c r="B638" s="242"/>
      <c r="C638" s="242"/>
      <c r="D638" s="243"/>
      <c r="E638" s="243"/>
      <c r="F638" s="244"/>
      <c r="G638" s="247"/>
      <c r="H638" s="246"/>
      <c r="I638" s="247"/>
    </row>
    <row r="639" spans="1:9">
      <c r="A639" s="242"/>
      <c r="B639" s="242"/>
      <c r="C639" s="242"/>
      <c r="D639" s="243"/>
      <c r="E639" s="243"/>
      <c r="F639" s="244"/>
      <c r="G639" s="247"/>
      <c r="H639" s="246"/>
      <c r="I639" s="247"/>
    </row>
    <row r="640" spans="1:9">
      <c r="A640" s="242"/>
      <c r="B640" s="242"/>
      <c r="C640" s="242"/>
      <c r="D640" s="243"/>
      <c r="E640" s="243"/>
      <c r="F640" s="244"/>
      <c r="G640" s="247"/>
      <c r="H640" s="246"/>
      <c r="I640" s="247"/>
    </row>
    <row r="641" spans="1:9">
      <c r="A641" s="242"/>
      <c r="B641" s="242"/>
      <c r="C641" s="242"/>
      <c r="D641" s="243"/>
      <c r="E641" s="243"/>
      <c r="F641" s="244"/>
      <c r="G641" s="247"/>
      <c r="H641" s="246"/>
      <c r="I641" s="247"/>
    </row>
    <row r="642" spans="1:9">
      <c r="A642" s="242"/>
      <c r="B642" s="242"/>
      <c r="C642" s="242"/>
      <c r="D642" s="243"/>
      <c r="E642" s="243"/>
      <c r="F642" s="244"/>
      <c r="G642" s="247"/>
      <c r="H642" s="246"/>
      <c r="I642" s="247"/>
    </row>
    <row r="643" spans="1:9">
      <c r="A643" s="242"/>
      <c r="B643" s="242"/>
      <c r="C643" s="242"/>
      <c r="D643" s="243"/>
      <c r="E643" s="243"/>
      <c r="F643" s="244"/>
      <c r="G643" s="247"/>
      <c r="H643" s="246"/>
      <c r="I643" s="247"/>
    </row>
    <row r="644" spans="1:9">
      <c r="A644" s="242"/>
      <c r="B644" s="242"/>
      <c r="C644" s="242"/>
      <c r="D644" s="243"/>
      <c r="E644" s="243"/>
      <c r="F644" s="244"/>
      <c r="G644" s="247"/>
      <c r="H644" s="246"/>
      <c r="I644" s="247"/>
    </row>
    <row r="645" spans="1:9">
      <c r="A645" s="242"/>
      <c r="B645" s="242"/>
      <c r="C645" s="242"/>
      <c r="D645" s="243"/>
      <c r="E645" s="243"/>
      <c r="F645" s="244"/>
      <c r="G645" s="247"/>
      <c r="H645" s="246"/>
      <c r="I645" s="247"/>
    </row>
    <row r="646" spans="1:9">
      <c r="A646" s="242"/>
      <c r="B646" s="242"/>
      <c r="C646" s="242"/>
      <c r="D646" s="243"/>
      <c r="E646" s="243"/>
      <c r="F646" s="244"/>
      <c r="G646" s="247"/>
      <c r="H646" s="246"/>
      <c r="I646" s="247"/>
    </row>
    <row r="647" spans="1:9">
      <c r="A647" s="242"/>
      <c r="B647" s="242"/>
      <c r="C647" s="242"/>
      <c r="D647" s="243"/>
      <c r="E647" s="243"/>
      <c r="F647" s="244"/>
      <c r="G647" s="247"/>
      <c r="H647" s="246"/>
      <c r="I647" s="247"/>
    </row>
    <row r="648" spans="1:9">
      <c r="A648" s="242"/>
      <c r="B648" s="242"/>
      <c r="C648" s="242"/>
      <c r="D648" s="243"/>
      <c r="E648" s="243"/>
      <c r="F648" s="244"/>
      <c r="G648" s="247"/>
      <c r="H648" s="246"/>
      <c r="I648" s="247"/>
    </row>
    <row r="649" spans="1:9">
      <c r="A649" s="242"/>
      <c r="B649" s="242"/>
      <c r="C649" s="242"/>
      <c r="D649" s="243"/>
      <c r="E649" s="243"/>
      <c r="F649" s="244"/>
      <c r="G649" s="247"/>
      <c r="H649" s="246"/>
      <c r="I649" s="247"/>
    </row>
    <row r="650" spans="1:9">
      <c r="A650" s="242"/>
      <c r="B650" s="242"/>
      <c r="C650" s="242"/>
      <c r="D650" s="243"/>
      <c r="E650" s="243"/>
      <c r="F650" s="244"/>
      <c r="G650" s="247"/>
      <c r="H650" s="246"/>
      <c r="I650" s="247"/>
    </row>
    <row r="651" spans="1:9">
      <c r="A651" s="242"/>
      <c r="B651" s="242"/>
      <c r="C651" s="242"/>
      <c r="D651" s="243"/>
      <c r="E651" s="243"/>
      <c r="F651" s="244"/>
      <c r="G651" s="247"/>
      <c r="H651" s="246"/>
      <c r="I651" s="247"/>
    </row>
    <row r="652" spans="1:9">
      <c r="A652" s="242"/>
      <c r="B652" s="242"/>
      <c r="C652" s="242"/>
      <c r="D652" s="243"/>
      <c r="E652" s="243"/>
      <c r="F652" s="244"/>
      <c r="G652" s="247"/>
      <c r="H652" s="246"/>
      <c r="I652" s="247"/>
    </row>
    <row r="653" spans="1:9">
      <c r="A653" s="242"/>
      <c r="B653" s="242"/>
      <c r="C653" s="242"/>
      <c r="D653" s="243"/>
      <c r="E653" s="243"/>
      <c r="F653" s="244"/>
      <c r="G653" s="247"/>
      <c r="H653" s="246"/>
      <c r="I653" s="247"/>
    </row>
    <row r="654" spans="1:9">
      <c r="A654" s="242"/>
      <c r="B654" s="242"/>
      <c r="C654" s="242"/>
      <c r="D654" s="243"/>
      <c r="E654" s="243"/>
      <c r="F654" s="244"/>
      <c r="G654" s="247"/>
      <c r="H654" s="246"/>
      <c r="I654" s="247"/>
    </row>
    <row r="655" spans="1:9">
      <c r="A655" s="242"/>
      <c r="B655" s="242"/>
      <c r="C655" s="242"/>
      <c r="D655" s="243"/>
      <c r="E655" s="243"/>
      <c r="F655" s="244"/>
      <c r="G655" s="247"/>
      <c r="H655" s="246"/>
      <c r="I655" s="247"/>
    </row>
    <row r="656" spans="1:9">
      <c r="A656" s="242"/>
      <c r="B656" s="242"/>
      <c r="C656" s="242"/>
      <c r="D656" s="243"/>
      <c r="E656" s="243"/>
      <c r="F656" s="244"/>
      <c r="G656" s="247"/>
      <c r="H656" s="246"/>
      <c r="I656" s="247"/>
    </row>
    <row r="657" spans="1:9">
      <c r="A657" s="242"/>
      <c r="B657" s="242"/>
      <c r="C657" s="242"/>
      <c r="D657" s="243"/>
      <c r="E657" s="243"/>
      <c r="F657" s="244"/>
      <c r="G657" s="247"/>
      <c r="H657" s="246"/>
      <c r="I657" s="247"/>
    </row>
    <row r="658" spans="1:9">
      <c r="A658" s="242"/>
      <c r="B658" s="242"/>
      <c r="C658" s="242"/>
      <c r="D658" s="243"/>
      <c r="E658" s="243"/>
      <c r="F658" s="244"/>
      <c r="G658" s="247"/>
      <c r="H658" s="246"/>
      <c r="I658" s="247"/>
    </row>
    <row r="659" spans="1:9">
      <c r="A659" s="242"/>
      <c r="B659" s="242"/>
      <c r="C659" s="242"/>
      <c r="D659" s="243"/>
      <c r="E659" s="243"/>
      <c r="F659" s="244"/>
      <c r="G659" s="247"/>
      <c r="H659" s="246"/>
      <c r="I659" s="247"/>
    </row>
    <row r="660" spans="1:9">
      <c r="A660" s="242"/>
      <c r="B660" s="242"/>
      <c r="C660" s="242"/>
      <c r="D660" s="243"/>
      <c r="E660" s="243"/>
      <c r="F660" s="244"/>
      <c r="G660" s="247"/>
      <c r="H660" s="246"/>
      <c r="I660" s="247"/>
    </row>
    <row r="661" spans="1:9">
      <c r="A661" s="242"/>
      <c r="B661" s="242"/>
      <c r="C661" s="242"/>
      <c r="D661" s="243"/>
      <c r="E661" s="243"/>
      <c r="F661" s="244"/>
      <c r="G661" s="247"/>
      <c r="H661" s="246"/>
      <c r="I661" s="247"/>
    </row>
    <row r="662" spans="1:9">
      <c r="A662" s="242"/>
      <c r="B662" s="242"/>
      <c r="C662" s="242"/>
      <c r="D662" s="243"/>
      <c r="E662" s="243"/>
      <c r="F662" s="244"/>
      <c r="G662" s="247"/>
      <c r="H662" s="246"/>
      <c r="I662" s="247"/>
    </row>
    <row r="663" spans="1:9">
      <c r="A663" s="242"/>
      <c r="B663" s="242"/>
      <c r="C663" s="242"/>
      <c r="D663" s="243"/>
      <c r="E663" s="243"/>
      <c r="F663" s="244"/>
      <c r="G663" s="247"/>
      <c r="H663" s="246"/>
      <c r="I663" s="247"/>
    </row>
    <row r="664" spans="1:9">
      <c r="A664" s="242"/>
      <c r="B664" s="242"/>
      <c r="C664" s="242"/>
      <c r="D664" s="243"/>
      <c r="E664" s="243"/>
      <c r="F664" s="244"/>
      <c r="G664" s="247"/>
      <c r="H664" s="246"/>
      <c r="I664" s="247"/>
    </row>
    <row r="665" spans="1:9">
      <c r="A665" s="242"/>
      <c r="B665" s="242"/>
      <c r="C665" s="242"/>
      <c r="D665" s="243"/>
      <c r="E665" s="243"/>
      <c r="F665" s="244"/>
      <c r="G665" s="247"/>
      <c r="H665" s="246"/>
      <c r="I665" s="247"/>
    </row>
    <row r="666" spans="1:9">
      <c r="A666" s="242"/>
      <c r="B666" s="242"/>
      <c r="C666" s="242"/>
      <c r="D666" s="243"/>
      <c r="E666" s="243"/>
      <c r="F666" s="244"/>
      <c r="G666" s="247"/>
      <c r="H666" s="246"/>
      <c r="I666" s="247"/>
    </row>
    <row r="667" spans="1:9">
      <c r="A667" s="242"/>
      <c r="B667" s="242"/>
      <c r="C667" s="242"/>
      <c r="D667" s="243"/>
      <c r="E667" s="243"/>
      <c r="F667" s="244"/>
      <c r="G667" s="247"/>
      <c r="H667" s="246"/>
      <c r="I667" s="247"/>
    </row>
    <row r="668" spans="1:9">
      <c r="A668" s="242"/>
      <c r="B668" s="242"/>
      <c r="C668" s="242"/>
      <c r="D668" s="243"/>
      <c r="E668" s="243"/>
      <c r="F668" s="244"/>
      <c r="G668" s="247"/>
      <c r="H668" s="246"/>
      <c r="I668" s="247"/>
    </row>
    <row r="669" spans="1:9">
      <c r="A669" s="242"/>
      <c r="B669" s="242"/>
      <c r="C669" s="242"/>
      <c r="D669" s="243"/>
      <c r="E669" s="243"/>
      <c r="F669" s="244"/>
      <c r="G669" s="247"/>
      <c r="H669" s="246"/>
      <c r="I669" s="247"/>
    </row>
    <row r="670" spans="1:9">
      <c r="A670" s="242"/>
      <c r="B670" s="242"/>
      <c r="C670" s="242"/>
      <c r="D670" s="243"/>
      <c r="E670" s="243"/>
      <c r="F670" s="244"/>
      <c r="G670" s="247"/>
      <c r="H670" s="246"/>
      <c r="I670" s="247"/>
    </row>
    <row r="671" spans="1:9">
      <c r="A671" s="242"/>
      <c r="B671" s="242"/>
      <c r="C671" s="242"/>
      <c r="D671" s="243"/>
      <c r="E671" s="243"/>
      <c r="F671" s="244"/>
      <c r="G671" s="247"/>
      <c r="H671" s="246"/>
      <c r="I671" s="247"/>
    </row>
    <row r="672" spans="1:9">
      <c r="A672" s="242"/>
      <c r="B672" s="242"/>
      <c r="C672" s="242"/>
      <c r="D672" s="243"/>
      <c r="E672" s="243"/>
      <c r="F672" s="244"/>
      <c r="G672" s="247"/>
      <c r="H672" s="246"/>
      <c r="I672" s="247"/>
    </row>
    <row r="673" spans="1:9">
      <c r="A673" s="242"/>
      <c r="B673" s="242"/>
      <c r="C673" s="242"/>
      <c r="D673" s="243"/>
      <c r="E673" s="243"/>
      <c r="F673" s="244"/>
      <c r="G673" s="247"/>
      <c r="H673" s="246"/>
      <c r="I673" s="247"/>
    </row>
    <row r="674" spans="1:9">
      <c r="A674" s="242"/>
      <c r="B674" s="242"/>
      <c r="C674" s="242"/>
      <c r="D674" s="243"/>
      <c r="E674" s="243"/>
      <c r="F674" s="244"/>
      <c r="G674" s="247"/>
      <c r="H674" s="246"/>
      <c r="I674" s="247"/>
    </row>
    <row r="675" spans="1:9">
      <c r="A675" s="242"/>
      <c r="B675" s="242"/>
      <c r="C675" s="242"/>
      <c r="D675" s="243"/>
      <c r="E675" s="243"/>
      <c r="F675" s="244"/>
      <c r="G675" s="247"/>
      <c r="H675" s="246"/>
      <c r="I675" s="247"/>
    </row>
    <row r="676" spans="1:9">
      <c r="A676" s="242"/>
      <c r="B676" s="242"/>
      <c r="C676" s="242"/>
      <c r="D676" s="243"/>
      <c r="E676" s="243"/>
      <c r="F676" s="244"/>
      <c r="G676" s="247"/>
      <c r="H676" s="246"/>
      <c r="I676" s="247"/>
    </row>
    <row r="677" spans="1:9">
      <c r="A677" s="242"/>
      <c r="B677" s="242"/>
      <c r="C677" s="242"/>
      <c r="D677" s="243"/>
      <c r="E677" s="243"/>
      <c r="F677" s="244"/>
      <c r="G677" s="247"/>
      <c r="H677" s="246"/>
      <c r="I677" s="247"/>
    </row>
    <row r="678" spans="1:9">
      <c r="A678" s="242"/>
      <c r="B678" s="242"/>
      <c r="C678" s="242"/>
      <c r="D678" s="243"/>
      <c r="E678" s="243"/>
      <c r="F678" s="244"/>
      <c r="G678" s="247"/>
      <c r="H678" s="246"/>
      <c r="I678" s="247"/>
    </row>
    <row r="679" spans="1:9">
      <c r="A679" s="242"/>
      <c r="B679" s="242"/>
      <c r="C679" s="242"/>
      <c r="D679" s="243"/>
      <c r="E679" s="243"/>
      <c r="F679" s="244"/>
      <c r="G679" s="247"/>
      <c r="H679" s="246"/>
      <c r="I679" s="247"/>
    </row>
    <row r="680" spans="1:9">
      <c r="A680" s="242"/>
      <c r="B680" s="242"/>
      <c r="C680" s="242"/>
      <c r="D680" s="243"/>
      <c r="E680" s="243"/>
      <c r="F680" s="244"/>
      <c r="G680" s="247"/>
      <c r="H680" s="246"/>
      <c r="I680" s="247"/>
    </row>
    <row r="681" spans="1:9">
      <c r="A681" s="242"/>
      <c r="B681" s="242"/>
      <c r="C681" s="242"/>
      <c r="D681" s="243"/>
      <c r="E681" s="243"/>
      <c r="F681" s="244"/>
      <c r="G681" s="247"/>
      <c r="H681" s="246"/>
      <c r="I681" s="247"/>
    </row>
    <row r="682" spans="1:9">
      <c r="A682" s="242"/>
      <c r="B682" s="242"/>
      <c r="C682" s="242"/>
      <c r="D682" s="243"/>
      <c r="E682" s="243"/>
      <c r="F682" s="244"/>
      <c r="G682" s="247"/>
      <c r="H682" s="246"/>
      <c r="I682" s="247"/>
    </row>
    <row r="683" spans="1:9">
      <c r="A683" s="242"/>
      <c r="B683" s="242"/>
      <c r="C683" s="242"/>
      <c r="D683" s="243"/>
      <c r="E683" s="243"/>
      <c r="F683" s="244"/>
      <c r="G683" s="247"/>
      <c r="H683" s="246"/>
      <c r="I683" s="247"/>
    </row>
    <row r="684" spans="1:9">
      <c r="A684" s="242"/>
      <c r="B684" s="242"/>
      <c r="C684" s="242"/>
      <c r="D684" s="243"/>
      <c r="E684" s="243"/>
      <c r="F684" s="244"/>
      <c r="G684" s="247"/>
      <c r="H684" s="246"/>
      <c r="I684" s="247"/>
    </row>
    <row r="685" spans="1:9">
      <c r="A685" s="242"/>
      <c r="B685" s="242"/>
      <c r="C685" s="242"/>
      <c r="D685" s="243"/>
      <c r="E685" s="243"/>
      <c r="F685" s="244"/>
      <c r="G685" s="247"/>
      <c r="H685" s="246"/>
      <c r="I685" s="247"/>
    </row>
    <row r="686" spans="1:9">
      <c r="A686" s="242"/>
      <c r="B686" s="242"/>
      <c r="C686" s="242"/>
      <c r="D686" s="243"/>
      <c r="E686" s="243"/>
      <c r="F686" s="244"/>
      <c r="G686" s="247"/>
      <c r="H686" s="246"/>
      <c r="I686" s="247"/>
    </row>
    <row r="687" spans="1:9">
      <c r="A687" s="242"/>
      <c r="B687" s="242"/>
      <c r="C687" s="242"/>
      <c r="D687" s="243"/>
      <c r="E687" s="243"/>
      <c r="F687" s="244"/>
      <c r="G687" s="247"/>
      <c r="H687" s="246"/>
      <c r="I687" s="247"/>
    </row>
    <row r="688" spans="1:9">
      <c r="A688" s="242"/>
      <c r="B688" s="242"/>
      <c r="C688" s="242"/>
      <c r="D688" s="243"/>
      <c r="E688" s="243"/>
      <c r="F688" s="244"/>
      <c r="G688" s="247"/>
      <c r="H688" s="246"/>
      <c r="I688" s="247"/>
    </row>
    <row r="689" spans="1:9">
      <c r="A689" s="242"/>
      <c r="B689" s="242"/>
      <c r="C689" s="242"/>
      <c r="D689" s="243"/>
      <c r="E689" s="243"/>
      <c r="F689" s="244"/>
      <c r="G689" s="247"/>
      <c r="H689" s="246"/>
      <c r="I689" s="247"/>
    </row>
    <row r="690" spans="1:9">
      <c r="A690" s="242"/>
      <c r="B690" s="242"/>
      <c r="C690" s="242"/>
      <c r="D690" s="243"/>
      <c r="E690" s="243"/>
      <c r="F690" s="244"/>
      <c r="G690" s="247"/>
      <c r="H690" s="246"/>
      <c r="I690" s="247"/>
    </row>
    <row r="691" spans="1:9">
      <c r="A691" s="242"/>
      <c r="B691" s="242"/>
      <c r="C691" s="242"/>
      <c r="D691" s="243"/>
      <c r="E691" s="243"/>
      <c r="F691" s="244"/>
      <c r="G691" s="247"/>
      <c r="H691" s="246"/>
      <c r="I691" s="247"/>
    </row>
    <row r="692" spans="1:9">
      <c r="A692" s="242"/>
      <c r="B692" s="242"/>
      <c r="C692" s="242"/>
      <c r="D692" s="243"/>
      <c r="E692" s="243"/>
      <c r="F692" s="244"/>
      <c r="G692" s="247"/>
      <c r="H692" s="246"/>
      <c r="I692" s="247"/>
    </row>
    <row r="693" spans="1:9">
      <c r="A693" s="242"/>
      <c r="B693" s="242"/>
      <c r="C693" s="242"/>
      <c r="D693" s="243"/>
      <c r="E693" s="243"/>
      <c r="F693" s="244"/>
      <c r="G693" s="247"/>
      <c r="H693" s="246"/>
      <c r="I693" s="247"/>
    </row>
    <row r="694" spans="1:9">
      <c r="A694" s="242"/>
      <c r="B694" s="242"/>
      <c r="C694" s="242"/>
      <c r="D694" s="243"/>
      <c r="E694" s="243"/>
      <c r="F694" s="244"/>
      <c r="G694" s="247"/>
      <c r="H694" s="246"/>
      <c r="I694" s="247"/>
    </row>
    <row r="695" spans="1:9">
      <c r="A695" s="242"/>
      <c r="B695" s="242"/>
      <c r="C695" s="242"/>
      <c r="D695" s="243"/>
      <c r="E695" s="243"/>
      <c r="F695" s="244"/>
      <c r="G695" s="247"/>
      <c r="H695" s="246"/>
      <c r="I695" s="247"/>
    </row>
    <row r="696" spans="1:9">
      <c r="A696" s="242"/>
      <c r="B696" s="242"/>
      <c r="C696" s="242"/>
      <c r="D696" s="243"/>
      <c r="E696" s="243"/>
      <c r="F696" s="244"/>
      <c r="G696" s="247"/>
      <c r="H696" s="246"/>
      <c r="I696" s="247"/>
    </row>
    <row r="697" spans="1:9">
      <c r="A697" s="242"/>
      <c r="B697" s="242"/>
      <c r="C697" s="242"/>
      <c r="D697" s="243"/>
      <c r="E697" s="243"/>
      <c r="F697" s="244"/>
      <c r="G697" s="247"/>
      <c r="H697" s="246"/>
      <c r="I697" s="247"/>
    </row>
    <row r="698" spans="1:9">
      <c r="A698" s="242"/>
      <c r="B698" s="242"/>
      <c r="C698" s="242"/>
      <c r="D698" s="243"/>
      <c r="E698" s="243"/>
      <c r="F698" s="244"/>
      <c r="G698" s="247"/>
      <c r="H698" s="246"/>
      <c r="I698" s="247"/>
    </row>
    <row r="699" spans="1:9">
      <c r="A699" s="242"/>
      <c r="B699" s="242"/>
      <c r="C699" s="242"/>
      <c r="D699" s="243"/>
      <c r="E699" s="243"/>
      <c r="F699" s="244"/>
      <c r="G699" s="247"/>
      <c r="H699" s="246"/>
      <c r="I699" s="247"/>
    </row>
    <row r="700" spans="1:9">
      <c r="A700" s="242"/>
      <c r="B700" s="242"/>
      <c r="C700" s="242"/>
      <c r="D700" s="243"/>
      <c r="E700" s="243"/>
      <c r="F700" s="244"/>
      <c r="G700" s="247"/>
      <c r="H700" s="246"/>
      <c r="I700" s="247"/>
    </row>
    <row r="701" spans="1:9">
      <c r="A701" s="242"/>
      <c r="B701" s="242"/>
      <c r="C701" s="242"/>
      <c r="D701" s="243"/>
      <c r="E701" s="243"/>
      <c r="F701" s="244"/>
      <c r="G701" s="247"/>
      <c r="H701" s="246"/>
      <c r="I701" s="247"/>
    </row>
    <row r="702" spans="1:9">
      <c r="A702" s="242"/>
      <c r="B702" s="242"/>
      <c r="C702" s="242"/>
      <c r="D702" s="243"/>
      <c r="E702" s="243"/>
      <c r="F702" s="244"/>
      <c r="G702" s="247"/>
      <c r="H702" s="246"/>
      <c r="I702" s="247"/>
    </row>
    <row r="703" spans="1:9">
      <c r="A703" s="242"/>
      <c r="B703" s="242"/>
      <c r="C703" s="242"/>
      <c r="D703" s="243"/>
      <c r="E703" s="243"/>
      <c r="F703" s="244"/>
      <c r="G703" s="247"/>
      <c r="H703" s="246"/>
      <c r="I703" s="247"/>
    </row>
    <row r="704" spans="1:9">
      <c r="A704" s="242"/>
      <c r="B704" s="242"/>
      <c r="C704" s="242"/>
      <c r="D704" s="243"/>
      <c r="E704" s="243"/>
      <c r="F704" s="244"/>
      <c r="G704" s="247"/>
      <c r="H704" s="246"/>
      <c r="I704" s="247"/>
    </row>
    <row r="705" spans="1:9">
      <c r="A705" s="242"/>
      <c r="B705" s="242"/>
      <c r="C705" s="242"/>
      <c r="D705" s="243"/>
      <c r="E705" s="243"/>
      <c r="F705" s="244"/>
      <c r="G705" s="247"/>
      <c r="H705" s="246"/>
      <c r="I705" s="247"/>
    </row>
    <row r="706" spans="1:9">
      <c r="A706" s="242"/>
      <c r="B706" s="242"/>
      <c r="C706" s="242"/>
      <c r="D706" s="243"/>
      <c r="E706" s="243"/>
      <c r="F706" s="244"/>
      <c r="G706" s="247"/>
      <c r="H706" s="246"/>
      <c r="I706" s="247"/>
    </row>
    <row r="707" spans="1:9">
      <c r="A707" s="242"/>
      <c r="B707" s="242"/>
      <c r="C707" s="242"/>
      <c r="D707" s="243"/>
      <c r="E707" s="243"/>
      <c r="F707" s="244"/>
      <c r="G707" s="247"/>
      <c r="H707" s="246"/>
      <c r="I707" s="247"/>
    </row>
    <row r="708" spans="1:9">
      <c r="A708" s="242"/>
      <c r="B708" s="242"/>
      <c r="C708" s="242"/>
      <c r="D708" s="243"/>
      <c r="E708" s="243"/>
      <c r="F708" s="244"/>
      <c r="G708" s="247"/>
      <c r="H708" s="246"/>
      <c r="I708" s="247"/>
    </row>
    <row r="709" spans="1:9">
      <c r="A709" s="242"/>
      <c r="B709" s="242"/>
      <c r="C709" s="242"/>
      <c r="D709" s="243"/>
      <c r="E709" s="243"/>
      <c r="F709" s="244"/>
      <c r="G709" s="247"/>
      <c r="H709" s="246"/>
      <c r="I709" s="247"/>
    </row>
    <row r="710" spans="1:9">
      <c r="A710" s="242"/>
      <c r="B710" s="242"/>
      <c r="C710" s="242"/>
      <c r="D710" s="243"/>
      <c r="E710" s="243"/>
      <c r="F710" s="244"/>
      <c r="G710" s="247"/>
      <c r="H710" s="246"/>
      <c r="I710" s="247"/>
    </row>
    <row r="711" spans="1:9">
      <c r="A711" s="242"/>
      <c r="B711" s="242"/>
      <c r="C711" s="242"/>
      <c r="D711" s="243"/>
      <c r="E711" s="243"/>
      <c r="F711" s="244"/>
      <c r="G711" s="247"/>
      <c r="H711" s="246"/>
      <c r="I711" s="247"/>
    </row>
    <row r="712" spans="1:9">
      <c r="A712" s="242"/>
      <c r="B712" s="242"/>
      <c r="C712" s="242"/>
      <c r="D712" s="243"/>
      <c r="E712" s="243"/>
      <c r="F712" s="244"/>
      <c r="G712" s="247"/>
      <c r="H712" s="246"/>
      <c r="I712" s="247"/>
    </row>
    <row r="713" spans="1:9">
      <c r="A713" s="242"/>
      <c r="B713" s="242"/>
      <c r="C713" s="242"/>
      <c r="D713" s="243"/>
      <c r="E713" s="243"/>
      <c r="F713" s="244"/>
      <c r="G713" s="247"/>
      <c r="H713" s="246"/>
      <c r="I713" s="247"/>
    </row>
    <row r="714" spans="1:9">
      <c r="A714" s="242"/>
      <c r="B714" s="242"/>
      <c r="C714" s="242"/>
      <c r="D714" s="243"/>
      <c r="E714" s="243"/>
      <c r="F714" s="244"/>
      <c r="G714" s="247"/>
      <c r="H714" s="246"/>
      <c r="I714" s="247"/>
    </row>
    <row r="715" spans="1:9">
      <c r="A715" s="242"/>
      <c r="B715" s="242"/>
      <c r="C715" s="242"/>
      <c r="D715" s="243"/>
      <c r="E715" s="243"/>
      <c r="F715" s="244"/>
      <c r="G715" s="247"/>
      <c r="H715" s="246"/>
      <c r="I715" s="247"/>
    </row>
    <row r="716" spans="1:9">
      <c r="A716" s="242"/>
      <c r="B716" s="242"/>
      <c r="C716" s="242"/>
      <c r="D716" s="243"/>
      <c r="E716" s="243"/>
      <c r="F716" s="244"/>
      <c r="G716" s="247"/>
      <c r="H716" s="246"/>
      <c r="I716" s="247"/>
    </row>
    <row r="717" spans="1:9">
      <c r="A717" s="242"/>
      <c r="B717" s="242"/>
      <c r="C717" s="242"/>
      <c r="D717" s="243"/>
      <c r="E717" s="243"/>
      <c r="F717" s="244"/>
      <c r="G717" s="247"/>
      <c r="H717" s="246"/>
      <c r="I717" s="247"/>
    </row>
    <row r="718" spans="1:9">
      <c r="A718" s="242"/>
      <c r="B718" s="242"/>
      <c r="C718" s="242"/>
      <c r="D718" s="243"/>
      <c r="E718" s="243"/>
      <c r="F718" s="244"/>
      <c r="G718" s="247"/>
      <c r="H718" s="246"/>
      <c r="I718" s="247"/>
    </row>
    <row r="719" spans="1:9">
      <c r="A719" s="242"/>
      <c r="B719" s="242"/>
      <c r="C719" s="242"/>
      <c r="D719" s="243"/>
      <c r="E719" s="243"/>
      <c r="F719" s="244"/>
      <c r="G719" s="247"/>
      <c r="H719" s="246"/>
      <c r="I719" s="247"/>
    </row>
    <row r="720" spans="1:9">
      <c r="A720" s="242"/>
      <c r="B720" s="242"/>
      <c r="C720" s="242"/>
      <c r="D720" s="243"/>
      <c r="E720" s="243"/>
      <c r="F720" s="244"/>
      <c r="G720" s="247"/>
      <c r="H720" s="246"/>
      <c r="I720" s="247"/>
    </row>
    <row r="721" spans="1:9">
      <c r="A721" s="242"/>
      <c r="B721" s="242"/>
      <c r="C721" s="242"/>
      <c r="D721" s="243"/>
      <c r="E721" s="243"/>
      <c r="F721" s="244"/>
      <c r="G721" s="247"/>
      <c r="H721" s="246"/>
      <c r="I721" s="247"/>
    </row>
    <row r="722" spans="1:9">
      <c r="A722" s="242"/>
      <c r="B722" s="242"/>
      <c r="C722" s="242"/>
      <c r="D722" s="243"/>
      <c r="E722" s="243"/>
      <c r="F722" s="244"/>
      <c r="G722" s="247"/>
      <c r="H722" s="246"/>
      <c r="I722" s="247"/>
    </row>
    <row r="723" spans="1:9">
      <c r="A723" s="242"/>
      <c r="B723" s="242"/>
      <c r="C723" s="242"/>
      <c r="D723" s="243"/>
      <c r="E723" s="243"/>
      <c r="F723" s="244"/>
      <c r="G723" s="247"/>
      <c r="H723" s="246"/>
      <c r="I723" s="247"/>
    </row>
    <row r="724" spans="1:9">
      <c r="A724" s="242"/>
      <c r="B724" s="242"/>
      <c r="C724" s="242"/>
      <c r="D724" s="243"/>
      <c r="E724" s="243"/>
      <c r="F724" s="244"/>
      <c r="G724" s="247"/>
      <c r="H724" s="246"/>
      <c r="I724" s="247"/>
    </row>
    <row r="725" spans="1:9">
      <c r="A725" s="242"/>
      <c r="B725" s="242"/>
      <c r="C725" s="242"/>
      <c r="D725" s="243"/>
      <c r="E725" s="243"/>
      <c r="F725" s="244"/>
      <c r="G725" s="247"/>
      <c r="H725" s="246"/>
      <c r="I725" s="247"/>
    </row>
    <row r="726" spans="1:9">
      <c r="A726" s="242"/>
      <c r="B726" s="242"/>
      <c r="C726" s="242"/>
      <c r="D726" s="243"/>
      <c r="E726" s="243"/>
      <c r="F726" s="244"/>
      <c r="G726" s="247"/>
      <c r="H726" s="246"/>
      <c r="I726" s="247"/>
    </row>
    <row r="727" spans="1:9">
      <c r="A727" s="242"/>
      <c r="B727" s="242"/>
      <c r="C727" s="242"/>
      <c r="D727" s="243"/>
      <c r="E727" s="243"/>
      <c r="F727" s="244"/>
      <c r="G727" s="247"/>
      <c r="H727" s="246"/>
      <c r="I727" s="247"/>
    </row>
    <row r="728" spans="1:9">
      <c r="A728" s="242"/>
      <c r="B728" s="242"/>
      <c r="C728" s="242"/>
      <c r="D728" s="243"/>
      <c r="E728" s="243"/>
      <c r="F728" s="244"/>
      <c r="G728" s="247"/>
      <c r="H728" s="246"/>
      <c r="I728" s="247"/>
    </row>
    <row r="729" spans="1:9">
      <c r="A729" s="242"/>
      <c r="B729" s="242"/>
      <c r="C729" s="242"/>
      <c r="D729" s="243"/>
      <c r="E729" s="243"/>
      <c r="F729" s="244"/>
      <c r="G729" s="247"/>
      <c r="H729" s="246"/>
      <c r="I729" s="247"/>
    </row>
    <row r="730" spans="1:9">
      <c r="A730" s="242"/>
      <c r="B730" s="242"/>
      <c r="C730" s="242"/>
      <c r="D730" s="243"/>
      <c r="E730" s="243"/>
      <c r="F730" s="244"/>
      <c r="G730" s="247"/>
      <c r="H730" s="246"/>
      <c r="I730" s="247"/>
    </row>
    <row r="731" spans="1:9">
      <c r="A731" s="242"/>
      <c r="B731" s="242"/>
      <c r="C731" s="242"/>
      <c r="D731" s="243"/>
      <c r="E731" s="243"/>
      <c r="F731" s="244"/>
      <c r="G731" s="247"/>
      <c r="H731" s="246"/>
      <c r="I731" s="247"/>
    </row>
    <row r="732" spans="1:9">
      <c r="A732" s="242"/>
      <c r="B732" s="242"/>
      <c r="C732" s="242"/>
      <c r="D732" s="243"/>
      <c r="E732" s="243"/>
      <c r="F732" s="244"/>
      <c r="G732" s="247"/>
      <c r="H732" s="246"/>
      <c r="I732" s="247"/>
    </row>
    <row r="733" spans="1:9">
      <c r="A733" s="242"/>
      <c r="B733" s="242"/>
      <c r="C733" s="242"/>
      <c r="D733" s="243"/>
      <c r="E733" s="243"/>
      <c r="F733" s="244"/>
      <c r="G733" s="247"/>
      <c r="H733" s="246"/>
      <c r="I733" s="247"/>
    </row>
    <row r="734" spans="1:9">
      <c r="A734" s="242"/>
      <c r="B734" s="242"/>
      <c r="C734" s="242"/>
      <c r="D734" s="243"/>
      <c r="E734" s="243"/>
      <c r="F734" s="244"/>
      <c r="G734" s="247"/>
      <c r="H734" s="246"/>
      <c r="I734" s="247"/>
    </row>
    <row r="735" spans="1:9">
      <c r="A735" s="242"/>
      <c r="B735" s="242"/>
      <c r="C735" s="242"/>
      <c r="D735" s="243"/>
      <c r="E735" s="243"/>
      <c r="F735" s="244"/>
      <c r="G735" s="247"/>
      <c r="H735" s="246"/>
      <c r="I735" s="247"/>
    </row>
    <row r="736" spans="1:9">
      <c r="A736" s="242"/>
      <c r="B736" s="242"/>
      <c r="C736" s="242"/>
      <c r="D736" s="243"/>
      <c r="E736" s="243"/>
      <c r="F736" s="244"/>
      <c r="G736" s="247"/>
      <c r="H736" s="246"/>
      <c r="I736" s="247"/>
    </row>
    <row r="737" spans="1:9">
      <c r="A737" s="242"/>
      <c r="B737" s="242"/>
      <c r="C737" s="242"/>
      <c r="D737" s="243"/>
      <c r="E737" s="243"/>
      <c r="F737" s="244"/>
      <c r="G737" s="247"/>
      <c r="H737" s="246"/>
      <c r="I737" s="247"/>
    </row>
    <row r="738" spans="1:9">
      <c r="A738" s="242"/>
      <c r="B738" s="242"/>
      <c r="C738" s="242"/>
      <c r="D738" s="243"/>
      <c r="E738" s="243"/>
      <c r="F738" s="244"/>
      <c r="G738" s="247"/>
      <c r="H738" s="246"/>
      <c r="I738" s="247"/>
    </row>
    <row r="739" spans="1:9">
      <c r="A739" s="242"/>
      <c r="B739" s="242"/>
      <c r="C739" s="242"/>
      <c r="D739" s="243"/>
      <c r="E739" s="243"/>
      <c r="F739" s="244"/>
      <c r="G739" s="247"/>
      <c r="H739" s="246"/>
      <c r="I739" s="247"/>
    </row>
    <row r="740" spans="1:9">
      <c r="A740" s="242"/>
      <c r="B740" s="242"/>
      <c r="C740" s="242"/>
      <c r="D740" s="243"/>
      <c r="E740" s="243"/>
      <c r="F740" s="244"/>
      <c r="G740" s="247"/>
      <c r="H740" s="246"/>
      <c r="I740" s="247"/>
    </row>
    <row r="741" spans="1:9">
      <c r="A741" s="242"/>
      <c r="B741" s="242"/>
      <c r="C741" s="242"/>
      <c r="D741" s="243"/>
      <c r="E741" s="243"/>
      <c r="F741" s="244"/>
      <c r="G741" s="247"/>
      <c r="H741" s="246"/>
      <c r="I741" s="247"/>
    </row>
    <row r="742" spans="1:9">
      <c r="A742" s="242"/>
      <c r="B742" s="242"/>
      <c r="C742" s="242"/>
      <c r="D742" s="243"/>
      <c r="E742" s="243"/>
      <c r="F742" s="244"/>
      <c r="G742" s="247"/>
      <c r="H742" s="246"/>
      <c r="I742" s="247"/>
    </row>
    <row r="743" spans="1:9">
      <c r="A743" s="242"/>
      <c r="B743" s="242"/>
      <c r="C743" s="242"/>
      <c r="D743" s="243"/>
      <c r="E743" s="243"/>
      <c r="F743" s="244"/>
      <c r="G743" s="247"/>
      <c r="H743" s="246"/>
      <c r="I743" s="247"/>
    </row>
    <row r="744" spans="1:9">
      <c r="A744" s="242"/>
      <c r="B744" s="242"/>
      <c r="C744" s="242"/>
      <c r="D744" s="243"/>
      <c r="E744" s="243"/>
      <c r="F744" s="244"/>
      <c r="G744" s="247"/>
      <c r="H744" s="246"/>
      <c r="I744" s="247"/>
    </row>
    <row r="745" spans="1:9">
      <c r="A745" s="242"/>
      <c r="B745" s="242"/>
      <c r="C745" s="242"/>
      <c r="D745" s="243"/>
      <c r="E745" s="243"/>
      <c r="F745" s="244"/>
      <c r="G745" s="247"/>
      <c r="H745" s="246"/>
      <c r="I745" s="247"/>
    </row>
    <row r="746" spans="1:9">
      <c r="A746" s="242"/>
      <c r="B746" s="242"/>
      <c r="C746" s="242"/>
      <c r="D746" s="243"/>
      <c r="E746" s="243"/>
      <c r="F746" s="244"/>
      <c r="G746" s="247"/>
      <c r="H746" s="246"/>
      <c r="I746" s="247"/>
    </row>
    <row r="747" spans="1:9">
      <c r="A747" s="242"/>
      <c r="B747" s="242"/>
      <c r="C747" s="242"/>
      <c r="D747" s="243"/>
      <c r="E747" s="243"/>
      <c r="F747" s="244"/>
      <c r="G747" s="247"/>
      <c r="H747" s="246"/>
      <c r="I747" s="247"/>
    </row>
    <row r="748" spans="1:9">
      <c r="A748" s="242"/>
      <c r="B748" s="242"/>
      <c r="C748" s="242"/>
      <c r="D748" s="243"/>
      <c r="E748" s="243"/>
      <c r="F748" s="244"/>
      <c r="G748" s="247"/>
      <c r="H748" s="246"/>
      <c r="I748" s="247"/>
    </row>
    <row r="749" spans="1:9">
      <c r="A749" s="242"/>
      <c r="B749" s="242"/>
      <c r="C749" s="242"/>
      <c r="D749" s="243"/>
      <c r="E749" s="243"/>
      <c r="F749" s="244"/>
      <c r="G749" s="247"/>
      <c r="H749" s="246"/>
      <c r="I749" s="247"/>
    </row>
    <row r="750" spans="1:9">
      <c r="A750" s="242"/>
      <c r="B750" s="242"/>
      <c r="C750" s="242"/>
      <c r="D750" s="243"/>
      <c r="E750" s="243"/>
      <c r="F750" s="244"/>
      <c r="G750" s="247"/>
      <c r="H750" s="246"/>
      <c r="I750" s="247"/>
    </row>
    <row r="751" spans="1:9">
      <c r="A751" s="242"/>
      <c r="B751" s="242"/>
      <c r="C751" s="242"/>
      <c r="D751" s="243"/>
      <c r="E751" s="243"/>
      <c r="F751" s="244"/>
      <c r="G751" s="247"/>
      <c r="H751" s="246"/>
      <c r="I751" s="247"/>
    </row>
    <row r="752" spans="1:9">
      <c r="A752" s="242"/>
      <c r="B752" s="242"/>
      <c r="C752" s="242"/>
      <c r="D752" s="243"/>
      <c r="E752" s="243"/>
      <c r="F752" s="244"/>
      <c r="G752" s="247"/>
      <c r="H752" s="246"/>
      <c r="I752" s="247"/>
    </row>
    <row r="753" spans="1:9">
      <c r="A753" s="242"/>
      <c r="B753" s="242"/>
      <c r="C753" s="242"/>
      <c r="D753" s="243"/>
      <c r="E753" s="243"/>
      <c r="F753" s="244"/>
      <c r="G753" s="247"/>
      <c r="H753" s="246"/>
      <c r="I753" s="247"/>
    </row>
    <row r="754" spans="1:9">
      <c r="A754" s="242"/>
      <c r="B754" s="242"/>
      <c r="C754" s="242"/>
      <c r="D754" s="243"/>
      <c r="E754" s="243"/>
      <c r="F754" s="244"/>
      <c r="G754" s="247"/>
      <c r="H754" s="246"/>
      <c r="I754" s="247"/>
    </row>
    <row r="755" spans="1:9">
      <c r="A755" s="242"/>
      <c r="B755" s="242"/>
      <c r="C755" s="242"/>
      <c r="D755" s="243"/>
      <c r="E755" s="243"/>
      <c r="F755" s="244"/>
      <c r="G755" s="247"/>
      <c r="H755" s="246"/>
      <c r="I755" s="247"/>
    </row>
    <row r="756" spans="1:9">
      <c r="A756" s="242"/>
      <c r="B756" s="242"/>
      <c r="C756" s="242"/>
      <c r="D756" s="243"/>
      <c r="E756" s="243"/>
      <c r="F756" s="244"/>
      <c r="G756" s="247"/>
      <c r="H756" s="246"/>
      <c r="I756" s="247"/>
    </row>
    <row r="757" spans="1:9">
      <c r="A757" s="242"/>
      <c r="B757" s="242"/>
      <c r="C757" s="242"/>
      <c r="D757" s="243"/>
      <c r="E757" s="243"/>
      <c r="F757" s="244"/>
      <c r="G757" s="247"/>
      <c r="H757" s="246"/>
      <c r="I757" s="247"/>
    </row>
    <row r="758" spans="1:9">
      <c r="A758" s="242"/>
      <c r="B758" s="242"/>
      <c r="C758" s="242"/>
      <c r="D758" s="243"/>
      <c r="E758" s="243"/>
      <c r="F758" s="244"/>
      <c r="G758" s="247"/>
      <c r="H758" s="246"/>
      <c r="I758" s="247"/>
    </row>
    <row r="759" spans="1:9">
      <c r="A759" s="242"/>
      <c r="B759" s="242"/>
      <c r="C759" s="242"/>
      <c r="D759" s="243"/>
      <c r="E759" s="243"/>
      <c r="F759" s="244"/>
      <c r="G759" s="247"/>
      <c r="H759" s="246"/>
      <c r="I759" s="247"/>
    </row>
    <row r="760" spans="1:9">
      <c r="A760" s="242"/>
      <c r="B760" s="242"/>
      <c r="C760" s="242"/>
      <c r="D760" s="243"/>
      <c r="E760" s="243"/>
      <c r="F760" s="244"/>
      <c r="G760" s="247"/>
      <c r="H760" s="246"/>
      <c r="I760" s="247"/>
    </row>
    <row r="761" spans="1:9">
      <c r="A761" s="242"/>
      <c r="B761" s="242"/>
      <c r="C761" s="242"/>
      <c r="D761" s="243"/>
      <c r="E761" s="243"/>
      <c r="F761" s="244"/>
      <c r="G761" s="247"/>
      <c r="H761" s="246"/>
      <c r="I761" s="247"/>
    </row>
    <row r="762" spans="1:9">
      <c r="A762" s="242"/>
      <c r="B762" s="242"/>
      <c r="C762" s="242"/>
      <c r="D762" s="243"/>
      <c r="E762" s="243"/>
      <c r="F762" s="244"/>
      <c r="G762" s="247"/>
      <c r="H762" s="246"/>
      <c r="I762" s="247"/>
    </row>
    <row r="763" spans="1:9">
      <c r="A763" s="242"/>
      <c r="B763" s="242"/>
      <c r="C763" s="242"/>
      <c r="D763" s="243"/>
      <c r="E763" s="243"/>
      <c r="F763" s="244"/>
      <c r="G763" s="247"/>
      <c r="H763" s="246"/>
      <c r="I763" s="247"/>
    </row>
    <row r="764" spans="1:9">
      <c r="A764" s="242"/>
      <c r="B764" s="242"/>
      <c r="C764" s="242"/>
      <c r="D764" s="243"/>
      <c r="E764" s="243"/>
      <c r="F764" s="244"/>
      <c r="G764" s="247"/>
      <c r="H764" s="246"/>
      <c r="I764" s="247"/>
    </row>
    <row r="765" spans="1:9">
      <c r="A765" s="242"/>
      <c r="B765" s="242"/>
      <c r="C765" s="242"/>
      <c r="D765" s="243"/>
      <c r="E765" s="243"/>
      <c r="F765" s="244"/>
      <c r="G765" s="247"/>
      <c r="H765" s="246"/>
      <c r="I765" s="247"/>
    </row>
    <row r="766" spans="1:9">
      <c r="A766" s="242"/>
      <c r="B766" s="242"/>
      <c r="C766" s="242"/>
      <c r="D766" s="243"/>
      <c r="E766" s="243"/>
      <c r="F766" s="244"/>
      <c r="G766" s="247"/>
      <c r="H766" s="246"/>
      <c r="I766" s="247"/>
    </row>
    <row r="767" spans="1:9">
      <c r="A767" s="242"/>
      <c r="B767" s="242"/>
      <c r="C767" s="242"/>
      <c r="D767" s="243"/>
      <c r="E767" s="243"/>
      <c r="F767" s="244"/>
      <c r="G767" s="247"/>
      <c r="H767" s="246"/>
      <c r="I767" s="247"/>
    </row>
    <row r="768" spans="1:9">
      <c r="A768" s="242"/>
      <c r="B768" s="242"/>
      <c r="C768" s="242"/>
      <c r="D768" s="243"/>
      <c r="E768" s="243"/>
      <c r="F768" s="244"/>
      <c r="G768" s="247"/>
      <c r="H768" s="246"/>
      <c r="I768" s="247"/>
    </row>
    <row r="769" spans="1:9">
      <c r="A769" s="242"/>
      <c r="B769" s="242"/>
      <c r="C769" s="242"/>
      <c r="D769" s="243"/>
      <c r="E769" s="243"/>
      <c r="F769" s="244"/>
      <c r="G769" s="247"/>
      <c r="H769" s="246"/>
      <c r="I769" s="247"/>
    </row>
    <row r="770" spans="1:9">
      <c r="A770" s="242"/>
      <c r="B770" s="242"/>
      <c r="C770" s="242"/>
      <c r="D770" s="243"/>
      <c r="E770" s="243"/>
      <c r="F770" s="244"/>
      <c r="G770" s="247"/>
      <c r="H770" s="246"/>
      <c r="I770" s="247"/>
    </row>
    <row r="771" spans="1:9">
      <c r="A771" s="242"/>
      <c r="B771" s="242"/>
      <c r="C771" s="242"/>
      <c r="D771" s="243"/>
      <c r="E771" s="243"/>
      <c r="F771" s="244"/>
      <c r="G771" s="247"/>
      <c r="H771" s="246"/>
      <c r="I771" s="247"/>
    </row>
    <row r="772" spans="1:9">
      <c r="A772" s="242"/>
      <c r="B772" s="242"/>
      <c r="C772" s="242"/>
      <c r="D772" s="243"/>
      <c r="E772" s="243"/>
      <c r="F772" s="244"/>
      <c r="G772" s="247"/>
      <c r="H772" s="246"/>
      <c r="I772" s="247"/>
    </row>
    <row r="773" spans="1:9">
      <c r="A773" s="242"/>
      <c r="B773" s="242"/>
      <c r="C773" s="242"/>
      <c r="D773" s="243"/>
      <c r="E773" s="243"/>
      <c r="F773" s="244"/>
      <c r="G773" s="247"/>
      <c r="H773" s="246"/>
      <c r="I773" s="247"/>
    </row>
    <row r="774" spans="1:9">
      <c r="A774" s="242"/>
      <c r="B774" s="242"/>
      <c r="C774" s="242"/>
      <c r="D774" s="243"/>
      <c r="E774" s="243"/>
      <c r="F774" s="244"/>
      <c r="G774" s="247"/>
      <c r="H774" s="246"/>
      <c r="I774" s="247"/>
    </row>
    <row r="775" spans="1:9">
      <c r="A775" s="242"/>
      <c r="B775" s="242"/>
      <c r="C775" s="242"/>
      <c r="D775" s="243"/>
      <c r="E775" s="243"/>
      <c r="F775" s="244"/>
      <c r="G775" s="247"/>
      <c r="H775" s="246"/>
      <c r="I775" s="247"/>
    </row>
    <row r="776" spans="1:9">
      <c r="A776" s="242"/>
      <c r="B776" s="242"/>
      <c r="C776" s="242"/>
      <c r="D776" s="243"/>
      <c r="E776" s="243"/>
      <c r="F776" s="244"/>
      <c r="G776" s="247"/>
      <c r="H776" s="246"/>
      <c r="I776" s="247"/>
    </row>
    <row r="777" spans="1:9">
      <c r="A777" s="242"/>
      <c r="B777" s="242"/>
      <c r="C777" s="242"/>
      <c r="D777" s="243"/>
      <c r="E777" s="243"/>
      <c r="F777" s="244"/>
      <c r="G777" s="247"/>
      <c r="H777" s="246"/>
      <c r="I777" s="247"/>
    </row>
    <row r="778" spans="1:9">
      <c r="A778" s="242"/>
      <c r="B778" s="242"/>
      <c r="C778" s="242"/>
      <c r="D778" s="243"/>
      <c r="E778" s="243"/>
      <c r="F778" s="244"/>
      <c r="G778" s="247"/>
      <c r="H778" s="246"/>
      <c r="I778" s="247"/>
    </row>
    <row r="779" spans="1:9">
      <c r="A779" s="242"/>
      <c r="B779" s="242"/>
      <c r="C779" s="242"/>
      <c r="D779" s="243"/>
      <c r="E779" s="243"/>
      <c r="F779" s="244"/>
      <c r="G779" s="247"/>
      <c r="H779" s="246"/>
      <c r="I779" s="247"/>
    </row>
    <row r="780" spans="1:9">
      <c r="A780" s="242"/>
      <c r="B780" s="242"/>
      <c r="C780" s="242"/>
      <c r="D780" s="243"/>
      <c r="E780" s="243"/>
      <c r="F780" s="244"/>
      <c r="G780" s="247"/>
      <c r="H780" s="246"/>
      <c r="I780" s="247"/>
    </row>
    <row r="781" spans="1:9">
      <c r="A781" s="242"/>
      <c r="B781" s="242"/>
      <c r="C781" s="242"/>
      <c r="D781" s="243"/>
      <c r="E781" s="243"/>
      <c r="F781" s="244"/>
      <c r="G781" s="247"/>
      <c r="H781" s="246"/>
      <c r="I781" s="247"/>
    </row>
    <row r="782" spans="1:9">
      <c r="A782" s="242"/>
      <c r="B782" s="242"/>
      <c r="C782" s="242"/>
      <c r="D782" s="243"/>
      <c r="E782" s="243"/>
      <c r="F782" s="244"/>
      <c r="G782" s="247"/>
      <c r="H782" s="246"/>
      <c r="I782" s="247"/>
    </row>
    <row r="783" spans="1:9">
      <c r="A783" s="242"/>
      <c r="B783" s="242"/>
      <c r="C783" s="242"/>
      <c r="D783" s="243"/>
      <c r="E783" s="243"/>
      <c r="F783" s="244"/>
      <c r="G783" s="247"/>
      <c r="H783" s="246"/>
      <c r="I783" s="247"/>
    </row>
    <row r="784" spans="1:9">
      <c r="A784" s="242"/>
      <c r="B784" s="242"/>
      <c r="C784" s="242"/>
      <c r="D784" s="243"/>
      <c r="E784" s="243"/>
      <c r="F784" s="244"/>
      <c r="G784" s="247"/>
      <c r="H784" s="246"/>
      <c r="I784" s="247"/>
    </row>
    <row r="785" spans="1:9">
      <c r="A785" s="242"/>
      <c r="B785" s="242"/>
      <c r="C785" s="242"/>
      <c r="D785" s="243"/>
      <c r="E785" s="243"/>
      <c r="F785" s="244"/>
      <c r="G785" s="247"/>
      <c r="H785" s="246"/>
      <c r="I785" s="247"/>
    </row>
    <row r="786" spans="1:9">
      <c r="A786" s="242"/>
      <c r="B786" s="242"/>
      <c r="C786" s="242"/>
      <c r="D786" s="243"/>
      <c r="E786" s="243"/>
      <c r="F786" s="244"/>
      <c r="G786" s="247"/>
      <c r="H786" s="246"/>
      <c r="I786" s="247"/>
    </row>
    <row r="787" spans="1:9">
      <c r="A787" s="242"/>
      <c r="B787" s="242"/>
      <c r="C787" s="242"/>
      <c r="D787" s="243"/>
      <c r="E787" s="243"/>
      <c r="F787" s="244"/>
      <c r="G787" s="247"/>
      <c r="H787" s="246"/>
      <c r="I787" s="247"/>
    </row>
    <row r="788" spans="1:9">
      <c r="A788" s="242"/>
      <c r="B788" s="242"/>
      <c r="C788" s="242"/>
      <c r="D788" s="243"/>
      <c r="E788" s="243"/>
      <c r="F788" s="244"/>
      <c r="G788" s="247"/>
      <c r="H788" s="246"/>
      <c r="I788" s="247"/>
    </row>
    <row r="789" spans="1:9">
      <c r="A789" s="242"/>
      <c r="B789" s="242"/>
      <c r="C789" s="242"/>
      <c r="D789" s="243"/>
      <c r="E789" s="243"/>
      <c r="F789" s="244"/>
      <c r="G789" s="247"/>
      <c r="H789" s="246"/>
      <c r="I789" s="247"/>
    </row>
    <row r="790" spans="1:9">
      <c r="A790" s="242"/>
      <c r="B790" s="242"/>
      <c r="C790" s="242"/>
      <c r="D790" s="243"/>
      <c r="E790" s="243"/>
      <c r="F790" s="244"/>
      <c r="G790" s="247"/>
      <c r="H790" s="246"/>
      <c r="I790" s="247"/>
    </row>
    <row r="791" spans="1:9">
      <c r="A791" s="242"/>
      <c r="B791" s="242"/>
      <c r="C791" s="242"/>
      <c r="D791" s="243"/>
      <c r="E791" s="243"/>
      <c r="F791" s="244"/>
      <c r="G791" s="247"/>
      <c r="H791" s="246"/>
      <c r="I791" s="247"/>
    </row>
    <row r="792" spans="1:9">
      <c r="A792" s="242"/>
      <c r="B792" s="242"/>
      <c r="C792" s="242"/>
      <c r="D792" s="243"/>
      <c r="E792" s="243"/>
      <c r="F792" s="244"/>
      <c r="G792" s="247"/>
      <c r="H792" s="246"/>
      <c r="I792" s="247"/>
    </row>
    <row r="793" spans="1:9">
      <c r="A793" s="242"/>
      <c r="B793" s="242"/>
      <c r="C793" s="242"/>
      <c r="D793" s="243"/>
      <c r="E793" s="243"/>
      <c r="F793" s="244"/>
      <c r="G793" s="247"/>
      <c r="H793" s="246"/>
      <c r="I793" s="247"/>
    </row>
    <row r="794" spans="1:9">
      <c r="A794" s="242"/>
      <c r="B794" s="242"/>
      <c r="C794" s="242"/>
      <c r="D794" s="243"/>
      <c r="E794" s="243"/>
      <c r="F794" s="244"/>
      <c r="G794" s="247"/>
      <c r="H794" s="246"/>
      <c r="I794" s="247"/>
    </row>
    <row r="795" spans="1:9">
      <c r="A795" s="242"/>
      <c r="B795" s="242"/>
      <c r="C795" s="242"/>
      <c r="D795" s="243"/>
      <c r="E795" s="243"/>
      <c r="F795" s="244"/>
      <c r="G795" s="247"/>
      <c r="H795" s="246"/>
      <c r="I795" s="247"/>
    </row>
    <row r="796" spans="1:9">
      <c r="A796" s="242"/>
      <c r="B796" s="242"/>
      <c r="C796" s="242"/>
      <c r="D796" s="243"/>
      <c r="E796" s="243"/>
      <c r="F796" s="244"/>
      <c r="G796" s="247"/>
      <c r="H796" s="246"/>
      <c r="I796" s="247"/>
    </row>
    <row r="797" spans="1:9">
      <c r="A797" s="242"/>
      <c r="B797" s="242"/>
      <c r="C797" s="242"/>
      <c r="D797" s="243"/>
      <c r="E797" s="243"/>
      <c r="F797" s="244"/>
      <c r="G797" s="247"/>
      <c r="H797" s="246"/>
      <c r="I797" s="247"/>
    </row>
    <row r="798" spans="1:9">
      <c r="A798" s="242"/>
      <c r="B798" s="242"/>
      <c r="C798" s="242"/>
      <c r="D798" s="243"/>
      <c r="E798" s="243"/>
      <c r="F798" s="244"/>
      <c r="G798" s="247"/>
      <c r="H798" s="246"/>
      <c r="I798" s="247"/>
    </row>
    <row r="799" spans="1:9">
      <c r="A799" s="242"/>
      <c r="B799" s="242"/>
      <c r="C799" s="242"/>
      <c r="D799" s="243"/>
      <c r="E799" s="243"/>
      <c r="F799" s="244"/>
      <c r="G799" s="247"/>
      <c r="H799" s="246"/>
      <c r="I799" s="247"/>
    </row>
    <row r="800" spans="1:9">
      <c r="A800" s="242"/>
      <c r="B800" s="242"/>
      <c r="C800" s="242"/>
      <c r="D800" s="243"/>
      <c r="E800" s="243"/>
      <c r="F800" s="244"/>
      <c r="G800" s="247"/>
      <c r="H800" s="246"/>
      <c r="I800" s="247"/>
    </row>
    <row r="801" spans="1:9">
      <c r="A801" s="242"/>
      <c r="B801" s="242"/>
      <c r="C801" s="242"/>
      <c r="D801" s="243"/>
      <c r="E801" s="243"/>
      <c r="F801" s="244"/>
      <c r="G801" s="247"/>
      <c r="H801" s="246"/>
      <c r="I801" s="247"/>
    </row>
    <row r="802" spans="1:9">
      <c r="A802" s="242"/>
      <c r="B802" s="242"/>
      <c r="C802" s="242"/>
      <c r="D802" s="243"/>
      <c r="E802" s="243"/>
      <c r="F802" s="244"/>
      <c r="G802" s="247"/>
      <c r="H802" s="246"/>
      <c r="I802" s="247"/>
    </row>
    <row r="803" spans="1:9">
      <c r="A803" s="242"/>
      <c r="B803" s="242"/>
      <c r="C803" s="242"/>
      <c r="D803" s="243"/>
      <c r="E803" s="243"/>
      <c r="F803" s="244"/>
      <c r="G803" s="247"/>
      <c r="H803" s="246"/>
      <c r="I803" s="247"/>
    </row>
    <row r="804" spans="1:9">
      <c r="A804" s="242"/>
      <c r="B804" s="242"/>
      <c r="C804" s="242"/>
      <c r="D804" s="243"/>
      <c r="E804" s="243"/>
      <c r="F804" s="244"/>
      <c r="G804" s="247"/>
      <c r="H804" s="246"/>
      <c r="I804" s="247"/>
    </row>
    <row r="805" spans="1:9">
      <c r="A805" s="242"/>
      <c r="B805" s="242"/>
      <c r="C805" s="242"/>
      <c r="D805" s="243"/>
      <c r="E805" s="243"/>
      <c r="F805" s="244"/>
      <c r="G805" s="247"/>
      <c r="H805" s="246"/>
      <c r="I805" s="247"/>
    </row>
    <row r="806" spans="1:9">
      <c r="A806" s="242"/>
      <c r="B806" s="242"/>
      <c r="C806" s="242"/>
      <c r="D806" s="243"/>
      <c r="E806" s="243"/>
      <c r="F806" s="244"/>
      <c r="G806" s="247"/>
      <c r="H806" s="246"/>
      <c r="I806" s="247"/>
    </row>
    <row r="807" spans="1:9">
      <c r="A807" s="242"/>
      <c r="B807" s="242"/>
      <c r="C807" s="242"/>
      <c r="D807" s="243"/>
      <c r="E807" s="243"/>
      <c r="F807" s="244"/>
      <c r="G807" s="247"/>
      <c r="H807" s="246"/>
      <c r="I807" s="247"/>
    </row>
    <row r="808" spans="1:9">
      <c r="A808" s="242"/>
      <c r="B808" s="242"/>
      <c r="C808" s="242"/>
      <c r="D808" s="243"/>
      <c r="E808" s="243"/>
      <c r="F808" s="244"/>
      <c r="G808" s="247"/>
      <c r="H808" s="246"/>
      <c r="I808" s="247"/>
    </row>
    <row r="809" spans="1:9">
      <c r="A809" s="242"/>
      <c r="B809" s="242"/>
      <c r="C809" s="242"/>
      <c r="D809" s="243"/>
      <c r="E809" s="243"/>
      <c r="F809" s="244"/>
      <c r="G809" s="247"/>
      <c r="H809" s="246"/>
      <c r="I809" s="247"/>
    </row>
    <row r="810" spans="1:9">
      <c r="A810" s="242"/>
      <c r="B810" s="242"/>
      <c r="C810" s="242"/>
      <c r="D810" s="243"/>
      <c r="E810" s="243"/>
      <c r="F810" s="244"/>
      <c r="G810" s="247"/>
      <c r="H810" s="246"/>
      <c r="I810" s="247"/>
    </row>
    <row r="811" spans="1:9">
      <c r="A811" s="242"/>
      <c r="B811" s="242"/>
      <c r="C811" s="242"/>
      <c r="D811" s="243"/>
      <c r="E811" s="243"/>
      <c r="F811" s="244"/>
      <c r="G811" s="247"/>
      <c r="H811" s="246"/>
      <c r="I811" s="247"/>
    </row>
    <row r="812" spans="1:9">
      <c r="A812" s="242"/>
      <c r="B812" s="242"/>
      <c r="C812" s="242"/>
      <c r="D812" s="243"/>
      <c r="E812" s="243"/>
      <c r="F812" s="244"/>
      <c r="G812" s="247"/>
      <c r="H812" s="246"/>
      <c r="I812" s="247"/>
    </row>
    <row r="813" spans="1:9">
      <c r="A813" s="242"/>
      <c r="B813" s="242"/>
      <c r="C813" s="242"/>
      <c r="D813" s="243"/>
      <c r="E813" s="243"/>
      <c r="F813" s="244"/>
      <c r="G813" s="247"/>
      <c r="H813" s="246"/>
      <c r="I813" s="247"/>
    </row>
    <row r="814" spans="1:9">
      <c r="A814" s="242"/>
      <c r="B814" s="242"/>
      <c r="C814" s="242"/>
      <c r="D814" s="243"/>
      <c r="E814" s="243"/>
      <c r="F814" s="244"/>
      <c r="G814" s="247"/>
      <c r="H814" s="246"/>
      <c r="I814" s="247"/>
    </row>
    <row r="815" spans="1:9">
      <c r="A815" s="242"/>
      <c r="B815" s="242"/>
      <c r="C815" s="242"/>
      <c r="D815" s="243"/>
      <c r="E815" s="243"/>
      <c r="F815" s="244"/>
      <c r="G815" s="247"/>
      <c r="H815" s="246"/>
      <c r="I815" s="247"/>
    </row>
    <row r="816" spans="1:9">
      <c r="A816" s="242"/>
      <c r="B816" s="242"/>
      <c r="C816" s="242"/>
      <c r="D816" s="243"/>
      <c r="E816" s="243"/>
      <c r="F816" s="244"/>
      <c r="G816" s="247"/>
      <c r="H816" s="246"/>
      <c r="I816" s="247"/>
    </row>
    <row r="817" spans="1:9">
      <c r="A817" s="242"/>
      <c r="B817" s="242"/>
      <c r="C817" s="242"/>
      <c r="D817" s="243"/>
      <c r="E817" s="243"/>
      <c r="F817" s="244"/>
      <c r="G817" s="247"/>
      <c r="H817" s="246"/>
      <c r="I817" s="247"/>
    </row>
    <row r="818" spans="1:9">
      <c r="A818" s="242"/>
      <c r="B818" s="242"/>
      <c r="C818" s="242"/>
      <c r="D818" s="243"/>
      <c r="E818" s="243"/>
      <c r="F818" s="244"/>
      <c r="G818" s="247"/>
      <c r="H818" s="246"/>
      <c r="I818" s="247"/>
    </row>
    <row r="819" spans="1:9">
      <c r="A819" s="242"/>
      <c r="B819" s="242"/>
      <c r="C819" s="242"/>
      <c r="D819" s="243"/>
      <c r="E819" s="243"/>
      <c r="F819" s="244"/>
      <c r="G819" s="247"/>
      <c r="H819" s="246"/>
      <c r="I819" s="247"/>
    </row>
    <row r="820" spans="1:9">
      <c r="A820" s="242"/>
      <c r="B820" s="242"/>
      <c r="C820" s="242"/>
      <c r="D820" s="243"/>
      <c r="E820" s="243"/>
      <c r="F820" s="244"/>
      <c r="G820" s="247"/>
      <c r="H820" s="246"/>
      <c r="I820" s="247"/>
    </row>
    <row r="821" spans="1:9">
      <c r="A821" s="242"/>
      <c r="B821" s="242"/>
      <c r="C821" s="242"/>
      <c r="D821" s="243"/>
      <c r="E821" s="243"/>
      <c r="F821" s="244"/>
      <c r="G821" s="247"/>
      <c r="H821" s="246"/>
      <c r="I821" s="247"/>
    </row>
    <row r="822" spans="1:9">
      <c r="A822" s="242"/>
      <c r="B822" s="242"/>
      <c r="C822" s="242"/>
      <c r="D822" s="243"/>
      <c r="E822" s="243"/>
      <c r="F822" s="244"/>
      <c r="G822" s="247"/>
      <c r="H822" s="246"/>
      <c r="I822" s="247"/>
    </row>
    <row r="823" spans="1:9">
      <c r="A823" s="242"/>
      <c r="B823" s="242"/>
      <c r="C823" s="242"/>
      <c r="D823" s="243"/>
      <c r="E823" s="243"/>
      <c r="F823" s="244"/>
      <c r="G823" s="247"/>
      <c r="H823" s="246"/>
      <c r="I823" s="247"/>
    </row>
    <row r="824" spans="1:9">
      <c r="A824" s="242"/>
      <c r="B824" s="242"/>
      <c r="C824" s="242"/>
      <c r="D824" s="243"/>
      <c r="E824" s="243"/>
      <c r="F824" s="244"/>
      <c r="G824" s="247"/>
      <c r="H824" s="246"/>
      <c r="I824" s="247"/>
    </row>
    <row r="825" spans="1:9">
      <c r="A825" s="242"/>
      <c r="B825" s="242"/>
      <c r="C825" s="242"/>
      <c r="D825" s="243"/>
      <c r="E825" s="243"/>
      <c r="F825" s="244"/>
      <c r="G825" s="247"/>
      <c r="H825" s="246"/>
      <c r="I825" s="247"/>
    </row>
    <row r="826" spans="1:9">
      <c r="A826" s="242"/>
      <c r="B826" s="242"/>
      <c r="C826" s="242"/>
      <c r="D826" s="243"/>
      <c r="E826" s="243"/>
      <c r="F826" s="244"/>
      <c r="G826" s="247"/>
      <c r="H826" s="246"/>
      <c r="I826" s="247"/>
    </row>
    <row r="827" spans="1:9">
      <c r="A827" s="242"/>
      <c r="B827" s="242"/>
      <c r="C827" s="242"/>
      <c r="D827" s="243"/>
      <c r="E827" s="243"/>
      <c r="F827" s="244"/>
      <c r="G827" s="247"/>
      <c r="H827" s="246"/>
      <c r="I827" s="247"/>
    </row>
    <row r="828" spans="1:9">
      <c r="A828" s="242"/>
      <c r="B828" s="242"/>
      <c r="C828" s="242"/>
      <c r="D828" s="243"/>
      <c r="E828" s="243"/>
      <c r="F828" s="244"/>
      <c r="G828" s="247"/>
      <c r="H828" s="246"/>
      <c r="I828" s="247"/>
    </row>
    <row r="829" spans="1:9">
      <c r="A829" s="242"/>
      <c r="B829" s="242"/>
      <c r="C829" s="242"/>
      <c r="D829" s="243"/>
      <c r="E829" s="243"/>
      <c r="F829" s="244"/>
      <c r="G829" s="247"/>
      <c r="H829" s="246"/>
      <c r="I829" s="247"/>
    </row>
    <row r="830" spans="1:9">
      <c r="A830" s="242"/>
      <c r="B830" s="242"/>
      <c r="C830" s="242"/>
      <c r="D830" s="243"/>
      <c r="E830" s="243"/>
      <c r="F830" s="244"/>
      <c r="G830" s="247"/>
      <c r="H830" s="246"/>
      <c r="I830" s="247"/>
    </row>
    <row r="831" spans="1:9">
      <c r="A831" s="242"/>
      <c r="B831" s="242"/>
      <c r="C831" s="242"/>
      <c r="D831" s="243"/>
      <c r="E831" s="243"/>
      <c r="F831" s="244"/>
      <c r="G831" s="247"/>
      <c r="H831" s="246"/>
      <c r="I831" s="247"/>
    </row>
    <row r="832" spans="1:9">
      <c r="A832" s="242"/>
      <c r="B832" s="242"/>
      <c r="C832" s="242"/>
      <c r="D832" s="243"/>
      <c r="E832" s="243"/>
      <c r="F832" s="244"/>
      <c r="G832" s="247"/>
      <c r="H832" s="246"/>
      <c r="I832" s="247"/>
    </row>
    <row r="833" spans="1:9">
      <c r="A833" s="242"/>
      <c r="B833" s="242"/>
      <c r="C833" s="242"/>
      <c r="D833" s="243"/>
      <c r="E833" s="243"/>
      <c r="F833" s="244"/>
      <c r="G833" s="247"/>
      <c r="H833" s="246"/>
      <c r="I833" s="247"/>
    </row>
    <row r="834" spans="1:9">
      <c r="A834" s="242"/>
      <c r="B834" s="242"/>
      <c r="C834" s="242"/>
      <c r="D834" s="243"/>
      <c r="E834" s="243"/>
      <c r="F834" s="244"/>
      <c r="G834" s="247"/>
      <c r="H834" s="246"/>
      <c r="I834" s="247"/>
    </row>
    <row r="835" spans="1:9">
      <c r="A835" s="242"/>
      <c r="B835" s="242"/>
      <c r="C835" s="242"/>
      <c r="D835" s="243"/>
      <c r="E835" s="243"/>
      <c r="F835" s="244"/>
      <c r="G835" s="247"/>
      <c r="H835" s="246"/>
      <c r="I835" s="247"/>
    </row>
    <row r="836" spans="1:9">
      <c r="A836" s="242"/>
      <c r="B836" s="242"/>
      <c r="C836" s="242"/>
      <c r="D836" s="243"/>
      <c r="E836" s="243"/>
      <c r="F836" s="244"/>
      <c r="G836" s="247"/>
      <c r="H836" s="246"/>
      <c r="I836" s="247"/>
    </row>
    <row r="837" spans="1:9">
      <c r="A837" s="242"/>
      <c r="B837" s="242"/>
      <c r="C837" s="242"/>
      <c r="D837" s="243"/>
      <c r="E837" s="243"/>
      <c r="F837" s="244"/>
      <c r="G837" s="247"/>
      <c r="H837" s="246"/>
      <c r="I837" s="247"/>
    </row>
    <row r="838" spans="1:9">
      <c r="A838" s="242"/>
      <c r="B838" s="242"/>
      <c r="C838" s="242"/>
      <c r="D838" s="243"/>
      <c r="E838" s="243"/>
      <c r="F838" s="244"/>
      <c r="G838" s="247"/>
      <c r="H838" s="246"/>
      <c r="I838" s="247"/>
    </row>
    <row r="839" spans="1:9">
      <c r="A839" s="242"/>
      <c r="B839" s="242"/>
      <c r="C839" s="242"/>
      <c r="D839" s="243"/>
      <c r="E839" s="243"/>
      <c r="F839" s="244"/>
      <c r="G839" s="247"/>
      <c r="H839" s="246"/>
      <c r="I839" s="247"/>
    </row>
    <row r="840" spans="1:9">
      <c r="A840" s="242"/>
      <c r="B840" s="242"/>
      <c r="C840" s="242"/>
      <c r="D840" s="243"/>
      <c r="E840" s="243"/>
      <c r="F840" s="244"/>
      <c r="G840" s="247"/>
      <c r="H840" s="246"/>
      <c r="I840" s="247"/>
    </row>
    <row r="841" spans="1:9">
      <c r="A841" s="242"/>
      <c r="B841" s="242"/>
      <c r="C841" s="242"/>
      <c r="D841" s="243"/>
      <c r="E841" s="243"/>
      <c r="F841" s="244"/>
      <c r="G841" s="247"/>
      <c r="H841" s="246"/>
      <c r="I841" s="247"/>
    </row>
    <row r="842" spans="1:9">
      <c r="A842" s="242"/>
      <c r="B842" s="242"/>
      <c r="C842" s="242"/>
      <c r="D842" s="243"/>
      <c r="E842" s="243"/>
      <c r="F842" s="244"/>
      <c r="G842" s="247"/>
      <c r="H842" s="246"/>
      <c r="I842" s="247"/>
    </row>
    <row r="843" spans="1:9">
      <c r="A843" s="242"/>
      <c r="B843" s="242"/>
      <c r="C843" s="242"/>
      <c r="D843" s="243"/>
      <c r="E843" s="243"/>
      <c r="F843" s="244"/>
      <c r="G843" s="247"/>
      <c r="H843" s="246"/>
      <c r="I843" s="247"/>
    </row>
    <row r="844" spans="1:9">
      <c r="A844" s="242"/>
      <c r="B844" s="242"/>
      <c r="C844" s="242"/>
      <c r="D844" s="243"/>
      <c r="E844" s="243"/>
      <c r="F844" s="244"/>
      <c r="G844" s="247"/>
      <c r="H844" s="246"/>
      <c r="I844" s="247"/>
    </row>
    <row r="845" spans="1:9">
      <c r="A845" s="242"/>
      <c r="B845" s="242"/>
      <c r="C845" s="242"/>
      <c r="D845" s="243"/>
      <c r="E845" s="243"/>
      <c r="F845" s="244"/>
      <c r="G845" s="247"/>
      <c r="H845" s="246"/>
      <c r="I845" s="247"/>
    </row>
    <row r="846" spans="1:9">
      <c r="A846" s="242"/>
      <c r="B846" s="242"/>
      <c r="C846" s="242"/>
      <c r="D846" s="243"/>
      <c r="E846" s="243"/>
      <c r="F846" s="244"/>
      <c r="G846" s="247"/>
      <c r="H846" s="246"/>
      <c r="I846" s="247"/>
    </row>
    <row r="847" spans="1:9">
      <c r="A847" s="242"/>
      <c r="B847" s="242"/>
      <c r="C847" s="242"/>
      <c r="D847" s="243"/>
      <c r="E847" s="243"/>
      <c r="F847" s="244"/>
      <c r="G847" s="247"/>
      <c r="H847" s="246"/>
      <c r="I847" s="247"/>
    </row>
    <row r="848" spans="1:9">
      <c r="A848" s="242"/>
      <c r="B848" s="242"/>
      <c r="C848" s="242"/>
      <c r="D848" s="243"/>
      <c r="E848" s="243"/>
      <c r="F848" s="244"/>
      <c r="G848" s="247"/>
      <c r="H848" s="246"/>
      <c r="I848" s="247"/>
    </row>
    <row r="849" spans="1:9">
      <c r="A849" s="242"/>
      <c r="B849" s="242"/>
      <c r="C849" s="242"/>
      <c r="D849" s="243"/>
      <c r="E849" s="243"/>
      <c r="F849" s="244"/>
      <c r="G849" s="247"/>
      <c r="H849" s="246"/>
      <c r="I849" s="247"/>
    </row>
    <row r="850" spans="1:9">
      <c r="A850" s="242"/>
      <c r="B850" s="242"/>
      <c r="C850" s="242"/>
      <c r="D850" s="243"/>
      <c r="E850" s="243"/>
      <c r="F850" s="244"/>
      <c r="G850" s="247"/>
      <c r="H850" s="246"/>
      <c r="I850" s="247"/>
    </row>
    <row r="851" spans="1:9">
      <c r="A851" s="242"/>
      <c r="B851" s="242"/>
      <c r="C851" s="242"/>
      <c r="D851" s="243"/>
      <c r="E851" s="243"/>
      <c r="F851" s="244"/>
      <c r="G851" s="247"/>
      <c r="H851" s="246"/>
      <c r="I851" s="247"/>
    </row>
    <row r="852" spans="1:9">
      <c r="A852" s="242"/>
      <c r="B852" s="242"/>
      <c r="C852" s="242"/>
      <c r="D852" s="243"/>
      <c r="E852" s="243"/>
      <c r="F852" s="244"/>
      <c r="G852" s="247"/>
      <c r="H852" s="246"/>
      <c r="I852" s="247"/>
    </row>
    <row r="853" spans="1:9">
      <c r="A853" s="242"/>
      <c r="B853" s="242"/>
      <c r="C853" s="242"/>
      <c r="D853" s="243"/>
      <c r="E853" s="243"/>
      <c r="F853" s="244"/>
      <c r="G853" s="247"/>
      <c r="H853" s="246"/>
      <c r="I853" s="247"/>
    </row>
    <row r="854" spans="1:9">
      <c r="A854" s="242"/>
      <c r="B854" s="242"/>
      <c r="C854" s="242"/>
      <c r="D854" s="243"/>
      <c r="E854" s="243"/>
      <c r="F854" s="244"/>
      <c r="G854" s="247"/>
      <c r="H854" s="246"/>
      <c r="I854" s="247"/>
    </row>
    <row r="855" spans="1:9">
      <c r="A855" s="242"/>
      <c r="B855" s="242"/>
      <c r="C855" s="242"/>
      <c r="D855" s="243"/>
      <c r="E855" s="243"/>
      <c r="F855" s="244"/>
      <c r="G855" s="247"/>
      <c r="H855" s="246"/>
      <c r="I855" s="247"/>
    </row>
    <row r="856" spans="1:9">
      <c r="A856" s="242"/>
      <c r="B856" s="242"/>
      <c r="C856" s="242"/>
      <c r="D856" s="243"/>
      <c r="E856" s="243"/>
      <c r="F856" s="244"/>
      <c r="G856" s="247"/>
      <c r="H856" s="246"/>
      <c r="I856" s="247"/>
    </row>
    <row r="857" spans="1:9">
      <c r="A857" s="242"/>
      <c r="B857" s="242"/>
      <c r="C857" s="242"/>
      <c r="D857" s="243"/>
      <c r="E857" s="243"/>
      <c r="F857" s="244"/>
      <c r="G857" s="247"/>
      <c r="H857" s="246"/>
      <c r="I857" s="247"/>
    </row>
    <row r="858" spans="1:9">
      <c r="A858" s="242"/>
      <c r="B858" s="242"/>
      <c r="C858" s="242"/>
      <c r="D858" s="243"/>
      <c r="E858" s="243"/>
      <c r="F858" s="244"/>
      <c r="G858" s="247"/>
      <c r="H858" s="246"/>
      <c r="I858" s="247"/>
    </row>
    <row r="859" spans="1:9">
      <c r="A859" s="242"/>
      <c r="B859" s="242"/>
      <c r="C859" s="242"/>
      <c r="D859" s="243"/>
      <c r="E859" s="243"/>
      <c r="F859" s="244"/>
      <c r="G859" s="247"/>
      <c r="H859" s="246"/>
      <c r="I859" s="247"/>
    </row>
    <row r="860" spans="1:9">
      <c r="A860" s="242"/>
      <c r="B860" s="242"/>
      <c r="C860" s="242"/>
      <c r="D860" s="243"/>
      <c r="E860" s="243"/>
      <c r="F860" s="244"/>
      <c r="G860" s="247"/>
      <c r="H860" s="246"/>
      <c r="I860" s="247"/>
    </row>
    <row r="861" spans="1:9">
      <c r="A861" s="242"/>
      <c r="B861" s="242"/>
      <c r="C861" s="242"/>
      <c r="D861" s="243"/>
      <c r="E861" s="243"/>
      <c r="F861" s="244"/>
      <c r="G861" s="247"/>
      <c r="H861" s="246"/>
      <c r="I861" s="247"/>
    </row>
    <row r="862" spans="1:9">
      <c r="A862" s="242"/>
      <c r="B862" s="242"/>
      <c r="C862" s="242"/>
      <c r="D862" s="243"/>
      <c r="E862" s="243"/>
      <c r="F862" s="244"/>
      <c r="G862" s="247"/>
      <c r="H862" s="246"/>
      <c r="I862" s="247"/>
    </row>
    <row r="863" spans="1:9">
      <c r="A863" s="242"/>
      <c r="B863" s="242"/>
      <c r="C863" s="242"/>
      <c r="D863" s="243"/>
      <c r="E863" s="243"/>
      <c r="F863" s="244"/>
      <c r="G863" s="247"/>
      <c r="H863" s="246"/>
      <c r="I863" s="247"/>
    </row>
    <row r="864" spans="1:9">
      <c r="A864" s="242"/>
      <c r="B864" s="242"/>
      <c r="C864" s="242"/>
      <c r="D864" s="243"/>
      <c r="E864" s="243"/>
      <c r="F864" s="244"/>
      <c r="G864" s="247"/>
      <c r="H864" s="246"/>
      <c r="I864" s="247"/>
    </row>
    <row r="865" spans="1:9">
      <c r="A865" s="242"/>
      <c r="B865" s="242"/>
      <c r="C865" s="242"/>
      <c r="D865" s="243"/>
      <c r="E865" s="243"/>
      <c r="F865" s="244"/>
      <c r="G865" s="247"/>
      <c r="H865" s="246"/>
      <c r="I865" s="247"/>
    </row>
    <row r="866" spans="1:9">
      <c r="A866" s="242"/>
      <c r="B866" s="242"/>
      <c r="C866" s="242"/>
      <c r="D866" s="243"/>
      <c r="E866" s="243"/>
      <c r="F866" s="244"/>
      <c r="G866" s="247"/>
      <c r="H866" s="246"/>
      <c r="I866" s="247"/>
    </row>
    <row r="867" spans="1:9">
      <c r="A867" s="242"/>
      <c r="B867" s="242"/>
      <c r="C867" s="242"/>
      <c r="D867" s="243"/>
      <c r="E867" s="243"/>
      <c r="F867" s="244"/>
      <c r="G867" s="247"/>
      <c r="H867" s="246"/>
      <c r="I867" s="247"/>
    </row>
    <row r="868" spans="1:9">
      <c r="A868" s="242"/>
      <c r="B868" s="242"/>
      <c r="C868" s="242"/>
      <c r="D868" s="243"/>
      <c r="E868" s="243"/>
      <c r="F868" s="244"/>
      <c r="G868" s="247"/>
      <c r="H868" s="246"/>
      <c r="I868" s="247"/>
    </row>
    <row r="869" spans="1:9">
      <c r="A869" s="242"/>
      <c r="B869" s="242"/>
      <c r="C869" s="242"/>
      <c r="D869" s="243"/>
      <c r="E869" s="243"/>
      <c r="F869" s="244"/>
      <c r="G869" s="247"/>
      <c r="H869" s="246"/>
      <c r="I869" s="247"/>
    </row>
    <row r="870" spans="1:9">
      <c r="A870" s="242"/>
      <c r="B870" s="242"/>
      <c r="C870" s="242"/>
      <c r="D870" s="243"/>
      <c r="E870" s="243"/>
      <c r="F870" s="244"/>
      <c r="G870" s="247"/>
      <c r="H870" s="246"/>
      <c r="I870" s="247"/>
    </row>
    <row r="871" spans="1:9">
      <c r="A871" s="242"/>
      <c r="B871" s="242"/>
      <c r="C871" s="242"/>
      <c r="D871" s="243"/>
      <c r="E871" s="243"/>
      <c r="F871" s="244"/>
      <c r="G871" s="247"/>
      <c r="H871" s="246"/>
      <c r="I871" s="247"/>
    </row>
    <row r="872" spans="1:9">
      <c r="A872" s="242"/>
      <c r="B872" s="242"/>
      <c r="C872" s="242"/>
      <c r="D872" s="243"/>
      <c r="E872" s="243"/>
      <c r="F872" s="244"/>
      <c r="G872" s="247"/>
      <c r="H872" s="246"/>
      <c r="I872" s="247"/>
    </row>
    <row r="873" spans="1:9">
      <c r="A873" s="242"/>
      <c r="B873" s="242"/>
      <c r="C873" s="242"/>
      <c r="D873" s="243"/>
      <c r="E873" s="243"/>
      <c r="F873" s="244"/>
      <c r="G873" s="247"/>
      <c r="H873" s="246"/>
      <c r="I873" s="247"/>
    </row>
    <row r="874" spans="1:9">
      <c r="A874" s="242"/>
      <c r="B874" s="242"/>
      <c r="C874" s="242"/>
      <c r="D874" s="243"/>
      <c r="E874" s="243"/>
      <c r="F874" s="244"/>
      <c r="G874" s="247"/>
      <c r="H874" s="246"/>
      <c r="I874" s="247"/>
    </row>
    <row r="875" spans="1:9">
      <c r="A875" s="242"/>
      <c r="B875" s="242"/>
      <c r="C875" s="242"/>
      <c r="D875" s="243"/>
      <c r="E875" s="243"/>
      <c r="F875" s="244"/>
      <c r="G875" s="247"/>
      <c r="H875" s="246"/>
      <c r="I875" s="247"/>
    </row>
    <row r="876" spans="1:9">
      <c r="A876" s="242"/>
      <c r="B876" s="242"/>
      <c r="C876" s="242"/>
      <c r="D876" s="243"/>
      <c r="E876" s="243"/>
      <c r="F876" s="244"/>
      <c r="G876" s="247"/>
      <c r="H876" s="246"/>
      <c r="I876" s="247"/>
    </row>
    <row r="877" spans="1:9">
      <c r="A877" s="242"/>
      <c r="B877" s="242"/>
      <c r="C877" s="242"/>
      <c r="D877" s="243"/>
      <c r="E877" s="243"/>
      <c r="F877" s="244"/>
      <c r="G877" s="247"/>
      <c r="H877" s="246"/>
      <c r="I877" s="247"/>
    </row>
    <row r="878" spans="1:9">
      <c r="A878" s="242"/>
      <c r="B878" s="242"/>
      <c r="C878" s="242"/>
      <c r="D878" s="243"/>
      <c r="E878" s="243"/>
      <c r="F878" s="244"/>
      <c r="G878" s="247"/>
      <c r="H878" s="246"/>
      <c r="I878" s="247"/>
    </row>
    <row r="879" spans="1:9">
      <c r="A879" s="242"/>
      <c r="B879" s="242"/>
      <c r="C879" s="242"/>
      <c r="D879" s="243"/>
      <c r="E879" s="243"/>
      <c r="F879" s="244"/>
      <c r="G879" s="247"/>
      <c r="H879" s="246"/>
      <c r="I879" s="247"/>
    </row>
    <row r="880" spans="1:9">
      <c r="A880" s="242"/>
      <c r="B880" s="242"/>
      <c r="C880" s="242"/>
      <c r="D880" s="243"/>
      <c r="E880" s="243"/>
      <c r="F880" s="244"/>
      <c r="G880" s="247"/>
      <c r="H880" s="246"/>
      <c r="I880" s="247"/>
    </row>
    <row r="881" spans="1:9">
      <c r="A881" s="242"/>
      <c r="B881" s="242"/>
      <c r="C881" s="242"/>
      <c r="D881" s="243"/>
      <c r="E881" s="243"/>
      <c r="F881" s="244"/>
      <c r="G881" s="247"/>
      <c r="H881" s="246"/>
      <c r="I881" s="247"/>
    </row>
    <row r="882" spans="1:9">
      <c r="A882" s="242"/>
      <c r="B882" s="242"/>
      <c r="C882" s="242"/>
      <c r="D882" s="243"/>
      <c r="E882" s="243"/>
      <c r="F882" s="244"/>
      <c r="G882" s="247"/>
      <c r="H882" s="246"/>
      <c r="I882" s="247"/>
    </row>
    <row r="883" spans="1:9">
      <c r="A883" s="242"/>
      <c r="B883" s="242"/>
      <c r="C883" s="242"/>
      <c r="D883" s="243"/>
      <c r="E883" s="243"/>
      <c r="F883" s="244"/>
      <c r="G883" s="247"/>
      <c r="H883" s="246"/>
      <c r="I883" s="247"/>
    </row>
    <row r="884" spans="1:9">
      <c r="A884" s="242"/>
      <c r="B884" s="242"/>
      <c r="C884" s="242"/>
      <c r="D884" s="243"/>
      <c r="E884" s="243"/>
      <c r="F884" s="244"/>
      <c r="G884" s="247"/>
      <c r="H884" s="246"/>
      <c r="I884" s="247"/>
    </row>
    <row r="885" spans="1:9">
      <c r="A885" s="242"/>
      <c r="B885" s="242"/>
      <c r="C885" s="242"/>
      <c r="D885" s="243"/>
      <c r="E885" s="243"/>
      <c r="F885" s="244"/>
      <c r="G885" s="247"/>
      <c r="H885" s="246"/>
      <c r="I885" s="247"/>
    </row>
    <row r="886" spans="1:9">
      <c r="A886" s="242"/>
      <c r="B886" s="242"/>
      <c r="C886" s="242"/>
      <c r="D886" s="243"/>
      <c r="E886" s="243"/>
      <c r="F886" s="244"/>
      <c r="G886" s="247"/>
      <c r="H886" s="246"/>
      <c r="I886" s="247"/>
    </row>
    <row r="887" spans="1:9">
      <c r="A887" s="242"/>
      <c r="B887" s="242"/>
      <c r="C887" s="242"/>
      <c r="D887" s="243"/>
      <c r="E887" s="243"/>
      <c r="F887" s="244"/>
      <c r="G887" s="247"/>
      <c r="H887" s="246"/>
      <c r="I887" s="247"/>
    </row>
    <row r="888" spans="1:9">
      <c r="A888" s="242"/>
      <c r="B888" s="242"/>
      <c r="C888" s="242"/>
      <c r="D888" s="243"/>
      <c r="E888" s="243"/>
      <c r="F888" s="244"/>
      <c r="G888" s="247"/>
      <c r="H888" s="246"/>
      <c r="I888" s="247"/>
    </row>
    <row r="889" spans="1:9">
      <c r="A889" s="242"/>
      <c r="B889" s="242"/>
      <c r="C889" s="242"/>
      <c r="D889" s="243"/>
      <c r="E889" s="243"/>
      <c r="F889" s="244"/>
      <c r="G889" s="247"/>
      <c r="H889" s="246"/>
      <c r="I889" s="247"/>
    </row>
    <row r="890" spans="1:9">
      <c r="A890" s="242"/>
      <c r="B890" s="242"/>
      <c r="C890" s="242"/>
      <c r="D890" s="243"/>
      <c r="E890" s="243"/>
      <c r="F890" s="244"/>
      <c r="G890" s="247"/>
      <c r="H890" s="246"/>
      <c r="I890" s="247"/>
    </row>
    <row r="891" spans="1:9">
      <c r="A891" s="242"/>
      <c r="B891" s="242"/>
      <c r="C891" s="242"/>
      <c r="D891" s="243"/>
      <c r="E891" s="243"/>
      <c r="F891" s="244"/>
      <c r="G891" s="247"/>
      <c r="H891" s="246"/>
      <c r="I891" s="247"/>
    </row>
    <row r="892" spans="1:9">
      <c r="A892" s="242"/>
      <c r="B892" s="242"/>
      <c r="C892" s="242"/>
      <c r="D892" s="243"/>
      <c r="E892" s="243"/>
      <c r="F892" s="244"/>
      <c r="G892" s="247"/>
      <c r="H892" s="246"/>
      <c r="I892" s="247"/>
    </row>
    <row r="893" spans="1:9">
      <c r="A893" s="242"/>
      <c r="B893" s="242"/>
      <c r="C893" s="242"/>
      <c r="D893" s="243"/>
      <c r="E893" s="243"/>
      <c r="F893" s="244"/>
      <c r="G893" s="247"/>
      <c r="H893" s="246"/>
      <c r="I893" s="247"/>
    </row>
    <row r="894" spans="1:9">
      <c r="A894" s="242"/>
      <c r="B894" s="242"/>
      <c r="C894" s="242"/>
      <c r="D894" s="243"/>
      <c r="E894" s="243"/>
      <c r="F894" s="244"/>
      <c r="G894" s="247"/>
      <c r="H894" s="246"/>
      <c r="I894" s="247"/>
    </row>
    <row r="895" spans="1:9">
      <c r="A895" s="242"/>
      <c r="B895" s="242"/>
      <c r="C895" s="242"/>
      <c r="D895" s="243"/>
      <c r="E895" s="243"/>
      <c r="F895" s="244"/>
      <c r="G895" s="247"/>
      <c r="H895" s="246"/>
      <c r="I895" s="247"/>
    </row>
    <row r="896" spans="1:9">
      <c r="A896" s="242"/>
      <c r="B896" s="242"/>
      <c r="C896" s="242"/>
      <c r="D896" s="243"/>
      <c r="E896" s="243"/>
      <c r="F896" s="244"/>
      <c r="G896" s="247"/>
      <c r="H896" s="246"/>
      <c r="I896" s="247"/>
    </row>
    <row r="897" spans="1:9">
      <c r="A897" s="242"/>
      <c r="B897" s="242"/>
      <c r="C897" s="242"/>
      <c r="D897" s="243"/>
      <c r="E897" s="243"/>
      <c r="F897" s="244"/>
      <c r="G897" s="247"/>
      <c r="H897" s="246"/>
      <c r="I897" s="247"/>
    </row>
    <row r="898" spans="1:9">
      <c r="A898" s="242"/>
      <c r="B898" s="242"/>
      <c r="C898" s="242"/>
      <c r="D898" s="243"/>
      <c r="E898" s="243"/>
      <c r="F898" s="244"/>
      <c r="G898" s="247"/>
      <c r="H898" s="246"/>
      <c r="I898" s="247"/>
    </row>
    <row r="899" spans="1:9">
      <c r="A899" s="242"/>
      <c r="B899" s="242"/>
      <c r="C899" s="242"/>
      <c r="D899" s="243"/>
      <c r="E899" s="243"/>
      <c r="F899" s="244"/>
      <c r="G899" s="247"/>
      <c r="H899" s="246"/>
      <c r="I899" s="247"/>
    </row>
    <row r="900" spans="1:9">
      <c r="A900" s="242"/>
      <c r="B900" s="242"/>
      <c r="C900" s="242"/>
      <c r="D900" s="243"/>
      <c r="E900" s="243"/>
      <c r="F900" s="244"/>
      <c r="G900" s="247"/>
      <c r="H900" s="246"/>
      <c r="I900" s="247"/>
    </row>
    <row r="901" spans="1:9">
      <c r="A901" s="242"/>
      <c r="B901" s="242"/>
      <c r="C901" s="242"/>
      <c r="D901" s="243"/>
      <c r="E901" s="243"/>
      <c r="F901" s="244"/>
      <c r="G901" s="247"/>
      <c r="H901" s="246"/>
      <c r="I901" s="247"/>
    </row>
    <row r="902" spans="1:9">
      <c r="A902" s="242"/>
      <c r="B902" s="242"/>
      <c r="C902" s="242"/>
      <c r="D902" s="243"/>
      <c r="E902" s="243"/>
      <c r="F902" s="244"/>
      <c r="G902" s="247"/>
      <c r="H902" s="246"/>
      <c r="I902" s="247"/>
    </row>
    <row r="903" spans="1:9">
      <c r="A903" s="242"/>
      <c r="B903" s="242"/>
      <c r="C903" s="242"/>
      <c r="D903" s="243"/>
      <c r="E903" s="243"/>
      <c r="F903" s="244"/>
      <c r="G903" s="247"/>
      <c r="H903" s="246"/>
      <c r="I903" s="247"/>
    </row>
    <row r="904" spans="1:9">
      <c r="A904" s="242"/>
      <c r="B904" s="242"/>
      <c r="C904" s="242"/>
      <c r="D904" s="243"/>
      <c r="E904" s="243"/>
      <c r="F904" s="244"/>
      <c r="G904" s="247"/>
      <c r="H904" s="246"/>
      <c r="I904" s="247"/>
    </row>
    <row r="905" spans="1:9">
      <c r="A905" s="242"/>
      <c r="B905" s="242"/>
      <c r="C905" s="242"/>
      <c r="D905" s="243"/>
      <c r="E905" s="243"/>
      <c r="F905" s="244"/>
      <c r="G905" s="247"/>
      <c r="H905" s="246"/>
      <c r="I905" s="247"/>
    </row>
    <row r="906" spans="1:9">
      <c r="A906" s="242"/>
      <c r="B906" s="242"/>
      <c r="C906" s="242"/>
      <c r="D906" s="243"/>
      <c r="E906" s="243"/>
      <c r="F906" s="244"/>
      <c r="G906" s="247"/>
      <c r="H906" s="246"/>
      <c r="I906" s="247"/>
    </row>
    <row r="907" spans="1:9">
      <c r="A907" s="242"/>
      <c r="B907" s="242"/>
      <c r="C907" s="242"/>
      <c r="D907" s="243"/>
      <c r="E907" s="243"/>
      <c r="F907" s="244"/>
      <c r="G907" s="247"/>
      <c r="H907" s="246"/>
      <c r="I907" s="247"/>
    </row>
    <row r="908" spans="1:9">
      <c r="A908" s="242"/>
      <c r="B908" s="242"/>
      <c r="C908" s="242"/>
      <c r="D908" s="243"/>
      <c r="E908" s="243"/>
      <c r="F908" s="244"/>
      <c r="G908" s="247"/>
      <c r="H908" s="246"/>
      <c r="I908" s="247"/>
    </row>
    <row r="909" spans="1:9">
      <c r="A909" s="242"/>
      <c r="B909" s="242"/>
      <c r="C909" s="242"/>
      <c r="D909" s="243"/>
      <c r="E909" s="243"/>
      <c r="F909" s="244"/>
      <c r="G909" s="247"/>
      <c r="H909" s="246"/>
      <c r="I909" s="247"/>
    </row>
    <row r="910" spans="1:9">
      <c r="A910" s="242"/>
      <c r="B910" s="242"/>
      <c r="C910" s="242"/>
      <c r="D910" s="243"/>
      <c r="E910" s="243"/>
      <c r="F910" s="244"/>
      <c r="G910" s="247"/>
      <c r="H910" s="246"/>
      <c r="I910" s="247"/>
    </row>
    <row r="911" spans="1:9">
      <c r="A911" s="242"/>
      <c r="B911" s="242"/>
      <c r="C911" s="242"/>
      <c r="D911" s="243"/>
      <c r="E911" s="243"/>
      <c r="F911" s="244"/>
      <c r="G911" s="247"/>
      <c r="H911" s="246"/>
      <c r="I911" s="247"/>
    </row>
    <row r="912" spans="1:9">
      <c r="A912" s="242"/>
      <c r="B912" s="242"/>
      <c r="C912" s="242"/>
      <c r="D912" s="243"/>
      <c r="E912" s="243"/>
      <c r="F912" s="244"/>
      <c r="G912" s="247"/>
      <c r="H912" s="246"/>
      <c r="I912" s="247"/>
    </row>
    <row r="913" spans="1:9">
      <c r="A913" s="242"/>
      <c r="B913" s="242"/>
      <c r="C913" s="242"/>
      <c r="D913" s="243"/>
      <c r="E913" s="243"/>
      <c r="F913" s="244"/>
      <c r="G913" s="247"/>
      <c r="H913" s="246"/>
      <c r="I913" s="247"/>
    </row>
    <row r="914" spans="1:9">
      <c r="A914" s="242"/>
      <c r="B914" s="242"/>
      <c r="C914" s="242"/>
      <c r="D914" s="243"/>
      <c r="E914" s="243"/>
      <c r="F914" s="244"/>
      <c r="G914" s="247"/>
      <c r="H914" s="246"/>
      <c r="I914" s="247"/>
    </row>
    <row r="915" spans="1:9">
      <c r="A915" s="242"/>
      <c r="B915" s="242"/>
      <c r="C915" s="242"/>
      <c r="D915" s="243"/>
      <c r="E915" s="243"/>
      <c r="F915" s="244"/>
      <c r="G915" s="247"/>
      <c r="H915" s="246"/>
      <c r="I915" s="247"/>
    </row>
    <row r="916" spans="1:9">
      <c r="A916" s="242"/>
      <c r="B916" s="242"/>
      <c r="C916" s="242"/>
      <c r="D916" s="243"/>
      <c r="E916" s="243"/>
      <c r="F916" s="244"/>
      <c r="G916" s="247"/>
      <c r="H916" s="246"/>
      <c r="I916" s="247"/>
    </row>
    <row r="917" spans="1:9">
      <c r="A917" s="242"/>
      <c r="B917" s="242"/>
      <c r="C917" s="242"/>
      <c r="D917" s="243"/>
      <c r="E917" s="243"/>
      <c r="F917" s="244"/>
      <c r="G917" s="247"/>
      <c r="H917" s="246"/>
      <c r="I917" s="247"/>
    </row>
    <row r="918" spans="1:9">
      <c r="A918" s="242"/>
      <c r="B918" s="242"/>
      <c r="C918" s="242"/>
      <c r="D918" s="243"/>
      <c r="E918" s="243"/>
      <c r="F918" s="244"/>
      <c r="G918" s="247"/>
      <c r="H918" s="246"/>
      <c r="I918" s="247"/>
    </row>
    <row r="919" spans="1:9">
      <c r="A919" s="242"/>
      <c r="B919" s="242"/>
      <c r="C919" s="242"/>
      <c r="D919" s="243"/>
      <c r="E919" s="243"/>
      <c r="F919" s="244"/>
      <c r="G919" s="247"/>
      <c r="H919" s="246"/>
      <c r="I919" s="247"/>
    </row>
    <row r="920" spans="1:9">
      <c r="A920" s="242"/>
      <c r="B920" s="242"/>
      <c r="C920" s="242"/>
      <c r="D920" s="243"/>
      <c r="E920" s="243"/>
      <c r="F920" s="244"/>
      <c r="G920" s="247"/>
      <c r="H920" s="246"/>
      <c r="I920" s="247"/>
    </row>
    <row r="921" spans="1:9">
      <c r="A921" s="242"/>
      <c r="B921" s="242"/>
      <c r="C921" s="242"/>
      <c r="D921" s="243"/>
      <c r="E921" s="243"/>
      <c r="F921" s="244"/>
      <c r="G921" s="247"/>
      <c r="H921" s="246"/>
      <c r="I921" s="247"/>
    </row>
    <row r="922" spans="1:9">
      <c r="A922" s="242"/>
      <c r="B922" s="242"/>
      <c r="C922" s="242"/>
      <c r="D922" s="243"/>
      <c r="E922" s="243"/>
      <c r="F922" s="244"/>
      <c r="G922" s="247"/>
      <c r="H922" s="246"/>
      <c r="I922" s="247"/>
    </row>
    <row r="923" spans="1:9">
      <c r="A923" s="242"/>
      <c r="B923" s="242"/>
      <c r="C923" s="242"/>
      <c r="D923" s="243"/>
      <c r="E923" s="243"/>
      <c r="F923" s="244"/>
      <c r="G923" s="247"/>
      <c r="H923" s="246"/>
      <c r="I923" s="247"/>
    </row>
    <row r="924" spans="1:9">
      <c r="A924" s="242"/>
      <c r="B924" s="242"/>
      <c r="C924" s="242"/>
      <c r="D924" s="243"/>
      <c r="E924" s="243"/>
      <c r="F924" s="244"/>
      <c r="G924" s="247"/>
      <c r="H924" s="246"/>
      <c r="I924" s="247"/>
    </row>
    <row r="925" spans="1:9">
      <c r="A925" s="242"/>
      <c r="B925" s="242"/>
      <c r="C925" s="242"/>
      <c r="D925" s="243"/>
      <c r="E925" s="243"/>
      <c r="F925" s="244"/>
      <c r="G925" s="247"/>
      <c r="H925" s="246"/>
      <c r="I925" s="247"/>
    </row>
    <row r="926" spans="1:9">
      <c r="A926" s="242"/>
      <c r="B926" s="242"/>
      <c r="C926" s="242"/>
      <c r="D926" s="243"/>
      <c r="E926" s="243"/>
      <c r="F926" s="244"/>
      <c r="G926" s="247"/>
      <c r="H926" s="246"/>
      <c r="I926" s="247"/>
    </row>
    <row r="927" spans="1:9">
      <c r="A927" s="242"/>
      <c r="B927" s="242"/>
      <c r="C927" s="242"/>
      <c r="D927" s="243"/>
      <c r="E927" s="243"/>
      <c r="F927" s="244"/>
      <c r="G927" s="247"/>
      <c r="H927" s="246"/>
      <c r="I927" s="247"/>
    </row>
    <row r="928" spans="1:9">
      <c r="A928" s="242"/>
      <c r="B928" s="242"/>
      <c r="C928" s="242"/>
      <c r="D928" s="243"/>
      <c r="E928" s="243"/>
      <c r="F928" s="244"/>
      <c r="G928" s="247"/>
      <c r="H928" s="246"/>
      <c r="I928" s="247"/>
    </row>
    <row r="929" spans="1:9">
      <c r="A929" s="242"/>
      <c r="B929" s="242"/>
      <c r="C929" s="242"/>
      <c r="D929" s="243"/>
      <c r="E929" s="243"/>
      <c r="F929" s="244"/>
      <c r="G929" s="247"/>
      <c r="H929" s="246"/>
      <c r="I929" s="247"/>
    </row>
    <row r="930" spans="1:9">
      <c r="A930" s="242"/>
      <c r="B930" s="242"/>
      <c r="C930" s="242"/>
      <c r="D930" s="243"/>
      <c r="E930" s="243"/>
      <c r="F930" s="244"/>
      <c r="G930" s="247"/>
      <c r="H930" s="246"/>
      <c r="I930" s="247"/>
    </row>
    <row r="931" spans="1:9">
      <c r="A931" s="242"/>
      <c r="B931" s="242"/>
      <c r="C931" s="242"/>
      <c r="D931" s="243"/>
      <c r="E931" s="243"/>
      <c r="F931" s="244"/>
      <c r="G931" s="247"/>
      <c r="H931" s="246"/>
      <c r="I931" s="247"/>
    </row>
    <row r="932" spans="1:9">
      <c r="A932" s="242"/>
      <c r="B932" s="242"/>
      <c r="C932" s="242"/>
      <c r="D932" s="243"/>
      <c r="E932" s="243"/>
      <c r="F932" s="244"/>
      <c r="G932" s="247"/>
      <c r="H932" s="246"/>
      <c r="I932" s="247"/>
    </row>
    <row r="933" spans="1:9">
      <c r="A933" s="242"/>
      <c r="B933" s="242"/>
      <c r="C933" s="242"/>
      <c r="D933" s="243"/>
      <c r="E933" s="243"/>
      <c r="F933" s="244"/>
      <c r="G933" s="247"/>
      <c r="H933" s="246"/>
      <c r="I933" s="247"/>
    </row>
    <row r="934" spans="1:9">
      <c r="A934" s="242"/>
      <c r="B934" s="242"/>
      <c r="C934" s="242"/>
      <c r="D934" s="243"/>
      <c r="E934" s="243"/>
      <c r="F934" s="244"/>
      <c r="G934" s="247"/>
      <c r="H934" s="246"/>
      <c r="I934" s="247"/>
    </row>
    <row r="935" spans="1:9">
      <c r="A935" s="242"/>
      <c r="B935" s="242"/>
      <c r="C935" s="242"/>
      <c r="D935" s="243"/>
      <c r="E935" s="243"/>
      <c r="F935" s="244"/>
      <c r="G935" s="247"/>
      <c r="H935" s="246"/>
      <c r="I935" s="247"/>
    </row>
    <row r="936" spans="1:9">
      <c r="A936" s="242"/>
      <c r="B936" s="242"/>
      <c r="C936" s="242"/>
      <c r="D936" s="243"/>
      <c r="E936" s="243"/>
      <c r="F936" s="244"/>
      <c r="G936" s="247"/>
      <c r="H936" s="246"/>
      <c r="I936" s="247"/>
    </row>
    <row r="937" spans="1:9">
      <c r="A937" s="242"/>
      <c r="B937" s="242"/>
      <c r="C937" s="242"/>
      <c r="D937" s="243"/>
      <c r="E937" s="243"/>
      <c r="F937" s="244"/>
      <c r="G937" s="247"/>
      <c r="H937" s="246"/>
      <c r="I937" s="247"/>
    </row>
    <row r="938" spans="1:9">
      <c r="A938" s="242"/>
      <c r="B938" s="242"/>
      <c r="C938" s="242"/>
      <c r="D938" s="243"/>
      <c r="E938" s="243"/>
      <c r="F938" s="244"/>
      <c r="G938" s="247"/>
      <c r="H938" s="246"/>
      <c r="I938" s="247"/>
    </row>
    <row r="939" spans="1:9">
      <c r="A939" s="242"/>
      <c r="B939" s="242"/>
      <c r="C939" s="242"/>
      <c r="D939" s="243"/>
      <c r="E939" s="243"/>
      <c r="F939" s="244"/>
      <c r="G939" s="247"/>
      <c r="H939" s="246"/>
      <c r="I939" s="247"/>
    </row>
    <row r="940" spans="1:9">
      <c r="A940" s="242"/>
      <c r="B940" s="242"/>
      <c r="C940" s="242"/>
      <c r="D940" s="243"/>
      <c r="E940" s="243"/>
      <c r="F940" s="244"/>
      <c r="G940" s="247"/>
      <c r="H940" s="246"/>
      <c r="I940" s="247"/>
    </row>
    <row r="941" spans="1:9">
      <c r="A941" s="242"/>
      <c r="B941" s="242"/>
      <c r="C941" s="242"/>
      <c r="D941" s="243"/>
      <c r="E941" s="243"/>
      <c r="F941" s="244"/>
      <c r="G941" s="247"/>
      <c r="H941" s="246"/>
      <c r="I941" s="247"/>
    </row>
    <row r="942" spans="1:9">
      <c r="A942" s="242"/>
      <c r="B942" s="242"/>
      <c r="C942" s="242"/>
      <c r="D942" s="243"/>
      <c r="E942" s="243"/>
      <c r="F942" s="244"/>
      <c r="G942" s="247"/>
      <c r="H942" s="246"/>
      <c r="I942" s="247"/>
    </row>
    <row r="943" spans="1:9">
      <c r="A943" s="242"/>
      <c r="B943" s="242"/>
      <c r="C943" s="242"/>
      <c r="D943" s="243"/>
      <c r="E943" s="243"/>
      <c r="F943" s="244"/>
      <c r="G943" s="247"/>
      <c r="H943" s="246"/>
      <c r="I943" s="247"/>
    </row>
    <row r="944" spans="1:9">
      <c r="A944" s="242"/>
      <c r="B944" s="242"/>
      <c r="C944" s="242"/>
      <c r="D944" s="243"/>
      <c r="E944" s="243"/>
      <c r="F944" s="244"/>
      <c r="G944" s="247"/>
      <c r="H944" s="246"/>
      <c r="I944" s="247"/>
    </row>
    <row r="945" spans="1:9">
      <c r="A945" s="242"/>
      <c r="B945" s="242"/>
      <c r="C945" s="242"/>
      <c r="D945" s="243"/>
      <c r="E945" s="243"/>
      <c r="F945" s="244"/>
      <c r="G945" s="247"/>
      <c r="H945" s="246"/>
      <c r="I945" s="247"/>
    </row>
    <row r="946" spans="1:9">
      <c r="A946" s="242"/>
      <c r="B946" s="242"/>
      <c r="C946" s="242"/>
      <c r="D946" s="243"/>
      <c r="E946" s="243"/>
      <c r="F946" s="244"/>
      <c r="G946" s="247"/>
      <c r="H946" s="246"/>
      <c r="I946" s="247"/>
    </row>
    <row r="947" spans="1:9">
      <c r="A947" s="242"/>
      <c r="B947" s="242"/>
      <c r="C947" s="242"/>
      <c r="D947" s="243"/>
      <c r="E947" s="243"/>
      <c r="F947" s="244"/>
      <c r="G947" s="247"/>
      <c r="H947" s="246"/>
      <c r="I947" s="247"/>
    </row>
    <row r="948" spans="1:9">
      <c r="A948" s="242"/>
      <c r="B948" s="242"/>
      <c r="C948" s="242"/>
      <c r="D948" s="243"/>
      <c r="E948" s="243"/>
      <c r="F948" s="244"/>
      <c r="G948" s="247"/>
      <c r="H948" s="246"/>
      <c r="I948" s="247"/>
    </row>
    <row r="949" spans="1:9">
      <c r="A949" s="242"/>
      <c r="B949" s="242"/>
      <c r="C949" s="242"/>
      <c r="D949" s="243"/>
      <c r="E949" s="243"/>
      <c r="F949" s="244"/>
      <c r="G949" s="247"/>
      <c r="H949" s="246"/>
      <c r="I949" s="247"/>
    </row>
    <row r="950" spans="1:9">
      <c r="A950" s="242"/>
      <c r="B950" s="242"/>
      <c r="C950" s="242"/>
      <c r="D950" s="243"/>
      <c r="E950" s="243"/>
      <c r="F950" s="244"/>
      <c r="G950" s="247"/>
      <c r="H950" s="246"/>
      <c r="I950" s="247"/>
    </row>
    <row r="951" spans="1:9">
      <c r="A951" s="242"/>
      <c r="B951" s="242"/>
      <c r="C951" s="242"/>
      <c r="D951" s="243"/>
      <c r="E951" s="243"/>
      <c r="F951" s="244"/>
      <c r="G951" s="247"/>
      <c r="H951" s="246"/>
      <c r="I951" s="247"/>
    </row>
    <row r="952" spans="1:9">
      <c r="A952" s="242"/>
      <c r="B952" s="242"/>
      <c r="C952" s="242"/>
      <c r="D952" s="243"/>
      <c r="E952" s="243"/>
      <c r="F952" s="244"/>
      <c r="G952" s="247"/>
      <c r="H952" s="246"/>
      <c r="I952" s="247"/>
    </row>
    <row r="953" spans="1:9">
      <c r="A953" s="242"/>
      <c r="B953" s="242"/>
      <c r="C953" s="242"/>
      <c r="D953" s="243"/>
      <c r="E953" s="243"/>
      <c r="F953" s="244"/>
      <c r="G953" s="247"/>
      <c r="H953" s="246"/>
      <c r="I953" s="247"/>
    </row>
    <row r="954" spans="1:9">
      <c r="A954" s="242"/>
      <c r="B954" s="242"/>
      <c r="C954" s="242"/>
      <c r="D954" s="243"/>
      <c r="E954" s="243"/>
      <c r="F954" s="244"/>
      <c r="G954" s="247"/>
      <c r="H954" s="246"/>
      <c r="I954" s="247"/>
    </row>
    <row r="955" spans="1:9">
      <c r="A955" s="242"/>
      <c r="B955" s="242"/>
      <c r="C955" s="242"/>
      <c r="D955" s="243"/>
      <c r="E955" s="243"/>
      <c r="F955" s="244"/>
      <c r="G955" s="247"/>
      <c r="H955" s="246"/>
      <c r="I955" s="247"/>
    </row>
    <row r="956" spans="1:9">
      <c r="A956" s="242"/>
      <c r="B956" s="242"/>
      <c r="C956" s="242"/>
      <c r="D956" s="243"/>
      <c r="E956" s="243"/>
      <c r="F956" s="244"/>
      <c r="G956" s="247"/>
      <c r="H956" s="246"/>
      <c r="I956" s="247"/>
    </row>
    <row r="957" spans="1:9">
      <c r="A957" s="242"/>
      <c r="B957" s="242"/>
      <c r="C957" s="242"/>
      <c r="D957" s="243"/>
      <c r="E957" s="243"/>
      <c r="F957" s="244"/>
      <c r="G957" s="247"/>
      <c r="H957" s="246"/>
      <c r="I957" s="247"/>
    </row>
    <row r="958" spans="1:9">
      <c r="A958" s="242"/>
      <c r="B958" s="242"/>
      <c r="C958" s="242"/>
      <c r="D958" s="243"/>
      <c r="E958" s="243"/>
      <c r="F958" s="244"/>
      <c r="G958" s="247"/>
      <c r="H958" s="246"/>
      <c r="I958" s="247"/>
    </row>
    <row r="959" spans="1:9">
      <c r="A959" s="242"/>
      <c r="B959" s="242"/>
      <c r="C959" s="242"/>
      <c r="D959" s="243"/>
      <c r="E959" s="243"/>
      <c r="F959" s="244"/>
      <c r="G959" s="247"/>
      <c r="H959" s="246"/>
      <c r="I959" s="247"/>
    </row>
    <row r="960" spans="1:9">
      <c r="A960" s="242"/>
      <c r="B960" s="242"/>
      <c r="C960" s="242"/>
      <c r="D960" s="243"/>
      <c r="E960" s="243"/>
      <c r="F960" s="244"/>
      <c r="G960" s="247"/>
      <c r="H960" s="246"/>
      <c r="I960" s="247"/>
    </row>
    <row r="961" spans="1:9">
      <c r="A961" s="242"/>
      <c r="B961" s="242"/>
      <c r="C961" s="242"/>
      <c r="D961" s="243"/>
      <c r="E961" s="243"/>
      <c r="F961" s="244"/>
      <c r="G961" s="247"/>
      <c r="H961" s="246"/>
      <c r="I961" s="247"/>
    </row>
    <row r="962" spans="1:9">
      <c r="A962" s="242"/>
      <c r="B962" s="242"/>
      <c r="C962" s="242"/>
      <c r="D962" s="243"/>
      <c r="E962" s="243"/>
      <c r="F962" s="244"/>
      <c r="G962" s="247"/>
      <c r="H962" s="246"/>
      <c r="I962" s="247"/>
    </row>
    <row r="963" spans="1:9">
      <c r="A963" s="242"/>
      <c r="B963" s="242"/>
      <c r="C963" s="242"/>
      <c r="D963" s="243"/>
      <c r="E963" s="243"/>
      <c r="F963" s="244"/>
      <c r="G963" s="247"/>
      <c r="H963" s="246"/>
      <c r="I963" s="247"/>
    </row>
    <row r="964" spans="1:9">
      <c r="A964" s="242"/>
      <c r="B964" s="242"/>
      <c r="C964" s="242"/>
      <c r="D964" s="243"/>
      <c r="E964" s="243"/>
      <c r="F964" s="244"/>
      <c r="G964" s="247"/>
      <c r="H964" s="246"/>
      <c r="I964" s="247"/>
    </row>
    <row r="965" spans="1:9">
      <c r="A965" s="242"/>
      <c r="B965" s="242"/>
      <c r="C965" s="242"/>
      <c r="D965" s="243"/>
      <c r="E965" s="243"/>
      <c r="F965" s="244"/>
      <c r="G965" s="247"/>
      <c r="H965" s="246"/>
      <c r="I965" s="247"/>
    </row>
    <row r="966" spans="1:9">
      <c r="A966" s="242"/>
      <c r="B966" s="242"/>
      <c r="C966" s="242"/>
      <c r="D966" s="243"/>
      <c r="E966" s="243"/>
      <c r="F966" s="244"/>
      <c r="G966" s="247"/>
      <c r="H966" s="246"/>
      <c r="I966" s="247"/>
    </row>
    <row r="967" spans="1:9">
      <c r="A967" s="242"/>
      <c r="B967" s="242"/>
      <c r="C967" s="242"/>
      <c r="D967" s="243"/>
      <c r="E967" s="243"/>
      <c r="F967" s="244"/>
      <c r="G967" s="247"/>
      <c r="H967" s="246"/>
      <c r="I967" s="247"/>
    </row>
    <row r="968" spans="1:9">
      <c r="A968" s="242"/>
      <c r="B968" s="242"/>
      <c r="C968" s="242"/>
      <c r="D968" s="243"/>
      <c r="E968" s="243"/>
      <c r="F968" s="244"/>
      <c r="G968" s="247"/>
      <c r="H968" s="246"/>
      <c r="I968" s="247"/>
    </row>
    <row r="969" spans="1:9">
      <c r="A969" s="242"/>
      <c r="B969" s="242"/>
      <c r="C969" s="242"/>
      <c r="D969" s="243"/>
      <c r="E969" s="243"/>
      <c r="F969" s="244"/>
      <c r="G969" s="247"/>
      <c r="H969" s="246"/>
      <c r="I969" s="247"/>
    </row>
    <row r="970" spans="1:9">
      <c r="A970" s="242"/>
      <c r="B970" s="242"/>
      <c r="C970" s="242"/>
      <c r="D970" s="243"/>
      <c r="E970" s="243"/>
      <c r="F970" s="244"/>
      <c r="G970" s="247"/>
      <c r="H970" s="246"/>
      <c r="I970" s="247"/>
    </row>
    <row r="971" spans="1:9">
      <c r="A971" s="242"/>
      <c r="B971" s="242"/>
      <c r="C971" s="242"/>
      <c r="D971" s="243"/>
      <c r="E971" s="243"/>
      <c r="F971" s="244"/>
      <c r="G971" s="247"/>
      <c r="H971" s="246"/>
      <c r="I971" s="247"/>
    </row>
    <row r="972" spans="1:9">
      <c r="A972" s="242"/>
      <c r="B972" s="242"/>
      <c r="C972" s="242"/>
      <c r="D972" s="243"/>
      <c r="E972" s="243"/>
      <c r="F972" s="244"/>
      <c r="G972" s="247"/>
      <c r="H972" s="246"/>
      <c r="I972" s="247"/>
    </row>
    <row r="973" spans="1:9">
      <c r="A973" s="242"/>
      <c r="B973" s="242"/>
      <c r="C973" s="242"/>
      <c r="D973" s="243"/>
      <c r="E973" s="243"/>
      <c r="F973" s="244"/>
      <c r="G973" s="247"/>
      <c r="H973" s="246"/>
      <c r="I973" s="247"/>
    </row>
    <row r="974" spans="1:9">
      <c r="A974" s="242"/>
      <c r="B974" s="242"/>
      <c r="C974" s="242"/>
      <c r="D974" s="243"/>
      <c r="E974" s="243"/>
      <c r="F974" s="244"/>
      <c r="G974" s="247"/>
      <c r="H974" s="246"/>
      <c r="I974" s="247"/>
    </row>
    <row r="975" spans="1:9">
      <c r="A975" s="242"/>
      <c r="B975" s="242"/>
      <c r="C975" s="242"/>
      <c r="D975" s="243"/>
      <c r="E975" s="243"/>
      <c r="F975" s="244"/>
      <c r="G975" s="247"/>
      <c r="H975" s="246"/>
      <c r="I975" s="247"/>
    </row>
    <row r="976" spans="1:9">
      <c r="A976" s="242"/>
      <c r="B976" s="242"/>
      <c r="C976" s="242"/>
      <c r="D976" s="243"/>
      <c r="E976" s="243"/>
      <c r="F976" s="244"/>
      <c r="G976" s="247"/>
      <c r="H976" s="246"/>
      <c r="I976" s="247"/>
    </row>
    <row r="977" spans="1:9">
      <c r="A977" s="242"/>
      <c r="B977" s="242"/>
      <c r="C977" s="242"/>
      <c r="D977" s="243"/>
      <c r="E977" s="243"/>
      <c r="F977" s="244"/>
      <c r="G977" s="247"/>
      <c r="H977" s="246"/>
      <c r="I977" s="247"/>
    </row>
    <row r="978" spans="1:9">
      <c r="A978" s="242"/>
      <c r="B978" s="242"/>
      <c r="C978" s="242"/>
      <c r="D978" s="243"/>
      <c r="E978" s="243"/>
      <c r="F978" s="244"/>
      <c r="G978" s="247"/>
      <c r="H978" s="246"/>
      <c r="I978" s="247"/>
    </row>
    <row r="979" spans="1:9">
      <c r="A979" s="242"/>
      <c r="B979" s="242"/>
      <c r="C979" s="242"/>
      <c r="D979" s="243"/>
      <c r="E979" s="243"/>
      <c r="F979" s="244"/>
      <c r="G979" s="247"/>
      <c r="H979" s="246"/>
      <c r="I979" s="247"/>
    </row>
    <row r="980" spans="1:9">
      <c r="A980" s="242"/>
      <c r="B980" s="242"/>
      <c r="C980" s="242"/>
      <c r="D980" s="243"/>
      <c r="E980" s="243"/>
      <c r="F980" s="244"/>
      <c r="G980" s="247"/>
      <c r="H980" s="246"/>
      <c r="I980" s="247"/>
    </row>
    <row r="981" spans="1:9">
      <c r="A981" s="242"/>
      <c r="B981" s="242"/>
      <c r="C981" s="242"/>
      <c r="D981" s="243"/>
      <c r="E981" s="243"/>
      <c r="F981" s="244"/>
      <c r="G981" s="247"/>
      <c r="H981" s="246"/>
      <c r="I981" s="247"/>
    </row>
    <row r="982" spans="1:9">
      <c r="A982" s="242"/>
      <c r="B982" s="242"/>
      <c r="C982" s="242"/>
      <c r="D982" s="243"/>
      <c r="E982" s="243"/>
      <c r="F982" s="244"/>
      <c r="G982" s="247"/>
      <c r="H982" s="246"/>
      <c r="I982" s="247"/>
    </row>
    <row r="983" spans="1:9">
      <c r="A983" s="242"/>
      <c r="B983" s="242"/>
      <c r="C983" s="242"/>
      <c r="D983" s="243"/>
      <c r="E983" s="243"/>
      <c r="F983" s="244"/>
      <c r="G983" s="247"/>
      <c r="H983" s="246"/>
      <c r="I983" s="247"/>
    </row>
    <row r="984" spans="1:9">
      <c r="A984" s="242"/>
      <c r="B984" s="242"/>
      <c r="C984" s="242"/>
      <c r="D984" s="243"/>
      <c r="E984" s="243"/>
      <c r="F984" s="244"/>
      <c r="G984" s="247"/>
      <c r="H984" s="246"/>
      <c r="I984" s="247"/>
    </row>
    <row r="985" spans="1:9">
      <c r="A985" s="242"/>
      <c r="B985" s="242"/>
      <c r="C985" s="242"/>
      <c r="D985" s="243"/>
      <c r="E985" s="243"/>
      <c r="F985" s="244"/>
      <c r="G985" s="247"/>
      <c r="H985" s="246"/>
      <c r="I985" s="247"/>
    </row>
    <row r="986" spans="1:9">
      <c r="A986" s="242"/>
      <c r="B986" s="242"/>
      <c r="C986" s="242"/>
      <c r="D986" s="243"/>
      <c r="E986" s="243"/>
      <c r="F986" s="244"/>
      <c r="G986" s="247"/>
      <c r="H986" s="246"/>
      <c r="I986" s="247"/>
    </row>
    <row r="987" spans="1:9">
      <c r="A987" s="242"/>
      <c r="B987" s="242"/>
      <c r="C987" s="242"/>
      <c r="D987" s="243"/>
      <c r="E987" s="243"/>
      <c r="F987" s="244"/>
      <c r="G987" s="247"/>
      <c r="H987" s="246"/>
      <c r="I987" s="247"/>
    </row>
    <row r="988" spans="1:9">
      <c r="A988" s="242"/>
      <c r="B988" s="242"/>
      <c r="C988" s="242"/>
      <c r="D988" s="243"/>
      <c r="E988" s="243"/>
      <c r="F988" s="244"/>
      <c r="G988" s="247"/>
      <c r="H988" s="246"/>
      <c r="I988" s="247"/>
    </row>
    <row r="989" spans="1:9">
      <c r="A989" s="242"/>
      <c r="B989" s="242"/>
      <c r="C989" s="242"/>
      <c r="D989" s="243"/>
      <c r="E989" s="243"/>
      <c r="F989" s="244"/>
      <c r="G989" s="247"/>
      <c r="H989" s="246"/>
      <c r="I989" s="247"/>
    </row>
    <row r="990" spans="1:9">
      <c r="A990" s="242"/>
      <c r="B990" s="242"/>
      <c r="C990" s="242"/>
      <c r="D990" s="243"/>
      <c r="E990" s="243"/>
      <c r="F990" s="244"/>
      <c r="G990" s="247"/>
      <c r="H990" s="246"/>
      <c r="I990" s="247"/>
    </row>
    <row r="991" spans="1:9">
      <c r="A991" s="242"/>
      <c r="B991" s="242"/>
      <c r="C991" s="242"/>
      <c r="D991" s="243"/>
      <c r="E991" s="243"/>
      <c r="F991" s="244"/>
      <c r="G991" s="247"/>
      <c r="H991" s="246"/>
      <c r="I991" s="247"/>
    </row>
    <row r="992" spans="1:9">
      <c r="A992" s="242"/>
      <c r="B992" s="242"/>
      <c r="C992" s="242"/>
      <c r="D992" s="243"/>
      <c r="E992" s="243"/>
      <c r="F992" s="244"/>
      <c r="G992" s="247"/>
      <c r="H992" s="246"/>
      <c r="I992" s="247"/>
    </row>
    <row r="993" spans="1:9">
      <c r="A993" s="242"/>
      <c r="B993" s="242"/>
      <c r="C993" s="242"/>
      <c r="D993" s="243"/>
      <c r="E993" s="243"/>
      <c r="F993" s="244"/>
      <c r="G993" s="247"/>
      <c r="H993" s="246"/>
      <c r="I993" s="247"/>
    </row>
    <row r="994" spans="1:9">
      <c r="A994" s="242"/>
      <c r="B994" s="242"/>
      <c r="C994" s="242"/>
      <c r="D994" s="243"/>
      <c r="E994" s="243"/>
      <c r="F994" s="244"/>
      <c r="G994" s="247"/>
      <c r="H994" s="246"/>
      <c r="I994" s="247"/>
    </row>
    <row r="995" spans="1:9">
      <c r="A995" s="242"/>
      <c r="B995" s="242"/>
      <c r="C995" s="242"/>
      <c r="D995" s="243"/>
      <c r="E995" s="243"/>
      <c r="F995" s="244"/>
      <c r="G995" s="247"/>
      <c r="H995" s="246"/>
      <c r="I995" s="247"/>
    </row>
    <row r="996" spans="1:9">
      <c r="A996" s="242"/>
      <c r="B996" s="242"/>
      <c r="C996" s="242"/>
      <c r="D996" s="243"/>
      <c r="E996" s="243"/>
      <c r="F996" s="244"/>
      <c r="G996" s="247"/>
      <c r="H996" s="246"/>
      <c r="I996" s="247"/>
    </row>
    <row r="997" spans="1:9">
      <c r="A997" s="242"/>
      <c r="B997" s="242"/>
      <c r="C997" s="242"/>
      <c r="D997" s="243"/>
      <c r="E997" s="243"/>
      <c r="F997" s="244"/>
      <c r="G997" s="247"/>
      <c r="H997" s="246"/>
      <c r="I997" s="247"/>
    </row>
    <row r="998" spans="1:9">
      <c r="A998" s="242"/>
      <c r="B998" s="242"/>
      <c r="C998" s="242"/>
      <c r="D998" s="243"/>
      <c r="E998" s="243"/>
      <c r="F998" s="244"/>
      <c r="G998" s="247"/>
      <c r="H998" s="246"/>
      <c r="I998" s="247"/>
    </row>
    <row r="999" spans="1:9">
      <c r="A999" s="242"/>
      <c r="B999" s="242"/>
      <c r="C999" s="242"/>
      <c r="D999" s="243"/>
      <c r="E999" s="243"/>
      <c r="F999" s="244"/>
      <c r="G999" s="247"/>
      <c r="H999" s="246"/>
      <c r="I999" s="247"/>
    </row>
    <row r="1000" spans="1:9">
      <c r="A1000" s="242"/>
      <c r="B1000" s="242"/>
      <c r="C1000" s="242"/>
      <c r="D1000" s="243"/>
      <c r="E1000" s="243"/>
      <c r="F1000" s="244"/>
      <c r="G1000" s="247"/>
      <c r="H1000" s="246"/>
      <c r="I1000" s="247"/>
    </row>
    <row r="1001" spans="1:9">
      <c r="A1001" s="242"/>
      <c r="B1001" s="242"/>
      <c r="C1001" s="242"/>
      <c r="D1001" s="243"/>
      <c r="E1001" s="243"/>
      <c r="F1001" s="244"/>
      <c r="G1001" s="247"/>
      <c r="H1001" s="246"/>
      <c r="I1001" s="247"/>
    </row>
    <row r="1002" spans="1:9">
      <c r="A1002" s="242"/>
      <c r="B1002" s="242"/>
      <c r="C1002" s="242"/>
      <c r="D1002" s="243"/>
      <c r="E1002" s="243"/>
      <c r="F1002" s="244"/>
      <c r="G1002" s="247"/>
      <c r="H1002" s="246"/>
      <c r="I1002" s="247"/>
    </row>
    <row r="1003" spans="1:9">
      <c r="A1003" s="242"/>
      <c r="B1003" s="242"/>
      <c r="C1003" s="242"/>
      <c r="D1003" s="243"/>
      <c r="E1003" s="243"/>
      <c r="F1003" s="244"/>
      <c r="G1003" s="247"/>
      <c r="H1003" s="246"/>
      <c r="I1003" s="247"/>
    </row>
    <row r="1004" spans="1:9">
      <c r="A1004" s="242"/>
      <c r="B1004" s="242"/>
      <c r="C1004" s="242"/>
      <c r="D1004" s="243"/>
      <c r="E1004" s="243"/>
      <c r="F1004" s="244"/>
      <c r="G1004" s="247"/>
      <c r="H1004" s="246"/>
      <c r="I1004" s="247"/>
    </row>
    <row r="1005" spans="1:9">
      <c r="A1005" s="242"/>
      <c r="B1005" s="242"/>
      <c r="C1005" s="242"/>
      <c r="D1005" s="243"/>
      <c r="E1005" s="243"/>
      <c r="F1005" s="244"/>
      <c r="G1005" s="247"/>
      <c r="H1005" s="246"/>
      <c r="I1005" s="247"/>
    </row>
    <row r="1006" spans="1:9">
      <c r="A1006" s="242"/>
      <c r="B1006" s="242"/>
      <c r="C1006" s="242"/>
      <c r="D1006" s="243"/>
      <c r="E1006" s="243"/>
      <c r="F1006" s="244"/>
      <c r="G1006" s="247"/>
      <c r="H1006" s="246"/>
      <c r="I1006" s="247"/>
    </row>
    <row r="1007" spans="1:9">
      <c r="A1007" s="242"/>
      <c r="B1007" s="242"/>
      <c r="C1007" s="242"/>
      <c r="D1007" s="243"/>
      <c r="E1007" s="243"/>
      <c r="F1007" s="244"/>
      <c r="G1007" s="247"/>
      <c r="H1007" s="246"/>
      <c r="I1007" s="247"/>
    </row>
    <row r="1008" spans="1:9">
      <c r="A1008" s="242"/>
      <c r="B1008" s="242"/>
      <c r="C1008" s="242"/>
      <c r="D1008" s="243"/>
      <c r="E1008" s="243"/>
      <c r="F1008" s="244"/>
      <c r="G1008" s="247"/>
      <c r="H1008" s="246"/>
      <c r="I1008" s="247"/>
    </row>
    <row r="1009" spans="1:9">
      <c r="A1009" s="242"/>
      <c r="B1009" s="242"/>
      <c r="C1009" s="242"/>
      <c r="D1009" s="243"/>
      <c r="E1009" s="243"/>
      <c r="F1009" s="244"/>
      <c r="G1009" s="247"/>
      <c r="H1009" s="246"/>
      <c r="I1009" s="247"/>
    </row>
    <row r="1010" spans="1:9">
      <c r="A1010" s="242"/>
      <c r="B1010" s="242"/>
      <c r="C1010" s="242"/>
      <c r="D1010" s="243"/>
      <c r="E1010" s="243"/>
      <c r="F1010" s="244"/>
      <c r="G1010" s="247"/>
      <c r="H1010" s="246"/>
      <c r="I1010" s="247"/>
    </row>
    <row r="1011" spans="1:9">
      <c r="A1011" s="242"/>
      <c r="B1011" s="242"/>
      <c r="C1011" s="242"/>
      <c r="D1011" s="243"/>
      <c r="E1011" s="243"/>
      <c r="F1011" s="244"/>
      <c r="G1011" s="247"/>
      <c r="H1011" s="246"/>
      <c r="I1011" s="247"/>
    </row>
    <row r="1012" spans="1:9">
      <c r="A1012" s="242"/>
      <c r="B1012" s="242"/>
      <c r="C1012" s="242"/>
      <c r="D1012" s="243"/>
      <c r="E1012" s="243"/>
      <c r="F1012" s="244"/>
      <c r="G1012" s="247"/>
      <c r="H1012" s="246"/>
      <c r="I1012" s="247"/>
    </row>
    <row r="1013" spans="1:9">
      <c r="A1013" s="242"/>
      <c r="B1013" s="242"/>
      <c r="C1013" s="242"/>
      <c r="D1013" s="243"/>
      <c r="E1013" s="243"/>
      <c r="F1013" s="244"/>
      <c r="G1013" s="247"/>
      <c r="H1013" s="246"/>
      <c r="I1013" s="247"/>
    </row>
    <row r="1014" spans="1:9">
      <c r="A1014" s="242"/>
      <c r="B1014" s="242"/>
      <c r="C1014" s="242"/>
      <c r="D1014" s="243"/>
      <c r="E1014" s="243"/>
      <c r="F1014" s="244"/>
      <c r="G1014" s="247"/>
      <c r="H1014" s="246"/>
      <c r="I1014" s="247"/>
    </row>
    <row r="1015" spans="1:9">
      <c r="A1015" s="242"/>
      <c r="B1015" s="242"/>
      <c r="C1015" s="242"/>
      <c r="D1015" s="243"/>
      <c r="E1015" s="243"/>
      <c r="F1015" s="244"/>
      <c r="G1015" s="247"/>
      <c r="H1015" s="246"/>
      <c r="I1015" s="247"/>
    </row>
    <row r="1016" spans="1:9">
      <c r="A1016" s="242"/>
      <c r="B1016" s="242"/>
      <c r="C1016" s="242"/>
      <c r="D1016" s="243"/>
      <c r="E1016" s="243"/>
      <c r="F1016" s="244"/>
      <c r="G1016" s="247"/>
      <c r="H1016" s="246"/>
      <c r="I1016" s="247"/>
    </row>
    <row r="1017" spans="1:9">
      <c r="A1017" s="242"/>
      <c r="B1017" s="242"/>
      <c r="C1017" s="242"/>
      <c r="D1017" s="243"/>
      <c r="E1017" s="243"/>
      <c r="F1017" s="244"/>
      <c r="G1017" s="247"/>
      <c r="H1017" s="246"/>
      <c r="I1017" s="247"/>
    </row>
    <row r="1018" spans="1:9">
      <c r="A1018" s="242"/>
      <c r="B1018" s="242"/>
      <c r="C1018" s="242"/>
      <c r="D1018" s="243"/>
      <c r="E1018" s="243"/>
      <c r="F1018" s="244"/>
      <c r="G1018" s="247"/>
      <c r="H1018" s="246"/>
      <c r="I1018" s="247"/>
    </row>
    <row r="1019" spans="1:9">
      <c r="A1019" s="242"/>
      <c r="B1019" s="242"/>
      <c r="C1019" s="242"/>
      <c r="D1019" s="243"/>
      <c r="E1019" s="243"/>
      <c r="F1019" s="244"/>
      <c r="G1019" s="247"/>
      <c r="H1019" s="246"/>
      <c r="I1019" s="247"/>
    </row>
    <row r="1020" spans="1:9">
      <c r="A1020" s="242"/>
      <c r="B1020" s="242"/>
      <c r="C1020" s="242"/>
      <c r="D1020" s="243"/>
      <c r="E1020" s="243"/>
      <c r="F1020" s="244"/>
      <c r="G1020" s="247"/>
      <c r="H1020" s="246"/>
      <c r="I1020" s="247"/>
    </row>
    <row r="1021" spans="1:9">
      <c r="A1021" s="242"/>
      <c r="B1021" s="242"/>
      <c r="C1021" s="242"/>
      <c r="D1021" s="243"/>
      <c r="E1021" s="243"/>
      <c r="F1021" s="244"/>
      <c r="G1021" s="247"/>
      <c r="H1021" s="246"/>
      <c r="I1021" s="247"/>
    </row>
    <row r="1022" spans="1:9">
      <c r="A1022" s="242"/>
      <c r="B1022" s="242"/>
      <c r="C1022" s="242"/>
      <c r="D1022" s="243"/>
      <c r="E1022" s="243"/>
      <c r="F1022" s="244"/>
      <c r="G1022" s="247"/>
      <c r="H1022" s="246"/>
      <c r="I1022" s="247"/>
    </row>
    <row r="1023" spans="1:9">
      <c r="A1023" s="242"/>
      <c r="B1023" s="242"/>
      <c r="C1023" s="242"/>
      <c r="D1023" s="243"/>
      <c r="E1023" s="243"/>
      <c r="F1023" s="244"/>
      <c r="G1023" s="247"/>
      <c r="H1023" s="246"/>
      <c r="I1023" s="247"/>
    </row>
    <row r="1024" spans="1:9">
      <c r="A1024" s="242"/>
      <c r="B1024" s="242"/>
      <c r="C1024" s="242"/>
      <c r="D1024" s="243"/>
      <c r="E1024" s="243"/>
      <c r="F1024" s="244"/>
      <c r="G1024" s="247"/>
      <c r="H1024" s="246"/>
      <c r="I1024" s="247"/>
    </row>
    <row r="1025" spans="1:9">
      <c r="A1025" s="242"/>
      <c r="B1025" s="242"/>
      <c r="C1025" s="242"/>
      <c r="D1025" s="243"/>
      <c r="E1025" s="243"/>
      <c r="F1025" s="244"/>
      <c r="G1025" s="247"/>
      <c r="H1025" s="246"/>
      <c r="I1025" s="247"/>
    </row>
    <row r="1026" spans="1:9">
      <c r="A1026" s="242"/>
      <c r="B1026" s="242"/>
      <c r="C1026" s="242"/>
      <c r="D1026" s="243"/>
      <c r="E1026" s="243"/>
      <c r="F1026" s="244"/>
      <c r="G1026" s="247"/>
      <c r="H1026" s="246"/>
      <c r="I1026" s="247"/>
    </row>
    <row r="1027" spans="1:9">
      <c r="A1027" s="242"/>
      <c r="B1027" s="242"/>
      <c r="C1027" s="242"/>
      <c r="D1027" s="243"/>
      <c r="E1027" s="243"/>
      <c r="F1027" s="244"/>
      <c r="G1027" s="247"/>
      <c r="H1027" s="246"/>
      <c r="I1027" s="247"/>
    </row>
    <row r="1028" spans="1:9">
      <c r="A1028" s="242"/>
      <c r="B1028" s="242"/>
      <c r="C1028" s="242"/>
      <c r="D1028" s="243"/>
      <c r="E1028" s="243"/>
      <c r="F1028" s="244"/>
      <c r="G1028" s="247"/>
      <c r="H1028" s="246"/>
      <c r="I1028" s="247"/>
    </row>
    <row r="1029" spans="1:9">
      <c r="A1029" s="242"/>
      <c r="B1029" s="242"/>
      <c r="C1029" s="242"/>
      <c r="D1029" s="243"/>
      <c r="E1029" s="243"/>
      <c r="F1029" s="244"/>
      <c r="G1029" s="247"/>
      <c r="H1029" s="246"/>
      <c r="I1029" s="247"/>
    </row>
    <row r="1030" spans="1:9">
      <c r="A1030" s="242"/>
      <c r="B1030" s="242"/>
      <c r="C1030" s="242"/>
      <c r="D1030" s="243"/>
      <c r="E1030" s="243"/>
      <c r="F1030" s="244"/>
      <c r="G1030" s="247"/>
      <c r="H1030" s="246"/>
      <c r="I1030" s="247"/>
    </row>
    <row r="1031" spans="1:9">
      <c r="A1031" s="242"/>
      <c r="B1031" s="242"/>
      <c r="C1031" s="242"/>
      <c r="D1031" s="243"/>
      <c r="E1031" s="243"/>
      <c r="F1031" s="244"/>
      <c r="G1031" s="247"/>
      <c r="H1031" s="246"/>
      <c r="I1031" s="247"/>
    </row>
    <row r="1032" spans="1:9">
      <c r="A1032" s="242"/>
      <c r="B1032" s="242"/>
      <c r="C1032" s="242"/>
      <c r="D1032" s="243"/>
      <c r="E1032" s="243"/>
      <c r="F1032" s="244"/>
      <c r="G1032" s="247"/>
      <c r="H1032" s="246"/>
      <c r="I1032" s="247"/>
    </row>
    <row r="1033" spans="1:9">
      <c r="A1033" s="242"/>
      <c r="B1033" s="242"/>
      <c r="C1033" s="242"/>
      <c r="D1033" s="243"/>
      <c r="E1033" s="243"/>
      <c r="F1033" s="244"/>
      <c r="G1033" s="247"/>
      <c r="H1033" s="246"/>
      <c r="I1033" s="247"/>
    </row>
    <row r="1034" spans="1:9">
      <c r="A1034" s="242"/>
      <c r="B1034" s="242"/>
      <c r="C1034" s="242"/>
      <c r="D1034" s="243"/>
      <c r="E1034" s="243"/>
      <c r="F1034" s="244"/>
      <c r="G1034" s="247"/>
      <c r="H1034" s="246"/>
      <c r="I1034" s="247"/>
    </row>
    <row r="1035" spans="1:9">
      <c r="A1035" s="242"/>
      <c r="B1035" s="242"/>
      <c r="C1035" s="242"/>
      <c r="D1035" s="243"/>
      <c r="E1035" s="243"/>
      <c r="F1035" s="244"/>
      <c r="G1035" s="247"/>
      <c r="H1035" s="246"/>
      <c r="I1035" s="247"/>
    </row>
    <row r="1036" spans="1:9">
      <c r="A1036" s="242"/>
      <c r="B1036" s="242"/>
      <c r="C1036" s="242"/>
      <c r="D1036" s="243"/>
      <c r="E1036" s="243"/>
      <c r="F1036" s="244"/>
      <c r="G1036" s="247"/>
      <c r="H1036" s="246"/>
      <c r="I1036" s="247"/>
    </row>
    <row r="1037" spans="1:9">
      <c r="A1037" s="242"/>
      <c r="B1037" s="242"/>
      <c r="C1037" s="242"/>
      <c r="D1037" s="243"/>
      <c r="E1037" s="243"/>
      <c r="F1037" s="244"/>
      <c r="G1037" s="247"/>
      <c r="H1037" s="246"/>
      <c r="I1037" s="247"/>
    </row>
    <row r="1038" spans="1:9">
      <c r="A1038" s="242"/>
      <c r="B1038" s="242"/>
      <c r="C1038" s="242"/>
      <c r="D1038" s="243"/>
      <c r="E1038" s="243"/>
      <c r="F1038" s="244"/>
      <c r="G1038" s="247"/>
      <c r="H1038" s="246"/>
      <c r="I1038" s="247"/>
    </row>
    <row r="1039" spans="1:9">
      <c r="A1039" s="242"/>
      <c r="B1039" s="242"/>
      <c r="C1039" s="242"/>
      <c r="D1039" s="243"/>
      <c r="E1039" s="243"/>
      <c r="F1039" s="244"/>
      <c r="G1039" s="247"/>
      <c r="H1039" s="246"/>
      <c r="I1039" s="247"/>
    </row>
    <row r="1040" spans="1:9">
      <c r="A1040" s="242"/>
      <c r="B1040" s="242"/>
      <c r="C1040" s="242"/>
      <c r="D1040" s="243"/>
      <c r="E1040" s="243"/>
      <c r="F1040" s="244"/>
      <c r="G1040" s="247"/>
      <c r="H1040" s="246"/>
      <c r="I1040" s="247"/>
    </row>
    <row r="1041" spans="1:9">
      <c r="A1041" s="242"/>
      <c r="B1041" s="242"/>
      <c r="C1041" s="242"/>
      <c r="D1041" s="243"/>
      <c r="E1041" s="243"/>
      <c r="F1041" s="244"/>
      <c r="G1041" s="247"/>
      <c r="H1041" s="246"/>
      <c r="I1041" s="247"/>
    </row>
    <row r="1042" spans="1:9">
      <c r="A1042" s="242"/>
      <c r="B1042" s="242"/>
      <c r="C1042" s="242"/>
      <c r="D1042" s="243"/>
      <c r="E1042" s="243"/>
      <c r="F1042" s="244"/>
      <c r="G1042" s="247"/>
      <c r="H1042" s="246"/>
      <c r="I1042" s="247"/>
    </row>
    <row r="1043" spans="1:9">
      <c r="A1043" s="242"/>
      <c r="B1043" s="242"/>
      <c r="C1043" s="242"/>
      <c r="D1043" s="243"/>
      <c r="E1043" s="243"/>
      <c r="F1043" s="244"/>
      <c r="G1043" s="247"/>
      <c r="H1043" s="246"/>
      <c r="I1043" s="247"/>
    </row>
    <row r="1044" spans="1:9">
      <c r="A1044" s="242"/>
      <c r="B1044" s="242"/>
      <c r="C1044" s="242"/>
      <c r="D1044" s="243"/>
      <c r="E1044" s="243"/>
      <c r="F1044" s="244"/>
      <c r="G1044" s="247"/>
      <c r="H1044" s="246"/>
      <c r="I1044" s="247"/>
    </row>
    <row r="1045" spans="1:9">
      <c r="A1045" s="242"/>
      <c r="B1045" s="242"/>
      <c r="C1045" s="242"/>
      <c r="D1045" s="243"/>
      <c r="E1045" s="243"/>
      <c r="F1045" s="244"/>
      <c r="G1045" s="247"/>
      <c r="H1045" s="246"/>
      <c r="I1045" s="247"/>
    </row>
    <row r="1046" spans="1:9">
      <c r="A1046" s="242"/>
      <c r="B1046" s="242"/>
      <c r="C1046" s="242"/>
      <c r="D1046" s="243"/>
      <c r="E1046" s="243"/>
      <c r="F1046" s="244"/>
      <c r="G1046" s="247"/>
      <c r="H1046" s="246"/>
      <c r="I1046" s="247"/>
    </row>
    <row r="1047" spans="1:9">
      <c r="A1047" s="242"/>
      <c r="B1047" s="242"/>
      <c r="C1047" s="242"/>
      <c r="D1047" s="243"/>
      <c r="E1047" s="243"/>
      <c r="F1047" s="244"/>
      <c r="G1047" s="247"/>
      <c r="H1047" s="246"/>
      <c r="I1047" s="247"/>
    </row>
    <row r="1048" spans="1:9">
      <c r="A1048" s="242"/>
      <c r="B1048" s="242"/>
      <c r="C1048" s="242"/>
      <c r="D1048" s="243"/>
      <c r="E1048" s="243"/>
      <c r="F1048" s="244"/>
      <c r="G1048" s="247"/>
      <c r="H1048" s="246"/>
      <c r="I1048" s="247"/>
    </row>
    <row r="1049" spans="1:9">
      <c r="A1049" s="242"/>
      <c r="B1049" s="242"/>
      <c r="C1049" s="242"/>
      <c r="D1049" s="243"/>
      <c r="E1049" s="243"/>
      <c r="F1049" s="244"/>
      <c r="G1049" s="247"/>
      <c r="H1049" s="246"/>
      <c r="I1049" s="247"/>
    </row>
    <row r="1050" spans="1:9">
      <c r="A1050" s="242"/>
      <c r="B1050" s="242"/>
      <c r="C1050" s="242"/>
      <c r="D1050" s="243"/>
      <c r="E1050" s="243"/>
      <c r="F1050" s="244"/>
      <c r="G1050" s="247"/>
      <c r="H1050" s="246"/>
      <c r="I1050" s="247"/>
    </row>
    <row r="1051" spans="1:9">
      <c r="A1051" s="242"/>
      <c r="B1051" s="242"/>
      <c r="C1051" s="242"/>
      <c r="D1051" s="243"/>
      <c r="E1051" s="243"/>
      <c r="F1051" s="244"/>
      <c r="G1051" s="247"/>
      <c r="H1051" s="246"/>
      <c r="I1051" s="247"/>
    </row>
    <row r="1052" spans="1:9">
      <c r="A1052" s="242"/>
      <c r="B1052" s="242"/>
      <c r="C1052" s="242"/>
      <c r="D1052" s="243"/>
      <c r="E1052" s="243"/>
      <c r="F1052" s="244"/>
      <c r="G1052" s="247"/>
      <c r="H1052" s="246"/>
      <c r="I1052" s="247"/>
    </row>
    <row r="1053" spans="1:9">
      <c r="A1053" s="242"/>
      <c r="B1053" s="242"/>
      <c r="C1053" s="242"/>
      <c r="D1053" s="243"/>
      <c r="E1053" s="243"/>
      <c r="F1053" s="244"/>
      <c r="G1053" s="247"/>
      <c r="H1053" s="246"/>
      <c r="I1053" s="247"/>
    </row>
    <row r="1054" spans="1:9">
      <c r="A1054" s="242"/>
      <c r="B1054" s="242"/>
      <c r="C1054" s="242"/>
      <c r="D1054" s="243"/>
      <c r="E1054" s="243"/>
      <c r="F1054" s="244"/>
      <c r="G1054" s="247"/>
      <c r="H1054" s="246"/>
      <c r="I1054" s="247"/>
    </row>
    <row r="1055" spans="1:9">
      <c r="A1055" s="242"/>
      <c r="B1055" s="242"/>
      <c r="C1055" s="242"/>
      <c r="D1055" s="243"/>
      <c r="E1055" s="243"/>
      <c r="F1055" s="244"/>
      <c r="G1055" s="247"/>
      <c r="H1055" s="246"/>
      <c r="I1055" s="247"/>
    </row>
    <row r="1056" spans="1:9">
      <c r="A1056" s="242"/>
      <c r="B1056" s="242"/>
      <c r="C1056" s="242"/>
      <c r="D1056" s="243"/>
      <c r="E1056" s="243"/>
      <c r="F1056" s="244"/>
      <c r="G1056" s="247"/>
      <c r="H1056" s="246"/>
      <c r="I1056" s="247"/>
    </row>
    <row r="1057" spans="1:9">
      <c r="A1057" s="242"/>
      <c r="B1057" s="242"/>
      <c r="C1057" s="242"/>
      <c r="D1057" s="243"/>
      <c r="E1057" s="243"/>
      <c r="F1057" s="244"/>
      <c r="G1057" s="247"/>
      <c r="H1057" s="246"/>
      <c r="I1057" s="247"/>
    </row>
    <row r="1058" spans="1:9">
      <c r="A1058" s="242"/>
      <c r="B1058" s="242"/>
      <c r="C1058" s="242"/>
      <c r="D1058" s="243"/>
      <c r="E1058" s="243"/>
      <c r="F1058" s="244"/>
      <c r="G1058" s="247"/>
      <c r="H1058" s="246"/>
      <c r="I1058" s="247"/>
    </row>
    <row r="1059" spans="1:9">
      <c r="A1059" s="242"/>
      <c r="B1059" s="242"/>
      <c r="C1059" s="242"/>
      <c r="D1059" s="243"/>
      <c r="E1059" s="243"/>
      <c r="F1059" s="244"/>
      <c r="G1059" s="247"/>
      <c r="H1059" s="246"/>
      <c r="I1059" s="247"/>
    </row>
    <row r="1060" spans="1:9">
      <c r="A1060" s="242"/>
      <c r="B1060" s="242"/>
      <c r="C1060" s="242"/>
      <c r="D1060" s="243"/>
      <c r="E1060" s="243"/>
      <c r="F1060" s="244"/>
      <c r="G1060" s="247"/>
      <c r="H1060" s="246"/>
      <c r="I1060" s="247"/>
    </row>
    <row r="1061" spans="1:9">
      <c r="A1061" s="242"/>
      <c r="B1061" s="242"/>
      <c r="C1061" s="242"/>
      <c r="D1061" s="243"/>
      <c r="E1061" s="243"/>
      <c r="F1061" s="244"/>
      <c r="G1061" s="247"/>
      <c r="H1061" s="246"/>
      <c r="I1061" s="247"/>
    </row>
    <row r="1062" spans="1:9">
      <c r="A1062" s="242"/>
      <c r="B1062" s="242"/>
      <c r="C1062" s="242"/>
      <c r="D1062" s="243"/>
      <c r="E1062" s="243"/>
      <c r="F1062" s="244"/>
      <c r="G1062" s="247"/>
      <c r="H1062" s="246"/>
      <c r="I1062" s="247"/>
    </row>
    <row r="1063" spans="1:9">
      <c r="A1063" s="242"/>
      <c r="B1063" s="242"/>
      <c r="C1063" s="242"/>
      <c r="D1063" s="243"/>
      <c r="E1063" s="243"/>
      <c r="F1063" s="244"/>
      <c r="G1063" s="247"/>
      <c r="H1063" s="246"/>
      <c r="I1063" s="247"/>
    </row>
    <row r="1064" spans="1:9">
      <c r="A1064" s="242"/>
      <c r="B1064" s="242"/>
      <c r="C1064" s="242"/>
      <c r="D1064" s="243"/>
      <c r="E1064" s="243"/>
      <c r="F1064" s="244"/>
      <c r="G1064" s="247"/>
      <c r="H1064" s="246"/>
      <c r="I1064" s="247"/>
    </row>
    <row r="1065" spans="1:9">
      <c r="A1065" s="242"/>
      <c r="B1065" s="242"/>
      <c r="C1065" s="242"/>
      <c r="D1065" s="243"/>
      <c r="E1065" s="243"/>
      <c r="F1065" s="244"/>
      <c r="G1065" s="247"/>
      <c r="H1065" s="246"/>
      <c r="I1065" s="247"/>
    </row>
    <row r="1066" spans="1:9">
      <c r="A1066" s="242"/>
      <c r="B1066" s="242"/>
      <c r="C1066" s="242"/>
      <c r="D1066" s="243"/>
      <c r="E1066" s="243"/>
      <c r="F1066" s="244"/>
      <c r="G1066" s="247"/>
      <c r="H1066" s="246"/>
      <c r="I1066" s="247"/>
    </row>
    <row r="1067" spans="1:9">
      <c r="A1067" s="242"/>
      <c r="B1067" s="242"/>
      <c r="C1067" s="242"/>
      <c r="D1067" s="243"/>
      <c r="E1067" s="243"/>
      <c r="F1067" s="244"/>
      <c r="G1067" s="247"/>
      <c r="H1067" s="246"/>
      <c r="I1067" s="247"/>
    </row>
    <row r="1068" spans="1:9">
      <c r="A1068" s="242"/>
      <c r="B1068" s="242"/>
      <c r="C1068" s="242"/>
      <c r="D1068" s="243"/>
      <c r="E1068" s="243"/>
      <c r="F1068" s="244"/>
      <c r="G1068" s="247"/>
      <c r="H1068" s="246"/>
      <c r="I1068" s="247"/>
    </row>
    <row r="1069" spans="1:9">
      <c r="A1069" s="242"/>
      <c r="B1069" s="242"/>
      <c r="C1069" s="242"/>
      <c r="D1069" s="243"/>
      <c r="E1069" s="243"/>
      <c r="F1069" s="244"/>
      <c r="G1069" s="247"/>
      <c r="H1069" s="246"/>
      <c r="I1069" s="247"/>
    </row>
    <row r="1070" spans="1:9">
      <c r="A1070" s="242"/>
      <c r="B1070" s="242"/>
      <c r="C1070" s="242"/>
      <c r="D1070" s="243"/>
      <c r="E1070" s="243"/>
      <c r="F1070" s="244"/>
      <c r="G1070" s="247"/>
      <c r="H1070" s="246"/>
      <c r="I1070" s="247"/>
    </row>
    <row r="1071" spans="1:9">
      <c r="A1071" s="242"/>
      <c r="B1071" s="242"/>
      <c r="C1071" s="242"/>
      <c r="D1071" s="243"/>
      <c r="E1071" s="243"/>
      <c r="F1071" s="244"/>
      <c r="G1071" s="247"/>
      <c r="H1071" s="246"/>
      <c r="I1071" s="247"/>
    </row>
    <row r="1072" spans="1:9">
      <c r="A1072" s="242"/>
      <c r="B1072" s="242"/>
      <c r="C1072" s="242"/>
      <c r="D1072" s="243"/>
      <c r="E1072" s="243"/>
      <c r="F1072" s="244"/>
      <c r="G1072" s="247"/>
      <c r="H1072" s="246"/>
      <c r="I1072" s="247"/>
    </row>
    <row r="1073" spans="1:9">
      <c r="A1073" s="242"/>
      <c r="B1073" s="242"/>
      <c r="C1073" s="242"/>
      <c r="D1073" s="243"/>
      <c r="E1073" s="243"/>
      <c r="F1073" s="244"/>
      <c r="G1073" s="247"/>
      <c r="H1073" s="246"/>
      <c r="I1073" s="247"/>
    </row>
    <row r="1074" spans="1:9">
      <c r="A1074" s="242"/>
      <c r="B1074" s="242"/>
      <c r="C1074" s="242"/>
      <c r="D1074" s="243"/>
      <c r="E1074" s="243"/>
      <c r="F1074" s="244"/>
      <c r="G1074" s="247"/>
      <c r="H1074" s="246"/>
      <c r="I1074" s="247"/>
    </row>
    <row r="1075" spans="1:9">
      <c r="A1075" s="242"/>
      <c r="B1075" s="242"/>
      <c r="C1075" s="242"/>
      <c r="D1075" s="243"/>
      <c r="E1075" s="243"/>
      <c r="F1075" s="244"/>
      <c r="G1075" s="247"/>
      <c r="H1075" s="246"/>
      <c r="I1075" s="247"/>
    </row>
    <row r="1076" spans="1:9">
      <c r="A1076" s="242"/>
      <c r="B1076" s="242"/>
      <c r="C1076" s="242"/>
      <c r="D1076" s="243"/>
      <c r="E1076" s="243"/>
      <c r="F1076" s="244"/>
      <c r="G1076" s="247"/>
      <c r="H1076" s="246"/>
      <c r="I1076" s="247"/>
    </row>
    <row r="1077" spans="1:9">
      <c r="A1077" s="242"/>
      <c r="B1077" s="242"/>
      <c r="C1077" s="242"/>
      <c r="D1077" s="243"/>
      <c r="E1077" s="243"/>
      <c r="F1077" s="244"/>
      <c r="G1077" s="247"/>
      <c r="H1077" s="246"/>
      <c r="I1077" s="247"/>
    </row>
    <row r="1078" spans="1:9">
      <c r="A1078" s="242"/>
      <c r="B1078" s="242"/>
      <c r="C1078" s="242"/>
      <c r="D1078" s="243"/>
      <c r="E1078" s="243"/>
      <c r="F1078" s="244"/>
      <c r="G1078" s="247"/>
      <c r="H1078" s="246"/>
      <c r="I1078" s="247"/>
    </row>
    <row r="1079" spans="1:9">
      <c r="A1079" s="242"/>
      <c r="B1079" s="242"/>
      <c r="C1079" s="242"/>
      <c r="D1079" s="243"/>
      <c r="E1079" s="243"/>
      <c r="F1079" s="244"/>
      <c r="G1079" s="247"/>
      <c r="H1079" s="246"/>
      <c r="I1079" s="247"/>
    </row>
    <row r="1080" spans="1:9">
      <c r="A1080" s="242"/>
      <c r="B1080" s="242"/>
      <c r="C1080" s="242"/>
      <c r="D1080" s="243"/>
      <c r="E1080" s="243"/>
      <c r="F1080" s="244"/>
      <c r="G1080" s="247"/>
      <c r="H1080" s="246"/>
      <c r="I1080" s="247"/>
    </row>
    <row r="1081" spans="1:9">
      <c r="A1081" s="242"/>
      <c r="B1081" s="242"/>
      <c r="C1081" s="242"/>
      <c r="D1081" s="243"/>
      <c r="E1081" s="243"/>
      <c r="F1081" s="244"/>
      <c r="G1081" s="247"/>
      <c r="H1081" s="246"/>
      <c r="I1081" s="247"/>
    </row>
    <row r="1082" spans="1:9">
      <c r="A1082" s="242"/>
      <c r="B1082" s="242"/>
      <c r="C1082" s="242"/>
      <c r="D1082" s="243"/>
      <c r="E1082" s="243"/>
      <c r="F1082" s="244"/>
      <c r="G1082" s="247"/>
      <c r="H1082" s="246"/>
      <c r="I1082" s="247"/>
    </row>
    <row r="1083" spans="1:9">
      <c r="A1083" s="242"/>
      <c r="B1083" s="242"/>
      <c r="C1083" s="242"/>
      <c r="D1083" s="243"/>
      <c r="E1083" s="243"/>
      <c r="F1083" s="244"/>
      <c r="G1083" s="247"/>
      <c r="H1083" s="246"/>
      <c r="I1083" s="247"/>
    </row>
    <row r="1084" spans="1:9">
      <c r="A1084" s="242"/>
      <c r="B1084" s="242"/>
      <c r="C1084" s="242"/>
      <c r="D1084" s="243"/>
      <c r="E1084" s="243"/>
      <c r="F1084" s="244"/>
      <c r="G1084" s="247"/>
      <c r="H1084" s="246"/>
      <c r="I1084" s="247"/>
    </row>
    <row r="1085" spans="1:9">
      <c r="A1085" s="242"/>
      <c r="B1085" s="242"/>
      <c r="C1085" s="242"/>
      <c r="D1085" s="243"/>
      <c r="E1085" s="243"/>
      <c r="F1085" s="244"/>
      <c r="G1085" s="247"/>
      <c r="H1085" s="246"/>
      <c r="I1085" s="247"/>
    </row>
    <row r="1086" spans="1:9">
      <c r="A1086" s="242"/>
      <c r="B1086" s="242"/>
      <c r="C1086" s="242"/>
      <c r="D1086" s="243"/>
      <c r="E1086" s="243"/>
      <c r="F1086" s="244"/>
      <c r="G1086" s="247"/>
      <c r="H1086" s="246"/>
      <c r="I1086" s="247"/>
    </row>
    <row r="1087" spans="1:9">
      <c r="A1087" s="242"/>
      <c r="B1087" s="242"/>
      <c r="C1087" s="242"/>
      <c r="D1087" s="243"/>
      <c r="E1087" s="243"/>
      <c r="F1087" s="244"/>
      <c r="G1087" s="247"/>
      <c r="H1087" s="246"/>
      <c r="I1087" s="247"/>
    </row>
    <row r="1088" spans="1:9">
      <c r="A1088" s="242"/>
      <c r="B1088" s="242"/>
      <c r="C1088" s="242"/>
      <c r="D1088" s="243"/>
      <c r="E1088" s="243"/>
      <c r="F1088" s="244"/>
      <c r="G1088" s="247"/>
      <c r="H1088" s="246"/>
      <c r="I1088" s="247"/>
    </row>
    <row r="1089" spans="1:9">
      <c r="A1089" s="242"/>
      <c r="B1089" s="242"/>
      <c r="C1089" s="242"/>
      <c r="D1089" s="243"/>
      <c r="E1089" s="243"/>
      <c r="F1089" s="244"/>
      <c r="G1089" s="247"/>
      <c r="H1089" s="246"/>
      <c r="I1089" s="247"/>
    </row>
    <row r="1090" spans="1:9">
      <c r="A1090" s="242"/>
      <c r="B1090" s="242"/>
      <c r="C1090" s="242"/>
      <c r="D1090" s="243"/>
      <c r="E1090" s="243"/>
      <c r="F1090" s="244"/>
      <c r="G1090" s="247"/>
      <c r="H1090" s="246"/>
      <c r="I1090" s="247"/>
    </row>
    <row r="1091" spans="1:9">
      <c r="A1091" s="242"/>
      <c r="B1091" s="242"/>
      <c r="C1091" s="242"/>
      <c r="D1091" s="243"/>
      <c r="E1091" s="243"/>
      <c r="F1091" s="244"/>
      <c r="G1091" s="247"/>
      <c r="H1091" s="246"/>
      <c r="I1091" s="247"/>
    </row>
    <row r="1092" spans="1:9">
      <c r="A1092" s="242"/>
      <c r="B1092" s="242"/>
      <c r="C1092" s="242"/>
      <c r="D1092" s="243"/>
      <c r="E1092" s="243"/>
      <c r="F1092" s="244"/>
      <c r="G1092" s="247"/>
      <c r="H1092" s="246"/>
      <c r="I1092" s="247"/>
    </row>
    <row r="1093" spans="1:9">
      <c r="A1093" s="242"/>
      <c r="B1093" s="242"/>
      <c r="C1093" s="242"/>
      <c r="D1093" s="243"/>
      <c r="E1093" s="243"/>
      <c r="F1093" s="244"/>
      <c r="G1093" s="247"/>
      <c r="H1093" s="246"/>
      <c r="I1093" s="247"/>
    </row>
    <row r="1094" spans="1:9">
      <c r="A1094" s="242"/>
      <c r="B1094" s="242"/>
      <c r="C1094" s="242"/>
      <c r="D1094" s="243"/>
      <c r="E1094" s="243"/>
      <c r="F1094" s="244"/>
      <c r="G1094" s="247"/>
      <c r="H1094" s="246"/>
      <c r="I1094" s="247"/>
    </row>
    <row r="1095" spans="1:9">
      <c r="A1095" s="242"/>
      <c r="B1095" s="242"/>
      <c r="C1095" s="242"/>
      <c r="D1095" s="243"/>
      <c r="E1095" s="243"/>
      <c r="F1095" s="244"/>
      <c r="G1095" s="247"/>
      <c r="H1095" s="246"/>
      <c r="I1095" s="247"/>
    </row>
    <row r="1096" spans="1:9">
      <c r="A1096" s="242"/>
      <c r="B1096" s="242"/>
      <c r="C1096" s="242"/>
      <c r="D1096" s="243"/>
      <c r="E1096" s="243"/>
      <c r="F1096" s="244"/>
      <c r="G1096" s="247"/>
      <c r="H1096" s="246"/>
      <c r="I1096" s="247"/>
    </row>
    <row r="1097" spans="1:9">
      <c r="A1097" s="242"/>
      <c r="B1097" s="242"/>
      <c r="C1097" s="242"/>
      <c r="D1097" s="243"/>
      <c r="E1097" s="243"/>
      <c r="F1097" s="244"/>
      <c r="G1097" s="247"/>
      <c r="H1097" s="246"/>
      <c r="I1097" s="247"/>
    </row>
    <row r="1098" spans="1:9">
      <c r="A1098" s="242"/>
      <c r="B1098" s="242"/>
      <c r="C1098" s="242"/>
      <c r="D1098" s="243"/>
      <c r="E1098" s="243"/>
      <c r="F1098" s="244"/>
      <c r="G1098" s="247"/>
      <c r="H1098" s="246"/>
      <c r="I1098" s="247"/>
    </row>
    <row r="1099" spans="1:9">
      <c r="A1099" s="242"/>
      <c r="B1099" s="242"/>
      <c r="C1099" s="242"/>
      <c r="D1099" s="243"/>
      <c r="E1099" s="243"/>
      <c r="F1099" s="244"/>
      <c r="G1099" s="247"/>
      <c r="H1099" s="246"/>
      <c r="I1099" s="247"/>
    </row>
    <row r="1100" spans="1:9">
      <c r="A1100" s="242"/>
      <c r="B1100" s="242"/>
      <c r="C1100" s="242"/>
      <c r="D1100" s="243"/>
      <c r="E1100" s="243"/>
      <c r="F1100" s="244"/>
      <c r="G1100" s="247"/>
      <c r="H1100" s="246"/>
      <c r="I1100" s="247"/>
    </row>
    <row r="1101" spans="1:9">
      <c r="A1101" s="242"/>
      <c r="B1101" s="242"/>
      <c r="C1101" s="242"/>
      <c r="D1101" s="243"/>
      <c r="E1101" s="243"/>
      <c r="F1101" s="244"/>
      <c r="G1101" s="247"/>
      <c r="H1101" s="246"/>
      <c r="I1101" s="247"/>
    </row>
    <row r="1102" spans="1:9">
      <c r="A1102" s="242"/>
      <c r="B1102" s="242"/>
      <c r="C1102" s="242"/>
      <c r="D1102" s="243"/>
      <c r="E1102" s="243"/>
      <c r="F1102" s="244"/>
      <c r="G1102" s="247"/>
      <c r="H1102" s="246"/>
      <c r="I1102" s="247"/>
    </row>
    <row r="1103" spans="1:9">
      <c r="A1103" s="242"/>
      <c r="B1103" s="242"/>
      <c r="C1103" s="242"/>
      <c r="D1103" s="243"/>
      <c r="E1103" s="243"/>
      <c r="F1103" s="244"/>
      <c r="G1103" s="247"/>
      <c r="H1103" s="246"/>
      <c r="I1103" s="247"/>
    </row>
    <row r="1104" spans="1:9">
      <c r="A1104" s="242"/>
      <c r="B1104" s="242"/>
      <c r="C1104" s="242"/>
      <c r="D1104" s="243"/>
      <c r="E1104" s="243"/>
      <c r="F1104" s="244"/>
      <c r="G1104" s="247"/>
      <c r="H1104" s="246"/>
      <c r="I1104" s="247"/>
    </row>
    <row r="1105" spans="1:9">
      <c r="A1105" s="242"/>
      <c r="B1105" s="242"/>
      <c r="C1105" s="242"/>
      <c r="D1105" s="243"/>
      <c r="E1105" s="243"/>
      <c r="F1105" s="244"/>
      <c r="G1105" s="247"/>
      <c r="H1105" s="246"/>
      <c r="I1105" s="247"/>
    </row>
    <row r="1106" spans="1:9">
      <c r="A1106" s="242"/>
      <c r="B1106" s="242"/>
      <c r="C1106" s="242"/>
      <c r="D1106" s="243"/>
      <c r="E1106" s="243"/>
      <c r="F1106" s="244"/>
      <c r="G1106" s="247"/>
      <c r="H1106" s="246"/>
      <c r="I1106" s="247"/>
    </row>
    <row r="1107" spans="1:9">
      <c r="A1107" s="242"/>
      <c r="B1107" s="242"/>
      <c r="C1107" s="242"/>
      <c r="D1107" s="243"/>
      <c r="E1107" s="243"/>
      <c r="F1107" s="244"/>
      <c r="G1107" s="247"/>
      <c r="H1107" s="246"/>
      <c r="I1107" s="247"/>
    </row>
    <row r="1108" spans="1:9">
      <c r="A1108" s="242"/>
      <c r="B1108" s="242"/>
      <c r="C1108" s="242"/>
      <c r="D1108" s="243"/>
      <c r="E1108" s="243"/>
      <c r="F1108" s="244"/>
      <c r="G1108" s="247"/>
      <c r="H1108" s="246"/>
      <c r="I1108" s="247"/>
    </row>
    <row r="1109" spans="1:9">
      <c r="A1109" s="242"/>
      <c r="B1109" s="242"/>
      <c r="C1109" s="242"/>
      <c r="D1109" s="243"/>
      <c r="E1109" s="243"/>
      <c r="F1109" s="244"/>
      <c r="G1109" s="247"/>
      <c r="H1109" s="246"/>
      <c r="I1109" s="247"/>
    </row>
    <row r="1110" spans="1:9">
      <c r="A1110" s="242"/>
      <c r="B1110" s="242"/>
      <c r="C1110" s="242"/>
      <c r="D1110" s="243"/>
      <c r="E1110" s="243"/>
      <c r="F1110" s="244"/>
      <c r="G1110" s="247"/>
      <c r="H1110" s="246"/>
      <c r="I1110" s="247"/>
    </row>
    <row r="1111" spans="1:9">
      <c r="A1111" s="242"/>
      <c r="B1111" s="242"/>
      <c r="C1111" s="242"/>
      <c r="D1111" s="243"/>
      <c r="E1111" s="243"/>
      <c r="F1111" s="244"/>
      <c r="G1111" s="247"/>
      <c r="H1111" s="246"/>
      <c r="I1111" s="247"/>
    </row>
    <row r="1112" spans="1:9">
      <c r="A1112" s="242"/>
      <c r="B1112" s="242"/>
      <c r="C1112" s="242"/>
      <c r="D1112" s="243"/>
      <c r="E1112" s="243"/>
      <c r="F1112" s="244"/>
      <c r="G1112" s="247"/>
      <c r="H1112" s="246"/>
      <c r="I1112" s="247"/>
    </row>
    <row r="1113" spans="1:9">
      <c r="A1113" s="242"/>
      <c r="B1113" s="242"/>
      <c r="C1113" s="242"/>
      <c r="D1113" s="243"/>
      <c r="E1113" s="243"/>
      <c r="F1113" s="244"/>
      <c r="G1113" s="247"/>
      <c r="H1113" s="246"/>
      <c r="I1113" s="247"/>
    </row>
    <row r="1114" spans="1:9">
      <c r="A1114" s="242"/>
      <c r="B1114" s="242"/>
      <c r="C1114" s="242"/>
      <c r="D1114" s="243"/>
      <c r="E1114" s="243"/>
      <c r="F1114" s="244"/>
      <c r="G1114" s="247"/>
      <c r="H1114" s="246"/>
      <c r="I1114" s="247"/>
    </row>
    <row r="1115" spans="1:9">
      <c r="A1115" s="242"/>
      <c r="B1115" s="242"/>
      <c r="C1115" s="242"/>
      <c r="D1115" s="243"/>
      <c r="E1115" s="243"/>
      <c r="F1115" s="244"/>
      <c r="G1115" s="247"/>
      <c r="H1115" s="246"/>
      <c r="I1115" s="247"/>
    </row>
    <row r="1116" spans="1:9">
      <c r="A1116" s="242"/>
      <c r="B1116" s="242"/>
      <c r="C1116" s="242"/>
      <c r="D1116" s="243"/>
      <c r="E1116" s="243"/>
      <c r="F1116" s="244"/>
      <c r="G1116" s="247"/>
      <c r="H1116" s="246"/>
      <c r="I1116" s="247"/>
    </row>
    <row r="1117" spans="1:9">
      <c r="A1117" s="242"/>
      <c r="B1117" s="242"/>
      <c r="C1117" s="242"/>
      <c r="D1117" s="243"/>
      <c r="E1117" s="243"/>
      <c r="F1117" s="244"/>
      <c r="G1117" s="247"/>
      <c r="H1117" s="246"/>
      <c r="I1117" s="247"/>
    </row>
    <row r="1118" spans="1:9">
      <c r="A1118" s="242"/>
      <c r="B1118" s="242"/>
      <c r="C1118" s="242"/>
      <c r="D1118" s="243"/>
      <c r="E1118" s="243"/>
      <c r="F1118" s="244"/>
      <c r="G1118" s="247"/>
      <c r="H1118" s="246"/>
      <c r="I1118" s="247"/>
    </row>
    <row r="1119" spans="1:9">
      <c r="A1119" s="242"/>
      <c r="B1119" s="242"/>
      <c r="C1119" s="242"/>
      <c r="D1119" s="243"/>
      <c r="E1119" s="243"/>
      <c r="F1119" s="244"/>
      <c r="G1119" s="247"/>
      <c r="H1119" s="246"/>
      <c r="I1119" s="247"/>
    </row>
    <row r="1120" spans="1:9">
      <c r="A1120" s="242"/>
      <c r="B1120" s="242"/>
      <c r="C1120" s="242"/>
      <c r="D1120" s="243"/>
      <c r="E1120" s="243"/>
      <c r="F1120" s="244"/>
      <c r="G1120" s="247"/>
      <c r="H1120" s="246"/>
      <c r="I1120" s="247"/>
    </row>
    <row r="1121" spans="1:9">
      <c r="A1121" s="242"/>
      <c r="B1121" s="242"/>
      <c r="C1121" s="242"/>
      <c r="D1121" s="243"/>
      <c r="E1121" s="243"/>
      <c r="F1121" s="244"/>
      <c r="G1121" s="247"/>
      <c r="H1121" s="246"/>
      <c r="I1121" s="247"/>
    </row>
    <row r="1122" spans="1:9">
      <c r="A1122" s="242"/>
      <c r="B1122" s="242"/>
      <c r="C1122" s="242"/>
      <c r="D1122" s="243"/>
      <c r="E1122" s="243"/>
      <c r="F1122" s="244"/>
      <c r="G1122" s="247"/>
      <c r="H1122" s="246"/>
      <c r="I1122" s="247"/>
    </row>
    <row r="1123" spans="1:9">
      <c r="A1123" s="242"/>
      <c r="B1123" s="242"/>
      <c r="C1123" s="242"/>
      <c r="D1123" s="243"/>
      <c r="E1123" s="243"/>
      <c r="F1123" s="244"/>
      <c r="G1123" s="247"/>
      <c r="H1123" s="246"/>
      <c r="I1123" s="247"/>
    </row>
    <row r="1124" spans="1:9">
      <c r="A1124" s="242"/>
      <c r="B1124" s="242"/>
      <c r="C1124" s="242"/>
      <c r="D1124" s="243"/>
      <c r="E1124" s="243"/>
      <c r="F1124" s="244"/>
      <c r="G1124" s="247"/>
      <c r="H1124" s="246"/>
      <c r="I1124" s="247"/>
    </row>
    <row r="1125" spans="1:9">
      <c r="A1125" s="242"/>
      <c r="B1125" s="242"/>
      <c r="C1125" s="242"/>
      <c r="D1125" s="243"/>
      <c r="E1125" s="243"/>
      <c r="F1125" s="244"/>
      <c r="G1125" s="247"/>
      <c r="H1125" s="246"/>
      <c r="I1125" s="247"/>
    </row>
    <row r="1126" spans="1:9">
      <c r="A1126" s="242"/>
      <c r="B1126" s="242"/>
      <c r="C1126" s="242"/>
      <c r="D1126" s="243"/>
      <c r="E1126" s="243"/>
      <c r="F1126" s="244"/>
      <c r="G1126" s="247"/>
      <c r="H1126" s="246"/>
      <c r="I1126" s="247"/>
    </row>
    <row r="1127" spans="1:9">
      <c r="A1127" s="242"/>
      <c r="B1127" s="242"/>
      <c r="C1127" s="242"/>
      <c r="D1127" s="243"/>
      <c r="E1127" s="243"/>
      <c r="F1127" s="244"/>
      <c r="G1127" s="247"/>
      <c r="H1127" s="246"/>
      <c r="I1127" s="247"/>
    </row>
    <row r="1128" spans="1:9">
      <c r="A1128" s="242"/>
      <c r="B1128" s="242"/>
      <c r="C1128" s="242"/>
      <c r="D1128" s="243"/>
      <c r="E1128" s="243"/>
      <c r="F1128" s="244"/>
      <c r="G1128" s="247"/>
      <c r="H1128" s="246"/>
      <c r="I1128" s="247"/>
    </row>
    <row r="1129" spans="1:9">
      <c r="A1129" s="242"/>
      <c r="B1129" s="242"/>
      <c r="C1129" s="242"/>
      <c r="D1129" s="243"/>
      <c r="E1129" s="243"/>
      <c r="F1129" s="244"/>
      <c r="G1129" s="247"/>
      <c r="H1129" s="246"/>
      <c r="I1129" s="247"/>
    </row>
    <row r="1130" spans="1:9">
      <c r="A1130" s="242"/>
      <c r="B1130" s="242"/>
      <c r="C1130" s="242"/>
      <c r="D1130" s="243"/>
      <c r="E1130" s="243"/>
      <c r="F1130" s="244"/>
      <c r="G1130" s="247"/>
      <c r="H1130" s="246"/>
      <c r="I1130" s="247"/>
    </row>
    <row r="1131" spans="1:9">
      <c r="A1131" s="242"/>
      <c r="B1131" s="242"/>
      <c r="C1131" s="242"/>
      <c r="D1131" s="243"/>
      <c r="E1131" s="243"/>
      <c r="F1131" s="244"/>
      <c r="G1131" s="247"/>
      <c r="H1131" s="246"/>
      <c r="I1131" s="247"/>
    </row>
    <row r="1132" spans="1:9">
      <c r="A1132" s="242"/>
      <c r="B1132" s="242"/>
      <c r="C1132" s="242"/>
      <c r="D1132" s="243"/>
      <c r="E1132" s="243"/>
      <c r="F1132" s="244"/>
      <c r="G1132" s="247"/>
      <c r="H1132" s="246"/>
      <c r="I1132" s="247"/>
    </row>
    <row r="1133" spans="1:9">
      <c r="A1133" s="242"/>
      <c r="B1133" s="242"/>
      <c r="C1133" s="242"/>
      <c r="D1133" s="243"/>
      <c r="E1133" s="243"/>
      <c r="F1133" s="244"/>
      <c r="G1133" s="247"/>
      <c r="H1133" s="246"/>
      <c r="I1133" s="247"/>
    </row>
    <row r="1134" spans="1:9">
      <c r="A1134" s="242"/>
      <c r="B1134" s="242"/>
      <c r="C1134" s="242"/>
      <c r="D1134" s="243"/>
      <c r="E1134" s="243"/>
      <c r="F1134" s="244"/>
      <c r="G1134" s="247"/>
      <c r="H1134" s="246"/>
      <c r="I1134" s="247"/>
    </row>
    <row r="1135" spans="1:9">
      <c r="A1135" s="242"/>
      <c r="B1135" s="242"/>
      <c r="C1135" s="242"/>
      <c r="D1135" s="243"/>
      <c r="E1135" s="243"/>
      <c r="F1135" s="244"/>
      <c r="G1135" s="247"/>
      <c r="H1135" s="246"/>
      <c r="I1135" s="247"/>
    </row>
    <row r="1136" spans="1:9">
      <c r="A1136" s="242"/>
      <c r="B1136" s="242"/>
      <c r="C1136" s="242"/>
      <c r="D1136" s="243"/>
      <c r="E1136" s="243"/>
      <c r="F1136" s="244"/>
      <c r="G1136" s="247"/>
      <c r="H1136" s="246"/>
      <c r="I1136" s="247"/>
    </row>
    <row r="1137" spans="1:9">
      <c r="A1137" s="242"/>
      <c r="B1137" s="242"/>
      <c r="C1137" s="242"/>
      <c r="D1137" s="243"/>
      <c r="E1137" s="243"/>
      <c r="F1137" s="244"/>
      <c r="G1137" s="247"/>
      <c r="H1137" s="246"/>
      <c r="I1137" s="247"/>
    </row>
    <row r="1138" spans="1:9">
      <c r="A1138" s="242"/>
      <c r="B1138" s="242"/>
      <c r="C1138" s="242"/>
      <c r="D1138" s="243"/>
      <c r="E1138" s="243"/>
      <c r="F1138" s="244"/>
      <c r="G1138" s="247"/>
      <c r="H1138" s="246"/>
      <c r="I1138" s="247"/>
    </row>
    <row r="1139" spans="1:9">
      <c r="A1139" s="242"/>
      <c r="B1139" s="242"/>
      <c r="C1139" s="242"/>
      <c r="D1139" s="243"/>
      <c r="E1139" s="243"/>
      <c r="F1139" s="244"/>
      <c r="G1139" s="247"/>
      <c r="H1139" s="246"/>
      <c r="I1139" s="247"/>
    </row>
    <row r="1140" spans="1:9">
      <c r="A1140" s="242"/>
      <c r="B1140" s="242"/>
      <c r="C1140" s="242"/>
      <c r="D1140" s="243"/>
      <c r="E1140" s="243"/>
      <c r="F1140" s="244"/>
      <c r="G1140" s="247"/>
      <c r="H1140" s="246"/>
      <c r="I1140" s="247"/>
    </row>
    <row r="1141" spans="1:9">
      <c r="A1141" s="242"/>
      <c r="B1141" s="242"/>
      <c r="C1141" s="242"/>
      <c r="D1141" s="243"/>
      <c r="E1141" s="243"/>
      <c r="F1141" s="244"/>
      <c r="G1141" s="247"/>
      <c r="H1141" s="246"/>
      <c r="I1141" s="247"/>
    </row>
    <row r="1142" spans="1:9">
      <c r="A1142" s="242"/>
      <c r="B1142" s="242"/>
      <c r="C1142" s="242"/>
      <c r="D1142" s="243"/>
      <c r="E1142" s="243"/>
      <c r="F1142" s="244"/>
      <c r="G1142" s="247"/>
      <c r="H1142" s="246"/>
      <c r="I1142" s="247"/>
    </row>
    <row r="1143" spans="1:9">
      <c r="A1143" s="242"/>
      <c r="B1143" s="242"/>
      <c r="C1143" s="242"/>
      <c r="D1143" s="243"/>
      <c r="E1143" s="243"/>
      <c r="F1143" s="244"/>
      <c r="G1143" s="247"/>
      <c r="H1143" s="246"/>
      <c r="I1143" s="247"/>
    </row>
    <row r="1144" spans="1:9">
      <c r="A1144" s="242"/>
      <c r="B1144" s="242"/>
      <c r="C1144" s="242"/>
      <c r="D1144" s="243"/>
      <c r="E1144" s="243"/>
      <c r="F1144" s="244"/>
      <c r="G1144" s="247"/>
      <c r="H1144" s="246"/>
      <c r="I1144" s="247"/>
    </row>
    <row r="1145" spans="1:9">
      <c r="A1145" s="242"/>
      <c r="B1145" s="242"/>
      <c r="C1145" s="242"/>
      <c r="D1145" s="243"/>
      <c r="E1145" s="243"/>
      <c r="F1145" s="244"/>
      <c r="G1145" s="247"/>
      <c r="H1145" s="246"/>
      <c r="I1145" s="247"/>
    </row>
    <row r="1146" spans="1:9">
      <c r="A1146" s="242"/>
      <c r="B1146" s="242"/>
      <c r="C1146" s="242"/>
      <c r="D1146" s="243"/>
      <c r="E1146" s="243"/>
      <c r="F1146" s="244"/>
      <c r="G1146" s="247"/>
      <c r="H1146" s="246"/>
      <c r="I1146" s="247"/>
    </row>
    <row r="1147" spans="1:9">
      <c r="A1147" s="242"/>
      <c r="B1147" s="242"/>
      <c r="C1147" s="242"/>
      <c r="D1147" s="243"/>
      <c r="E1147" s="243"/>
      <c r="F1147" s="244"/>
      <c r="G1147" s="247"/>
      <c r="H1147" s="246"/>
      <c r="I1147" s="247"/>
    </row>
    <row r="1148" spans="1:9">
      <c r="A1148" s="242"/>
      <c r="B1148" s="242"/>
      <c r="C1148" s="242"/>
      <c r="D1148" s="243"/>
      <c r="E1148" s="243"/>
      <c r="F1148" s="244"/>
      <c r="G1148" s="247"/>
      <c r="H1148" s="246"/>
      <c r="I1148" s="247"/>
    </row>
    <row r="1149" spans="1:9">
      <c r="A1149" s="242"/>
      <c r="B1149" s="242"/>
      <c r="C1149" s="242"/>
      <c r="D1149" s="243"/>
      <c r="E1149" s="243"/>
      <c r="F1149" s="244"/>
      <c r="G1149" s="247"/>
      <c r="H1149" s="246"/>
      <c r="I1149" s="247"/>
    </row>
    <row r="1150" spans="1:9">
      <c r="A1150" s="242"/>
      <c r="B1150" s="242"/>
      <c r="C1150" s="242"/>
      <c r="D1150" s="243"/>
      <c r="E1150" s="243"/>
      <c r="F1150" s="244"/>
      <c r="G1150" s="247"/>
      <c r="H1150" s="246"/>
      <c r="I1150" s="247"/>
    </row>
    <row r="1151" spans="1:9">
      <c r="A1151" s="242"/>
      <c r="B1151" s="242"/>
      <c r="C1151" s="242"/>
      <c r="D1151" s="243"/>
      <c r="E1151" s="243"/>
      <c r="F1151" s="244"/>
      <c r="G1151" s="247"/>
      <c r="H1151" s="246"/>
      <c r="I1151" s="247"/>
    </row>
    <row r="1152" spans="1:9">
      <c r="A1152" s="242"/>
      <c r="B1152" s="242"/>
      <c r="C1152" s="242"/>
      <c r="D1152" s="243"/>
      <c r="E1152" s="243"/>
      <c r="F1152" s="244"/>
      <c r="G1152" s="247"/>
      <c r="H1152" s="246"/>
      <c r="I1152" s="247"/>
    </row>
    <row r="1153" spans="1:9">
      <c r="A1153" s="242"/>
      <c r="B1153" s="242"/>
      <c r="C1153" s="242"/>
      <c r="D1153" s="243"/>
      <c r="E1153" s="243"/>
      <c r="F1153" s="244"/>
      <c r="G1153" s="247"/>
      <c r="H1153" s="246"/>
      <c r="I1153" s="247"/>
    </row>
    <row r="1154" spans="1:9">
      <c r="A1154" s="242"/>
      <c r="B1154" s="242"/>
      <c r="C1154" s="242"/>
      <c r="D1154" s="243"/>
      <c r="E1154" s="243"/>
      <c r="F1154" s="244"/>
      <c r="G1154" s="247"/>
      <c r="H1154" s="246"/>
      <c r="I1154" s="247"/>
    </row>
    <row r="1155" spans="1:9">
      <c r="A1155" s="242"/>
      <c r="B1155" s="242"/>
      <c r="C1155" s="242"/>
      <c r="D1155" s="243"/>
      <c r="E1155" s="243"/>
      <c r="F1155" s="244"/>
      <c r="G1155" s="247"/>
      <c r="H1155" s="246"/>
      <c r="I1155" s="247"/>
    </row>
    <row r="1156" spans="1:9">
      <c r="A1156" s="242"/>
      <c r="B1156" s="242"/>
      <c r="C1156" s="242"/>
      <c r="D1156" s="243"/>
      <c r="E1156" s="243"/>
      <c r="F1156" s="244"/>
      <c r="G1156" s="247"/>
      <c r="H1156" s="246"/>
      <c r="I1156" s="247"/>
    </row>
    <row r="1157" spans="1:9">
      <c r="A1157" s="242"/>
      <c r="B1157" s="242"/>
      <c r="C1157" s="242"/>
      <c r="D1157" s="243"/>
      <c r="E1157" s="243"/>
      <c r="F1157" s="244"/>
      <c r="G1157" s="247"/>
      <c r="H1157" s="246"/>
      <c r="I1157" s="247"/>
    </row>
    <row r="1158" spans="1:9">
      <c r="A1158" s="242"/>
      <c r="B1158" s="242"/>
      <c r="C1158" s="242"/>
      <c r="D1158" s="243"/>
      <c r="E1158" s="243"/>
      <c r="F1158" s="244"/>
      <c r="G1158" s="247"/>
      <c r="H1158" s="246"/>
      <c r="I1158" s="247"/>
    </row>
    <row r="1159" spans="1:9">
      <c r="A1159" s="242"/>
      <c r="B1159" s="242"/>
      <c r="C1159" s="242"/>
      <c r="D1159" s="243"/>
      <c r="E1159" s="243"/>
      <c r="F1159" s="244"/>
      <c r="G1159" s="247"/>
      <c r="H1159" s="246"/>
      <c r="I1159" s="247"/>
    </row>
    <row r="1160" spans="1:9">
      <c r="A1160" s="242"/>
      <c r="B1160" s="242"/>
      <c r="C1160" s="242"/>
      <c r="D1160" s="243"/>
      <c r="E1160" s="243"/>
      <c r="F1160" s="244"/>
      <c r="G1160" s="247"/>
      <c r="H1160" s="246"/>
      <c r="I1160" s="247"/>
    </row>
    <row r="1161" spans="1:9">
      <c r="A1161" s="242"/>
      <c r="B1161" s="242"/>
      <c r="C1161" s="242"/>
      <c r="D1161" s="243"/>
      <c r="E1161" s="243"/>
      <c r="F1161" s="244"/>
      <c r="G1161" s="247"/>
      <c r="H1161" s="246"/>
      <c r="I1161" s="247"/>
    </row>
    <row r="1162" spans="1:9">
      <c r="A1162" s="242"/>
      <c r="B1162" s="242"/>
      <c r="C1162" s="242"/>
      <c r="D1162" s="243"/>
      <c r="E1162" s="243"/>
      <c r="F1162" s="244"/>
      <c r="G1162" s="247"/>
      <c r="H1162" s="246"/>
      <c r="I1162" s="247"/>
    </row>
    <row r="1163" spans="1:9">
      <c r="A1163" s="242"/>
      <c r="B1163" s="242"/>
      <c r="C1163" s="242"/>
      <c r="D1163" s="243"/>
      <c r="E1163" s="243"/>
      <c r="F1163" s="244"/>
      <c r="G1163" s="247"/>
      <c r="H1163" s="246"/>
      <c r="I1163" s="247"/>
    </row>
    <row r="1164" spans="1:9">
      <c r="A1164" s="242"/>
      <c r="B1164" s="242"/>
      <c r="C1164" s="242"/>
      <c r="D1164" s="243"/>
      <c r="E1164" s="243"/>
      <c r="F1164" s="244"/>
      <c r="G1164" s="247"/>
      <c r="H1164" s="246"/>
      <c r="I1164" s="247"/>
    </row>
    <row r="1165" spans="1:9">
      <c r="A1165" s="242"/>
      <c r="B1165" s="242"/>
      <c r="C1165" s="242"/>
      <c r="D1165" s="243"/>
      <c r="E1165" s="243"/>
      <c r="F1165" s="244"/>
      <c r="G1165" s="247"/>
      <c r="H1165" s="246"/>
      <c r="I1165" s="247"/>
    </row>
    <row r="1166" spans="1:9">
      <c r="A1166" s="242"/>
      <c r="B1166" s="242"/>
      <c r="C1166" s="242"/>
      <c r="D1166" s="243"/>
      <c r="E1166" s="243"/>
      <c r="F1166" s="244"/>
      <c r="G1166" s="247"/>
      <c r="H1166" s="246"/>
      <c r="I1166" s="247"/>
    </row>
    <row r="1167" spans="1:9">
      <c r="A1167" s="242"/>
      <c r="B1167" s="242"/>
      <c r="C1167" s="242"/>
      <c r="D1167" s="243"/>
      <c r="E1167" s="243"/>
      <c r="F1167" s="244"/>
      <c r="G1167" s="247"/>
      <c r="H1167" s="246"/>
      <c r="I1167" s="247"/>
    </row>
    <row r="1168" spans="1:9">
      <c r="A1168" s="242"/>
      <c r="B1168" s="242"/>
      <c r="C1168" s="242"/>
      <c r="D1168" s="243"/>
      <c r="E1168" s="243"/>
      <c r="F1168" s="244"/>
      <c r="G1168" s="247"/>
      <c r="H1168" s="246"/>
      <c r="I1168" s="247"/>
    </row>
    <row r="1169" spans="1:9">
      <c r="A1169" s="242"/>
      <c r="B1169" s="242"/>
      <c r="C1169" s="242"/>
      <c r="D1169" s="243"/>
      <c r="E1169" s="243"/>
      <c r="F1169" s="244"/>
      <c r="G1169" s="247"/>
      <c r="H1169" s="246"/>
      <c r="I1169" s="247"/>
    </row>
    <row r="1170" spans="1:9">
      <c r="A1170" s="242"/>
      <c r="B1170" s="242"/>
      <c r="C1170" s="242"/>
      <c r="D1170" s="243"/>
      <c r="E1170" s="243"/>
      <c r="F1170" s="244"/>
      <c r="G1170" s="247"/>
      <c r="H1170" s="246"/>
      <c r="I1170" s="247"/>
    </row>
    <row r="1171" spans="1:9">
      <c r="A1171" s="242"/>
      <c r="B1171" s="242"/>
      <c r="C1171" s="242"/>
      <c r="D1171" s="243"/>
      <c r="E1171" s="243"/>
      <c r="F1171" s="244"/>
      <c r="G1171" s="247"/>
      <c r="H1171" s="246"/>
      <c r="I1171" s="247"/>
    </row>
    <row r="1172" spans="1:9">
      <c r="A1172" s="242"/>
      <c r="B1172" s="242"/>
      <c r="C1172" s="242"/>
      <c r="D1172" s="243"/>
      <c r="E1172" s="243"/>
      <c r="F1172" s="244"/>
      <c r="G1172" s="247"/>
      <c r="H1172" s="246"/>
      <c r="I1172" s="247"/>
    </row>
    <row r="1173" spans="1:9">
      <c r="A1173" s="242"/>
      <c r="B1173" s="242"/>
      <c r="C1173" s="242"/>
      <c r="D1173" s="243"/>
      <c r="E1173" s="243"/>
      <c r="F1173" s="244"/>
      <c r="G1173" s="247"/>
      <c r="H1173" s="246"/>
      <c r="I1173" s="247"/>
    </row>
    <row r="1174" spans="1:9">
      <c r="A1174" s="242"/>
      <c r="B1174" s="242"/>
      <c r="C1174" s="242"/>
      <c r="D1174" s="243"/>
      <c r="E1174" s="243"/>
      <c r="F1174" s="244"/>
      <c r="G1174" s="247"/>
      <c r="H1174" s="246"/>
      <c r="I1174" s="247"/>
    </row>
    <row r="1175" spans="1:9">
      <c r="A1175" s="242"/>
      <c r="B1175" s="242"/>
      <c r="C1175" s="242"/>
      <c r="D1175" s="243"/>
      <c r="E1175" s="243"/>
      <c r="F1175" s="244"/>
      <c r="G1175" s="247"/>
      <c r="H1175" s="246"/>
      <c r="I1175" s="247"/>
    </row>
    <row r="1176" spans="1:9">
      <c r="A1176" s="242"/>
      <c r="B1176" s="242"/>
      <c r="C1176" s="242"/>
      <c r="D1176" s="243"/>
      <c r="E1176" s="243"/>
      <c r="F1176" s="244"/>
      <c r="G1176" s="247"/>
      <c r="H1176" s="246"/>
      <c r="I1176" s="247"/>
    </row>
    <row r="1177" spans="1:9">
      <c r="A1177" s="242"/>
      <c r="B1177" s="242"/>
      <c r="C1177" s="242"/>
      <c r="D1177" s="243"/>
      <c r="E1177" s="243"/>
      <c r="F1177" s="244"/>
      <c r="G1177" s="247"/>
      <c r="H1177" s="246"/>
      <c r="I1177" s="247"/>
    </row>
    <row r="1178" spans="1:9">
      <c r="A1178" s="242"/>
      <c r="B1178" s="242"/>
      <c r="C1178" s="242"/>
      <c r="D1178" s="243"/>
      <c r="E1178" s="243"/>
      <c r="F1178" s="244"/>
      <c r="G1178" s="247"/>
      <c r="H1178" s="246"/>
      <c r="I1178" s="247"/>
    </row>
    <row r="1179" spans="1:9">
      <c r="A1179" s="242"/>
      <c r="B1179" s="242"/>
      <c r="C1179" s="242"/>
      <c r="D1179" s="243"/>
      <c r="E1179" s="243"/>
      <c r="F1179" s="244"/>
      <c r="G1179" s="247"/>
      <c r="H1179" s="246"/>
      <c r="I1179" s="247"/>
    </row>
    <row r="1180" spans="1:9">
      <c r="A1180" s="242"/>
      <c r="B1180" s="242"/>
      <c r="C1180" s="242"/>
      <c r="D1180" s="243"/>
      <c r="E1180" s="243"/>
      <c r="F1180" s="244"/>
      <c r="G1180" s="247"/>
      <c r="H1180" s="246"/>
      <c r="I1180" s="247"/>
    </row>
    <row r="1181" spans="1:9">
      <c r="A1181" s="242"/>
      <c r="B1181" s="242"/>
      <c r="C1181" s="242"/>
      <c r="D1181" s="243"/>
      <c r="E1181" s="243"/>
      <c r="F1181" s="244"/>
      <c r="G1181" s="247"/>
      <c r="H1181" s="246"/>
      <c r="I1181" s="247"/>
    </row>
    <row r="1182" spans="1:9">
      <c r="A1182" s="242"/>
      <c r="B1182" s="242"/>
      <c r="C1182" s="242"/>
      <c r="D1182" s="243"/>
      <c r="E1182" s="243"/>
      <c r="F1182" s="244"/>
      <c r="G1182" s="247"/>
      <c r="H1182" s="246"/>
      <c r="I1182" s="247"/>
    </row>
    <row r="1183" spans="1:9">
      <c r="A1183" s="242"/>
      <c r="B1183" s="242"/>
      <c r="C1183" s="242"/>
      <c r="D1183" s="243"/>
      <c r="E1183" s="243"/>
      <c r="F1183" s="244"/>
      <c r="G1183" s="247"/>
      <c r="H1183" s="246"/>
      <c r="I1183" s="247"/>
    </row>
    <row r="1184" spans="1:9">
      <c r="A1184" s="242"/>
      <c r="B1184" s="242"/>
      <c r="C1184" s="242"/>
      <c r="D1184" s="243"/>
      <c r="E1184" s="243"/>
      <c r="F1184" s="244"/>
      <c r="G1184" s="247"/>
      <c r="H1184" s="246"/>
      <c r="I1184" s="247"/>
    </row>
    <row r="1185" spans="1:9">
      <c r="A1185" s="242"/>
      <c r="B1185" s="242"/>
      <c r="C1185" s="242"/>
      <c r="D1185" s="243"/>
      <c r="E1185" s="243"/>
      <c r="F1185" s="244"/>
      <c r="G1185" s="247"/>
      <c r="H1185" s="246"/>
      <c r="I1185" s="247"/>
    </row>
    <row r="1186" spans="1:9">
      <c r="A1186" s="242"/>
      <c r="B1186" s="242"/>
      <c r="C1186" s="242"/>
      <c r="D1186" s="243"/>
      <c r="E1186" s="243"/>
      <c r="F1186" s="244"/>
      <c r="G1186" s="247"/>
      <c r="H1186" s="246"/>
      <c r="I1186" s="247"/>
    </row>
    <row r="1187" spans="1:9">
      <c r="A1187" s="242"/>
      <c r="B1187" s="242"/>
      <c r="C1187" s="242"/>
      <c r="D1187" s="243"/>
      <c r="E1187" s="243"/>
      <c r="F1187" s="244"/>
      <c r="G1187" s="247"/>
      <c r="H1187" s="246"/>
      <c r="I1187" s="247"/>
    </row>
    <row r="1188" spans="1:9">
      <c r="A1188" s="242"/>
      <c r="B1188" s="242"/>
      <c r="C1188" s="242"/>
      <c r="D1188" s="243"/>
      <c r="E1188" s="243"/>
      <c r="F1188" s="244"/>
      <c r="G1188" s="247"/>
      <c r="H1188" s="246"/>
      <c r="I1188" s="247"/>
    </row>
    <row r="1189" spans="1:9">
      <c r="A1189" s="242"/>
      <c r="B1189" s="242"/>
      <c r="C1189" s="242"/>
      <c r="D1189" s="243"/>
      <c r="E1189" s="243"/>
      <c r="F1189" s="244"/>
      <c r="G1189" s="247"/>
      <c r="H1189" s="246"/>
      <c r="I1189" s="247"/>
    </row>
    <row r="1190" spans="1:9">
      <c r="A1190" s="242"/>
      <c r="B1190" s="242"/>
      <c r="C1190" s="242"/>
      <c r="D1190" s="243"/>
      <c r="E1190" s="243"/>
      <c r="F1190" s="244"/>
      <c r="G1190" s="247"/>
      <c r="H1190" s="246"/>
      <c r="I1190" s="247"/>
    </row>
    <row r="1191" spans="1:9">
      <c r="A1191" s="242"/>
      <c r="B1191" s="242"/>
      <c r="C1191" s="242"/>
      <c r="D1191" s="243"/>
      <c r="E1191" s="243"/>
      <c r="F1191" s="244"/>
      <c r="G1191" s="247"/>
      <c r="H1191" s="246"/>
      <c r="I1191" s="247"/>
    </row>
    <row r="1192" spans="1:9">
      <c r="A1192" s="242"/>
      <c r="B1192" s="242"/>
      <c r="C1192" s="242"/>
      <c r="D1192" s="243"/>
      <c r="E1192" s="243"/>
      <c r="F1192" s="244"/>
      <c r="G1192" s="247"/>
      <c r="H1192" s="246"/>
      <c r="I1192" s="247"/>
    </row>
    <row r="1193" spans="1:9">
      <c r="A1193" s="242"/>
      <c r="B1193" s="242"/>
      <c r="C1193" s="242"/>
      <c r="D1193" s="243"/>
      <c r="E1193" s="243"/>
      <c r="F1193" s="244"/>
      <c r="G1193" s="247"/>
      <c r="H1193" s="246"/>
      <c r="I1193" s="247"/>
    </row>
    <row r="1194" spans="1:9">
      <c r="A1194" s="242"/>
      <c r="B1194" s="242"/>
      <c r="C1194" s="242"/>
      <c r="D1194" s="243"/>
      <c r="E1194" s="243"/>
      <c r="F1194" s="244"/>
      <c r="G1194" s="247"/>
      <c r="H1194" s="246"/>
      <c r="I1194" s="247"/>
    </row>
    <row r="1195" spans="1:9">
      <c r="A1195" s="242"/>
      <c r="B1195" s="242"/>
      <c r="C1195" s="242"/>
      <c r="D1195" s="243"/>
      <c r="E1195" s="243"/>
      <c r="F1195" s="244"/>
      <c r="G1195" s="247"/>
      <c r="H1195" s="246"/>
      <c r="I1195" s="247"/>
    </row>
    <row r="1196" spans="1:9">
      <c r="A1196" s="242"/>
      <c r="B1196" s="242"/>
      <c r="C1196" s="242"/>
      <c r="D1196" s="243"/>
      <c r="E1196" s="243"/>
      <c r="F1196" s="244"/>
      <c r="G1196" s="247"/>
      <c r="H1196" s="246"/>
      <c r="I1196" s="247"/>
    </row>
    <row r="1197" spans="1:9">
      <c r="A1197" s="242"/>
      <c r="B1197" s="242"/>
      <c r="C1197" s="242"/>
      <c r="D1197" s="243"/>
      <c r="E1197" s="243"/>
      <c r="F1197" s="244"/>
      <c r="G1197" s="247"/>
      <c r="H1197" s="246"/>
      <c r="I1197" s="247"/>
    </row>
    <row r="1198" spans="1:9">
      <c r="A1198" s="242"/>
      <c r="B1198" s="242"/>
      <c r="C1198" s="242"/>
      <c r="D1198" s="243"/>
      <c r="E1198" s="243"/>
      <c r="F1198" s="244"/>
      <c r="G1198" s="247"/>
      <c r="H1198" s="246"/>
      <c r="I1198" s="247"/>
    </row>
    <row r="1199" spans="1:9">
      <c r="A1199" s="242"/>
      <c r="B1199" s="242"/>
      <c r="C1199" s="242"/>
      <c r="D1199" s="243"/>
      <c r="E1199" s="243"/>
      <c r="F1199" s="244"/>
      <c r="G1199" s="247"/>
      <c r="H1199" s="246"/>
      <c r="I1199" s="247"/>
    </row>
    <row r="1200" spans="1:9">
      <c r="A1200" s="242"/>
      <c r="B1200" s="242"/>
      <c r="C1200" s="242"/>
      <c r="D1200" s="243"/>
      <c r="E1200" s="243"/>
      <c r="F1200" s="244"/>
      <c r="G1200" s="247"/>
      <c r="H1200" s="246"/>
      <c r="I1200" s="247"/>
    </row>
    <row r="1201" spans="1:9">
      <c r="A1201" s="242"/>
      <c r="B1201" s="242"/>
      <c r="C1201" s="242"/>
      <c r="D1201" s="243"/>
      <c r="E1201" s="243"/>
      <c r="F1201" s="244"/>
      <c r="G1201" s="247"/>
      <c r="H1201" s="246"/>
      <c r="I1201" s="247"/>
    </row>
    <row r="1202" spans="1:9">
      <c r="A1202" s="242"/>
      <c r="B1202" s="242"/>
      <c r="C1202" s="242"/>
      <c r="D1202" s="243"/>
      <c r="E1202" s="243"/>
      <c r="F1202" s="244"/>
      <c r="G1202" s="247"/>
      <c r="H1202" s="246"/>
      <c r="I1202" s="247"/>
    </row>
    <row r="1203" spans="1:9">
      <c r="A1203" s="242"/>
      <c r="B1203" s="242"/>
      <c r="C1203" s="242"/>
      <c r="D1203" s="243"/>
      <c r="E1203" s="243"/>
      <c r="F1203" s="244"/>
      <c r="G1203" s="247"/>
      <c r="H1203" s="246"/>
      <c r="I1203" s="247"/>
    </row>
    <row r="1204" spans="1:9">
      <c r="A1204" s="242"/>
      <c r="B1204" s="242"/>
      <c r="C1204" s="242"/>
      <c r="D1204" s="243"/>
      <c r="E1204" s="243"/>
      <c r="F1204" s="244"/>
      <c r="G1204" s="247"/>
      <c r="H1204" s="246"/>
      <c r="I1204" s="247"/>
    </row>
    <row r="1205" spans="1:9">
      <c r="A1205" s="242"/>
      <c r="B1205" s="242"/>
      <c r="C1205" s="242"/>
      <c r="D1205" s="243"/>
      <c r="E1205" s="243"/>
      <c r="F1205" s="244"/>
      <c r="G1205" s="247"/>
      <c r="H1205" s="246"/>
      <c r="I1205" s="247"/>
    </row>
    <row r="1206" spans="1:9">
      <c r="A1206" s="242"/>
      <c r="B1206" s="242"/>
      <c r="C1206" s="242"/>
      <c r="D1206" s="243"/>
      <c r="E1206" s="243"/>
      <c r="F1206" s="244"/>
      <c r="G1206" s="247"/>
      <c r="H1206" s="246"/>
      <c r="I1206" s="247"/>
    </row>
    <row r="1207" spans="1:9">
      <c r="A1207" s="242"/>
      <c r="B1207" s="242"/>
      <c r="C1207" s="242"/>
      <c r="D1207" s="243"/>
      <c r="E1207" s="243"/>
      <c r="F1207" s="244"/>
      <c r="G1207" s="247"/>
      <c r="H1207" s="246"/>
      <c r="I1207" s="247"/>
    </row>
    <row r="1208" spans="1:9">
      <c r="A1208" s="242"/>
      <c r="B1208" s="242"/>
      <c r="C1208" s="242"/>
      <c r="D1208" s="243"/>
      <c r="E1208" s="243"/>
      <c r="F1208" s="244"/>
      <c r="G1208" s="247"/>
      <c r="H1208" s="246"/>
      <c r="I1208" s="247"/>
    </row>
    <row r="1209" spans="1:9">
      <c r="A1209" s="242"/>
      <c r="B1209" s="242"/>
      <c r="C1209" s="242"/>
      <c r="D1209" s="243"/>
      <c r="E1209" s="243"/>
      <c r="F1209" s="244"/>
      <c r="G1209" s="247"/>
      <c r="H1209" s="246"/>
      <c r="I1209" s="247"/>
    </row>
    <row r="1210" spans="1:9">
      <c r="A1210" s="242"/>
      <c r="B1210" s="242"/>
      <c r="C1210" s="242"/>
      <c r="D1210" s="243"/>
      <c r="E1210" s="243"/>
      <c r="F1210" s="244"/>
      <c r="G1210" s="247"/>
      <c r="H1210" s="246"/>
      <c r="I1210" s="247"/>
    </row>
    <row r="1211" spans="1:9">
      <c r="A1211" s="242"/>
      <c r="B1211" s="242"/>
      <c r="C1211" s="242"/>
      <c r="D1211" s="243"/>
      <c r="E1211" s="243"/>
      <c r="F1211" s="244"/>
      <c r="G1211" s="247"/>
      <c r="H1211" s="246"/>
      <c r="I1211" s="247"/>
    </row>
    <row r="1212" spans="1:9">
      <c r="A1212" s="242"/>
      <c r="B1212" s="242"/>
      <c r="C1212" s="242"/>
      <c r="D1212" s="243"/>
      <c r="E1212" s="243"/>
      <c r="F1212" s="244"/>
      <c r="G1212" s="247"/>
      <c r="H1212" s="246"/>
      <c r="I1212" s="247"/>
    </row>
    <row r="1213" spans="1:9">
      <c r="A1213" s="242"/>
      <c r="B1213" s="242"/>
      <c r="C1213" s="242"/>
      <c r="D1213" s="243"/>
      <c r="E1213" s="243"/>
      <c r="F1213" s="244"/>
      <c r="G1213" s="247"/>
      <c r="H1213" s="246"/>
      <c r="I1213" s="247"/>
    </row>
    <row r="1214" spans="1:9">
      <c r="A1214" s="242"/>
      <c r="B1214" s="242"/>
      <c r="C1214" s="242"/>
      <c r="D1214" s="243"/>
      <c r="E1214" s="243"/>
      <c r="F1214" s="244"/>
      <c r="G1214" s="247"/>
      <c r="H1214" s="246"/>
      <c r="I1214" s="247"/>
    </row>
    <row r="1215" spans="1:9">
      <c r="A1215" s="242"/>
      <c r="B1215" s="242"/>
      <c r="C1215" s="242"/>
      <c r="D1215" s="243"/>
      <c r="E1215" s="243"/>
      <c r="F1215" s="244"/>
      <c r="G1215" s="247"/>
      <c r="H1215" s="246"/>
      <c r="I1215" s="247"/>
    </row>
    <row r="1216" spans="1:9">
      <c r="A1216" s="242"/>
      <c r="B1216" s="242"/>
      <c r="C1216" s="242"/>
      <c r="D1216" s="243"/>
      <c r="E1216" s="243"/>
      <c r="F1216" s="244"/>
      <c r="G1216" s="247"/>
      <c r="H1216" s="246"/>
      <c r="I1216" s="247"/>
    </row>
    <row r="1217" spans="1:9">
      <c r="A1217" s="242"/>
      <c r="B1217" s="242"/>
      <c r="C1217" s="242"/>
      <c r="D1217" s="243"/>
      <c r="E1217" s="243"/>
      <c r="F1217" s="244"/>
      <c r="G1217" s="247"/>
      <c r="H1217" s="246"/>
      <c r="I1217" s="247"/>
    </row>
    <row r="1218" spans="1:9">
      <c r="A1218" s="242"/>
      <c r="B1218" s="242"/>
      <c r="C1218" s="242"/>
      <c r="D1218" s="243"/>
      <c r="E1218" s="243"/>
      <c r="F1218" s="244"/>
      <c r="G1218" s="247"/>
      <c r="H1218" s="246"/>
      <c r="I1218" s="247"/>
    </row>
    <row r="1219" spans="1:9">
      <c r="A1219" s="242"/>
      <c r="B1219" s="242"/>
      <c r="C1219" s="242"/>
      <c r="D1219" s="243"/>
      <c r="E1219" s="243"/>
      <c r="F1219" s="244"/>
      <c r="G1219" s="247"/>
      <c r="H1219" s="246"/>
      <c r="I1219" s="247"/>
    </row>
    <row r="1220" spans="1:9">
      <c r="A1220" s="242"/>
      <c r="B1220" s="242"/>
      <c r="C1220" s="242"/>
      <c r="D1220" s="243"/>
      <c r="E1220" s="243"/>
      <c r="F1220" s="244"/>
      <c r="G1220" s="247"/>
      <c r="H1220" s="246"/>
      <c r="I1220" s="247"/>
    </row>
    <row r="1221" spans="1:9">
      <c r="A1221" s="242"/>
      <c r="B1221" s="242"/>
      <c r="C1221" s="242"/>
      <c r="D1221" s="243"/>
      <c r="E1221" s="243"/>
      <c r="F1221" s="244"/>
      <c r="G1221" s="247"/>
      <c r="H1221" s="246"/>
      <c r="I1221" s="247"/>
    </row>
    <row r="1222" spans="1:9">
      <c r="A1222" s="242"/>
      <c r="B1222" s="242"/>
      <c r="C1222" s="242"/>
      <c r="D1222" s="243"/>
      <c r="E1222" s="243"/>
      <c r="F1222" s="244"/>
      <c r="G1222" s="247"/>
      <c r="H1222" s="246"/>
      <c r="I1222" s="247"/>
    </row>
    <row r="1223" spans="1:9">
      <c r="A1223" s="242"/>
      <c r="B1223" s="242"/>
      <c r="C1223" s="242"/>
      <c r="D1223" s="243"/>
      <c r="E1223" s="243"/>
      <c r="F1223" s="244"/>
      <c r="G1223" s="247"/>
      <c r="H1223" s="246"/>
      <c r="I1223" s="247"/>
    </row>
    <row r="1224" spans="1:9">
      <c r="A1224" s="242"/>
      <c r="B1224" s="242"/>
      <c r="C1224" s="242"/>
      <c r="D1224" s="243"/>
      <c r="E1224" s="243"/>
      <c r="F1224" s="244"/>
      <c r="G1224" s="247"/>
      <c r="H1224" s="246"/>
      <c r="I1224" s="247"/>
    </row>
    <row r="1225" spans="1:9">
      <c r="A1225" s="242"/>
      <c r="B1225" s="242"/>
      <c r="C1225" s="242"/>
      <c r="D1225" s="243"/>
      <c r="E1225" s="243"/>
      <c r="F1225" s="244"/>
      <c r="G1225" s="247"/>
      <c r="H1225" s="246"/>
      <c r="I1225" s="247"/>
    </row>
    <row r="1226" spans="1:9">
      <c r="A1226" s="242"/>
      <c r="B1226" s="242"/>
      <c r="C1226" s="242"/>
      <c r="D1226" s="243"/>
      <c r="E1226" s="243"/>
      <c r="F1226" s="244"/>
      <c r="G1226" s="247"/>
      <c r="H1226" s="246"/>
      <c r="I1226" s="247"/>
    </row>
    <row r="1227" spans="1:9">
      <c r="A1227" s="242"/>
      <c r="B1227" s="242"/>
      <c r="C1227" s="242"/>
      <c r="D1227" s="243"/>
      <c r="E1227" s="243"/>
      <c r="F1227" s="244"/>
      <c r="G1227" s="247"/>
      <c r="H1227" s="246"/>
      <c r="I1227" s="247"/>
    </row>
    <row r="1228" spans="1:9">
      <c r="A1228" s="242"/>
      <c r="B1228" s="242"/>
      <c r="C1228" s="242"/>
      <c r="D1228" s="243"/>
      <c r="E1228" s="243"/>
      <c r="F1228" s="244"/>
      <c r="G1228" s="247"/>
      <c r="H1228" s="246"/>
      <c r="I1228" s="247"/>
    </row>
    <row r="1229" spans="1:9">
      <c r="A1229" s="242"/>
      <c r="B1229" s="242"/>
      <c r="C1229" s="242"/>
      <c r="D1229" s="243"/>
      <c r="E1229" s="243"/>
      <c r="F1229" s="244"/>
      <c r="G1229" s="247"/>
      <c r="H1229" s="246"/>
      <c r="I1229" s="247"/>
    </row>
    <row r="1230" spans="1:9">
      <c r="A1230" s="242"/>
      <c r="B1230" s="242"/>
      <c r="C1230" s="242"/>
      <c r="D1230" s="243"/>
      <c r="E1230" s="243"/>
      <c r="F1230" s="244"/>
      <c r="G1230" s="247"/>
      <c r="H1230" s="246"/>
      <c r="I1230" s="247"/>
    </row>
    <row r="1231" spans="1:9">
      <c r="A1231" s="242"/>
      <c r="B1231" s="242"/>
      <c r="C1231" s="242"/>
      <c r="D1231" s="243"/>
      <c r="E1231" s="243"/>
      <c r="F1231" s="244"/>
      <c r="G1231" s="247"/>
      <c r="H1231" s="246"/>
      <c r="I1231" s="247"/>
    </row>
    <row r="1232" spans="1:9">
      <c r="A1232" s="242"/>
      <c r="B1232" s="242"/>
      <c r="C1232" s="242"/>
      <c r="D1232" s="243"/>
      <c r="E1232" s="243"/>
      <c r="F1232" s="244"/>
      <c r="G1232" s="247"/>
      <c r="H1232" s="246"/>
      <c r="I1232" s="247"/>
    </row>
    <row r="1233" spans="1:9">
      <c r="A1233" s="242"/>
      <c r="B1233" s="242"/>
      <c r="C1233" s="242"/>
      <c r="D1233" s="243"/>
      <c r="E1233" s="243"/>
      <c r="F1233" s="244"/>
      <c r="G1233" s="247"/>
      <c r="H1233" s="246"/>
      <c r="I1233" s="247"/>
    </row>
    <row r="1234" spans="1:9">
      <c r="A1234" s="242"/>
      <c r="B1234" s="242"/>
      <c r="C1234" s="242"/>
      <c r="D1234" s="243"/>
      <c r="E1234" s="243"/>
      <c r="F1234" s="244"/>
      <c r="G1234" s="247"/>
      <c r="H1234" s="246"/>
      <c r="I1234" s="247"/>
    </row>
    <row r="1235" spans="1:9">
      <c r="A1235" s="242"/>
      <c r="B1235" s="242"/>
      <c r="C1235" s="242"/>
      <c r="D1235" s="243"/>
      <c r="E1235" s="243"/>
      <c r="F1235" s="244"/>
      <c r="G1235" s="247"/>
      <c r="H1235" s="246"/>
      <c r="I1235" s="247"/>
    </row>
    <row r="1236" spans="1:9">
      <c r="A1236" s="242"/>
      <c r="B1236" s="242"/>
      <c r="C1236" s="242"/>
      <c r="D1236" s="243"/>
      <c r="E1236" s="243"/>
      <c r="F1236" s="244"/>
      <c r="G1236" s="247"/>
      <c r="H1236" s="246"/>
      <c r="I1236" s="247"/>
    </row>
    <row r="1237" spans="1:9">
      <c r="A1237" s="242"/>
      <c r="B1237" s="242"/>
      <c r="C1237" s="242"/>
      <c r="D1237" s="243"/>
      <c r="E1237" s="243"/>
      <c r="F1237" s="244"/>
      <c r="G1237" s="247"/>
      <c r="H1237" s="246"/>
      <c r="I1237" s="247"/>
    </row>
    <row r="1238" spans="1:9">
      <c r="A1238" s="242"/>
      <c r="B1238" s="242"/>
      <c r="C1238" s="242"/>
      <c r="D1238" s="243"/>
      <c r="E1238" s="243"/>
      <c r="F1238" s="244"/>
      <c r="G1238" s="247"/>
      <c r="H1238" s="246"/>
      <c r="I1238" s="247"/>
    </row>
    <row r="1239" spans="1:9">
      <c r="A1239" s="242"/>
      <c r="B1239" s="242"/>
      <c r="C1239" s="242"/>
      <c r="D1239" s="243"/>
      <c r="E1239" s="243"/>
      <c r="F1239" s="244"/>
      <c r="G1239" s="247"/>
      <c r="H1239" s="246"/>
      <c r="I1239" s="247"/>
    </row>
    <row r="1240" spans="1:9">
      <c r="A1240" s="242"/>
      <c r="B1240" s="242"/>
      <c r="C1240" s="242"/>
      <c r="D1240" s="243"/>
      <c r="E1240" s="243"/>
      <c r="F1240" s="244"/>
      <c r="G1240" s="247"/>
      <c r="H1240" s="246"/>
      <c r="I1240" s="247"/>
    </row>
    <row r="1241" spans="1:9">
      <c r="A1241" s="242"/>
      <c r="B1241" s="242"/>
      <c r="C1241" s="242"/>
      <c r="D1241" s="243"/>
      <c r="E1241" s="243"/>
      <c r="F1241" s="244"/>
      <c r="G1241" s="247"/>
      <c r="H1241" s="246"/>
      <c r="I1241" s="247"/>
    </row>
    <row r="1242" spans="1:9">
      <c r="A1242" s="242"/>
      <c r="B1242" s="242"/>
      <c r="C1242" s="242"/>
      <c r="D1242" s="243"/>
      <c r="E1242" s="243"/>
      <c r="F1242" s="244"/>
      <c r="G1242" s="247"/>
      <c r="H1242" s="246"/>
      <c r="I1242" s="247"/>
    </row>
    <row r="1243" spans="1:9">
      <c r="A1243" s="242"/>
      <c r="B1243" s="242"/>
      <c r="C1243" s="242"/>
      <c r="D1243" s="243"/>
      <c r="E1243" s="243"/>
      <c r="F1243" s="244"/>
      <c r="G1243" s="247"/>
      <c r="H1243" s="246"/>
      <c r="I1243" s="247"/>
    </row>
    <row r="1244" spans="1:9">
      <c r="A1244" s="242"/>
      <c r="B1244" s="242"/>
      <c r="C1244" s="242"/>
      <c r="D1244" s="243"/>
      <c r="E1244" s="243"/>
      <c r="F1244" s="244"/>
      <c r="G1244" s="247"/>
      <c r="H1244" s="246"/>
      <c r="I1244" s="247"/>
    </row>
    <row r="1245" spans="1:9">
      <c r="A1245" s="242"/>
      <c r="B1245" s="242"/>
      <c r="C1245" s="242"/>
      <c r="D1245" s="243"/>
      <c r="E1245" s="243"/>
      <c r="F1245" s="244"/>
      <c r="G1245" s="247"/>
      <c r="H1245" s="246"/>
      <c r="I1245" s="247"/>
    </row>
    <row r="1246" spans="1:9">
      <c r="A1246" s="242"/>
      <c r="B1246" s="242"/>
      <c r="C1246" s="242"/>
      <c r="D1246" s="243"/>
      <c r="E1246" s="243"/>
      <c r="F1246" s="244"/>
      <c r="G1246" s="247"/>
      <c r="H1246" s="246"/>
      <c r="I1246" s="247"/>
    </row>
    <row r="1247" spans="1:9">
      <c r="A1247" s="242"/>
      <c r="B1247" s="242"/>
      <c r="C1247" s="242"/>
      <c r="D1247" s="243"/>
      <c r="E1247" s="243"/>
      <c r="F1247" s="244"/>
      <c r="G1247" s="247"/>
      <c r="H1247" s="246"/>
      <c r="I1247" s="247"/>
    </row>
    <row r="1248" spans="1:9">
      <c r="A1248" s="242"/>
      <c r="B1248" s="242"/>
      <c r="C1248" s="242"/>
      <c r="D1248" s="243"/>
      <c r="E1248" s="243"/>
      <c r="F1248" s="244"/>
      <c r="G1248" s="247"/>
      <c r="H1248" s="246"/>
      <c r="I1248" s="247"/>
    </row>
    <row r="1249" spans="1:9">
      <c r="A1249" s="242"/>
      <c r="B1249" s="242"/>
      <c r="C1249" s="242"/>
      <c r="D1249" s="243"/>
      <c r="E1249" s="243"/>
      <c r="F1249" s="244"/>
      <c r="G1249" s="247"/>
      <c r="H1249" s="246"/>
      <c r="I1249" s="247"/>
    </row>
    <row r="1250" spans="1:9">
      <c r="A1250" s="242"/>
      <c r="B1250" s="242"/>
      <c r="C1250" s="242"/>
      <c r="D1250" s="243"/>
      <c r="E1250" s="243"/>
      <c r="F1250" s="244"/>
      <c r="G1250" s="247"/>
      <c r="H1250" s="246"/>
      <c r="I1250" s="247"/>
    </row>
    <row r="1251" spans="1:9">
      <c r="A1251" s="242"/>
      <c r="B1251" s="242"/>
      <c r="C1251" s="242"/>
      <c r="D1251" s="243"/>
      <c r="E1251" s="243"/>
      <c r="F1251" s="244"/>
      <c r="G1251" s="247"/>
      <c r="H1251" s="246"/>
      <c r="I1251" s="247"/>
    </row>
    <row r="1252" spans="1:9">
      <c r="A1252" s="242"/>
      <c r="B1252" s="242"/>
      <c r="C1252" s="242"/>
      <c r="D1252" s="243"/>
      <c r="E1252" s="243"/>
      <c r="F1252" s="244"/>
      <c r="G1252" s="247"/>
      <c r="H1252" s="246"/>
      <c r="I1252" s="247"/>
    </row>
    <row r="1253" spans="1:9">
      <c r="A1253" s="242"/>
      <c r="B1253" s="242"/>
      <c r="C1253" s="242"/>
      <c r="D1253" s="243"/>
      <c r="E1253" s="243"/>
      <c r="F1253" s="244"/>
      <c r="G1253" s="247"/>
      <c r="H1253" s="246"/>
      <c r="I1253" s="247"/>
    </row>
    <row r="1254" spans="1:9">
      <c r="A1254" s="242"/>
      <c r="B1254" s="242"/>
      <c r="C1254" s="242"/>
      <c r="D1254" s="243"/>
      <c r="E1254" s="243"/>
      <c r="F1254" s="244"/>
      <c r="G1254" s="247"/>
      <c r="H1254" s="246"/>
      <c r="I1254" s="247"/>
    </row>
    <row r="1255" spans="1:9">
      <c r="A1255" s="242"/>
      <c r="B1255" s="242"/>
      <c r="C1255" s="242"/>
      <c r="D1255" s="243"/>
      <c r="E1255" s="243"/>
      <c r="F1255" s="244"/>
      <c r="G1255" s="247"/>
      <c r="H1255" s="246"/>
      <c r="I1255" s="247"/>
    </row>
    <row r="1256" spans="1:9">
      <c r="A1256" s="242"/>
      <c r="B1256" s="242"/>
      <c r="C1256" s="242"/>
      <c r="D1256" s="243"/>
      <c r="E1256" s="243"/>
      <c r="F1256" s="244"/>
      <c r="G1256" s="247"/>
      <c r="H1256" s="246"/>
      <c r="I1256" s="247"/>
    </row>
    <row r="1257" spans="1:9">
      <c r="A1257" s="242"/>
      <c r="B1257" s="242"/>
      <c r="C1257" s="242"/>
      <c r="D1257" s="243"/>
      <c r="E1257" s="243"/>
      <c r="F1257" s="244"/>
      <c r="G1257" s="247"/>
      <c r="H1257" s="246"/>
      <c r="I1257" s="247"/>
    </row>
    <row r="1258" spans="1:9">
      <c r="A1258" s="242"/>
      <c r="B1258" s="242"/>
      <c r="C1258" s="242"/>
      <c r="D1258" s="243"/>
      <c r="E1258" s="243"/>
      <c r="F1258" s="244"/>
      <c r="G1258" s="247"/>
      <c r="H1258" s="246"/>
      <c r="I1258" s="247"/>
    </row>
    <row r="1259" spans="1:9">
      <c r="A1259" s="242"/>
      <c r="B1259" s="242"/>
      <c r="C1259" s="242"/>
      <c r="D1259" s="243"/>
      <c r="E1259" s="243"/>
      <c r="F1259" s="244"/>
      <c r="G1259" s="247"/>
      <c r="H1259" s="246"/>
      <c r="I1259" s="247"/>
    </row>
    <row r="1260" spans="1:9">
      <c r="A1260" s="242"/>
      <c r="B1260" s="242"/>
      <c r="C1260" s="242"/>
      <c r="D1260" s="243"/>
      <c r="E1260" s="243"/>
      <c r="F1260" s="244"/>
      <c r="G1260" s="247"/>
      <c r="H1260" s="246"/>
      <c r="I1260" s="247"/>
    </row>
    <row r="1261" spans="1:9">
      <c r="A1261" s="242"/>
      <c r="B1261" s="242"/>
      <c r="C1261" s="242"/>
      <c r="D1261" s="243"/>
      <c r="E1261" s="243"/>
      <c r="F1261" s="244"/>
      <c r="G1261" s="247"/>
      <c r="H1261" s="246"/>
      <c r="I1261" s="247"/>
    </row>
    <row r="1262" spans="1:9">
      <c r="A1262" s="242"/>
      <c r="B1262" s="242"/>
      <c r="C1262" s="242"/>
      <c r="D1262" s="243"/>
      <c r="E1262" s="243"/>
      <c r="F1262" s="244"/>
      <c r="G1262" s="247"/>
      <c r="H1262" s="246"/>
      <c r="I1262" s="247"/>
    </row>
    <row r="1263" spans="1:9">
      <c r="A1263" s="242"/>
      <c r="B1263" s="242"/>
      <c r="C1263" s="242"/>
      <c r="D1263" s="243"/>
      <c r="E1263" s="243"/>
      <c r="F1263" s="244"/>
      <c r="G1263" s="247"/>
      <c r="H1263" s="246"/>
      <c r="I1263" s="247"/>
    </row>
    <row r="1264" spans="1:9">
      <c r="A1264" s="242"/>
      <c r="B1264" s="242"/>
      <c r="C1264" s="242"/>
      <c r="D1264" s="243"/>
      <c r="E1264" s="243"/>
      <c r="F1264" s="244"/>
      <c r="G1264" s="247"/>
      <c r="H1264" s="246"/>
      <c r="I1264" s="247"/>
    </row>
    <row r="1265" spans="1:9">
      <c r="A1265" s="242"/>
      <c r="B1265" s="242"/>
      <c r="C1265" s="242"/>
      <c r="D1265" s="243"/>
      <c r="E1265" s="243"/>
      <c r="F1265" s="244"/>
      <c r="G1265" s="247"/>
      <c r="H1265" s="246"/>
      <c r="I1265" s="247"/>
    </row>
    <row r="1266" spans="1:9">
      <c r="A1266" s="242"/>
      <c r="B1266" s="242"/>
      <c r="C1266" s="242"/>
      <c r="D1266" s="243"/>
      <c r="E1266" s="243"/>
      <c r="F1266" s="244"/>
      <c r="G1266" s="247"/>
      <c r="H1266" s="246"/>
      <c r="I1266" s="247"/>
    </row>
    <row r="1267" spans="1:9">
      <c r="A1267" s="242"/>
      <c r="B1267" s="242"/>
      <c r="C1267" s="242"/>
      <c r="D1267" s="243"/>
      <c r="E1267" s="243"/>
      <c r="F1267" s="244"/>
      <c r="G1267" s="247"/>
      <c r="H1267" s="246"/>
      <c r="I1267" s="247"/>
    </row>
    <row r="1268" spans="1:9">
      <c r="A1268" s="242"/>
      <c r="B1268" s="242"/>
      <c r="C1268" s="242"/>
      <c r="D1268" s="243"/>
      <c r="E1268" s="243"/>
      <c r="F1268" s="244"/>
      <c r="G1268" s="247"/>
      <c r="H1268" s="246"/>
      <c r="I1268" s="247"/>
    </row>
    <row r="1269" spans="1:9">
      <c r="A1269" s="242"/>
      <c r="B1269" s="242"/>
      <c r="C1269" s="242"/>
      <c r="D1269" s="243"/>
      <c r="E1269" s="243"/>
      <c r="F1269" s="244"/>
      <c r="G1269" s="247"/>
      <c r="H1269" s="246"/>
      <c r="I1269" s="247"/>
    </row>
    <row r="1270" spans="1:9">
      <c r="A1270" s="242"/>
      <c r="B1270" s="242"/>
      <c r="C1270" s="242"/>
      <c r="D1270" s="243"/>
      <c r="E1270" s="243"/>
      <c r="F1270" s="244"/>
      <c r="G1270" s="247"/>
      <c r="H1270" s="246"/>
      <c r="I1270" s="247"/>
    </row>
    <row r="1271" spans="1:9">
      <c r="A1271" s="242"/>
      <c r="B1271" s="242"/>
      <c r="C1271" s="242"/>
      <c r="D1271" s="243"/>
      <c r="E1271" s="243"/>
      <c r="F1271" s="244"/>
      <c r="G1271" s="247"/>
      <c r="H1271" s="246"/>
      <c r="I1271" s="247"/>
    </row>
    <row r="1272" spans="1:9">
      <c r="A1272" s="242"/>
      <c r="B1272" s="242"/>
      <c r="C1272" s="242"/>
      <c r="D1272" s="243"/>
      <c r="E1272" s="243"/>
      <c r="F1272" s="244"/>
      <c r="G1272" s="247"/>
      <c r="H1272" s="246"/>
      <c r="I1272" s="247"/>
    </row>
    <row r="1273" spans="1:9">
      <c r="A1273" s="242"/>
      <c r="B1273" s="242"/>
      <c r="C1273" s="242"/>
      <c r="D1273" s="243"/>
      <c r="E1273" s="243"/>
      <c r="F1273" s="244"/>
      <c r="G1273" s="247"/>
      <c r="H1273" s="246"/>
      <c r="I1273" s="247"/>
    </row>
    <row r="1274" spans="1:9">
      <c r="A1274" s="242"/>
      <c r="B1274" s="242"/>
      <c r="C1274" s="242"/>
      <c r="D1274" s="243"/>
      <c r="E1274" s="243"/>
      <c r="F1274" s="244"/>
      <c r="G1274" s="247"/>
      <c r="H1274" s="246"/>
      <c r="I1274" s="247"/>
    </row>
    <row r="1275" spans="1:9">
      <c r="A1275" s="242"/>
      <c r="B1275" s="242"/>
      <c r="C1275" s="242"/>
      <c r="D1275" s="243"/>
      <c r="E1275" s="243"/>
      <c r="F1275" s="244"/>
      <c r="G1275" s="247"/>
      <c r="H1275" s="246"/>
      <c r="I1275" s="247"/>
    </row>
    <row r="1276" spans="1:9">
      <c r="A1276" s="242"/>
      <c r="B1276" s="242"/>
      <c r="C1276" s="242"/>
      <c r="D1276" s="243"/>
      <c r="E1276" s="243"/>
      <c r="F1276" s="244"/>
      <c r="G1276" s="247"/>
      <c r="H1276" s="246"/>
      <c r="I1276" s="247"/>
    </row>
    <row r="1277" spans="1:9">
      <c r="A1277" s="242"/>
      <c r="B1277" s="242"/>
      <c r="C1277" s="242"/>
      <c r="D1277" s="243"/>
      <c r="E1277" s="243"/>
      <c r="F1277" s="244"/>
      <c r="G1277" s="247"/>
      <c r="H1277" s="246"/>
      <c r="I1277" s="247"/>
    </row>
    <row r="1278" spans="1:9">
      <c r="A1278" s="242"/>
      <c r="B1278" s="242"/>
      <c r="C1278" s="242"/>
      <c r="D1278" s="243"/>
      <c r="E1278" s="243"/>
      <c r="F1278" s="244"/>
      <c r="G1278" s="247"/>
      <c r="H1278" s="246"/>
      <c r="I1278" s="247"/>
    </row>
    <row r="1279" spans="1:9">
      <c r="A1279" s="242"/>
      <c r="B1279" s="242"/>
      <c r="C1279" s="242"/>
      <c r="D1279" s="243"/>
      <c r="E1279" s="243"/>
      <c r="F1279" s="244"/>
      <c r="G1279" s="247"/>
      <c r="H1279" s="246"/>
      <c r="I1279" s="247"/>
    </row>
    <row r="1280" spans="1:9">
      <c r="A1280" s="242"/>
      <c r="B1280" s="242"/>
      <c r="C1280" s="242"/>
      <c r="D1280" s="243"/>
      <c r="E1280" s="243"/>
      <c r="F1280" s="244"/>
      <c r="G1280" s="247"/>
      <c r="H1280" s="246"/>
      <c r="I1280" s="247"/>
    </row>
    <row r="1281" spans="1:9">
      <c r="A1281" s="242"/>
      <c r="B1281" s="242"/>
      <c r="C1281" s="242"/>
      <c r="D1281" s="243"/>
      <c r="E1281" s="243"/>
      <c r="F1281" s="244"/>
      <c r="G1281" s="247"/>
      <c r="H1281" s="246"/>
      <c r="I1281" s="247"/>
    </row>
    <row r="1282" spans="1:9">
      <c r="A1282" s="242"/>
      <c r="B1282" s="242"/>
      <c r="C1282" s="242"/>
      <c r="D1282" s="243"/>
      <c r="E1282" s="243"/>
      <c r="F1282" s="244"/>
      <c r="G1282" s="247"/>
      <c r="H1282" s="246"/>
      <c r="I1282" s="247"/>
    </row>
    <row r="1283" spans="1:9">
      <c r="A1283" s="242"/>
      <c r="B1283" s="242"/>
      <c r="C1283" s="242"/>
      <c r="D1283" s="243"/>
      <c r="E1283" s="243"/>
      <c r="F1283" s="244"/>
      <c r="G1283" s="247"/>
      <c r="H1283" s="246"/>
      <c r="I1283" s="247"/>
    </row>
    <row r="1284" spans="1:9">
      <c r="A1284" s="242"/>
      <c r="B1284" s="242"/>
      <c r="C1284" s="242"/>
      <c r="D1284" s="243"/>
      <c r="E1284" s="243"/>
      <c r="F1284" s="244"/>
      <c r="G1284" s="247"/>
      <c r="H1284" s="246"/>
      <c r="I1284" s="247"/>
    </row>
    <row r="1285" spans="1:9">
      <c r="A1285" s="242"/>
      <c r="B1285" s="242"/>
      <c r="C1285" s="242"/>
      <c r="D1285" s="243"/>
      <c r="E1285" s="243"/>
      <c r="F1285" s="244"/>
      <c r="G1285" s="247"/>
      <c r="H1285" s="246"/>
      <c r="I1285" s="247"/>
    </row>
    <row r="1286" spans="1:9">
      <c r="A1286" s="242"/>
      <c r="B1286" s="242"/>
      <c r="C1286" s="242"/>
      <c r="D1286" s="243"/>
      <c r="E1286" s="243"/>
      <c r="F1286" s="244"/>
      <c r="G1286" s="247"/>
      <c r="H1286" s="246"/>
      <c r="I1286" s="247"/>
    </row>
    <row r="1287" spans="1:9">
      <c r="A1287" s="242"/>
      <c r="B1287" s="242"/>
      <c r="C1287" s="242"/>
      <c r="D1287" s="243"/>
      <c r="E1287" s="243"/>
      <c r="F1287" s="244"/>
      <c r="G1287" s="247"/>
      <c r="H1287" s="246"/>
      <c r="I1287" s="247"/>
    </row>
    <row r="1288" spans="1:9">
      <c r="A1288" s="242"/>
      <c r="B1288" s="242"/>
      <c r="C1288" s="242"/>
      <c r="D1288" s="243"/>
      <c r="E1288" s="243"/>
      <c r="F1288" s="244"/>
      <c r="G1288" s="247"/>
      <c r="H1288" s="246"/>
      <c r="I1288" s="247"/>
    </row>
    <row r="1289" spans="1:9">
      <c r="A1289" s="242"/>
      <c r="B1289" s="242"/>
      <c r="C1289" s="242"/>
      <c r="D1289" s="243"/>
      <c r="E1289" s="243"/>
      <c r="F1289" s="244"/>
      <c r="G1289" s="247"/>
      <c r="H1289" s="246"/>
      <c r="I1289" s="247"/>
    </row>
    <row r="1290" spans="1:9">
      <c r="A1290" s="242"/>
      <c r="B1290" s="242"/>
      <c r="C1290" s="242"/>
      <c r="D1290" s="243"/>
      <c r="E1290" s="243"/>
      <c r="F1290" s="244"/>
      <c r="G1290" s="247"/>
      <c r="H1290" s="246"/>
      <c r="I1290" s="247"/>
    </row>
    <row r="1291" spans="1:9">
      <c r="A1291" s="242"/>
      <c r="B1291" s="242"/>
      <c r="C1291" s="242"/>
      <c r="D1291" s="243"/>
      <c r="E1291" s="243"/>
      <c r="F1291" s="244"/>
      <c r="G1291" s="247"/>
      <c r="H1291" s="246"/>
      <c r="I1291" s="247"/>
    </row>
    <row r="1292" spans="1:9">
      <c r="A1292" s="242"/>
      <c r="B1292" s="242"/>
      <c r="C1292" s="242"/>
      <c r="D1292" s="243"/>
      <c r="E1292" s="243"/>
      <c r="F1292" s="244"/>
      <c r="G1292" s="247"/>
      <c r="H1292" s="246"/>
      <c r="I1292" s="247"/>
    </row>
    <row r="1293" spans="1:9">
      <c r="A1293" s="242"/>
      <c r="B1293" s="242"/>
      <c r="C1293" s="242"/>
      <c r="D1293" s="243"/>
      <c r="E1293" s="243"/>
      <c r="F1293" s="244"/>
      <c r="G1293" s="247"/>
      <c r="H1293" s="246"/>
      <c r="I1293" s="247"/>
    </row>
    <row r="1294" spans="1:9">
      <c r="A1294" s="242"/>
      <c r="B1294" s="242"/>
      <c r="C1294" s="242"/>
      <c r="D1294" s="243"/>
      <c r="E1294" s="243"/>
      <c r="F1294" s="244"/>
      <c r="G1294" s="247"/>
      <c r="H1294" s="246"/>
      <c r="I1294" s="247"/>
    </row>
    <row r="1295" spans="1:9">
      <c r="A1295" s="242"/>
      <c r="B1295" s="242"/>
      <c r="C1295" s="242"/>
      <c r="D1295" s="243"/>
      <c r="E1295" s="243"/>
      <c r="F1295" s="244"/>
      <c r="G1295" s="247"/>
      <c r="H1295" s="246"/>
      <c r="I1295" s="247"/>
    </row>
    <row r="1296" spans="1:9">
      <c r="A1296" s="242"/>
      <c r="B1296" s="242"/>
      <c r="C1296" s="242"/>
      <c r="D1296" s="243"/>
      <c r="E1296" s="243"/>
      <c r="F1296" s="244"/>
      <c r="G1296" s="247"/>
      <c r="H1296" s="246"/>
      <c r="I1296" s="247"/>
    </row>
    <row r="1297" spans="1:9">
      <c r="A1297" s="242"/>
      <c r="B1297" s="242"/>
      <c r="C1297" s="242"/>
      <c r="D1297" s="243"/>
      <c r="E1297" s="243"/>
      <c r="F1297" s="244"/>
      <c r="G1297" s="247"/>
      <c r="H1297" s="246"/>
      <c r="I1297" s="247"/>
    </row>
    <row r="1298" spans="1:9">
      <c r="A1298" s="242"/>
      <c r="B1298" s="242"/>
      <c r="C1298" s="242"/>
      <c r="D1298" s="243"/>
      <c r="E1298" s="243"/>
      <c r="F1298" s="244"/>
      <c r="G1298" s="247"/>
      <c r="H1298" s="246"/>
      <c r="I1298" s="247"/>
    </row>
    <row r="1299" spans="1:9">
      <c r="A1299" s="242"/>
      <c r="B1299" s="242"/>
      <c r="C1299" s="242"/>
      <c r="D1299" s="243"/>
      <c r="E1299" s="243"/>
      <c r="F1299" s="244"/>
      <c r="G1299" s="247"/>
      <c r="H1299" s="246"/>
      <c r="I1299" s="247"/>
    </row>
    <row r="1300" spans="1:9">
      <c r="A1300" s="242"/>
      <c r="B1300" s="242"/>
      <c r="C1300" s="242"/>
      <c r="D1300" s="243"/>
      <c r="E1300" s="243"/>
      <c r="F1300" s="244"/>
      <c r="G1300" s="247"/>
      <c r="H1300" s="246"/>
      <c r="I1300" s="247"/>
    </row>
    <row r="1301" spans="1:9">
      <c r="A1301" s="242"/>
      <c r="B1301" s="242"/>
      <c r="C1301" s="242"/>
      <c r="D1301" s="243"/>
      <c r="E1301" s="243"/>
      <c r="F1301" s="244"/>
      <c r="G1301" s="247"/>
      <c r="H1301" s="246"/>
      <c r="I1301" s="247"/>
    </row>
    <row r="1302" spans="1:9">
      <c r="A1302" s="242"/>
      <c r="B1302" s="242"/>
      <c r="C1302" s="242"/>
      <c r="D1302" s="243"/>
      <c r="E1302" s="243"/>
      <c r="F1302" s="244"/>
      <c r="G1302" s="247"/>
      <c r="H1302" s="246"/>
      <c r="I1302" s="247"/>
    </row>
    <row r="1303" spans="1:9">
      <c r="A1303" s="242"/>
      <c r="B1303" s="242"/>
      <c r="C1303" s="242"/>
      <c r="D1303" s="243"/>
      <c r="E1303" s="243"/>
      <c r="F1303" s="244"/>
      <c r="G1303" s="247"/>
      <c r="H1303" s="246"/>
      <c r="I1303" s="247"/>
    </row>
    <row r="1304" spans="1:9">
      <c r="A1304" s="242"/>
      <c r="B1304" s="242"/>
      <c r="C1304" s="242"/>
      <c r="D1304" s="243"/>
      <c r="E1304" s="243"/>
      <c r="F1304" s="244"/>
      <c r="G1304" s="247"/>
      <c r="H1304" s="246"/>
      <c r="I1304" s="247"/>
    </row>
    <row r="1305" spans="1:9">
      <c r="A1305" s="242"/>
      <c r="B1305" s="242"/>
      <c r="C1305" s="242"/>
      <c r="D1305" s="243"/>
      <c r="E1305" s="243"/>
      <c r="F1305" s="244"/>
      <c r="G1305" s="247"/>
      <c r="H1305" s="246"/>
      <c r="I1305" s="247"/>
    </row>
    <row r="1306" spans="1:9">
      <c r="A1306" s="242"/>
      <c r="B1306" s="242"/>
      <c r="C1306" s="242"/>
      <c r="D1306" s="243"/>
      <c r="E1306" s="243"/>
      <c r="F1306" s="244"/>
      <c r="G1306" s="247"/>
      <c r="H1306" s="246"/>
      <c r="I1306" s="247"/>
    </row>
    <row r="1307" spans="1:9">
      <c r="A1307" s="242"/>
      <c r="B1307" s="242"/>
      <c r="C1307" s="242"/>
      <c r="D1307" s="243"/>
      <c r="E1307" s="243"/>
      <c r="F1307" s="244"/>
      <c r="G1307" s="247"/>
      <c r="H1307" s="246"/>
      <c r="I1307" s="247"/>
    </row>
    <row r="1308" spans="1:9">
      <c r="A1308" s="242"/>
      <c r="B1308" s="242"/>
      <c r="C1308" s="242"/>
      <c r="D1308" s="243"/>
      <c r="E1308" s="243"/>
      <c r="F1308" s="244"/>
      <c r="G1308" s="247"/>
      <c r="H1308" s="246"/>
      <c r="I1308" s="247"/>
    </row>
    <row r="1309" spans="1:9">
      <c r="A1309" s="242"/>
      <c r="B1309" s="242"/>
      <c r="C1309" s="242"/>
      <c r="D1309" s="243"/>
      <c r="E1309" s="243"/>
      <c r="F1309" s="244"/>
      <c r="G1309" s="247"/>
      <c r="H1309" s="246"/>
      <c r="I1309" s="247"/>
    </row>
    <row r="1310" spans="1:9">
      <c r="A1310" s="242"/>
      <c r="B1310" s="242"/>
      <c r="C1310" s="242"/>
      <c r="D1310" s="243"/>
      <c r="E1310" s="243"/>
      <c r="F1310" s="244"/>
      <c r="G1310" s="247"/>
      <c r="H1310" s="246"/>
      <c r="I1310" s="247"/>
    </row>
    <row r="1311" spans="1:9">
      <c r="A1311" s="242"/>
      <c r="B1311" s="242"/>
      <c r="C1311" s="242"/>
      <c r="D1311" s="243"/>
      <c r="E1311" s="243"/>
      <c r="F1311" s="244"/>
      <c r="G1311" s="247"/>
      <c r="H1311" s="246"/>
      <c r="I1311" s="247"/>
    </row>
    <row r="1312" spans="1:9">
      <c r="A1312" s="242"/>
      <c r="B1312" s="242"/>
      <c r="C1312" s="242"/>
      <c r="D1312" s="243"/>
      <c r="E1312" s="243"/>
      <c r="F1312" s="244"/>
      <c r="G1312" s="247"/>
      <c r="H1312" s="246"/>
      <c r="I1312" s="247"/>
    </row>
    <row r="1313" spans="1:9">
      <c r="A1313" s="242"/>
      <c r="B1313" s="242"/>
      <c r="C1313" s="242"/>
      <c r="D1313" s="243"/>
      <c r="E1313" s="243"/>
      <c r="F1313" s="244"/>
      <c r="G1313" s="247"/>
      <c r="H1313" s="246"/>
      <c r="I1313" s="247"/>
    </row>
    <row r="1314" spans="1:9">
      <c r="A1314" s="242"/>
      <c r="B1314" s="242"/>
      <c r="C1314" s="242"/>
      <c r="D1314" s="243"/>
      <c r="E1314" s="243"/>
      <c r="F1314" s="244"/>
      <c r="G1314" s="247"/>
      <c r="H1314" s="246"/>
      <c r="I1314" s="247"/>
    </row>
    <row r="1315" spans="1:9">
      <c r="A1315" s="242"/>
      <c r="B1315" s="242"/>
      <c r="C1315" s="242"/>
      <c r="D1315" s="243"/>
      <c r="E1315" s="243"/>
      <c r="F1315" s="244"/>
      <c r="G1315" s="247"/>
      <c r="H1315" s="246"/>
      <c r="I1315" s="247"/>
    </row>
    <row r="1316" spans="1:9">
      <c r="A1316" s="242"/>
      <c r="B1316" s="242"/>
      <c r="C1316" s="242"/>
      <c r="D1316" s="243"/>
      <c r="E1316" s="243"/>
      <c r="F1316" s="244"/>
      <c r="G1316" s="247"/>
      <c r="H1316" s="246"/>
      <c r="I1316" s="247"/>
    </row>
    <row r="1317" spans="1:9">
      <c r="A1317" s="242"/>
      <c r="B1317" s="242"/>
      <c r="C1317" s="242"/>
      <c r="D1317" s="243"/>
      <c r="E1317" s="243"/>
      <c r="F1317" s="244"/>
      <c r="G1317" s="247"/>
      <c r="H1317" s="246"/>
      <c r="I1317" s="247"/>
    </row>
    <row r="1318" spans="1:9">
      <c r="A1318" s="242"/>
      <c r="B1318" s="242"/>
      <c r="C1318" s="242"/>
      <c r="D1318" s="243"/>
      <c r="E1318" s="243"/>
      <c r="F1318" s="244"/>
      <c r="G1318" s="247"/>
      <c r="H1318" s="246"/>
      <c r="I1318" s="247"/>
    </row>
    <row r="1319" spans="1:9">
      <c r="A1319" s="242"/>
      <c r="B1319" s="242"/>
      <c r="C1319" s="242"/>
      <c r="D1319" s="243"/>
      <c r="E1319" s="243"/>
      <c r="F1319" s="244"/>
      <c r="G1319" s="247"/>
      <c r="H1319" s="246"/>
      <c r="I1319" s="247"/>
    </row>
    <row r="1320" spans="1:9">
      <c r="A1320" s="242"/>
      <c r="B1320" s="242"/>
      <c r="C1320" s="242"/>
      <c r="D1320" s="243"/>
      <c r="E1320" s="243"/>
      <c r="F1320" s="244"/>
      <c r="G1320" s="247"/>
      <c r="H1320" s="246"/>
      <c r="I1320" s="247"/>
    </row>
    <row r="1321" spans="1:9">
      <c r="A1321" s="242"/>
      <c r="B1321" s="242"/>
      <c r="C1321" s="242"/>
      <c r="D1321" s="243"/>
      <c r="E1321" s="243"/>
      <c r="F1321" s="244"/>
      <c r="G1321" s="247"/>
      <c r="H1321" s="246"/>
      <c r="I1321" s="247"/>
    </row>
    <row r="1322" spans="1:9">
      <c r="A1322" s="242"/>
      <c r="B1322" s="242"/>
      <c r="C1322" s="242"/>
      <c r="D1322" s="243"/>
      <c r="E1322" s="243"/>
      <c r="F1322" s="244"/>
      <c r="G1322" s="247"/>
      <c r="H1322" s="246"/>
      <c r="I1322" s="247"/>
    </row>
    <row r="1323" spans="1:9">
      <c r="A1323" s="242"/>
      <c r="B1323" s="242"/>
      <c r="C1323" s="242"/>
      <c r="D1323" s="243"/>
      <c r="E1323" s="243"/>
      <c r="F1323" s="244"/>
      <c r="G1323" s="247"/>
      <c r="H1323" s="246"/>
      <c r="I1323" s="247"/>
    </row>
    <row r="1324" spans="1:9">
      <c r="A1324" s="242"/>
      <c r="B1324" s="242"/>
      <c r="C1324" s="242"/>
      <c r="D1324" s="243"/>
      <c r="E1324" s="243"/>
      <c r="F1324" s="244"/>
      <c r="G1324" s="247"/>
      <c r="H1324" s="246"/>
      <c r="I1324" s="247"/>
    </row>
    <row r="1325" spans="1:9">
      <c r="A1325" s="242"/>
      <c r="B1325" s="242"/>
      <c r="C1325" s="242"/>
      <c r="D1325" s="243"/>
      <c r="E1325" s="243"/>
      <c r="F1325" s="244"/>
      <c r="G1325" s="247"/>
      <c r="H1325" s="246"/>
      <c r="I1325" s="247"/>
    </row>
    <row r="1326" spans="1:9">
      <c r="A1326" s="242"/>
      <c r="B1326" s="242"/>
      <c r="C1326" s="242"/>
      <c r="D1326" s="243"/>
      <c r="E1326" s="243"/>
      <c r="F1326" s="244"/>
      <c r="G1326" s="247"/>
      <c r="H1326" s="246"/>
      <c r="I1326" s="247"/>
    </row>
    <row r="1327" spans="1:9">
      <c r="A1327" s="242"/>
      <c r="B1327" s="242"/>
      <c r="C1327" s="242"/>
      <c r="D1327" s="243"/>
      <c r="E1327" s="243"/>
      <c r="F1327" s="244"/>
      <c r="G1327" s="247"/>
      <c r="H1327" s="246"/>
      <c r="I1327" s="247"/>
    </row>
    <row r="1328" spans="1:9">
      <c r="A1328" s="242"/>
      <c r="B1328" s="242"/>
      <c r="C1328" s="242"/>
      <c r="D1328" s="243"/>
      <c r="E1328" s="243"/>
      <c r="F1328" s="244"/>
      <c r="G1328" s="247"/>
      <c r="H1328" s="246"/>
      <c r="I1328" s="247"/>
    </row>
    <row r="1329" spans="1:9">
      <c r="A1329" s="242"/>
      <c r="B1329" s="242"/>
      <c r="C1329" s="242"/>
      <c r="D1329" s="243"/>
      <c r="E1329" s="243"/>
      <c r="F1329" s="244"/>
      <c r="G1329" s="247"/>
      <c r="H1329" s="246"/>
      <c r="I1329" s="247"/>
    </row>
    <row r="1330" spans="1:9">
      <c r="A1330" s="242"/>
      <c r="B1330" s="242"/>
      <c r="C1330" s="242"/>
      <c r="D1330" s="243"/>
      <c r="E1330" s="243"/>
      <c r="F1330" s="244"/>
      <c r="G1330" s="247"/>
      <c r="H1330" s="246"/>
      <c r="I1330" s="247"/>
    </row>
    <row r="1331" spans="1:9">
      <c r="A1331" s="242"/>
      <c r="B1331" s="242"/>
      <c r="C1331" s="242"/>
      <c r="D1331" s="243"/>
      <c r="E1331" s="243"/>
      <c r="F1331" s="244"/>
      <c r="G1331" s="247"/>
      <c r="H1331" s="246"/>
      <c r="I1331" s="247"/>
    </row>
    <row r="1332" spans="1:9">
      <c r="A1332" s="242"/>
      <c r="B1332" s="242"/>
      <c r="C1332" s="242"/>
      <c r="D1332" s="243"/>
      <c r="E1332" s="243"/>
      <c r="F1332" s="244"/>
      <c r="G1332" s="247"/>
      <c r="H1332" s="246"/>
      <c r="I1332" s="247"/>
    </row>
    <row r="1333" spans="1:9">
      <c r="A1333" s="242"/>
      <c r="B1333" s="242"/>
      <c r="C1333" s="242"/>
      <c r="D1333" s="243"/>
      <c r="E1333" s="243"/>
      <c r="F1333" s="244"/>
      <c r="G1333" s="247"/>
      <c r="H1333" s="246"/>
      <c r="I1333" s="247"/>
    </row>
    <row r="1334" spans="1:9">
      <c r="A1334" s="242"/>
      <c r="B1334" s="242"/>
      <c r="C1334" s="242"/>
      <c r="D1334" s="243"/>
      <c r="E1334" s="243"/>
      <c r="F1334" s="244"/>
      <c r="G1334" s="247"/>
      <c r="H1334" s="246"/>
      <c r="I1334" s="247"/>
    </row>
    <row r="1335" spans="1:9">
      <c r="A1335" s="242"/>
      <c r="B1335" s="242"/>
      <c r="C1335" s="242"/>
      <c r="D1335" s="243"/>
      <c r="E1335" s="243"/>
      <c r="F1335" s="244"/>
      <c r="G1335" s="247"/>
      <c r="H1335" s="246"/>
      <c r="I1335" s="247"/>
    </row>
    <row r="1336" spans="1:9">
      <c r="A1336" s="242"/>
      <c r="B1336" s="242"/>
      <c r="C1336" s="242"/>
      <c r="D1336" s="243"/>
      <c r="E1336" s="243"/>
      <c r="F1336" s="244"/>
      <c r="G1336" s="247"/>
      <c r="H1336" s="246"/>
      <c r="I1336" s="247"/>
    </row>
    <row r="1337" spans="1:9">
      <c r="A1337" s="242"/>
      <c r="B1337" s="242"/>
      <c r="C1337" s="242"/>
      <c r="D1337" s="243"/>
      <c r="E1337" s="243"/>
      <c r="F1337" s="244"/>
      <c r="G1337" s="247"/>
      <c r="H1337" s="246"/>
      <c r="I1337" s="247"/>
    </row>
    <row r="1338" spans="1:9">
      <c r="A1338" s="242"/>
      <c r="B1338" s="242"/>
      <c r="C1338" s="242"/>
      <c r="D1338" s="243"/>
      <c r="E1338" s="243"/>
      <c r="F1338" s="244"/>
      <c r="G1338" s="247"/>
      <c r="H1338" s="246"/>
      <c r="I1338" s="247"/>
    </row>
    <row r="1339" spans="1:9">
      <c r="A1339" s="242"/>
      <c r="B1339" s="242"/>
      <c r="C1339" s="242"/>
      <c r="D1339" s="243"/>
      <c r="E1339" s="243"/>
      <c r="F1339" s="244"/>
      <c r="G1339" s="247"/>
      <c r="H1339" s="246"/>
      <c r="I1339" s="247"/>
    </row>
    <row r="1340" spans="1:9">
      <c r="A1340" s="242"/>
      <c r="B1340" s="242"/>
      <c r="C1340" s="242"/>
      <c r="D1340" s="243"/>
      <c r="E1340" s="243"/>
      <c r="F1340" s="244"/>
      <c r="G1340" s="247"/>
      <c r="H1340" s="246"/>
      <c r="I1340" s="247"/>
    </row>
    <row r="1341" spans="1:9">
      <c r="A1341" s="242"/>
      <c r="B1341" s="242"/>
      <c r="C1341" s="242"/>
      <c r="D1341" s="243"/>
      <c r="E1341" s="243"/>
      <c r="F1341" s="244"/>
      <c r="G1341" s="247"/>
      <c r="H1341" s="246"/>
      <c r="I1341" s="247"/>
    </row>
    <row r="1342" spans="1:9">
      <c r="A1342" s="242"/>
      <c r="B1342" s="242"/>
      <c r="C1342" s="242"/>
      <c r="D1342" s="243"/>
      <c r="E1342" s="243"/>
      <c r="F1342" s="244"/>
      <c r="G1342" s="247"/>
      <c r="H1342" s="246"/>
      <c r="I1342" s="247"/>
    </row>
    <row r="1343" spans="1:9">
      <c r="A1343" s="242"/>
      <c r="B1343" s="242"/>
      <c r="C1343" s="242"/>
      <c r="D1343" s="243"/>
      <c r="E1343" s="243"/>
      <c r="F1343" s="244"/>
      <c r="G1343" s="247"/>
      <c r="H1343" s="246"/>
      <c r="I1343" s="247"/>
    </row>
    <row r="1344" spans="1:9">
      <c r="A1344" s="242"/>
      <c r="B1344" s="242"/>
      <c r="C1344" s="242"/>
      <c r="D1344" s="243"/>
      <c r="E1344" s="243"/>
      <c r="F1344" s="244"/>
      <c r="G1344" s="247"/>
      <c r="H1344" s="246"/>
      <c r="I1344" s="247"/>
    </row>
    <row r="1345" spans="1:9">
      <c r="A1345" s="242"/>
      <c r="B1345" s="242"/>
      <c r="C1345" s="242"/>
      <c r="D1345" s="243"/>
      <c r="E1345" s="243"/>
      <c r="F1345" s="244"/>
      <c r="G1345" s="247"/>
      <c r="H1345" s="246"/>
      <c r="I1345" s="247"/>
    </row>
    <row r="1346" spans="1:9">
      <c r="A1346" s="242"/>
      <c r="B1346" s="242"/>
      <c r="C1346" s="242"/>
      <c r="D1346" s="243"/>
      <c r="E1346" s="243"/>
      <c r="F1346" s="244"/>
      <c r="G1346" s="247"/>
      <c r="H1346" s="246"/>
      <c r="I1346" s="247"/>
    </row>
    <row r="1347" spans="1:9">
      <c r="A1347" s="242"/>
      <c r="B1347" s="242"/>
      <c r="C1347" s="242"/>
      <c r="D1347" s="243"/>
      <c r="E1347" s="243"/>
      <c r="F1347" s="244"/>
      <c r="G1347" s="247"/>
      <c r="H1347" s="246"/>
      <c r="I1347" s="247"/>
    </row>
    <row r="1348" spans="1:9">
      <c r="A1348" s="242"/>
      <c r="B1348" s="242"/>
      <c r="C1348" s="242"/>
      <c r="D1348" s="243"/>
      <c r="E1348" s="243"/>
      <c r="F1348" s="244"/>
      <c r="G1348" s="247"/>
      <c r="H1348" s="246"/>
      <c r="I1348" s="247"/>
    </row>
    <row r="1349" spans="1:9">
      <c r="A1349" s="242"/>
      <c r="B1349" s="242"/>
      <c r="C1349" s="242"/>
      <c r="D1349" s="243"/>
      <c r="E1349" s="243"/>
      <c r="F1349" s="244"/>
      <c r="G1349" s="247"/>
      <c r="H1349" s="246"/>
      <c r="I1349" s="247"/>
    </row>
    <row r="1350" spans="1:9">
      <c r="A1350" s="242"/>
      <c r="B1350" s="242"/>
      <c r="C1350" s="242"/>
      <c r="D1350" s="243"/>
      <c r="E1350" s="243"/>
      <c r="F1350" s="244"/>
      <c r="G1350" s="247"/>
      <c r="H1350" s="246"/>
      <c r="I1350" s="247"/>
    </row>
    <row r="1351" spans="1:9">
      <c r="A1351" s="242"/>
      <c r="B1351" s="242"/>
      <c r="C1351" s="242"/>
      <c r="D1351" s="243"/>
      <c r="E1351" s="243"/>
      <c r="F1351" s="244"/>
      <c r="G1351" s="247"/>
      <c r="H1351" s="246"/>
      <c r="I1351" s="247"/>
    </row>
    <row r="1352" spans="1:9">
      <c r="A1352" s="242"/>
      <c r="B1352" s="242"/>
      <c r="C1352" s="242"/>
      <c r="D1352" s="243"/>
      <c r="E1352" s="243"/>
      <c r="F1352" s="244"/>
      <c r="G1352" s="247"/>
      <c r="H1352" s="246"/>
      <c r="I1352" s="247"/>
    </row>
    <row r="1353" spans="1:9">
      <c r="A1353" s="242"/>
      <c r="B1353" s="242"/>
      <c r="C1353" s="242"/>
      <c r="D1353" s="243"/>
      <c r="E1353" s="243"/>
      <c r="F1353" s="244"/>
      <c r="G1353" s="247"/>
      <c r="H1353" s="246"/>
      <c r="I1353" s="247"/>
    </row>
    <row r="1354" spans="1:9">
      <c r="A1354" s="242"/>
      <c r="B1354" s="242"/>
      <c r="C1354" s="242"/>
      <c r="D1354" s="243"/>
      <c r="E1354" s="243"/>
      <c r="F1354" s="244"/>
      <c r="G1354" s="247"/>
      <c r="H1354" s="246"/>
      <c r="I1354" s="247"/>
    </row>
    <row r="1355" spans="1:9">
      <c r="A1355" s="242"/>
      <c r="B1355" s="242"/>
      <c r="C1355" s="242"/>
      <c r="D1355" s="243"/>
      <c r="E1355" s="243"/>
      <c r="F1355" s="244"/>
      <c r="G1355" s="247"/>
      <c r="H1355" s="246"/>
      <c r="I1355" s="247"/>
    </row>
    <row r="1356" spans="1:9">
      <c r="A1356" s="242"/>
      <c r="B1356" s="242"/>
      <c r="C1356" s="242"/>
      <c r="D1356" s="243"/>
      <c r="E1356" s="243"/>
      <c r="F1356" s="244"/>
      <c r="G1356" s="247"/>
      <c r="H1356" s="246"/>
      <c r="I1356" s="247"/>
    </row>
    <row r="1357" spans="1:9">
      <c r="A1357" s="242"/>
      <c r="B1357" s="242"/>
      <c r="C1357" s="242"/>
      <c r="D1357" s="243"/>
      <c r="E1357" s="243"/>
      <c r="F1357" s="244"/>
      <c r="G1357" s="247"/>
      <c r="H1357" s="246"/>
      <c r="I1357" s="247"/>
    </row>
    <row r="1358" spans="1:9">
      <c r="A1358" s="242"/>
      <c r="B1358" s="242"/>
      <c r="C1358" s="242"/>
      <c r="D1358" s="243"/>
      <c r="E1358" s="243"/>
      <c r="F1358" s="244"/>
      <c r="G1358" s="247"/>
      <c r="H1358" s="246"/>
      <c r="I1358" s="247"/>
    </row>
    <row r="1359" spans="1:9">
      <c r="A1359" s="242"/>
      <c r="B1359" s="242"/>
      <c r="C1359" s="242"/>
      <c r="D1359" s="243"/>
      <c r="E1359" s="243"/>
      <c r="F1359" s="244"/>
      <c r="G1359" s="247"/>
      <c r="H1359" s="246"/>
      <c r="I1359" s="247"/>
    </row>
    <row r="1360" spans="1:9">
      <c r="A1360" s="242"/>
      <c r="B1360" s="242"/>
      <c r="C1360" s="242"/>
      <c r="D1360" s="243"/>
      <c r="E1360" s="243"/>
      <c r="F1360" s="244"/>
      <c r="G1360" s="247"/>
      <c r="H1360" s="246"/>
      <c r="I1360" s="247"/>
    </row>
    <row r="1361" spans="1:9">
      <c r="A1361" s="242"/>
      <c r="B1361" s="242"/>
      <c r="C1361" s="242"/>
      <c r="D1361" s="243"/>
      <c r="E1361" s="243"/>
      <c r="F1361" s="244"/>
      <c r="G1361" s="247"/>
      <c r="H1361" s="246"/>
      <c r="I1361" s="247"/>
    </row>
    <row r="1362" spans="1:9">
      <c r="A1362" s="242"/>
      <c r="B1362" s="242"/>
      <c r="C1362" s="242"/>
      <c r="D1362" s="243"/>
      <c r="E1362" s="243"/>
      <c r="F1362" s="244"/>
      <c r="G1362" s="247"/>
      <c r="H1362" s="246"/>
      <c r="I1362" s="247"/>
    </row>
    <row r="1363" spans="1:9">
      <c r="A1363" s="242"/>
      <c r="B1363" s="242"/>
      <c r="C1363" s="242"/>
      <c r="D1363" s="243"/>
      <c r="E1363" s="243"/>
      <c r="F1363" s="244"/>
      <c r="G1363" s="247"/>
      <c r="H1363" s="246"/>
      <c r="I1363" s="247"/>
    </row>
    <row r="1364" spans="1:9">
      <c r="A1364" s="242"/>
      <c r="B1364" s="242"/>
      <c r="C1364" s="242"/>
      <c r="D1364" s="243"/>
      <c r="E1364" s="243"/>
      <c r="F1364" s="244"/>
      <c r="G1364" s="247"/>
      <c r="H1364" s="246"/>
      <c r="I1364" s="247"/>
    </row>
    <row r="1365" spans="1:9">
      <c r="A1365" s="242"/>
      <c r="B1365" s="242"/>
      <c r="C1365" s="242"/>
      <c r="D1365" s="243"/>
      <c r="E1365" s="243"/>
      <c r="F1365" s="244"/>
      <c r="G1365" s="247"/>
      <c r="H1365" s="246"/>
      <c r="I1365" s="247"/>
    </row>
    <row r="1366" spans="1:9">
      <c r="A1366" s="242"/>
      <c r="B1366" s="242"/>
      <c r="C1366" s="242"/>
      <c r="D1366" s="243"/>
      <c r="E1366" s="243"/>
      <c r="F1366" s="244"/>
      <c r="G1366" s="247"/>
      <c r="H1366" s="246"/>
      <c r="I1366" s="247"/>
    </row>
    <row r="1367" spans="1:9">
      <c r="A1367" s="242"/>
      <c r="B1367" s="242"/>
      <c r="C1367" s="242"/>
      <c r="D1367" s="243"/>
      <c r="E1367" s="243"/>
      <c r="F1367" s="244"/>
      <c r="G1367" s="247"/>
      <c r="H1367" s="246"/>
      <c r="I1367" s="247"/>
    </row>
    <row r="1368" spans="1:9">
      <c r="A1368" s="242"/>
      <c r="B1368" s="242"/>
      <c r="C1368" s="242"/>
      <c r="D1368" s="243"/>
      <c r="E1368" s="243"/>
      <c r="F1368" s="244"/>
      <c r="G1368" s="247"/>
      <c r="H1368" s="246"/>
      <c r="I1368" s="247"/>
    </row>
    <row r="1369" spans="1:9">
      <c r="A1369" s="242"/>
      <c r="B1369" s="242"/>
      <c r="C1369" s="242"/>
      <c r="D1369" s="243"/>
      <c r="E1369" s="243"/>
      <c r="F1369" s="244"/>
      <c r="G1369" s="247"/>
      <c r="H1369" s="246"/>
      <c r="I1369" s="247"/>
    </row>
    <row r="1370" spans="1:9">
      <c r="A1370" s="242"/>
      <c r="B1370" s="242"/>
      <c r="C1370" s="242"/>
      <c r="D1370" s="243"/>
      <c r="E1370" s="243"/>
      <c r="F1370" s="244"/>
      <c r="G1370" s="247"/>
      <c r="H1370" s="246"/>
      <c r="I1370" s="247"/>
    </row>
    <row r="1371" spans="1:9">
      <c r="A1371" s="242"/>
      <c r="B1371" s="242"/>
      <c r="C1371" s="242"/>
      <c r="D1371" s="243"/>
      <c r="E1371" s="243"/>
      <c r="F1371" s="244"/>
      <c r="G1371" s="247"/>
      <c r="H1371" s="246"/>
      <c r="I1371" s="247"/>
    </row>
    <row r="1372" spans="1:9">
      <c r="A1372" s="242"/>
      <c r="B1372" s="242"/>
      <c r="C1372" s="242"/>
      <c r="D1372" s="243"/>
      <c r="E1372" s="243"/>
      <c r="F1372" s="244"/>
      <c r="G1372" s="247"/>
      <c r="H1372" s="246"/>
      <c r="I1372" s="247"/>
    </row>
    <row r="1373" spans="1:9">
      <c r="A1373" s="242"/>
      <c r="B1373" s="242"/>
      <c r="C1373" s="242"/>
      <c r="D1373" s="243"/>
      <c r="E1373" s="243"/>
      <c r="F1373" s="244"/>
      <c r="G1373" s="247"/>
      <c r="H1373" s="246"/>
      <c r="I1373" s="247"/>
    </row>
    <row r="1374" spans="1:9">
      <c r="A1374" s="242"/>
      <c r="B1374" s="242"/>
      <c r="C1374" s="242"/>
      <c r="D1374" s="243"/>
      <c r="E1374" s="243"/>
      <c r="F1374" s="244"/>
      <c r="G1374" s="247"/>
      <c r="H1374" s="246"/>
      <c r="I1374" s="247"/>
    </row>
    <row r="1375" spans="1:9">
      <c r="A1375" s="242"/>
      <c r="B1375" s="242"/>
      <c r="C1375" s="242"/>
      <c r="D1375" s="243"/>
      <c r="E1375" s="243"/>
      <c r="F1375" s="244"/>
      <c r="G1375" s="247"/>
      <c r="H1375" s="246"/>
      <c r="I1375" s="247"/>
    </row>
    <row r="1376" spans="1:9">
      <c r="A1376" s="242"/>
      <c r="B1376" s="242"/>
      <c r="C1376" s="242"/>
      <c r="D1376" s="243"/>
      <c r="E1376" s="243"/>
      <c r="F1376" s="244"/>
      <c r="G1376" s="247"/>
      <c r="H1376" s="246"/>
      <c r="I1376" s="247"/>
    </row>
    <row r="1377" spans="1:9">
      <c r="A1377" s="242"/>
      <c r="B1377" s="242"/>
      <c r="C1377" s="242"/>
      <c r="D1377" s="243"/>
      <c r="E1377" s="243"/>
      <c r="F1377" s="244"/>
      <c r="G1377" s="247"/>
      <c r="H1377" s="246"/>
      <c r="I1377" s="247"/>
    </row>
    <row r="1378" spans="1:9">
      <c r="A1378" s="242"/>
      <c r="B1378" s="242"/>
      <c r="C1378" s="242"/>
      <c r="D1378" s="243"/>
      <c r="E1378" s="243"/>
      <c r="F1378" s="244"/>
      <c r="G1378" s="247"/>
      <c r="H1378" s="246"/>
      <c r="I1378" s="247"/>
    </row>
    <row r="1379" spans="1:9">
      <c r="A1379" s="242"/>
      <c r="B1379" s="242"/>
      <c r="C1379" s="242"/>
      <c r="D1379" s="243"/>
      <c r="E1379" s="243"/>
      <c r="F1379" s="244"/>
      <c r="G1379" s="247"/>
      <c r="H1379" s="246"/>
      <c r="I1379" s="247"/>
    </row>
    <row r="1380" spans="1:9">
      <c r="A1380" s="242"/>
      <c r="B1380" s="242"/>
      <c r="C1380" s="242"/>
      <c r="D1380" s="243"/>
      <c r="E1380" s="243"/>
      <c r="F1380" s="244"/>
      <c r="G1380" s="247"/>
      <c r="H1380" s="246"/>
      <c r="I1380" s="247"/>
    </row>
    <row r="1381" spans="1:9">
      <c r="A1381" s="242"/>
      <c r="B1381" s="242"/>
      <c r="C1381" s="242"/>
      <c r="D1381" s="243"/>
      <c r="E1381" s="243"/>
      <c r="F1381" s="244"/>
      <c r="G1381" s="247"/>
      <c r="H1381" s="246"/>
      <c r="I1381" s="247"/>
    </row>
    <row r="1382" spans="1:9">
      <c r="A1382" s="242"/>
      <c r="B1382" s="242"/>
      <c r="C1382" s="242"/>
      <c r="D1382" s="243"/>
      <c r="E1382" s="243"/>
      <c r="F1382" s="244"/>
      <c r="G1382" s="247"/>
      <c r="H1382" s="246"/>
      <c r="I1382" s="247"/>
    </row>
    <row r="1383" spans="1:9">
      <c r="A1383" s="242"/>
      <c r="B1383" s="242"/>
      <c r="C1383" s="242"/>
      <c r="D1383" s="243"/>
      <c r="E1383" s="243"/>
      <c r="F1383" s="244"/>
      <c r="G1383" s="247"/>
      <c r="H1383" s="246"/>
      <c r="I1383" s="247"/>
    </row>
    <row r="1384" spans="1:9">
      <c r="A1384" s="242"/>
      <c r="B1384" s="242"/>
      <c r="C1384" s="242"/>
      <c r="D1384" s="243"/>
      <c r="E1384" s="243"/>
      <c r="F1384" s="244"/>
      <c r="G1384" s="247"/>
      <c r="H1384" s="246"/>
      <c r="I1384" s="247"/>
    </row>
    <row r="1385" spans="1:9">
      <c r="A1385" s="242"/>
      <c r="B1385" s="242"/>
      <c r="C1385" s="242"/>
      <c r="D1385" s="243"/>
      <c r="E1385" s="243"/>
      <c r="F1385" s="244"/>
      <c r="G1385" s="247"/>
      <c r="H1385" s="246"/>
      <c r="I1385" s="247"/>
    </row>
    <row r="1386" spans="1:9">
      <c r="A1386" s="242"/>
      <c r="B1386" s="242"/>
      <c r="C1386" s="242"/>
      <c r="D1386" s="243"/>
      <c r="E1386" s="243"/>
      <c r="F1386" s="244"/>
      <c r="G1386" s="247"/>
      <c r="H1386" s="246"/>
      <c r="I1386" s="247"/>
    </row>
    <row r="1387" spans="1:9">
      <c r="A1387" s="242"/>
      <c r="B1387" s="242"/>
      <c r="C1387" s="242"/>
      <c r="D1387" s="243"/>
      <c r="E1387" s="243"/>
      <c r="F1387" s="244"/>
      <c r="G1387" s="247"/>
      <c r="H1387" s="246"/>
      <c r="I1387" s="247"/>
    </row>
    <row r="1388" spans="1:9">
      <c r="A1388" s="242"/>
      <c r="B1388" s="242"/>
      <c r="C1388" s="242"/>
      <c r="D1388" s="243"/>
      <c r="E1388" s="243"/>
      <c r="F1388" s="244"/>
      <c r="G1388" s="247"/>
      <c r="H1388" s="246"/>
      <c r="I1388" s="247"/>
    </row>
    <row r="1389" spans="1:9">
      <c r="A1389" s="242"/>
      <c r="B1389" s="242"/>
      <c r="C1389" s="242"/>
      <c r="D1389" s="243"/>
      <c r="E1389" s="243"/>
      <c r="F1389" s="244"/>
      <c r="G1389" s="247"/>
      <c r="H1389" s="246"/>
      <c r="I1389" s="247"/>
    </row>
    <row r="1390" spans="1:9">
      <c r="A1390" s="242"/>
      <c r="B1390" s="242"/>
      <c r="C1390" s="242"/>
      <c r="D1390" s="243"/>
      <c r="E1390" s="243"/>
      <c r="F1390" s="244"/>
      <c r="G1390" s="247"/>
      <c r="H1390" s="246"/>
      <c r="I1390" s="247"/>
    </row>
    <row r="1391" spans="1:9">
      <c r="A1391" s="242"/>
      <c r="B1391" s="242"/>
      <c r="C1391" s="242"/>
      <c r="D1391" s="243"/>
      <c r="E1391" s="243"/>
      <c r="F1391" s="244"/>
      <c r="G1391" s="247"/>
      <c r="H1391" s="246"/>
      <c r="I1391" s="247"/>
    </row>
    <row r="1392" spans="1:9">
      <c r="A1392" s="242"/>
      <c r="B1392" s="242"/>
      <c r="C1392" s="242"/>
      <c r="D1392" s="243"/>
      <c r="E1392" s="243"/>
      <c r="F1392" s="244"/>
      <c r="G1392" s="247"/>
      <c r="H1392" s="246"/>
      <c r="I1392" s="247"/>
    </row>
    <row r="1393" spans="1:9">
      <c r="A1393" s="242"/>
      <c r="B1393" s="242"/>
      <c r="C1393" s="242"/>
      <c r="D1393" s="243"/>
      <c r="E1393" s="243"/>
      <c r="F1393" s="244"/>
      <c r="G1393" s="247"/>
      <c r="H1393" s="246"/>
      <c r="I1393" s="247"/>
    </row>
    <row r="1394" spans="1:9">
      <c r="A1394" s="242"/>
      <c r="B1394" s="242"/>
      <c r="C1394" s="242"/>
      <c r="D1394" s="243"/>
      <c r="E1394" s="243"/>
      <c r="F1394" s="244"/>
      <c r="G1394" s="247"/>
      <c r="H1394" s="246"/>
      <c r="I1394" s="247"/>
    </row>
    <row r="1395" spans="1:9">
      <c r="A1395" s="242"/>
      <c r="B1395" s="242"/>
      <c r="C1395" s="242"/>
      <c r="D1395" s="243"/>
      <c r="E1395" s="243"/>
      <c r="F1395" s="244"/>
      <c r="G1395" s="247"/>
      <c r="H1395" s="246"/>
      <c r="I1395" s="247"/>
    </row>
    <row r="1396" spans="1:9">
      <c r="A1396" s="242"/>
      <c r="B1396" s="242"/>
      <c r="C1396" s="242"/>
      <c r="D1396" s="243"/>
      <c r="E1396" s="243"/>
      <c r="F1396" s="244"/>
      <c r="G1396" s="247"/>
      <c r="H1396" s="246"/>
      <c r="I1396" s="247"/>
    </row>
    <row r="1397" spans="1:9">
      <c r="A1397" s="242"/>
      <c r="B1397" s="242"/>
      <c r="C1397" s="242"/>
      <c r="D1397" s="243"/>
      <c r="E1397" s="243"/>
      <c r="F1397" s="244"/>
      <c r="G1397" s="247"/>
      <c r="H1397" s="246"/>
      <c r="I1397" s="247"/>
    </row>
    <row r="1398" spans="1:9">
      <c r="A1398" s="242"/>
      <c r="B1398" s="242"/>
      <c r="C1398" s="242"/>
      <c r="D1398" s="243"/>
      <c r="E1398" s="243"/>
      <c r="F1398" s="244"/>
      <c r="G1398" s="247"/>
      <c r="H1398" s="246"/>
      <c r="I1398" s="247"/>
    </row>
    <row r="1399" spans="1:9">
      <c r="A1399" s="242"/>
      <c r="B1399" s="242"/>
      <c r="C1399" s="242"/>
      <c r="D1399" s="243"/>
      <c r="E1399" s="243"/>
      <c r="F1399" s="244"/>
      <c r="G1399" s="247"/>
      <c r="H1399" s="246"/>
      <c r="I1399" s="247"/>
    </row>
    <row r="1400" spans="1:9">
      <c r="A1400" s="242"/>
      <c r="B1400" s="242"/>
      <c r="C1400" s="242"/>
      <c r="D1400" s="243"/>
      <c r="E1400" s="243"/>
      <c r="F1400" s="244"/>
      <c r="G1400" s="247"/>
      <c r="H1400" s="246"/>
      <c r="I1400" s="247"/>
    </row>
    <row r="1401" spans="1:9">
      <c r="A1401" s="242"/>
      <c r="B1401" s="242"/>
      <c r="C1401" s="242"/>
      <c r="D1401" s="243"/>
      <c r="E1401" s="243"/>
      <c r="F1401" s="244"/>
      <c r="G1401" s="247"/>
      <c r="H1401" s="246"/>
      <c r="I1401" s="247"/>
    </row>
    <row r="1402" spans="1:9">
      <c r="A1402" s="242"/>
      <c r="B1402" s="242"/>
      <c r="C1402" s="242"/>
      <c r="D1402" s="243"/>
      <c r="E1402" s="243"/>
      <c r="F1402" s="244"/>
      <c r="G1402" s="247"/>
      <c r="H1402" s="246"/>
      <c r="I1402" s="247"/>
    </row>
    <row r="1403" spans="1:9">
      <c r="A1403" s="242"/>
      <c r="B1403" s="242"/>
      <c r="C1403" s="242"/>
      <c r="D1403" s="243"/>
      <c r="E1403" s="243"/>
      <c r="F1403" s="244"/>
      <c r="G1403" s="247"/>
      <c r="H1403" s="246"/>
      <c r="I1403" s="247"/>
    </row>
    <row r="1404" spans="1:9">
      <c r="A1404" s="242"/>
      <c r="B1404" s="242"/>
      <c r="C1404" s="242"/>
      <c r="D1404" s="243"/>
      <c r="E1404" s="243"/>
      <c r="F1404" s="244"/>
      <c r="G1404" s="247"/>
      <c r="H1404" s="246"/>
      <c r="I1404" s="247"/>
    </row>
    <row r="1405" spans="1:9">
      <c r="A1405" s="242"/>
      <c r="B1405" s="242"/>
      <c r="C1405" s="242"/>
      <c r="D1405" s="243"/>
      <c r="E1405" s="243"/>
      <c r="F1405" s="244"/>
      <c r="G1405" s="247"/>
      <c r="H1405" s="246"/>
      <c r="I1405" s="247"/>
    </row>
    <row r="1406" spans="1:9">
      <c r="A1406" s="242"/>
      <c r="B1406" s="242"/>
      <c r="C1406" s="242"/>
      <c r="D1406" s="243"/>
      <c r="E1406" s="243"/>
      <c r="F1406" s="244"/>
      <c r="G1406" s="247"/>
      <c r="H1406" s="246"/>
      <c r="I1406" s="247"/>
    </row>
    <row r="1407" spans="1:9">
      <c r="A1407" s="242"/>
      <c r="B1407" s="242"/>
      <c r="C1407" s="242"/>
      <c r="D1407" s="243"/>
      <c r="E1407" s="243"/>
      <c r="F1407" s="244"/>
      <c r="G1407" s="247"/>
      <c r="H1407" s="246"/>
      <c r="I1407" s="247"/>
    </row>
    <row r="1408" spans="1:9">
      <c r="A1408" s="242"/>
      <c r="B1408" s="242"/>
      <c r="C1408" s="242"/>
      <c r="D1408" s="243"/>
      <c r="E1408" s="243"/>
      <c r="F1408" s="244"/>
      <c r="G1408" s="247"/>
      <c r="H1408" s="246"/>
      <c r="I1408" s="247"/>
    </row>
    <row r="1409" spans="1:9">
      <c r="A1409" s="242"/>
      <c r="B1409" s="242"/>
      <c r="C1409" s="242"/>
      <c r="D1409" s="243"/>
      <c r="E1409" s="243"/>
      <c r="F1409" s="244"/>
      <c r="G1409" s="247"/>
      <c r="H1409" s="246"/>
      <c r="I1409" s="247"/>
    </row>
    <row r="1410" spans="1:9">
      <c r="A1410" s="242"/>
      <c r="B1410" s="242"/>
      <c r="C1410" s="242"/>
      <c r="D1410" s="243"/>
      <c r="E1410" s="243"/>
      <c r="F1410" s="244"/>
      <c r="G1410" s="247"/>
      <c r="H1410" s="246"/>
      <c r="I1410" s="247"/>
    </row>
    <row r="1411" spans="1:9">
      <c r="A1411" s="242"/>
      <c r="B1411" s="242"/>
      <c r="C1411" s="242"/>
      <c r="D1411" s="243"/>
      <c r="E1411" s="243"/>
      <c r="F1411" s="244"/>
      <c r="G1411" s="247"/>
      <c r="H1411" s="246"/>
      <c r="I1411" s="247"/>
    </row>
    <row r="1412" spans="1:9">
      <c r="A1412" s="242"/>
      <c r="B1412" s="242"/>
      <c r="C1412" s="242"/>
      <c r="D1412" s="243"/>
      <c r="E1412" s="243"/>
      <c r="F1412" s="244"/>
      <c r="G1412" s="247"/>
      <c r="H1412" s="246"/>
      <c r="I1412" s="247"/>
    </row>
    <row r="1413" spans="1:9">
      <c r="A1413" s="242"/>
      <c r="B1413" s="242"/>
      <c r="C1413" s="242"/>
      <c r="D1413" s="243"/>
      <c r="E1413" s="243"/>
      <c r="F1413" s="244"/>
      <c r="G1413" s="247"/>
      <c r="H1413" s="246"/>
      <c r="I1413" s="247"/>
    </row>
    <row r="1414" spans="1:9">
      <c r="A1414" s="242"/>
      <c r="B1414" s="242"/>
      <c r="C1414" s="242"/>
      <c r="D1414" s="243"/>
      <c r="E1414" s="243"/>
      <c r="F1414" s="244"/>
      <c r="G1414" s="247"/>
      <c r="H1414" s="246"/>
      <c r="I1414" s="247"/>
    </row>
    <row r="1415" spans="1:9">
      <c r="A1415" s="242"/>
      <c r="B1415" s="242"/>
      <c r="C1415" s="242"/>
      <c r="D1415" s="243"/>
      <c r="E1415" s="243"/>
      <c r="F1415" s="244"/>
      <c r="G1415" s="247"/>
      <c r="H1415" s="246"/>
      <c r="I1415" s="247"/>
    </row>
    <row r="1416" spans="1:9">
      <c r="A1416" s="242"/>
      <c r="B1416" s="242"/>
      <c r="C1416" s="242"/>
      <c r="D1416" s="243"/>
      <c r="E1416" s="243"/>
      <c r="F1416" s="244"/>
      <c r="G1416" s="247"/>
      <c r="H1416" s="246"/>
      <c r="I1416" s="247"/>
    </row>
    <row r="1417" spans="1:9">
      <c r="A1417" s="242"/>
      <c r="B1417" s="242"/>
      <c r="C1417" s="242"/>
      <c r="D1417" s="243"/>
      <c r="E1417" s="243"/>
      <c r="F1417" s="244"/>
      <c r="G1417" s="247"/>
      <c r="H1417" s="246"/>
      <c r="I1417" s="247"/>
    </row>
    <row r="1418" spans="1:9">
      <c r="A1418" s="242"/>
      <c r="B1418" s="242"/>
      <c r="C1418" s="242"/>
      <c r="D1418" s="243"/>
      <c r="E1418" s="243"/>
      <c r="F1418" s="244"/>
      <c r="G1418" s="247"/>
      <c r="H1418" s="246"/>
      <c r="I1418" s="247"/>
    </row>
    <row r="1419" spans="1:9">
      <c r="A1419" s="242"/>
      <c r="B1419" s="242"/>
      <c r="C1419" s="242"/>
      <c r="D1419" s="243"/>
      <c r="E1419" s="243"/>
      <c r="F1419" s="244"/>
      <c r="G1419" s="247"/>
      <c r="H1419" s="246"/>
      <c r="I1419" s="247"/>
    </row>
    <row r="1420" spans="1:9">
      <c r="A1420" s="242"/>
      <c r="B1420" s="242"/>
      <c r="C1420" s="242"/>
      <c r="D1420" s="243"/>
      <c r="E1420" s="243"/>
      <c r="F1420" s="244"/>
      <c r="G1420" s="247"/>
      <c r="H1420" s="246"/>
      <c r="I1420" s="247"/>
    </row>
    <row r="1421" spans="1:9">
      <c r="A1421" s="242"/>
      <c r="B1421" s="242"/>
      <c r="C1421" s="242"/>
      <c r="D1421" s="243"/>
      <c r="E1421" s="243"/>
      <c r="F1421" s="244"/>
      <c r="G1421" s="247"/>
      <c r="H1421" s="246"/>
      <c r="I1421" s="247"/>
    </row>
    <row r="1422" spans="1:9">
      <c r="A1422" s="242"/>
      <c r="B1422" s="242"/>
      <c r="C1422" s="242"/>
      <c r="D1422" s="243"/>
      <c r="E1422" s="243"/>
      <c r="F1422" s="244"/>
      <c r="G1422" s="247"/>
      <c r="H1422" s="246"/>
      <c r="I1422" s="247"/>
    </row>
    <row r="1423" spans="1:9">
      <c r="A1423" s="242"/>
      <c r="B1423" s="242"/>
      <c r="C1423" s="242"/>
      <c r="D1423" s="243"/>
      <c r="E1423" s="243"/>
      <c r="F1423" s="244"/>
      <c r="G1423" s="247"/>
      <c r="H1423" s="246"/>
      <c r="I1423" s="247"/>
    </row>
    <row r="1424" spans="1:9">
      <c r="A1424" s="242"/>
      <c r="B1424" s="242"/>
      <c r="C1424" s="242"/>
      <c r="D1424" s="243"/>
      <c r="E1424" s="243"/>
      <c r="F1424" s="244"/>
      <c r="G1424" s="247"/>
      <c r="H1424" s="246"/>
      <c r="I1424" s="247"/>
    </row>
    <row r="1425" spans="1:9">
      <c r="A1425" s="242"/>
      <c r="B1425" s="242"/>
      <c r="C1425" s="242"/>
      <c r="D1425" s="243"/>
      <c r="E1425" s="243"/>
      <c r="F1425" s="244"/>
      <c r="G1425" s="247"/>
      <c r="H1425" s="246"/>
      <c r="I1425" s="247"/>
    </row>
    <row r="1426" spans="1:9">
      <c r="A1426" s="242"/>
      <c r="B1426" s="242"/>
      <c r="C1426" s="242"/>
      <c r="D1426" s="243"/>
      <c r="E1426" s="243"/>
      <c r="F1426" s="244"/>
      <c r="G1426" s="247"/>
      <c r="H1426" s="246"/>
      <c r="I1426" s="247"/>
    </row>
    <row r="1427" spans="1:9">
      <c r="A1427" s="242"/>
      <c r="B1427" s="242"/>
      <c r="C1427" s="242"/>
      <c r="D1427" s="243"/>
      <c r="E1427" s="243"/>
      <c r="F1427" s="244"/>
      <c r="G1427" s="247"/>
      <c r="H1427" s="246"/>
      <c r="I1427" s="247"/>
    </row>
    <row r="1428" spans="1:9">
      <c r="A1428" s="242"/>
      <c r="B1428" s="242"/>
      <c r="C1428" s="242"/>
      <c r="D1428" s="243"/>
      <c r="E1428" s="243"/>
      <c r="F1428" s="244"/>
      <c r="G1428" s="247"/>
      <c r="H1428" s="246"/>
      <c r="I1428" s="247"/>
    </row>
    <row r="1429" spans="1:9">
      <c r="A1429" s="242"/>
      <c r="B1429" s="242"/>
      <c r="C1429" s="242"/>
      <c r="D1429" s="243"/>
      <c r="E1429" s="243"/>
      <c r="F1429" s="244"/>
      <c r="G1429" s="247"/>
      <c r="H1429" s="246"/>
      <c r="I1429" s="247"/>
    </row>
    <row r="1430" spans="1:9">
      <c r="A1430" s="242"/>
      <c r="B1430" s="242"/>
      <c r="C1430" s="242"/>
      <c r="D1430" s="243"/>
      <c r="E1430" s="243"/>
      <c r="F1430" s="244"/>
      <c r="G1430" s="247"/>
      <c r="H1430" s="246"/>
      <c r="I1430" s="247"/>
    </row>
    <row r="1431" spans="1:9">
      <c r="A1431" s="242"/>
      <c r="B1431" s="242"/>
      <c r="C1431" s="242"/>
      <c r="D1431" s="243"/>
      <c r="E1431" s="243"/>
      <c r="F1431" s="244"/>
      <c r="G1431" s="247"/>
      <c r="H1431" s="246"/>
      <c r="I1431" s="247"/>
    </row>
    <row r="1432" spans="1:9">
      <c r="A1432" s="242"/>
      <c r="B1432" s="242"/>
      <c r="C1432" s="242"/>
      <c r="D1432" s="243"/>
      <c r="E1432" s="243"/>
      <c r="F1432" s="244"/>
      <c r="G1432" s="247"/>
      <c r="H1432" s="246"/>
      <c r="I1432" s="247"/>
    </row>
    <row r="1433" spans="1:9">
      <c r="A1433" s="242"/>
      <c r="B1433" s="242"/>
      <c r="C1433" s="242"/>
      <c r="D1433" s="243"/>
      <c r="E1433" s="243"/>
      <c r="F1433" s="244"/>
      <c r="G1433" s="247"/>
      <c r="H1433" s="246"/>
      <c r="I1433" s="247"/>
    </row>
    <row r="1434" spans="1:9">
      <c r="A1434" s="242"/>
      <c r="B1434" s="242"/>
      <c r="C1434" s="242"/>
      <c r="D1434" s="243"/>
      <c r="E1434" s="243"/>
      <c r="F1434" s="244"/>
      <c r="G1434" s="247"/>
      <c r="H1434" s="246"/>
      <c r="I1434" s="247"/>
    </row>
    <row r="1435" spans="1:9">
      <c r="A1435" s="242"/>
      <c r="B1435" s="242"/>
      <c r="C1435" s="242"/>
      <c r="D1435" s="243"/>
      <c r="E1435" s="243"/>
      <c r="F1435" s="244"/>
      <c r="G1435" s="247"/>
      <c r="H1435" s="246"/>
      <c r="I1435" s="247"/>
    </row>
    <row r="1436" spans="1:9">
      <c r="A1436" s="242"/>
      <c r="B1436" s="242"/>
      <c r="C1436" s="242"/>
      <c r="D1436" s="243"/>
      <c r="E1436" s="243"/>
      <c r="F1436" s="244"/>
      <c r="G1436" s="247"/>
      <c r="H1436" s="246"/>
      <c r="I1436" s="247"/>
    </row>
    <row r="1437" spans="1:9">
      <c r="A1437" s="242"/>
      <c r="B1437" s="242"/>
      <c r="C1437" s="242"/>
      <c r="D1437" s="243"/>
      <c r="E1437" s="243"/>
      <c r="F1437" s="244"/>
      <c r="G1437" s="247"/>
      <c r="H1437" s="246"/>
      <c r="I1437" s="247"/>
    </row>
    <row r="1438" spans="1:9">
      <c r="A1438" s="242"/>
      <c r="B1438" s="242"/>
      <c r="C1438" s="242"/>
      <c r="D1438" s="243"/>
      <c r="E1438" s="243"/>
      <c r="F1438" s="244"/>
      <c r="G1438" s="247"/>
      <c r="H1438" s="246"/>
      <c r="I1438" s="247"/>
    </row>
    <row r="1439" spans="1:9">
      <c r="A1439" s="242"/>
      <c r="B1439" s="242"/>
      <c r="C1439" s="242"/>
      <c r="D1439" s="243"/>
      <c r="E1439" s="243"/>
      <c r="F1439" s="244"/>
      <c r="G1439" s="247"/>
      <c r="H1439" s="246"/>
      <c r="I1439" s="247"/>
    </row>
    <row r="1440" spans="1:9">
      <c r="A1440" s="242"/>
      <c r="B1440" s="242"/>
      <c r="C1440" s="242"/>
      <c r="D1440" s="243"/>
      <c r="E1440" s="243"/>
      <c r="F1440" s="244"/>
      <c r="G1440" s="247"/>
      <c r="H1440" s="246"/>
      <c r="I1440" s="247"/>
    </row>
    <row r="1441" spans="1:9">
      <c r="A1441" s="242"/>
      <c r="B1441" s="242"/>
      <c r="C1441" s="242"/>
      <c r="D1441" s="243"/>
      <c r="E1441" s="243"/>
      <c r="F1441" s="244"/>
      <c r="G1441" s="247"/>
      <c r="H1441" s="246"/>
      <c r="I1441" s="247"/>
    </row>
    <row r="1442" spans="1:9">
      <c r="A1442" s="242"/>
      <c r="B1442" s="242"/>
      <c r="C1442" s="242"/>
      <c r="D1442" s="243"/>
      <c r="E1442" s="243"/>
      <c r="F1442" s="244"/>
      <c r="G1442" s="247"/>
      <c r="H1442" s="246"/>
      <c r="I1442" s="247"/>
    </row>
    <row r="1443" spans="1:9">
      <c r="A1443" s="242"/>
      <c r="B1443" s="242"/>
      <c r="C1443" s="242"/>
      <c r="D1443" s="243"/>
      <c r="E1443" s="243"/>
      <c r="F1443" s="244"/>
      <c r="G1443" s="247"/>
      <c r="H1443" s="246"/>
      <c r="I1443" s="247"/>
    </row>
    <row r="1444" spans="1:9">
      <c r="A1444" s="242"/>
      <c r="B1444" s="242"/>
      <c r="C1444" s="242"/>
      <c r="D1444" s="243"/>
      <c r="E1444" s="243"/>
      <c r="F1444" s="244"/>
      <c r="G1444" s="247"/>
      <c r="H1444" s="246"/>
      <c r="I1444" s="247"/>
    </row>
    <row r="1445" spans="1:9">
      <c r="A1445" s="242"/>
      <c r="B1445" s="242"/>
      <c r="C1445" s="242"/>
      <c r="D1445" s="243"/>
      <c r="E1445" s="243"/>
      <c r="F1445" s="244"/>
      <c r="G1445" s="247"/>
      <c r="H1445" s="246"/>
      <c r="I1445" s="247"/>
    </row>
    <row r="1446" spans="1:9">
      <c r="A1446" s="242"/>
      <c r="B1446" s="242"/>
      <c r="C1446" s="242"/>
      <c r="D1446" s="243"/>
      <c r="E1446" s="243"/>
      <c r="F1446" s="244"/>
      <c r="G1446" s="247"/>
      <c r="H1446" s="246"/>
      <c r="I1446" s="247"/>
    </row>
    <row r="1447" spans="1:9">
      <c r="A1447" s="242"/>
      <c r="B1447" s="242"/>
      <c r="C1447" s="242"/>
      <c r="D1447" s="243"/>
      <c r="E1447" s="243"/>
      <c r="F1447" s="244"/>
      <c r="G1447" s="247"/>
      <c r="H1447" s="246"/>
      <c r="I1447" s="247"/>
    </row>
    <row r="1448" spans="1:9">
      <c r="A1448" s="242"/>
      <c r="B1448" s="242"/>
      <c r="C1448" s="242"/>
      <c r="D1448" s="243"/>
      <c r="E1448" s="243"/>
      <c r="F1448" s="244"/>
      <c r="G1448" s="247"/>
      <c r="H1448" s="246"/>
      <c r="I1448" s="247"/>
    </row>
    <row r="1449" spans="1:9">
      <c r="A1449" s="242"/>
      <c r="B1449" s="242"/>
      <c r="C1449" s="242"/>
      <c r="D1449" s="243"/>
      <c r="E1449" s="243"/>
      <c r="F1449" s="244"/>
      <c r="G1449" s="247"/>
      <c r="H1449" s="246"/>
      <c r="I1449" s="247"/>
    </row>
    <row r="1450" spans="1:9">
      <c r="A1450" s="242"/>
      <c r="B1450" s="242"/>
      <c r="C1450" s="242"/>
      <c r="D1450" s="243"/>
      <c r="E1450" s="243"/>
      <c r="F1450" s="244"/>
      <c r="G1450" s="247"/>
      <c r="H1450" s="246"/>
      <c r="I1450" s="247"/>
    </row>
    <row r="1451" spans="1:9">
      <c r="A1451" s="242"/>
      <c r="B1451" s="242"/>
      <c r="C1451" s="242"/>
      <c r="D1451" s="243"/>
      <c r="E1451" s="243"/>
      <c r="F1451" s="244"/>
      <c r="G1451" s="247"/>
      <c r="H1451" s="246"/>
      <c r="I1451" s="247"/>
    </row>
    <row r="1452" spans="1:9">
      <c r="A1452" s="242"/>
      <c r="B1452" s="242"/>
      <c r="C1452" s="242"/>
      <c r="D1452" s="243"/>
      <c r="E1452" s="243"/>
      <c r="F1452" s="244"/>
      <c r="G1452" s="247"/>
      <c r="H1452" s="246"/>
      <c r="I1452" s="247"/>
    </row>
    <row r="1453" spans="1:9">
      <c r="A1453" s="242"/>
      <c r="B1453" s="242"/>
      <c r="C1453" s="242"/>
      <c r="D1453" s="243"/>
      <c r="E1453" s="243"/>
      <c r="F1453" s="244"/>
      <c r="G1453" s="247"/>
      <c r="H1453" s="246"/>
      <c r="I1453" s="247"/>
    </row>
    <row r="1454" spans="1:9">
      <c r="A1454" s="242"/>
      <c r="B1454" s="242"/>
      <c r="C1454" s="242"/>
      <c r="D1454" s="243"/>
      <c r="E1454" s="243"/>
      <c r="F1454" s="244"/>
      <c r="G1454" s="247"/>
      <c r="H1454" s="246"/>
      <c r="I1454" s="247"/>
    </row>
    <row r="1455" spans="1:9">
      <c r="A1455" s="242"/>
      <c r="B1455" s="242"/>
      <c r="C1455" s="242"/>
      <c r="D1455" s="243"/>
      <c r="E1455" s="243"/>
      <c r="F1455" s="244"/>
      <c r="G1455" s="247"/>
      <c r="H1455" s="246"/>
      <c r="I1455" s="247"/>
    </row>
    <row r="1456" spans="1:9">
      <c r="A1456" s="242"/>
      <c r="B1456" s="242"/>
      <c r="C1456" s="242"/>
      <c r="D1456" s="243"/>
      <c r="E1456" s="243"/>
      <c r="F1456" s="244"/>
      <c r="G1456" s="247"/>
      <c r="H1456" s="246"/>
      <c r="I1456" s="247"/>
    </row>
    <row r="1457" spans="1:9">
      <c r="A1457" s="242"/>
      <c r="B1457" s="242"/>
      <c r="C1457" s="242"/>
      <c r="D1457" s="243"/>
      <c r="E1457" s="243"/>
      <c r="F1457" s="244"/>
      <c r="G1457" s="247"/>
      <c r="H1457" s="246"/>
      <c r="I1457" s="247"/>
    </row>
    <row r="1458" spans="1:9">
      <c r="A1458" s="242"/>
      <c r="B1458" s="242"/>
      <c r="C1458" s="242"/>
      <c r="D1458" s="243"/>
      <c r="E1458" s="243"/>
      <c r="F1458" s="244"/>
      <c r="G1458" s="247"/>
      <c r="H1458" s="246"/>
      <c r="I1458" s="247"/>
    </row>
    <row r="1459" spans="1:9">
      <c r="A1459" s="242"/>
      <c r="B1459" s="242"/>
      <c r="C1459" s="242"/>
      <c r="D1459" s="243"/>
      <c r="E1459" s="243"/>
      <c r="F1459" s="244"/>
      <c r="G1459" s="247"/>
      <c r="H1459" s="246"/>
      <c r="I1459" s="247"/>
    </row>
    <row r="1460" spans="1:9">
      <c r="A1460" s="242"/>
      <c r="B1460" s="242"/>
      <c r="C1460" s="242"/>
      <c r="D1460" s="243"/>
      <c r="E1460" s="243"/>
      <c r="F1460" s="244"/>
      <c r="G1460" s="247"/>
      <c r="H1460" s="246"/>
      <c r="I1460" s="247"/>
    </row>
    <row r="1461" spans="1:9">
      <c r="A1461" s="242"/>
      <c r="B1461" s="242"/>
      <c r="C1461" s="242"/>
      <c r="D1461" s="243"/>
      <c r="E1461" s="243"/>
      <c r="F1461" s="244"/>
      <c r="G1461" s="247"/>
      <c r="H1461" s="246"/>
      <c r="I1461" s="247"/>
    </row>
    <row r="1462" spans="1:9">
      <c r="A1462" s="242"/>
      <c r="B1462" s="242"/>
      <c r="C1462" s="242"/>
      <c r="D1462" s="243"/>
      <c r="E1462" s="243"/>
      <c r="F1462" s="244"/>
      <c r="G1462" s="247"/>
      <c r="H1462" s="246"/>
      <c r="I1462" s="247"/>
    </row>
    <row r="1463" spans="1:9">
      <c r="A1463" s="242"/>
      <c r="B1463" s="242"/>
      <c r="C1463" s="242"/>
      <c r="D1463" s="243"/>
      <c r="E1463" s="243"/>
      <c r="F1463" s="244"/>
      <c r="G1463" s="247"/>
      <c r="H1463" s="246"/>
      <c r="I1463" s="247"/>
    </row>
    <row r="1464" spans="1:9">
      <c r="A1464" s="242"/>
      <c r="B1464" s="242"/>
      <c r="C1464" s="242"/>
      <c r="D1464" s="243"/>
      <c r="E1464" s="243"/>
      <c r="F1464" s="244"/>
      <c r="G1464" s="247"/>
      <c r="H1464" s="246"/>
      <c r="I1464" s="247"/>
    </row>
    <row r="1465" spans="1:9">
      <c r="A1465" s="242"/>
      <c r="B1465" s="242"/>
      <c r="C1465" s="242"/>
      <c r="D1465" s="243"/>
      <c r="E1465" s="243"/>
      <c r="F1465" s="244"/>
      <c r="G1465" s="247"/>
      <c r="H1465" s="246"/>
      <c r="I1465" s="247"/>
    </row>
    <row r="1466" spans="1:9">
      <c r="A1466" s="242"/>
      <c r="B1466" s="242"/>
      <c r="C1466" s="242"/>
      <c r="D1466" s="243"/>
      <c r="E1466" s="243"/>
      <c r="F1466" s="244"/>
      <c r="G1466" s="247"/>
      <c r="H1466" s="246"/>
      <c r="I1466" s="247"/>
    </row>
    <row r="1467" spans="1:9">
      <c r="A1467" s="242"/>
      <c r="B1467" s="242"/>
      <c r="C1467" s="242"/>
      <c r="D1467" s="243"/>
      <c r="E1467" s="243"/>
      <c r="F1467" s="244"/>
      <c r="G1467" s="247"/>
      <c r="H1467" s="246"/>
      <c r="I1467" s="247"/>
    </row>
    <row r="1468" spans="1:9">
      <c r="A1468" s="242"/>
      <c r="B1468" s="242"/>
      <c r="C1468" s="242"/>
      <c r="D1468" s="243"/>
      <c r="E1468" s="243"/>
      <c r="F1468" s="244"/>
      <c r="G1468" s="247"/>
      <c r="H1468" s="246"/>
      <c r="I1468" s="247"/>
    </row>
    <row r="1469" spans="1:9">
      <c r="A1469" s="242"/>
      <c r="B1469" s="242"/>
      <c r="C1469" s="242"/>
      <c r="D1469" s="243"/>
      <c r="E1469" s="243"/>
      <c r="F1469" s="244"/>
      <c r="G1469" s="247"/>
      <c r="H1469" s="246"/>
      <c r="I1469" s="247"/>
    </row>
    <row r="1470" spans="1:9">
      <c r="A1470" s="242"/>
      <c r="B1470" s="242"/>
      <c r="C1470" s="242"/>
      <c r="D1470" s="243"/>
      <c r="E1470" s="243"/>
      <c r="F1470" s="244"/>
      <c r="G1470" s="247"/>
      <c r="H1470" s="246"/>
      <c r="I1470" s="247"/>
    </row>
    <row r="1471" spans="1:9">
      <c r="A1471" s="242"/>
      <c r="B1471" s="242"/>
      <c r="C1471" s="242"/>
      <c r="D1471" s="243"/>
      <c r="E1471" s="243"/>
      <c r="F1471" s="244"/>
      <c r="G1471" s="247"/>
      <c r="H1471" s="246"/>
      <c r="I1471" s="247"/>
    </row>
    <row r="1472" spans="1:9">
      <c r="A1472" s="242"/>
      <c r="B1472" s="242"/>
      <c r="C1472" s="242"/>
      <c r="D1472" s="243"/>
      <c r="E1472" s="243"/>
      <c r="F1472" s="244"/>
      <c r="G1472" s="247"/>
      <c r="H1472" s="246"/>
      <c r="I1472" s="247"/>
    </row>
    <row r="1473" spans="1:9">
      <c r="A1473" s="242"/>
      <c r="B1473" s="242"/>
      <c r="C1473" s="242"/>
      <c r="D1473" s="243"/>
      <c r="E1473" s="243"/>
      <c r="F1473" s="244"/>
      <c r="G1473" s="247"/>
      <c r="H1473" s="246"/>
      <c r="I1473" s="247"/>
    </row>
    <row r="1474" spans="1:9">
      <c r="A1474" s="242"/>
      <c r="B1474" s="242"/>
      <c r="C1474" s="242"/>
      <c r="D1474" s="243"/>
      <c r="E1474" s="243"/>
      <c r="F1474" s="244"/>
      <c r="G1474" s="247"/>
      <c r="H1474" s="246"/>
      <c r="I1474" s="247"/>
    </row>
    <row r="1475" spans="1:9">
      <c r="A1475" s="242"/>
      <c r="B1475" s="242"/>
      <c r="C1475" s="242"/>
      <c r="D1475" s="243"/>
      <c r="E1475" s="243"/>
      <c r="F1475" s="244"/>
      <c r="G1475" s="247"/>
      <c r="H1475" s="246"/>
      <c r="I1475" s="247"/>
    </row>
    <row r="1476" spans="1:9">
      <c r="A1476" s="242"/>
      <c r="B1476" s="242"/>
      <c r="C1476" s="242"/>
      <c r="D1476" s="243"/>
      <c r="E1476" s="243"/>
      <c r="F1476" s="244"/>
      <c r="G1476" s="247"/>
      <c r="H1476" s="246"/>
      <c r="I1476" s="247"/>
    </row>
    <row r="1477" spans="1:9">
      <c r="A1477" s="242"/>
      <c r="B1477" s="242"/>
      <c r="C1477" s="242"/>
      <c r="D1477" s="243"/>
      <c r="E1477" s="243"/>
      <c r="F1477" s="244"/>
      <c r="G1477" s="247"/>
      <c r="H1477" s="246"/>
      <c r="I1477" s="247"/>
    </row>
    <row r="1478" spans="1:9">
      <c r="A1478" s="242"/>
      <c r="B1478" s="242"/>
      <c r="C1478" s="242"/>
      <c r="D1478" s="243"/>
      <c r="E1478" s="243"/>
      <c r="F1478" s="244"/>
      <c r="G1478" s="247"/>
      <c r="H1478" s="246"/>
      <c r="I1478" s="247"/>
    </row>
    <row r="1479" spans="1:9">
      <c r="A1479" s="242"/>
      <c r="B1479" s="242"/>
      <c r="C1479" s="242"/>
      <c r="D1479" s="243"/>
      <c r="E1479" s="243"/>
      <c r="F1479" s="244"/>
      <c r="G1479" s="247"/>
      <c r="H1479" s="246"/>
      <c r="I1479" s="247"/>
    </row>
    <row r="1480" spans="1:9">
      <c r="A1480" s="242"/>
      <c r="B1480" s="242"/>
      <c r="C1480" s="242"/>
      <c r="D1480" s="243"/>
      <c r="E1480" s="243"/>
      <c r="F1480" s="244"/>
      <c r="G1480" s="247"/>
      <c r="H1480" s="246"/>
      <c r="I1480" s="247"/>
    </row>
    <row r="1481" spans="1:9">
      <c r="A1481" s="242"/>
      <c r="B1481" s="242"/>
      <c r="C1481" s="242"/>
      <c r="D1481" s="243"/>
      <c r="E1481" s="243"/>
      <c r="F1481" s="244"/>
      <c r="G1481" s="247"/>
      <c r="H1481" s="246"/>
      <c r="I1481" s="247"/>
    </row>
    <row r="1482" spans="1:9">
      <c r="A1482" s="242"/>
      <c r="B1482" s="242"/>
      <c r="C1482" s="242"/>
      <c r="D1482" s="243"/>
      <c r="E1482" s="243"/>
      <c r="F1482" s="244"/>
      <c r="G1482" s="247"/>
      <c r="H1482" s="246"/>
      <c r="I1482" s="247"/>
    </row>
    <row r="1483" spans="1:9">
      <c r="A1483" s="242"/>
      <c r="B1483" s="242"/>
      <c r="C1483" s="242"/>
      <c r="D1483" s="243"/>
      <c r="E1483" s="243"/>
      <c r="F1483" s="244"/>
      <c r="G1483" s="247"/>
      <c r="H1483" s="246"/>
      <c r="I1483" s="247"/>
    </row>
    <row r="1484" spans="1:9">
      <c r="A1484" s="242"/>
      <c r="B1484" s="242"/>
      <c r="C1484" s="242"/>
      <c r="D1484" s="243"/>
      <c r="E1484" s="243"/>
      <c r="F1484" s="244"/>
      <c r="G1484" s="247"/>
      <c r="H1484" s="246"/>
      <c r="I1484" s="247"/>
    </row>
    <row r="1485" spans="1:9">
      <c r="A1485" s="242"/>
      <c r="B1485" s="242"/>
      <c r="C1485" s="242"/>
      <c r="D1485" s="243"/>
      <c r="E1485" s="243"/>
      <c r="F1485" s="244"/>
      <c r="G1485" s="247"/>
      <c r="H1485" s="246"/>
      <c r="I1485" s="247"/>
    </row>
    <row r="1486" spans="1:9">
      <c r="A1486" s="242"/>
      <c r="B1486" s="242"/>
      <c r="C1486" s="242"/>
      <c r="D1486" s="243"/>
      <c r="E1486" s="243"/>
      <c r="F1486" s="244"/>
      <c r="G1486" s="247"/>
      <c r="H1486" s="246"/>
      <c r="I1486" s="247"/>
    </row>
    <row r="1487" spans="1:9">
      <c r="A1487" s="242"/>
      <c r="B1487" s="242"/>
      <c r="C1487" s="242"/>
      <c r="D1487" s="243"/>
      <c r="E1487" s="243"/>
      <c r="F1487" s="244"/>
      <c r="G1487" s="247"/>
      <c r="H1487" s="246"/>
      <c r="I1487" s="247"/>
    </row>
    <row r="1488" spans="1:9">
      <c r="A1488" s="242"/>
      <c r="B1488" s="242"/>
      <c r="C1488" s="242"/>
      <c r="D1488" s="243"/>
      <c r="E1488" s="243"/>
      <c r="F1488" s="244"/>
      <c r="G1488" s="247"/>
      <c r="H1488" s="246"/>
      <c r="I1488" s="247"/>
    </row>
    <row r="1489" spans="1:9">
      <c r="A1489" s="242"/>
      <c r="B1489" s="242"/>
      <c r="C1489" s="242"/>
      <c r="D1489" s="243"/>
      <c r="E1489" s="243"/>
      <c r="F1489" s="244"/>
      <c r="G1489" s="247"/>
      <c r="H1489" s="246"/>
      <c r="I1489" s="247"/>
    </row>
    <row r="1490" spans="1:9">
      <c r="A1490" s="242"/>
      <c r="B1490" s="242"/>
      <c r="C1490" s="242"/>
      <c r="D1490" s="243"/>
      <c r="E1490" s="243"/>
      <c r="F1490" s="244"/>
      <c r="G1490" s="247"/>
      <c r="H1490" s="246"/>
      <c r="I1490" s="247"/>
    </row>
    <row r="1491" spans="1:9">
      <c r="A1491" s="242"/>
      <c r="B1491" s="242"/>
      <c r="C1491" s="242"/>
      <c r="D1491" s="243"/>
      <c r="E1491" s="243"/>
      <c r="F1491" s="244"/>
      <c r="G1491" s="247"/>
      <c r="H1491" s="246"/>
      <c r="I1491" s="247"/>
    </row>
    <row r="1492" spans="1:9">
      <c r="A1492" s="242"/>
      <c r="B1492" s="242"/>
      <c r="C1492" s="242"/>
      <c r="D1492" s="243"/>
      <c r="E1492" s="243"/>
      <c r="F1492" s="244"/>
      <c r="G1492" s="247"/>
      <c r="H1492" s="246"/>
      <c r="I1492" s="247"/>
    </row>
    <row r="1493" spans="1:9">
      <c r="A1493" s="242"/>
      <c r="B1493" s="242"/>
      <c r="C1493" s="242"/>
      <c r="D1493" s="243"/>
      <c r="E1493" s="243"/>
      <c r="F1493" s="244"/>
      <c r="G1493" s="247"/>
      <c r="H1493" s="246"/>
      <c r="I1493" s="247"/>
    </row>
    <row r="1494" spans="1:9">
      <c r="A1494" s="242"/>
      <c r="B1494" s="242"/>
      <c r="C1494" s="242"/>
      <c r="D1494" s="243"/>
      <c r="E1494" s="243"/>
      <c r="F1494" s="244"/>
      <c r="G1494" s="247"/>
      <c r="H1494" s="246"/>
      <c r="I1494" s="247"/>
    </row>
    <row r="1495" spans="1:9">
      <c r="A1495" s="242"/>
      <c r="B1495" s="242"/>
      <c r="C1495" s="242"/>
      <c r="D1495" s="243"/>
      <c r="E1495" s="243"/>
      <c r="F1495" s="244"/>
      <c r="G1495" s="247"/>
      <c r="H1495" s="246"/>
      <c r="I1495" s="247"/>
    </row>
    <row r="1496" spans="1:9">
      <c r="A1496" s="242"/>
      <c r="B1496" s="242"/>
      <c r="C1496" s="242"/>
      <c r="D1496" s="243"/>
      <c r="E1496" s="243"/>
      <c r="F1496" s="244"/>
      <c r="G1496" s="247"/>
      <c r="H1496" s="246"/>
      <c r="I1496" s="247"/>
    </row>
    <row r="1497" spans="1:9">
      <c r="A1497" s="242"/>
      <c r="B1497" s="242"/>
      <c r="C1497" s="242"/>
      <c r="D1497" s="243"/>
      <c r="E1497" s="243"/>
      <c r="F1497" s="244"/>
      <c r="G1497" s="247"/>
      <c r="H1497" s="246"/>
      <c r="I1497" s="247"/>
    </row>
    <row r="1498" spans="1:9">
      <c r="A1498" s="242"/>
      <c r="B1498" s="242"/>
      <c r="C1498" s="242"/>
      <c r="D1498" s="243"/>
      <c r="E1498" s="243"/>
      <c r="F1498" s="244"/>
      <c r="G1498" s="247"/>
      <c r="H1498" s="246"/>
      <c r="I1498" s="247"/>
    </row>
    <row r="1499" spans="1:9">
      <c r="A1499" s="242"/>
      <c r="B1499" s="242"/>
      <c r="C1499" s="242"/>
      <c r="D1499" s="243"/>
      <c r="E1499" s="243"/>
      <c r="F1499" s="244"/>
      <c r="G1499" s="247"/>
      <c r="H1499" s="246"/>
      <c r="I1499" s="247"/>
    </row>
    <row r="1500" spans="1:9">
      <c r="A1500" s="242"/>
      <c r="B1500" s="242"/>
      <c r="C1500" s="242"/>
      <c r="D1500" s="243"/>
      <c r="E1500" s="243"/>
      <c r="F1500" s="244"/>
      <c r="G1500" s="247"/>
      <c r="H1500" s="246"/>
      <c r="I1500" s="247"/>
    </row>
    <row r="1501" spans="1:9">
      <c r="A1501" s="242"/>
      <c r="B1501" s="242"/>
      <c r="C1501" s="242"/>
      <c r="D1501" s="243"/>
      <c r="E1501" s="243"/>
      <c r="F1501" s="244"/>
      <c r="G1501" s="247"/>
      <c r="H1501" s="246"/>
      <c r="I1501" s="247"/>
    </row>
    <row r="1502" spans="1:9">
      <c r="A1502" s="242"/>
      <c r="B1502" s="242"/>
      <c r="C1502" s="242"/>
      <c r="D1502" s="243"/>
      <c r="E1502" s="243"/>
      <c r="F1502" s="244"/>
      <c r="G1502" s="247"/>
      <c r="H1502" s="246"/>
      <c r="I1502" s="247"/>
    </row>
    <row r="1503" spans="1:9">
      <c r="A1503" s="242"/>
      <c r="B1503" s="242"/>
      <c r="C1503" s="242"/>
      <c r="D1503" s="243"/>
      <c r="E1503" s="243"/>
      <c r="F1503" s="244"/>
      <c r="G1503" s="247"/>
      <c r="H1503" s="246"/>
      <c r="I1503" s="247"/>
    </row>
    <row r="1504" spans="1:9">
      <c r="A1504" s="242"/>
      <c r="B1504" s="242"/>
      <c r="C1504" s="242"/>
      <c r="D1504" s="243"/>
      <c r="E1504" s="243"/>
      <c r="F1504" s="244"/>
      <c r="G1504" s="247"/>
      <c r="H1504" s="246"/>
      <c r="I1504" s="247"/>
    </row>
    <row r="1505" spans="1:9">
      <c r="A1505" s="242"/>
      <c r="B1505" s="242"/>
      <c r="C1505" s="242"/>
      <c r="D1505" s="243"/>
      <c r="E1505" s="243"/>
      <c r="F1505" s="244"/>
      <c r="G1505" s="247"/>
      <c r="H1505" s="246"/>
      <c r="I1505" s="247"/>
    </row>
    <row r="1506" spans="1:9">
      <c r="A1506" s="242"/>
      <c r="B1506" s="242"/>
      <c r="C1506" s="242"/>
      <c r="D1506" s="243"/>
      <c r="E1506" s="243"/>
      <c r="F1506" s="244"/>
      <c r="G1506" s="247"/>
      <c r="H1506" s="246"/>
      <c r="I1506" s="247"/>
    </row>
    <row r="1507" spans="1:9">
      <c r="A1507" s="242"/>
      <c r="B1507" s="242"/>
      <c r="C1507" s="242"/>
      <c r="D1507" s="243"/>
      <c r="E1507" s="243"/>
      <c r="F1507" s="244"/>
      <c r="G1507" s="247"/>
      <c r="H1507" s="246"/>
      <c r="I1507" s="247"/>
    </row>
    <row r="1508" spans="1:9">
      <c r="A1508" s="242"/>
      <c r="B1508" s="242"/>
      <c r="C1508" s="242"/>
      <c r="D1508" s="243"/>
      <c r="E1508" s="243"/>
      <c r="F1508" s="244"/>
      <c r="G1508" s="247"/>
      <c r="H1508" s="246"/>
      <c r="I1508" s="247"/>
    </row>
    <row r="1509" spans="1:9">
      <c r="A1509" s="242"/>
      <c r="B1509" s="242"/>
      <c r="C1509" s="242"/>
      <c r="D1509" s="243"/>
      <c r="E1509" s="243"/>
      <c r="F1509" s="244"/>
      <c r="G1509" s="247"/>
      <c r="H1509" s="246"/>
      <c r="I1509" s="247"/>
    </row>
    <row r="1510" spans="1:9">
      <c r="A1510" s="242"/>
      <c r="B1510" s="242"/>
      <c r="C1510" s="242"/>
      <c r="D1510" s="243"/>
      <c r="E1510" s="243"/>
      <c r="F1510" s="244"/>
      <c r="G1510" s="247"/>
      <c r="H1510" s="246"/>
      <c r="I1510" s="247"/>
    </row>
    <row r="1511" spans="1:9">
      <c r="A1511" s="242"/>
      <c r="B1511" s="242"/>
      <c r="C1511" s="242"/>
      <c r="D1511" s="243"/>
      <c r="E1511" s="243"/>
      <c r="F1511" s="244"/>
      <c r="G1511" s="247"/>
      <c r="H1511" s="246"/>
      <c r="I1511" s="247"/>
    </row>
    <row r="1512" spans="1:9">
      <c r="A1512" s="242"/>
      <c r="B1512" s="242"/>
      <c r="C1512" s="242"/>
      <c r="D1512" s="243"/>
      <c r="E1512" s="243"/>
      <c r="F1512" s="244"/>
      <c r="G1512" s="247"/>
      <c r="H1512" s="246"/>
      <c r="I1512" s="247"/>
    </row>
    <row r="1513" spans="1:9">
      <c r="A1513" s="242"/>
      <c r="B1513" s="242"/>
      <c r="C1513" s="242"/>
      <c r="D1513" s="243"/>
      <c r="E1513" s="243"/>
      <c r="F1513" s="244"/>
      <c r="G1513" s="247"/>
      <c r="H1513" s="246"/>
      <c r="I1513" s="247"/>
    </row>
    <row r="1514" spans="1:9">
      <c r="A1514" s="242"/>
      <c r="B1514" s="242"/>
      <c r="C1514" s="242"/>
      <c r="D1514" s="243"/>
      <c r="E1514" s="243"/>
      <c r="F1514" s="244"/>
      <c r="G1514" s="247"/>
      <c r="H1514" s="246"/>
      <c r="I1514" s="247"/>
    </row>
    <row r="1515" spans="1:9">
      <c r="A1515" s="242"/>
      <c r="B1515" s="242"/>
      <c r="C1515" s="242"/>
      <c r="D1515" s="243"/>
      <c r="E1515" s="243"/>
      <c r="F1515" s="244"/>
      <c r="G1515" s="247"/>
      <c r="H1515" s="246"/>
      <c r="I1515" s="247"/>
    </row>
    <row r="1516" spans="1:9">
      <c r="A1516" s="242"/>
      <c r="B1516" s="242"/>
      <c r="C1516" s="242"/>
      <c r="D1516" s="243"/>
      <c r="E1516" s="243"/>
      <c r="F1516" s="244"/>
      <c r="G1516" s="247"/>
      <c r="H1516" s="246"/>
      <c r="I1516" s="247"/>
    </row>
    <row r="1517" spans="1:9">
      <c r="A1517" s="242"/>
      <c r="B1517" s="242"/>
      <c r="C1517" s="242"/>
      <c r="D1517" s="243"/>
      <c r="E1517" s="243"/>
      <c r="F1517" s="244"/>
      <c r="G1517" s="247"/>
      <c r="H1517" s="246"/>
      <c r="I1517" s="247"/>
    </row>
    <row r="1518" spans="1:9">
      <c r="A1518" s="242"/>
      <c r="B1518" s="242"/>
      <c r="C1518" s="242"/>
      <c r="D1518" s="243"/>
      <c r="E1518" s="243"/>
      <c r="F1518" s="244"/>
      <c r="G1518" s="247"/>
      <c r="H1518" s="246"/>
      <c r="I1518" s="247"/>
    </row>
    <row r="1519" spans="1:9">
      <c r="A1519" s="242"/>
      <c r="B1519" s="242"/>
      <c r="C1519" s="242"/>
      <c r="D1519" s="243"/>
      <c r="E1519" s="243"/>
      <c r="F1519" s="244"/>
      <c r="G1519" s="247"/>
      <c r="H1519" s="246"/>
      <c r="I1519" s="247"/>
    </row>
    <row r="1520" spans="1:9">
      <c r="A1520" s="242"/>
      <c r="B1520" s="242"/>
      <c r="C1520" s="242"/>
      <c r="D1520" s="243"/>
      <c r="E1520" s="243"/>
      <c r="F1520" s="244"/>
      <c r="G1520" s="247"/>
      <c r="H1520" s="246"/>
      <c r="I1520" s="247"/>
    </row>
    <row r="1521" spans="1:9">
      <c r="A1521" s="242"/>
      <c r="B1521" s="242"/>
      <c r="C1521" s="242"/>
      <c r="D1521" s="243"/>
      <c r="E1521" s="243"/>
      <c r="F1521" s="244"/>
      <c r="G1521" s="247"/>
      <c r="H1521" s="246"/>
      <c r="I1521" s="247"/>
    </row>
    <row r="1522" spans="1:9">
      <c r="A1522" s="242"/>
      <c r="B1522" s="242"/>
      <c r="C1522" s="242"/>
      <c r="D1522" s="243"/>
      <c r="E1522" s="243"/>
      <c r="F1522" s="244"/>
      <c r="G1522" s="247"/>
      <c r="H1522" s="246"/>
      <c r="I1522" s="247"/>
    </row>
    <row r="1523" spans="1:9">
      <c r="A1523" s="242"/>
      <c r="B1523" s="242"/>
      <c r="C1523" s="242"/>
      <c r="D1523" s="243"/>
      <c r="E1523" s="243"/>
      <c r="F1523" s="244"/>
      <c r="G1523" s="247"/>
      <c r="H1523" s="246"/>
      <c r="I1523" s="247"/>
    </row>
    <row r="1524" spans="1:9">
      <c r="A1524" s="242"/>
      <c r="B1524" s="242"/>
      <c r="C1524" s="242"/>
      <c r="D1524" s="243"/>
      <c r="E1524" s="243"/>
      <c r="F1524" s="244"/>
      <c r="G1524" s="247"/>
      <c r="H1524" s="246"/>
      <c r="I1524" s="247"/>
    </row>
    <row r="1525" spans="1:9">
      <c r="A1525" s="242"/>
      <c r="B1525" s="242"/>
      <c r="C1525" s="242"/>
      <c r="D1525" s="243"/>
      <c r="E1525" s="243"/>
      <c r="F1525" s="244"/>
      <c r="G1525" s="247"/>
      <c r="H1525" s="246"/>
      <c r="I1525" s="247"/>
    </row>
    <row r="1526" spans="1:9">
      <c r="A1526" s="242"/>
      <c r="B1526" s="242"/>
      <c r="C1526" s="242"/>
      <c r="D1526" s="243"/>
      <c r="E1526" s="243"/>
      <c r="F1526" s="244"/>
      <c r="G1526" s="247"/>
      <c r="H1526" s="246"/>
      <c r="I1526" s="247"/>
    </row>
    <row r="1527" spans="1:9">
      <c r="A1527" s="242"/>
      <c r="B1527" s="242"/>
      <c r="C1527" s="242"/>
      <c r="D1527" s="243"/>
      <c r="E1527" s="243"/>
      <c r="F1527" s="244"/>
      <c r="G1527" s="247"/>
      <c r="H1527" s="246"/>
      <c r="I1527" s="247"/>
    </row>
    <row r="1528" spans="1:9">
      <c r="A1528" s="242"/>
      <c r="B1528" s="242"/>
      <c r="C1528" s="242"/>
      <c r="D1528" s="243"/>
      <c r="E1528" s="243"/>
      <c r="F1528" s="244"/>
      <c r="G1528" s="247"/>
      <c r="H1528" s="246"/>
      <c r="I1528" s="247"/>
    </row>
    <row r="1529" spans="1:9">
      <c r="A1529" s="242"/>
      <c r="B1529" s="242"/>
      <c r="C1529" s="242"/>
      <c r="D1529" s="243"/>
      <c r="E1529" s="243"/>
      <c r="F1529" s="244"/>
      <c r="G1529" s="247"/>
      <c r="H1529" s="246"/>
      <c r="I1529" s="247"/>
    </row>
    <row r="1530" spans="1:9">
      <c r="A1530" s="242"/>
      <c r="B1530" s="242"/>
      <c r="C1530" s="242"/>
      <c r="D1530" s="243"/>
      <c r="E1530" s="243"/>
      <c r="F1530" s="244"/>
      <c r="G1530" s="247"/>
      <c r="H1530" s="246"/>
      <c r="I1530" s="247"/>
    </row>
    <row r="1531" spans="1:9">
      <c r="A1531" s="242"/>
      <c r="B1531" s="242"/>
      <c r="C1531" s="242"/>
      <c r="D1531" s="243"/>
      <c r="E1531" s="243"/>
      <c r="F1531" s="244"/>
      <c r="G1531" s="247"/>
      <c r="H1531" s="246"/>
      <c r="I1531" s="247"/>
    </row>
    <row r="1532" spans="1:9">
      <c r="A1532" s="242"/>
      <c r="B1532" s="242"/>
      <c r="C1532" s="242"/>
      <c r="D1532" s="243"/>
      <c r="E1532" s="243"/>
      <c r="F1532" s="244"/>
      <c r="G1532" s="247"/>
      <c r="H1532" s="246"/>
      <c r="I1532" s="247"/>
    </row>
    <row r="1533" spans="1:9">
      <c r="A1533" s="242"/>
      <c r="B1533" s="242"/>
      <c r="C1533" s="242"/>
      <c r="D1533" s="243"/>
      <c r="E1533" s="243"/>
      <c r="F1533" s="244"/>
      <c r="G1533" s="247"/>
      <c r="H1533" s="246"/>
      <c r="I1533" s="247"/>
    </row>
    <row r="1534" spans="1:9">
      <c r="A1534" s="242"/>
      <c r="B1534" s="242"/>
      <c r="C1534" s="242"/>
      <c r="D1534" s="243"/>
      <c r="E1534" s="243"/>
      <c r="F1534" s="244"/>
      <c r="G1534" s="247"/>
      <c r="H1534" s="246"/>
      <c r="I1534" s="247"/>
    </row>
    <row r="1535" spans="1:9">
      <c r="A1535" s="242"/>
      <c r="B1535" s="242"/>
      <c r="C1535" s="242"/>
      <c r="D1535" s="243"/>
      <c r="E1535" s="243"/>
      <c r="F1535" s="244"/>
      <c r="G1535" s="247"/>
      <c r="H1535" s="246"/>
      <c r="I1535" s="247"/>
    </row>
    <row r="1536" spans="1:9">
      <c r="A1536" s="242"/>
      <c r="B1536" s="242"/>
      <c r="C1536" s="242"/>
      <c r="D1536" s="243"/>
      <c r="E1536" s="243"/>
      <c r="F1536" s="244"/>
      <c r="G1536" s="247"/>
      <c r="H1536" s="246"/>
      <c r="I1536" s="247"/>
    </row>
    <row r="1537" spans="1:9">
      <c r="A1537" s="242"/>
      <c r="B1537" s="242"/>
      <c r="C1537" s="242"/>
      <c r="D1537" s="243"/>
      <c r="E1537" s="243"/>
      <c r="F1537" s="244"/>
      <c r="G1537" s="247"/>
      <c r="H1537" s="246"/>
      <c r="I1537" s="247"/>
    </row>
    <row r="1538" spans="1:9">
      <c r="A1538" s="242"/>
      <c r="B1538" s="242"/>
      <c r="C1538" s="242"/>
      <c r="D1538" s="243"/>
      <c r="E1538" s="243"/>
      <c r="F1538" s="244"/>
      <c r="G1538" s="247"/>
      <c r="H1538" s="246"/>
      <c r="I1538" s="247"/>
    </row>
    <row r="1539" spans="1:9">
      <c r="A1539" s="242"/>
      <c r="B1539" s="242"/>
      <c r="C1539" s="242"/>
      <c r="D1539" s="243"/>
      <c r="E1539" s="243"/>
      <c r="F1539" s="244"/>
      <c r="G1539" s="247"/>
      <c r="H1539" s="246"/>
      <c r="I1539" s="247"/>
    </row>
    <row r="1540" spans="1:9">
      <c r="A1540" s="242"/>
      <c r="B1540" s="242"/>
      <c r="C1540" s="242"/>
      <c r="D1540" s="243"/>
      <c r="E1540" s="243"/>
      <c r="F1540" s="244"/>
      <c r="G1540" s="247"/>
      <c r="H1540" s="246"/>
      <c r="I1540" s="247"/>
    </row>
    <row r="1541" spans="1:9">
      <c r="A1541" s="242"/>
      <c r="B1541" s="242"/>
      <c r="C1541" s="242"/>
      <c r="D1541" s="243"/>
      <c r="E1541" s="243"/>
      <c r="F1541" s="244"/>
      <c r="G1541" s="247"/>
      <c r="H1541" s="246"/>
      <c r="I1541" s="247"/>
    </row>
    <row r="1542" spans="1:9">
      <c r="A1542" s="242"/>
      <c r="B1542" s="242"/>
      <c r="C1542" s="242"/>
      <c r="D1542" s="243"/>
      <c r="E1542" s="243"/>
      <c r="F1542" s="244"/>
      <c r="G1542" s="247"/>
      <c r="H1542" s="246"/>
      <c r="I1542" s="247"/>
    </row>
    <row r="1543" spans="1:9">
      <c r="A1543" s="242"/>
      <c r="B1543" s="242"/>
      <c r="C1543" s="242"/>
      <c r="D1543" s="243"/>
      <c r="E1543" s="243"/>
      <c r="F1543" s="244"/>
      <c r="G1543" s="247"/>
      <c r="H1543" s="246"/>
      <c r="I1543" s="247"/>
    </row>
    <row r="1544" spans="1:9">
      <c r="A1544" s="242"/>
      <c r="B1544" s="242"/>
      <c r="C1544" s="242"/>
      <c r="D1544" s="243"/>
      <c r="E1544" s="243"/>
      <c r="F1544" s="244"/>
      <c r="G1544" s="247"/>
      <c r="H1544" s="246"/>
      <c r="I1544" s="247"/>
    </row>
    <row r="1545" spans="1:9">
      <c r="A1545" s="242"/>
      <c r="B1545" s="242"/>
      <c r="C1545" s="242"/>
      <c r="D1545" s="243"/>
      <c r="E1545" s="243"/>
      <c r="F1545" s="244"/>
      <c r="G1545" s="247"/>
      <c r="H1545" s="246"/>
      <c r="I1545" s="247"/>
    </row>
    <row r="1546" spans="1:9">
      <c r="A1546" s="242"/>
      <c r="B1546" s="242"/>
      <c r="C1546" s="242"/>
      <c r="D1546" s="243"/>
      <c r="E1546" s="243"/>
      <c r="F1546" s="244"/>
      <c r="G1546" s="247"/>
      <c r="H1546" s="246"/>
      <c r="I1546" s="247"/>
    </row>
    <row r="1547" spans="1:9">
      <c r="A1547" s="242"/>
      <c r="B1547" s="242"/>
      <c r="C1547" s="242"/>
      <c r="D1547" s="243"/>
      <c r="E1547" s="243"/>
      <c r="F1547" s="244"/>
      <c r="G1547" s="247"/>
      <c r="H1547" s="246"/>
      <c r="I1547" s="247"/>
    </row>
    <row r="1548" spans="1:9">
      <c r="A1548" s="242"/>
      <c r="B1548" s="242"/>
      <c r="C1548" s="242"/>
      <c r="D1548" s="243"/>
      <c r="E1548" s="243"/>
      <c r="F1548" s="244"/>
      <c r="G1548" s="247"/>
      <c r="H1548" s="246"/>
      <c r="I1548" s="247"/>
    </row>
    <row r="1549" spans="1:9">
      <c r="A1549" s="242"/>
      <c r="B1549" s="242"/>
      <c r="C1549" s="242"/>
      <c r="D1549" s="243"/>
      <c r="E1549" s="243"/>
      <c r="F1549" s="244"/>
      <c r="G1549" s="247"/>
      <c r="H1549" s="246"/>
      <c r="I1549" s="247"/>
    </row>
    <row r="1550" spans="1:9">
      <c r="A1550" s="242"/>
      <c r="B1550" s="242"/>
      <c r="C1550" s="242"/>
      <c r="D1550" s="243"/>
      <c r="E1550" s="243"/>
      <c r="F1550" s="244"/>
      <c r="G1550" s="247"/>
      <c r="H1550" s="246"/>
      <c r="I1550" s="247"/>
    </row>
    <row r="1551" spans="1:9">
      <c r="A1551" s="242"/>
      <c r="B1551" s="242"/>
      <c r="C1551" s="242"/>
      <c r="D1551" s="243"/>
      <c r="E1551" s="243"/>
      <c r="F1551" s="244"/>
      <c r="G1551" s="247"/>
      <c r="H1551" s="246"/>
      <c r="I1551" s="247"/>
    </row>
    <row r="1552" spans="1:9">
      <c r="A1552" s="242"/>
      <c r="B1552" s="242"/>
      <c r="C1552" s="242"/>
      <c r="D1552" s="243"/>
      <c r="E1552" s="243"/>
      <c r="F1552" s="244"/>
      <c r="G1552" s="247"/>
      <c r="H1552" s="246"/>
      <c r="I1552" s="247"/>
    </row>
    <row r="1553" spans="1:9">
      <c r="A1553" s="242"/>
      <c r="B1553" s="242"/>
      <c r="C1553" s="242"/>
      <c r="D1553" s="243"/>
      <c r="E1553" s="243"/>
      <c r="F1553" s="244"/>
      <c r="G1553" s="247"/>
      <c r="H1553" s="246"/>
      <c r="I1553" s="247"/>
    </row>
    <row r="1554" spans="1:9">
      <c r="A1554" s="242"/>
      <c r="B1554" s="242"/>
      <c r="C1554" s="242"/>
      <c r="D1554" s="243"/>
      <c r="E1554" s="243"/>
      <c r="F1554" s="244"/>
      <c r="G1554" s="247"/>
      <c r="H1554" s="246"/>
      <c r="I1554" s="247"/>
    </row>
    <row r="1555" spans="1:9">
      <c r="A1555" s="242"/>
      <c r="B1555" s="242"/>
      <c r="C1555" s="242"/>
      <c r="D1555" s="243"/>
      <c r="E1555" s="243"/>
      <c r="F1555" s="244"/>
      <c r="G1555" s="247"/>
      <c r="H1555" s="246"/>
      <c r="I1555" s="247"/>
    </row>
    <row r="1556" spans="1:9">
      <c r="A1556" s="242"/>
      <c r="B1556" s="242"/>
      <c r="C1556" s="242"/>
      <c r="D1556" s="243"/>
      <c r="E1556" s="243"/>
      <c r="F1556" s="244"/>
      <c r="G1556" s="247"/>
      <c r="H1556" s="246"/>
      <c r="I1556" s="247"/>
    </row>
    <row r="1557" spans="1:9">
      <c r="A1557" s="242"/>
      <c r="B1557" s="242"/>
      <c r="C1557" s="242"/>
      <c r="D1557" s="243"/>
      <c r="E1557" s="243"/>
      <c r="F1557" s="244"/>
      <c r="G1557" s="247"/>
      <c r="H1557" s="246"/>
      <c r="I1557" s="247"/>
    </row>
    <row r="1558" spans="1:9">
      <c r="A1558" s="242"/>
      <c r="B1558" s="242"/>
      <c r="C1558" s="242"/>
      <c r="D1558" s="243"/>
      <c r="E1558" s="243"/>
      <c r="F1558" s="244"/>
      <c r="G1558" s="247"/>
      <c r="H1558" s="246"/>
      <c r="I1558" s="247"/>
    </row>
    <row r="1559" spans="1:9">
      <c r="A1559" s="242"/>
      <c r="B1559" s="242"/>
      <c r="C1559" s="242"/>
      <c r="D1559" s="243"/>
      <c r="E1559" s="243"/>
      <c r="F1559" s="244"/>
      <c r="G1559" s="247"/>
      <c r="H1559" s="246"/>
      <c r="I1559" s="247"/>
    </row>
    <row r="1560" spans="1:9">
      <c r="A1560" s="242"/>
      <c r="B1560" s="242"/>
      <c r="C1560" s="242"/>
      <c r="D1560" s="243"/>
      <c r="E1560" s="243"/>
      <c r="F1560" s="244"/>
      <c r="G1560" s="247"/>
      <c r="H1560" s="246"/>
      <c r="I1560" s="247"/>
    </row>
    <row r="1561" spans="1:9">
      <c r="A1561" s="242"/>
      <c r="B1561" s="242"/>
      <c r="C1561" s="242"/>
      <c r="D1561" s="243"/>
      <c r="E1561" s="243"/>
      <c r="F1561" s="244"/>
      <c r="G1561" s="247"/>
      <c r="H1561" s="246"/>
      <c r="I1561" s="247"/>
    </row>
    <row r="1562" spans="1:9">
      <c r="A1562" s="242"/>
      <c r="B1562" s="242"/>
      <c r="C1562" s="242"/>
      <c r="D1562" s="243"/>
      <c r="E1562" s="243"/>
      <c r="F1562" s="244"/>
      <c r="G1562" s="247"/>
      <c r="H1562" s="246"/>
      <c r="I1562" s="247"/>
    </row>
    <row r="1563" spans="1:9">
      <c r="A1563" s="242"/>
      <c r="B1563" s="242"/>
      <c r="C1563" s="242"/>
      <c r="D1563" s="243"/>
      <c r="E1563" s="243"/>
      <c r="F1563" s="244"/>
      <c r="G1563" s="247"/>
      <c r="H1563" s="246"/>
      <c r="I1563" s="247"/>
    </row>
    <row r="1564" spans="1:9">
      <c r="A1564" s="242"/>
      <c r="B1564" s="242"/>
      <c r="C1564" s="242"/>
      <c r="D1564" s="243"/>
      <c r="E1564" s="243"/>
      <c r="F1564" s="244"/>
      <c r="G1564" s="247"/>
      <c r="H1564" s="246"/>
      <c r="I1564" s="247"/>
    </row>
    <row r="1565" spans="1:9">
      <c r="A1565" s="242"/>
      <c r="B1565" s="242"/>
      <c r="C1565" s="242"/>
      <c r="D1565" s="243"/>
      <c r="E1565" s="243"/>
      <c r="F1565" s="244"/>
      <c r="G1565" s="247"/>
      <c r="H1565" s="246"/>
      <c r="I1565" s="247"/>
    </row>
    <row r="1566" spans="1:9">
      <c r="A1566" s="242"/>
      <c r="B1566" s="242"/>
      <c r="C1566" s="242"/>
      <c r="D1566" s="243"/>
      <c r="E1566" s="243"/>
      <c r="F1566" s="244"/>
      <c r="G1566" s="247"/>
      <c r="H1566" s="246"/>
      <c r="I1566" s="247"/>
    </row>
    <row r="1567" spans="1:9">
      <c r="A1567" s="242"/>
      <c r="B1567" s="242"/>
      <c r="C1567" s="242"/>
      <c r="D1567" s="243"/>
      <c r="E1567" s="243"/>
      <c r="F1567" s="244"/>
      <c r="G1567" s="247"/>
      <c r="H1567" s="246"/>
      <c r="I1567" s="247"/>
    </row>
    <row r="1568" spans="1:9">
      <c r="A1568" s="242"/>
      <c r="B1568" s="242"/>
      <c r="C1568" s="242"/>
      <c r="D1568" s="243"/>
      <c r="E1568" s="243"/>
      <c r="F1568" s="244"/>
      <c r="G1568" s="247"/>
      <c r="H1568" s="246"/>
      <c r="I1568" s="247"/>
    </row>
    <row r="1569" spans="1:9">
      <c r="A1569" s="242"/>
      <c r="B1569" s="242"/>
      <c r="C1569" s="242"/>
      <c r="D1569" s="243"/>
      <c r="E1569" s="243"/>
      <c r="F1569" s="244"/>
      <c r="G1569" s="247"/>
      <c r="H1569" s="246"/>
      <c r="I1569" s="247"/>
    </row>
    <row r="1570" spans="1:9">
      <c r="A1570" s="242"/>
      <c r="B1570" s="242"/>
      <c r="C1570" s="242"/>
      <c r="D1570" s="243"/>
      <c r="E1570" s="243"/>
      <c r="F1570" s="244"/>
      <c r="G1570" s="247"/>
      <c r="H1570" s="246"/>
      <c r="I1570" s="247"/>
    </row>
    <row r="1571" spans="1:9">
      <c r="A1571" s="242"/>
      <c r="B1571" s="242"/>
      <c r="C1571" s="242"/>
      <c r="D1571" s="243"/>
      <c r="E1571" s="243"/>
      <c r="F1571" s="244"/>
      <c r="G1571" s="247"/>
      <c r="H1571" s="246"/>
      <c r="I1571" s="247"/>
    </row>
    <row r="1572" spans="1:9">
      <c r="A1572" s="242"/>
      <c r="B1572" s="242"/>
      <c r="C1572" s="242"/>
      <c r="D1572" s="243"/>
      <c r="E1572" s="243"/>
      <c r="F1572" s="244"/>
      <c r="G1572" s="247"/>
      <c r="H1572" s="246"/>
      <c r="I1572" s="247"/>
    </row>
    <row r="1573" spans="1:9">
      <c r="A1573" s="242"/>
      <c r="B1573" s="242"/>
      <c r="C1573" s="242"/>
      <c r="D1573" s="243"/>
      <c r="E1573" s="243"/>
      <c r="F1573" s="244"/>
      <c r="G1573" s="247"/>
      <c r="H1573" s="246"/>
      <c r="I1573" s="247"/>
    </row>
    <row r="1574" spans="1:9">
      <c r="A1574" s="242"/>
      <c r="B1574" s="242"/>
      <c r="C1574" s="242"/>
      <c r="D1574" s="243"/>
      <c r="E1574" s="243"/>
      <c r="F1574" s="244"/>
      <c r="G1574" s="247"/>
      <c r="H1574" s="246"/>
      <c r="I1574" s="247"/>
    </row>
    <row r="1575" spans="1:9">
      <c r="A1575" s="242"/>
      <c r="B1575" s="242"/>
      <c r="C1575" s="242"/>
      <c r="D1575" s="243"/>
      <c r="E1575" s="243"/>
      <c r="F1575" s="244"/>
      <c r="G1575" s="247"/>
      <c r="H1575" s="246"/>
      <c r="I1575" s="247"/>
    </row>
    <row r="1576" spans="1:9">
      <c r="A1576" s="242"/>
      <c r="B1576" s="242"/>
      <c r="C1576" s="242"/>
      <c r="D1576" s="243"/>
      <c r="E1576" s="243"/>
      <c r="F1576" s="244"/>
      <c r="G1576" s="247"/>
      <c r="H1576" s="246"/>
      <c r="I1576" s="247"/>
    </row>
    <row r="1577" spans="1:9">
      <c r="A1577" s="242"/>
      <c r="B1577" s="242"/>
      <c r="C1577" s="242"/>
      <c r="D1577" s="243"/>
      <c r="E1577" s="243"/>
      <c r="F1577" s="244"/>
      <c r="G1577" s="247"/>
      <c r="H1577" s="246"/>
      <c r="I1577" s="247"/>
    </row>
    <row r="1578" spans="1:9">
      <c r="A1578" s="242"/>
      <c r="B1578" s="242"/>
      <c r="C1578" s="242"/>
      <c r="D1578" s="243"/>
      <c r="E1578" s="243"/>
      <c r="F1578" s="244"/>
      <c r="G1578" s="247"/>
      <c r="H1578" s="246"/>
      <c r="I1578" s="247"/>
    </row>
    <row r="1579" spans="1:9">
      <c r="A1579" s="242"/>
      <c r="B1579" s="242"/>
      <c r="C1579" s="242"/>
      <c r="D1579" s="243"/>
      <c r="E1579" s="243"/>
      <c r="F1579" s="244"/>
      <c r="G1579" s="247"/>
      <c r="H1579" s="246"/>
      <c r="I1579" s="247"/>
    </row>
    <row r="1580" spans="1:9">
      <c r="A1580" s="242"/>
      <c r="B1580" s="242"/>
      <c r="C1580" s="242"/>
      <c r="D1580" s="243"/>
      <c r="E1580" s="243"/>
      <c r="F1580" s="244"/>
      <c r="G1580" s="247"/>
      <c r="H1580" s="246"/>
      <c r="I1580" s="247"/>
    </row>
    <row r="1581" spans="1:9">
      <c r="A1581" s="242"/>
      <c r="B1581" s="242"/>
      <c r="C1581" s="242"/>
      <c r="D1581" s="243"/>
      <c r="E1581" s="243"/>
      <c r="F1581" s="244"/>
      <c r="G1581" s="247"/>
      <c r="H1581" s="246"/>
      <c r="I1581" s="247"/>
    </row>
    <row r="1582" spans="1:9">
      <c r="A1582" s="242"/>
      <c r="B1582" s="242"/>
      <c r="C1582" s="242"/>
      <c r="D1582" s="243"/>
      <c r="E1582" s="243"/>
      <c r="F1582" s="244"/>
      <c r="G1582" s="247"/>
      <c r="H1582" s="246"/>
      <c r="I1582" s="247"/>
    </row>
    <row r="1583" spans="1:9">
      <c r="A1583" s="242"/>
      <c r="B1583" s="242"/>
      <c r="C1583" s="242"/>
      <c r="D1583" s="243"/>
      <c r="E1583" s="243"/>
      <c r="F1583" s="244"/>
      <c r="G1583" s="247"/>
      <c r="H1583" s="246"/>
      <c r="I1583" s="247"/>
    </row>
    <row r="1584" spans="1:9">
      <c r="A1584" s="242"/>
      <c r="B1584" s="242"/>
      <c r="C1584" s="242"/>
      <c r="D1584" s="243"/>
      <c r="E1584" s="243"/>
      <c r="F1584" s="244"/>
      <c r="G1584" s="247"/>
      <c r="H1584" s="246"/>
      <c r="I1584" s="247"/>
    </row>
    <row r="1585" spans="1:9">
      <c r="A1585" s="242"/>
      <c r="B1585" s="242"/>
      <c r="C1585" s="242"/>
      <c r="D1585" s="243"/>
      <c r="E1585" s="243"/>
      <c r="F1585" s="244"/>
      <c r="G1585" s="247"/>
      <c r="H1585" s="246"/>
      <c r="I1585" s="247"/>
    </row>
    <row r="1586" spans="1:9">
      <c r="A1586" s="242"/>
      <c r="B1586" s="242"/>
      <c r="C1586" s="242"/>
      <c r="D1586" s="243"/>
      <c r="E1586" s="243"/>
      <c r="F1586" s="244"/>
      <c r="G1586" s="247"/>
      <c r="H1586" s="246"/>
      <c r="I1586" s="247"/>
    </row>
    <row r="1587" spans="1:9">
      <c r="A1587" s="242"/>
      <c r="B1587" s="242"/>
      <c r="C1587" s="242"/>
      <c r="D1587" s="243"/>
      <c r="E1587" s="243"/>
      <c r="F1587" s="244"/>
      <c r="G1587" s="247"/>
      <c r="H1587" s="246"/>
      <c r="I1587" s="247"/>
    </row>
    <row r="1588" spans="1:9">
      <c r="A1588" s="242"/>
      <c r="B1588" s="242"/>
      <c r="C1588" s="242"/>
      <c r="D1588" s="243"/>
      <c r="E1588" s="243"/>
      <c r="F1588" s="244"/>
      <c r="G1588" s="247"/>
      <c r="H1588" s="246"/>
      <c r="I1588" s="247"/>
    </row>
    <row r="1589" spans="1:9">
      <c r="A1589" s="242"/>
      <c r="B1589" s="242"/>
      <c r="C1589" s="242"/>
      <c r="D1589" s="243"/>
      <c r="E1589" s="243"/>
      <c r="F1589" s="244"/>
      <c r="G1589" s="247"/>
      <c r="H1589" s="246"/>
      <c r="I1589" s="247"/>
    </row>
    <row r="1590" spans="1:9">
      <c r="A1590" s="242"/>
      <c r="B1590" s="242"/>
      <c r="C1590" s="242"/>
      <c r="D1590" s="243"/>
      <c r="E1590" s="243"/>
      <c r="F1590" s="244"/>
      <c r="G1590" s="247"/>
      <c r="H1590" s="246"/>
      <c r="I1590" s="247"/>
    </row>
    <row r="1591" spans="1:9">
      <c r="A1591" s="242"/>
      <c r="B1591" s="242"/>
      <c r="C1591" s="242"/>
      <c r="D1591" s="243"/>
      <c r="E1591" s="243"/>
      <c r="F1591" s="244"/>
      <c r="G1591" s="247"/>
      <c r="H1591" s="246"/>
      <c r="I1591" s="247"/>
    </row>
    <row r="1592" spans="1:9">
      <c r="A1592" s="242"/>
      <c r="B1592" s="242"/>
      <c r="C1592" s="242"/>
      <c r="D1592" s="243"/>
      <c r="E1592" s="243"/>
      <c r="F1592" s="244"/>
      <c r="G1592" s="247"/>
      <c r="H1592" s="246"/>
      <c r="I1592" s="247"/>
    </row>
    <row r="1593" spans="1:9">
      <c r="A1593" s="242"/>
      <c r="B1593" s="242"/>
      <c r="C1593" s="242"/>
      <c r="D1593" s="243"/>
      <c r="E1593" s="243"/>
      <c r="F1593" s="244"/>
      <c r="G1593" s="247"/>
      <c r="H1593" s="246"/>
      <c r="I1593" s="247"/>
    </row>
    <row r="1594" spans="1:9">
      <c r="A1594" s="242"/>
      <c r="B1594" s="242"/>
      <c r="C1594" s="242"/>
      <c r="D1594" s="243"/>
      <c r="E1594" s="243"/>
      <c r="F1594" s="244"/>
      <c r="G1594" s="247"/>
      <c r="H1594" s="246"/>
      <c r="I1594" s="247"/>
    </row>
    <row r="1595" spans="1:9">
      <c r="A1595" s="242"/>
      <c r="B1595" s="242"/>
      <c r="C1595" s="242"/>
      <c r="D1595" s="243"/>
      <c r="E1595" s="243"/>
      <c r="F1595" s="244"/>
      <c r="G1595" s="247"/>
      <c r="H1595" s="246"/>
      <c r="I1595" s="247"/>
    </row>
    <row r="1596" spans="1:9">
      <c r="A1596" s="242"/>
      <c r="B1596" s="242"/>
      <c r="C1596" s="242"/>
      <c r="D1596" s="243"/>
      <c r="E1596" s="243"/>
      <c r="F1596" s="244"/>
      <c r="G1596" s="247"/>
      <c r="H1596" s="246"/>
      <c r="I1596" s="247"/>
    </row>
    <row r="1597" spans="1:9">
      <c r="A1597" s="242"/>
      <c r="B1597" s="242"/>
      <c r="C1597" s="242"/>
      <c r="D1597" s="243"/>
      <c r="E1597" s="243"/>
      <c r="F1597" s="244"/>
      <c r="G1597" s="247"/>
      <c r="H1597" s="246"/>
      <c r="I1597" s="247"/>
    </row>
    <row r="1598" spans="1:9">
      <c r="A1598" s="242"/>
      <c r="B1598" s="242"/>
      <c r="C1598" s="242"/>
      <c r="D1598" s="243"/>
      <c r="E1598" s="243"/>
      <c r="F1598" s="244"/>
      <c r="G1598" s="247"/>
      <c r="H1598" s="246"/>
      <c r="I1598" s="247"/>
    </row>
    <row r="1599" spans="1:9">
      <c r="A1599" s="242"/>
      <c r="B1599" s="242"/>
      <c r="C1599" s="242"/>
      <c r="D1599" s="243"/>
      <c r="E1599" s="243"/>
      <c r="F1599" s="244"/>
      <c r="G1599" s="247"/>
      <c r="H1599" s="246"/>
      <c r="I1599" s="247"/>
    </row>
    <row r="1600" spans="1:9">
      <c r="A1600" s="242"/>
      <c r="B1600" s="242"/>
      <c r="C1600" s="242"/>
      <c r="D1600" s="243"/>
      <c r="E1600" s="243"/>
      <c r="F1600" s="244"/>
      <c r="G1600" s="247"/>
      <c r="H1600" s="246"/>
      <c r="I1600" s="247"/>
    </row>
    <row r="1601" spans="1:9">
      <c r="A1601" s="242"/>
      <c r="B1601" s="242"/>
      <c r="C1601" s="242"/>
      <c r="D1601" s="243"/>
      <c r="E1601" s="243"/>
      <c r="F1601" s="244"/>
      <c r="G1601" s="247"/>
      <c r="H1601" s="246"/>
      <c r="I1601" s="247"/>
    </row>
    <row r="1602" spans="1:9">
      <c r="A1602" s="242"/>
      <c r="B1602" s="242"/>
      <c r="C1602" s="242"/>
      <c r="D1602" s="243"/>
      <c r="E1602" s="243"/>
      <c r="F1602" s="244"/>
      <c r="G1602" s="247"/>
      <c r="H1602" s="246"/>
      <c r="I1602" s="247"/>
    </row>
    <row r="1603" spans="1:9">
      <c r="A1603" s="242"/>
      <c r="B1603" s="242"/>
      <c r="C1603" s="242"/>
      <c r="D1603" s="243"/>
      <c r="E1603" s="243"/>
      <c r="F1603" s="244"/>
      <c r="G1603" s="247"/>
      <c r="H1603" s="246"/>
      <c r="I1603" s="247"/>
    </row>
    <row r="1604" spans="1:9">
      <c r="A1604" s="242"/>
      <c r="B1604" s="242"/>
      <c r="C1604" s="242"/>
      <c r="D1604" s="243"/>
      <c r="E1604" s="243"/>
      <c r="F1604" s="244"/>
      <c r="G1604" s="247"/>
      <c r="H1604" s="246"/>
      <c r="I1604" s="247"/>
    </row>
    <row r="1605" spans="1:9">
      <c r="A1605" s="242"/>
      <c r="B1605" s="242"/>
      <c r="C1605" s="242"/>
      <c r="D1605" s="243"/>
      <c r="E1605" s="243"/>
      <c r="F1605" s="244"/>
      <c r="G1605" s="247"/>
      <c r="H1605" s="246"/>
      <c r="I1605" s="247"/>
    </row>
    <row r="1606" spans="1:9">
      <c r="A1606" s="242"/>
      <c r="B1606" s="242"/>
      <c r="C1606" s="242"/>
      <c r="D1606" s="243"/>
      <c r="E1606" s="243"/>
      <c r="F1606" s="244"/>
      <c r="G1606" s="247"/>
      <c r="H1606" s="246"/>
      <c r="I1606" s="247"/>
    </row>
    <row r="1607" spans="1:9">
      <c r="A1607" s="242"/>
      <c r="B1607" s="242"/>
      <c r="C1607" s="242"/>
      <c r="D1607" s="243"/>
      <c r="E1607" s="243"/>
      <c r="F1607" s="244"/>
      <c r="G1607" s="247"/>
      <c r="H1607" s="246"/>
      <c r="I1607" s="247"/>
    </row>
    <row r="1608" spans="1:9">
      <c r="A1608" s="242"/>
      <c r="B1608" s="242"/>
      <c r="C1608" s="242"/>
      <c r="D1608" s="243"/>
      <c r="E1608" s="243"/>
      <c r="F1608" s="244"/>
      <c r="G1608" s="247"/>
      <c r="H1608" s="246"/>
      <c r="I1608" s="247"/>
    </row>
    <row r="1609" spans="1:9">
      <c r="A1609" s="242"/>
      <c r="B1609" s="242"/>
      <c r="C1609" s="242"/>
      <c r="D1609" s="243"/>
      <c r="E1609" s="243"/>
      <c r="F1609" s="244"/>
      <c r="G1609" s="247"/>
      <c r="H1609" s="246"/>
      <c r="I1609" s="247"/>
    </row>
    <row r="1610" spans="1:9">
      <c r="A1610" s="242"/>
      <c r="B1610" s="242"/>
      <c r="C1610" s="242"/>
      <c r="D1610" s="243"/>
      <c r="E1610" s="243"/>
      <c r="F1610" s="244"/>
      <c r="G1610" s="247"/>
      <c r="H1610" s="246"/>
      <c r="I1610" s="247"/>
    </row>
    <row r="1611" spans="1:9">
      <c r="A1611" s="242"/>
      <c r="B1611" s="242"/>
      <c r="C1611" s="242"/>
      <c r="D1611" s="243"/>
      <c r="E1611" s="243"/>
      <c r="F1611" s="244"/>
      <c r="G1611" s="247"/>
      <c r="H1611" s="246"/>
      <c r="I1611" s="247"/>
    </row>
    <row r="1612" spans="1:9">
      <c r="A1612" s="242"/>
      <c r="B1612" s="242"/>
      <c r="C1612" s="242"/>
      <c r="D1612" s="243"/>
      <c r="E1612" s="243"/>
      <c r="F1612" s="244"/>
      <c r="G1612" s="247"/>
      <c r="H1612" s="246"/>
      <c r="I1612" s="247"/>
    </row>
    <row r="1613" spans="1:9">
      <c r="A1613" s="242"/>
      <c r="B1613" s="242"/>
      <c r="C1613" s="242"/>
      <c r="D1613" s="243"/>
      <c r="E1613" s="243"/>
      <c r="F1613" s="244"/>
      <c r="G1613" s="247"/>
      <c r="H1613" s="246"/>
      <c r="I1613" s="247"/>
    </row>
    <row r="1614" spans="1:9">
      <c r="A1614" s="242"/>
      <c r="B1614" s="242"/>
      <c r="C1614" s="242"/>
      <c r="D1614" s="243"/>
      <c r="E1614" s="243"/>
      <c r="F1614" s="244"/>
      <c r="G1614" s="247"/>
      <c r="H1614" s="246"/>
      <c r="I1614" s="247"/>
    </row>
    <row r="1615" spans="1:9">
      <c r="A1615" s="242"/>
      <c r="B1615" s="242"/>
      <c r="C1615" s="242"/>
      <c r="D1615" s="243"/>
      <c r="E1615" s="243"/>
      <c r="F1615" s="244"/>
      <c r="G1615" s="247"/>
      <c r="H1615" s="246"/>
      <c r="I1615" s="247"/>
    </row>
    <row r="1616" spans="1:9">
      <c r="A1616" s="242"/>
      <c r="B1616" s="242"/>
      <c r="C1616" s="242"/>
      <c r="D1616" s="243"/>
      <c r="E1616" s="243"/>
      <c r="F1616" s="244"/>
      <c r="G1616" s="247"/>
      <c r="H1616" s="246"/>
      <c r="I1616" s="247"/>
    </row>
    <row r="1617" spans="1:9">
      <c r="A1617" s="242"/>
      <c r="B1617" s="242"/>
      <c r="C1617" s="242"/>
      <c r="D1617" s="243"/>
      <c r="E1617" s="243"/>
      <c r="F1617" s="244"/>
      <c r="G1617" s="247"/>
      <c r="H1617" s="246"/>
      <c r="I1617" s="247"/>
    </row>
    <row r="1618" spans="1:9">
      <c r="A1618" s="242"/>
      <c r="B1618" s="242"/>
      <c r="C1618" s="242"/>
      <c r="D1618" s="243"/>
      <c r="E1618" s="243"/>
      <c r="F1618" s="244"/>
      <c r="G1618" s="247"/>
      <c r="H1618" s="246"/>
      <c r="I1618" s="247"/>
    </row>
    <row r="1619" spans="1:9">
      <c r="A1619" s="242"/>
      <c r="B1619" s="242"/>
      <c r="C1619" s="242"/>
      <c r="D1619" s="243"/>
      <c r="E1619" s="243"/>
      <c r="F1619" s="244"/>
      <c r="G1619" s="247"/>
      <c r="H1619" s="246"/>
      <c r="I1619" s="247"/>
    </row>
    <row r="1620" spans="1:9">
      <c r="A1620" s="242"/>
      <c r="B1620" s="242"/>
      <c r="C1620" s="242"/>
      <c r="D1620" s="243"/>
      <c r="E1620" s="243"/>
      <c r="F1620" s="244"/>
      <c r="G1620" s="247"/>
      <c r="H1620" s="246"/>
      <c r="I1620" s="247"/>
    </row>
    <row r="1621" spans="1:9">
      <c r="A1621" s="242"/>
      <c r="B1621" s="242"/>
      <c r="C1621" s="242"/>
      <c r="D1621" s="243"/>
      <c r="E1621" s="243"/>
      <c r="F1621" s="244"/>
      <c r="G1621" s="247"/>
      <c r="H1621" s="246"/>
      <c r="I1621" s="247"/>
    </row>
    <row r="1622" spans="1:9">
      <c r="A1622" s="242"/>
      <c r="B1622" s="242"/>
      <c r="C1622" s="242"/>
      <c r="D1622" s="243"/>
      <c r="E1622" s="243"/>
      <c r="F1622" s="244"/>
      <c r="G1622" s="247"/>
      <c r="H1622" s="246"/>
      <c r="I1622" s="247"/>
    </row>
    <row r="1623" spans="1:9">
      <c r="A1623" s="242"/>
      <c r="B1623" s="242"/>
      <c r="C1623" s="242"/>
      <c r="D1623" s="243"/>
      <c r="E1623" s="243"/>
      <c r="F1623" s="244"/>
      <c r="G1623" s="247"/>
      <c r="H1623" s="246"/>
      <c r="I1623" s="247"/>
    </row>
    <row r="1624" spans="1:9">
      <c r="A1624" s="242"/>
      <c r="B1624" s="242"/>
      <c r="C1624" s="242"/>
      <c r="D1624" s="243"/>
      <c r="E1624" s="243"/>
      <c r="F1624" s="244"/>
      <c r="G1624" s="247"/>
      <c r="H1624" s="246"/>
      <c r="I1624" s="247"/>
    </row>
    <row r="1625" spans="1:9">
      <c r="A1625" s="242"/>
      <c r="B1625" s="242"/>
      <c r="C1625" s="242"/>
      <c r="D1625" s="243"/>
      <c r="E1625" s="243"/>
      <c r="F1625" s="244"/>
      <c r="G1625" s="247"/>
      <c r="H1625" s="246"/>
      <c r="I1625" s="247"/>
    </row>
    <row r="1626" spans="1:9">
      <c r="A1626" s="242"/>
      <c r="B1626" s="242"/>
      <c r="C1626" s="242"/>
      <c r="D1626" s="243"/>
      <c r="E1626" s="243"/>
      <c r="F1626" s="244"/>
      <c r="G1626" s="247"/>
      <c r="H1626" s="246"/>
      <c r="I1626" s="247"/>
    </row>
    <row r="1627" spans="1:9">
      <c r="A1627" s="242"/>
      <c r="B1627" s="242"/>
      <c r="C1627" s="242"/>
      <c r="D1627" s="243"/>
      <c r="E1627" s="243"/>
      <c r="F1627" s="244"/>
      <c r="G1627" s="247"/>
      <c r="H1627" s="246"/>
      <c r="I1627" s="247"/>
    </row>
    <row r="1628" spans="1:9">
      <c r="A1628" s="242"/>
      <c r="B1628" s="242"/>
      <c r="C1628" s="242"/>
      <c r="D1628" s="243"/>
      <c r="E1628" s="243"/>
      <c r="F1628" s="244"/>
      <c r="G1628" s="247"/>
      <c r="H1628" s="246"/>
      <c r="I1628" s="247"/>
    </row>
    <row r="1629" spans="1:9">
      <c r="A1629" s="242"/>
      <c r="B1629" s="242"/>
      <c r="C1629" s="242"/>
      <c r="D1629" s="243"/>
      <c r="E1629" s="243"/>
      <c r="F1629" s="244"/>
      <c r="G1629" s="247"/>
      <c r="H1629" s="246"/>
      <c r="I1629" s="247"/>
    </row>
    <row r="1630" spans="1:9">
      <c r="A1630" s="242"/>
      <c r="B1630" s="242"/>
      <c r="C1630" s="242"/>
      <c r="D1630" s="243"/>
      <c r="E1630" s="243"/>
      <c r="F1630" s="244"/>
      <c r="G1630" s="247"/>
      <c r="H1630" s="246"/>
      <c r="I1630" s="247"/>
    </row>
    <row r="1631" spans="1:9">
      <c r="A1631" s="242"/>
      <c r="B1631" s="242"/>
      <c r="C1631" s="242"/>
      <c r="D1631" s="243"/>
      <c r="E1631" s="243"/>
      <c r="F1631" s="244"/>
      <c r="G1631" s="247"/>
      <c r="H1631" s="246"/>
      <c r="I1631" s="247"/>
    </row>
    <row r="1632" spans="1:9">
      <c r="A1632" s="242"/>
      <c r="B1632" s="242"/>
      <c r="C1632" s="242"/>
      <c r="D1632" s="243"/>
      <c r="E1632" s="243"/>
      <c r="F1632" s="244"/>
      <c r="G1632" s="247"/>
      <c r="H1632" s="246"/>
      <c r="I1632" s="247"/>
    </row>
    <row r="1633" spans="1:9">
      <c r="A1633" s="242"/>
      <c r="B1633" s="242"/>
      <c r="C1633" s="242"/>
      <c r="D1633" s="243"/>
      <c r="E1633" s="243"/>
      <c r="F1633" s="244"/>
      <c r="G1633" s="247"/>
      <c r="H1633" s="246"/>
      <c r="I1633" s="247"/>
    </row>
    <row r="1634" spans="1:9">
      <c r="A1634" s="242"/>
      <c r="B1634" s="242"/>
      <c r="C1634" s="242"/>
      <c r="D1634" s="243"/>
      <c r="E1634" s="243"/>
      <c r="F1634" s="244"/>
      <c r="G1634" s="247"/>
      <c r="H1634" s="246"/>
      <c r="I1634" s="247"/>
    </row>
    <row r="1635" spans="1:9">
      <c r="A1635" s="242"/>
      <c r="B1635" s="242"/>
      <c r="C1635" s="242"/>
      <c r="D1635" s="243"/>
      <c r="E1635" s="243"/>
      <c r="F1635" s="244"/>
      <c r="G1635" s="247"/>
      <c r="H1635" s="246"/>
      <c r="I1635" s="247"/>
    </row>
    <row r="1636" spans="1:9">
      <c r="A1636" s="242"/>
      <c r="B1636" s="242"/>
      <c r="C1636" s="242"/>
      <c r="D1636" s="243"/>
      <c r="E1636" s="243"/>
      <c r="F1636" s="244"/>
      <c r="G1636" s="247"/>
      <c r="H1636" s="246"/>
      <c r="I1636" s="247"/>
    </row>
    <row r="1637" spans="1:9">
      <c r="A1637" s="242"/>
      <c r="B1637" s="242"/>
      <c r="C1637" s="242"/>
      <c r="D1637" s="243"/>
      <c r="E1637" s="243"/>
      <c r="F1637" s="244"/>
      <c r="G1637" s="247"/>
      <c r="H1637" s="246"/>
      <c r="I1637" s="247"/>
    </row>
    <row r="1638" spans="1:9">
      <c r="A1638" s="242"/>
      <c r="B1638" s="242"/>
      <c r="C1638" s="242"/>
      <c r="D1638" s="243"/>
      <c r="E1638" s="243"/>
      <c r="F1638" s="244"/>
      <c r="G1638" s="247"/>
      <c r="H1638" s="246"/>
      <c r="I1638" s="247"/>
    </row>
    <row r="1639" spans="1:9">
      <c r="A1639" s="242"/>
      <c r="B1639" s="242"/>
      <c r="C1639" s="242"/>
      <c r="D1639" s="243"/>
      <c r="E1639" s="243"/>
      <c r="F1639" s="244"/>
      <c r="G1639" s="247"/>
      <c r="H1639" s="246"/>
      <c r="I1639" s="247"/>
    </row>
    <row r="1640" spans="1:9">
      <c r="A1640" s="242"/>
      <c r="B1640" s="242"/>
      <c r="C1640" s="242"/>
      <c r="D1640" s="243"/>
      <c r="E1640" s="243"/>
      <c r="F1640" s="244"/>
      <c r="G1640" s="247"/>
      <c r="H1640" s="246"/>
      <c r="I1640" s="247"/>
    </row>
    <row r="1641" spans="1:9">
      <c r="A1641" s="242"/>
      <c r="B1641" s="242"/>
      <c r="C1641" s="242"/>
      <c r="D1641" s="243"/>
      <c r="E1641" s="243"/>
      <c r="F1641" s="244"/>
      <c r="G1641" s="247"/>
      <c r="H1641" s="246"/>
      <c r="I1641" s="247"/>
    </row>
    <row r="1642" spans="1:9">
      <c r="A1642" s="242"/>
      <c r="B1642" s="242"/>
      <c r="C1642" s="242"/>
      <c r="D1642" s="243"/>
      <c r="E1642" s="243"/>
      <c r="F1642" s="244"/>
      <c r="G1642" s="247"/>
      <c r="H1642" s="246"/>
      <c r="I1642" s="247"/>
    </row>
    <row r="1643" spans="1:9">
      <c r="A1643" s="242"/>
      <c r="B1643" s="242"/>
      <c r="C1643" s="242"/>
      <c r="D1643" s="243"/>
      <c r="E1643" s="243"/>
      <c r="F1643" s="244"/>
      <c r="G1643" s="247"/>
      <c r="H1643" s="246"/>
      <c r="I1643" s="247"/>
    </row>
    <row r="1644" spans="1:9">
      <c r="A1644" s="242"/>
      <c r="B1644" s="242"/>
      <c r="C1644" s="242"/>
      <c r="D1644" s="243"/>
      <c r="E1644" s="243"/>
      <c r="F1644" s="244"/>
      <c r="G1644" s="247"/>
      <c r="H1644" s="246"/>
      <c r="I1644" s="247"/>
    </row>
    <row r="1645" spans="1:9">
      <c r="A1645" s="242"/>
      <c r="B1645" s="242"/>
      <c r="C1645" s="242"/>
      <c r="D1645" s="243"/>
      <c r="E1645" s="243"/>
      <c r="F1645" s="244"/>
      <c r="G1645" s="247"/>
      <c r="H1645" s="246"/>
      <c r="I1645" s="247"/>
    </row>
    <row r="1646" spans="1:9">
      <c r="A1646" s="242"/>
      <c r="B1646" s="242"/>
      <c r="C1646" s="242"/>
      <c r="D1646" s="243"/>
      <c r="E1646" s="243"/>
      <c r="F1646" s="244"/>
      <c r="G1646" s="247"/>
      <c r="H1646" s="246"/>
      <c r="I1646" s="247"/>
    </row>
    <row r="1647" spans="1:9">
      <c r="A1647" s="242"/>
      <c r="B1647" s="242"/>
      <c r="C1647" s="242"/>
      <c r="D1647" s="243"/>
      <c r="E1647" s="243"/>
      <c r="F1647" s="244"/>
      <c r="G1647" s="247"/>
      <c r="H1647" s="246"/>
      <c r="I1647" s="247"/>
    </row>
    <row r="1648" spans="1:9">
      <c r="A1648" s="242"/>
      <c r="B1648" s="242"/>
      <c r="C1648" s="242"/>
      <c r="D1648" s="243"/>
      <c r="E1648" s="243"/>
      <c r="F1648" s="244"/>
      <c r="G1648" s="247"/>
      <c r="H1648" s="246"/>
      <c r="I1648" s="247"/>
    </row>
    <row r="1649" spans="1:9">
      <c r="A1649" s="242"/>
      <c r="B1649" s="242"/>
      <c r="C1649" s="242"/>
      <c r="D1649" s="243"/>
      <c r="E1649" s="243"/>
      <c r="F1649" s="244"/>
      <c r="G1649" s="247"/>
      <c r="H1649" s="246"/>
      <c r="I1649" s="247"/>
    </row>
    <row r="1650" spans="1:9">
      <c r="A1650" s="242"/>
      <c r="B1650" s="242"/>
      <c r="C1650" s="242"/>
      <c r="D1650" s="243"/>
      <c r="E1650" s="243"/>
      <c r="F1650" s="244"/>
      <c r="G1650" s="247"/>
      <c r="H1650" s="246"/>
      <c r="I1650" s="247"/>
    </row>
    <row r="1651" spans="1:9">
      <c r="A1651" s="242"/>
      <c r="B1651" s="242"/>
      <c r="C1651" s="242"/>
      <c r="D1651" s="243"/>
      <c r="E1651" s="243"/>
      <c r="F1651" s="244"/>
      <c r="G1651" s="247"/>
      <c r="H1651" s="246"/>
      <c r="I1651" s="247"/>
    </row>
    <row r="1652" spans="1:9">
      <c r="A1652" s="242"/>
      <c r="B1652" s="242"/>
      <c r="C1652" s="242"/>
      <c r="D1652" s="243"/>
      <c r="E1652" s="243"/>
      <c r="F1652" s="244"/>
      <c r="G1652" s="247"/>
      <c r="H1652" s="246"/>
      <c r="I1652" s="247"/>
    </row>
    <row r="1653" spans="1:9">
      <c r="A1653" s="242"/>
      <c r="B1653" s="242"/>
      <c r="C1653" s="242"/>
      <c r="D1653" s="243"/>
      <c r="E1653" s="243"/>
      <c r="F1653" s="244"/>
      <c r="G1653" s="247"/>
      <c r="H1653" s="246"/>
      <c r="I1653" s="247"/>
    </row>
    <row r="1654" spans="1:9">
      <c r="A1654" s="242"/>
      <c r="B1654" s="242"/>
      <c r="C1654" s="242"/>
      <c r="D1654" s="243"/>
      <c r="E1654" s="243"/>
      <c r="F1654" s="244"/>
      <c r="G1654" s="247"/>
      <c r="H1654" s="246"/>
      <c r="I1654" s="247"/>
    </row>
    <row r="1655" spans="1:9">
      <c r="A1655" s="242"/>
      <c r="B1655" s="242"/>
      <c r="C1655" s="242"/>
      <c r="D1655" s="243"/>
      <c r="E1655" s="243"/>
      <c r="F1655" s="244"/>
      <c r="G1655" s="247"/>
      <c r="H1655" s="246"/>
      <c r="I1655" s="247"/>
    </row>
    <row r="1656" spans="1:9">
      <c r="A1656" s="242"/>
      <c r="B1656" s="242"/>
      <c r="C1656" s="242"/>
      <c r="D1656" s="243"/>
      <c r="E1656" s="243"/>
      <c r="F1656" s="244"/>
      <c r="G1656" s="247"/>
      <c r="H1656" s="246"/>
      <c r="I1656" s="247"/>
    </row>
    <row r="1657" spans="1:9">
      <c r="A1657" s="242"/>
      <c r="B1657" s="242"/>
      <c r="C1657" s="242"/>
      <c r="D1657" s="243"/>
      <c r="E1657" s="243"/>
      <c r="F1657" s="244"/>
      <c r="G1657" s="247"/>
      <c r="H1657" s="246"/>
      <c r="I1657" s="247"/>
    </row>
    <row r="1658" spans="1:9">
      <c r="A1658" s="242"/>
      <c r="B1658" s="242"/>
      <c r="C1658" s="242"/>
      <c r="D1658" s="243"/>
      <c r="E1658" s="243"/>
      <c r="F1658" s="244"/>
      <c r="G1658" s="247"/>
      <c r="H1658" s="246"/>
      <c r="I1658" s="247"/>
    </row>
    <row r="1659" spans="1:9">
      <c r="A1659" s="242"/>
      <c r="B1659" s="242"/>
      <c r="C1659" s="242"/>
      <c r="D1659" s="243"/>
      <c r="E1659" s="243"/>
      <c r="F1659" s="244"/>
      <c r="G1659" s="247"/>
      <c r="H1659" s="246"/>
      <c r="I1659" s="247"/>
    </row>
    <row r="1660" spans="1:9">
      <c r="A1660" s="242"/>
      <c r="B1660" s="242"/>
      <c r="C1660" s="242"/>
      <c r="D1660" s="243"/>
      <c r="E1660" s="243"/>
      <c r="F1660" s="244"/>
      <c r="G1660" s="247"/>
      <c r="H1660" s="246"/>
      <c r="I1660" s="247"/>
    </row>
    <row r="1661" spans="1:9">
      <c r="A1661" s="242"/>
      <c r="B1661" s="242"/>
      <c r="C1661" s="242"/>
      <c r="D1661" s="243"/>
      <c r="E1661" s="243"/>
      <c r="F1661" s="244"/>
      <c r="G1661" s="247"/>
      <c r="H1661" s="246"/>
      <c r="I1661" s="247"/>
    </row>
    <row r="1662" spans="1:9">
      <c r="A1662" s="242"/>
      <c r="B1662" s="242"/>
      <c r="C1662" s="242"/>
      <c r="D1662" s="243"/>
      <c r="E1662" s="243"/>
      <c r="F1662" s="244"/>
      <c r="G1662" s="247"/>
      <c r="H1662" s="246"/>
      <c r="I1662" s="247"/>
    </row>
    <row r="1663" spans="1:9">
      <c r="A1663" s="242"/>
      <c r="B1663" s="242"/>
      <c r="C1663" s="242"/>
      <c r="D1663" s="243"/>
      <c r="E1663" s="243"/>
      <c r="F1663" s="244"/>
      <c r="G1663" s="247"/>
      <c r="H1663" s="246"/>
      <c r="I1663" s="247"/>
    </row>
    <row r="1664" spans="1:9">
      <c r="A1664" s="242"/>
      <c r="B1664" s="242"/>
      <c r="C1664" s="242"/>
      <c r="D1664" s="243"/>
      <c r="E1664" s="243"/>
      <c r="F1664" s="244"/>
      <c r="G1664" s="247"/>
      <c r="H1664" s="246"/>
      <c r="I1664" s="247"/>
    </row>
    <row r="1665" spans="1:9">
      <c r="A1665" s="242"/>
      <c r="B1665" s="242"/>
      <c r="C1665" s="242"/>
      <c r="D1665" s="243"/>
      <c r="E1665" s="243"/>
      <c r="F1665" s="244"/>
      <c r="G1665" s="247"/>
      <c r="H1665" s="246"/>
      <c r="I1665" s="247"/>
    </row>
    <row r="1666" spans="1:9">
      <c r="A1666" s="242"/>
      <c r="B1666" s="242"/>
      <c r="C1666" s="242"/>
      <c r="D1666" s="243"/>
      <c r="E1666" s="243"/>
      <c r="F1666" s="244"/>
      <c r="G1666" s="247"/>
      <c r="H1666" s="246"/>
      <c r="I1666" s="247"/>
    </row>
    <row r="1667" spans="1:9">
      <c r="A1667" s="242"/>
      <c r="B1667" s="242"/>
      <c r="C1667" s="242"/>
      <c r="D1667" s="243"/>
      <c r="E1667" s="243"/>
      <c r="F1667" s="244"/>
      <c r="G1667" s="247"/>
      <c r="H1667" s="246"/>
      <c r="I1667" s="247"/>
    </row>
    <row r="1668" spans="1:9">
      <c r="A1668" s="242"/>
      <c r="B1668" s="242"/>
      <c r="C1668" s="242"/>
      <c r="D1668" s="243"/>
      <c r="E1668" s="243"/>
      <c r="F1668" s="244"/>
      <c r="G1668" s="247"/>
      <c r="H1668" s="246"/>
      <c r="I1668" s="247"/>
    </row>
    <row r="1669" spans="1:9">
      <c r="A1669" s="242"/>
      <c r="B1669" s="242"/>
      <c r="C1669" s="242"/>
      <c r="D1669" s="243"/>
      <c r="E1669" s="243"/>
      <c r="F1669" s="244"/>
      <c r="G1669" s="247"/>
      <c r="H1669" s="246"/>
      <c r="I1669" s="247"/>
    </row>
    <row r="1670" spans="1:9">
      <c r="A1670" s="242"/>
      <c r="B1670" s="242"/>
      <c r="C1670" s="242"/>
      <c r="D1670" s="243"/>
      <c r="E1670" s="243"/>
      <c r="F1670" s="244"/>
      <c r="G1670" s="247"/>
      <c r="H1670" s="246"/>
      <c r="I1670" s="247"/>
    </row>
    <row r="1671" spans="1:9">
      <c r="A1671" s="242"/>
      <c r="B1671" s="242"/>
      <c r="C1671" s="242"/>
      <c r="D1671" s="243"/>
      <c r="E1671" s="243"/>
      <c r="F1671" s="244"/>
      <c r="G1671" s="247"/>
      <c r="H1671" s="246"/>
      <c r="I1671" s="247"/>
    </row>
    <row r="1672" spans="1:9">
      <c r="A1672" s="242"/>
      <c r="B1672" s="242"/>
      <c r="C1672" s="242"/>
      <c r="D1672" s="243"/>
      <c r="E1672" s="243"/>
      <c r="F1672" s="244"/>
      <c r="G1672" s="247"/>
      <c r="H1672" s="246"/>
      <c r="I1672" s="247"/>
    </row>
    <row r="1673" spans="1:9">
      <c r="A1673" s="242"/>
      <c r="B1673" s="242"/>
      <c r="C1673" s="242"/>
      <c r="D1673" s="243"/>
      <c r="E1673" s="243"/>
      <c r="F1673" s="244"/>
      <c r="G1673" s="247"/>
      <c r="H1673" s="246"/>
      <c r="I1673" s="247"/>
    </row>
    <row r="1674" spans="1:9">
      <c r="A1674" s="242"/>
      <c r="B1674" s="242"/>
      <c r="C1674" s="242"/>
      <c r="D1674" s="243"/>
      <c r="E1674" s="243"/>
      <c r="F1674" s="244"/>
      <c r="G1674" s="247"/>
      <c r="H1674" s="246"/>
      <c r="I1674" s="247"/>
    </row>
    <row r="1675" spans="1:9">
      <c r="A1675" s="242"/>
      <c r="B1675" s="242"/>
      <c r="C1675" s="242"/>
      <c r="D1675" s="243"/>
      <c r="E1675" s="243"/>
      <c r="F1675" s="244"/>
      <c r="G1675" s="247"/>
      <c r="H1675" s="246"/>
      <c r="I1675" s="247"/>
    </row>
    <row r="1676" spans="1:9">
      <c r="A1676" s="242"/>
      <c r="B1676" s="242"/>
      <c r="C1676" s="242"/>
      <c r="D1676" s="243"/>
      <c r="E1676" s="243"/>
      <c r="F1676" s="244"/>
      <c r="G1676" s="247"/>
      <c r="H1676" s="246"/>
      <c r="I1676" s="247"/>
    </row>
    <row r="1677" spans="1:9">
      <c r="A1677" s="242"/>
      <c r="B1677" s="242"/>
      <c r="C1677" s="242"/>
      <c r="D1677" s="243"/>
      <c r="E1677" s="243"/>
      <c r="F1677" s="244"/>
      <c r="G1677" s="247"/>
      <c r="H1677" s="246"/>
      <c r="I1677" s="247"/>
    </row>
    <row r="1678" spans="1:9">
      <c r="A1678" s="242"/>
      <c r="B1678" s="242"/>
      <c r="C1678" s="242"/>
      <c r="D1678" s="243"/>
      <c r="E1678" s="243"/>
      <c r="F1678" s="244"/>
      <c r="G1678" s="247"/>
      <c r="H1678" s="246"/>
      <c r="I1678" s="247"/>
    </row>
    <row r="1679" spans="1:9">
      <c r="A1679" s="242"/>
      <c r="B1679" s="242"/>
      <c r="C1679" s="242"/>
      <c r="D1679" s="243"/>
      <c r="E1679" s="243"/>
      <c r="F1679" s="244"/>
      <c r="G1679" s="247"/>
      <c r="H1679" s="246"/>
      <c r="I1679" s="247"/>
    </row>
    <row r="1680" spans="1:9">
      <c r="A1680" s="242"/>
      <c r="B1680" s="242"/>
      <c r="C1680" s="242"/>
      <c r="D1680" s="243"/>
      <c r="E1680" s="243"/>
      <c r="F1680" s="244"/>
      <c r="G1680" s="247"/>
      <c r="H1680" s="246"/>
      <c r="I1680" s="247"/>
    </row>
    <row r="1681" spans="1:9">
      <c r="A1681" s="242"/>
      <c r="B1681" s="242"/>
      <c r="C1681" s="242"/>
      <c r="D1681" s="243"/>
      <c r="E1681" s="243"/>
      <c r="F1681" s="244"/>
      <c r="G1681" s="247"/>
      <c r="H1681" s="246"/>
      <c r="I1681" s="247"/>
    </row>
    <row r="1682" spans="1:9">
      <c r="A1682" s="242"/>
      <c r="B1682" s="242"/>
      <c r="C1682" s="242"/>
      <c r="D1682" s="243"/>
      <c r="E1682" s="243"/>
      <c r="F1682" s="244"/>
      <c r="G1682" s="247"/>
      <c r="H1682" s="246"/>
      <c r="I1682" s="247"/>
    </row>
    <row r="1683" spans="1:9">
      <c r="A1683" s="242"/>
      <c r="B1683" s="242"/>
      <c r="C1683" s="242"/>
      <c r="D1683" s="243"/>
      <c r="E1683" s="243"/>
      <c r="F1683" s="244"/>
      <c r="G1683" s="247"/>
      <c r="H1683" s="246"/>
      <c r="I1683" s="247"/>
    </row>
    <row r="1684" spans="1:9">
      <c r="A1684" s="242"/>
      <c r="B1684" s="242"/>
      <c r="C1684" s="242"/>
      <c r="D1684" s="243"/>
      <c r="E1684" s="243"/>
      <c r="F1684" s="244"/>
      <c r="G1684" s="247"/>
      <c r="H1684" s="246"/>
      <c r="I1684" s="247"/>
    </row>
    <row r="1685" spans="1:9">
      <c r="A1685" s="242"/>
      <c r="B1685" s="242"/>
      <c r="C1685" s="242"/>
      <c r="D1685" s="243"/>
      <c r="E1685" s="243"/>
      <c r="F1685" s="244"/>
      <c r="G1685" s="247"/>
      <c r="H1685" s="246"/>
      <c r="I1685" s="247"/>
    </row>
    <row r="1686" spans="1:9">
      <c r="A1686" s="242"/>
      <c r="B1686" s="242"/>
      <c r="C1686" s="242"/>
      <c r="D1686" s="243"/>
      <c r="E1686" s="243"/>
      <c r="F1686" s="244"/>
      <c r="G1686" s="247"/>
      <c r="H1686" s="246"/>
      <c r="I1686" s="247"/>
    </row>
    <row r="1687" spans="1:9">
      <c r="A1687" s="242"/>
      <c r="B1687" s="242"/>
      <c r="C1687" s="242"/>
      <c r="D1687" s="243"/>
      <c r="E1687" s="243"/>
      <c r="F1687" s="244"/>
      <c r="G1687" s="247"/>
      <c r="H1687" s="246"/>
      <c r="I1687" s="247"/>
    </row>
    <row r="1688" spans="1:9">
      <c r="A1688" s="242"/>
      <c r="B1688" s="242"/>
      <c r="C1688" s="242"/>
      <c r="D1688" s="243"/>
      <c r="E1688" s="243"/>
      <c r="F1688" s="244"/>
      <c r="G1688" s="247"/>
      <c r="H1688" s="246"/>
      <c r="I1688" s="247"/>
    </row>
    <row r="1689" spans="1:9">
      <c r="A1689" s="242"/>
      <c r="B1689" s="242"/>
      <c r="C1689" s="242"/>
      <c r="D1689" s="243"/>
      <c r="E1689" s="243"/>
      <c r="F1689" s="244"/>
      <c r="G1689" s="247"/>
      <c r="H1689" s="246"/>
      <c r="I1689" s="247"/>
    </row>
    <row r="1690" spans="1:9">
      <c r="A1690" s="242"/>
      <c r="B1690" s="242"/>
      <c r="C1690" s="242"/>
      <c r="D1690" s="243"/>
      <c r="E1690" s="243"/>
      <c r="F1690" s="244"/>
      <c r="G1690" s="247"/>
      <c r="H1690" s="246"/>
      <c r="I1690" s="247"/>
    </row>
    <row r="1691" spans="1:9">
      <c r="A1691" s="242"/>
      <c r="B1691" s="242"/>
      <c r="C1691" s="242"/>
      <c r="D1691" s="243"/>
      <c r="E1691" s="243"/>
      <c r="F1691" s="244"/>
      <c r="G1691" s="247"/>
      <c r="H1691" s="246"/>
      <c r="I1691" s="247"/>
    </row>
    <row r="1692" spans="1:9">
      <c r="A1692" s="242"/>
      <c r="B1692" s="242"/>
      <c r="C1692" s="242"/>
      <c r="D1692" s="243"/>
      <c r="E1692" s="243"/>
      <c r="F1692" s="244"/>
      <c r="G1692" s="247"/>
      <c r="H1692" s="246"/>
      <c r="I1692" s="247"/>
    </row>
    <row r="1693" spans="1:9">
      <c r="A1693" s="242"/>
      <c r="B1693" s="242"/>
      <c r="C1693" s="242"/>
      <c r="D1693" s="243"/>
      <c r="E1693" s="243"/>
      <c r="F1693" s="244"/>
      <c r="G1693" s="247"/>
      <c r="H1693" s="246"/>
      <c r="I1693" s="247"/>
    </row>
    <row r="1694" spans="1:9">
      <c r="A1694" s="242"/>
      <c r="B1694" s="242"/>
      <c r="C1694" s="242"/>
      <c r="D1694" s="243"/>
      <c r="E1694" s="243"/>
      <c r="F1694" s="244"/>
      <c r="G1694" s="247"/>
      <c r="H1694" s="246"/>
      <c r="I1694" s="247"/>
    </row>
    <row r="1695" spans="1:9">
      <c r="A1695" s="242"/>
      <c r="B1695" s="242"/>
      <c r="C1695" s="242"/>
      <c r="D1695" s="243"/>
      <c r="E1695" s="243"/>
      <c r="F1695" s="244"/>
      <c r="G1695" s="247"/>
      <c r="H1695" s="246"/>
      <c r="I1695" s="247"/>
    </row>
    <row r="1696" spans="1:9">
      <c r="A1696" s="242"/>
      <c r="B1696" s="242"/>
      <c r="C1696" s="242"/>
      <c r="D1696" s="243"/>
      <c r="E1696" s="243"/>
      <c r="F1696" s="244"/>
      <c r="G1696" s="247"/>
      <c r="H1696" s="246"/>
      <c r="I1696" s="247"/>
    </row>
    <row r="1697" spans="1:9">
      <c r="A1697" s="242"/>
      <c r="B1697" s="242"/>
      <c r="C1697" s="242"/>
      <c r="D1697" s="243"/>
      <c r="E1697" s="243"/>
      <c r="F1697" s="244"/>
      <c r="G1697" s="247"/>
      <c r="H1697" s="246"/>
      <c r="I1697" s="247"/>
    </row>
    <row r="1698" spans="1:9">
      <c r="A1698" s="242"/>
      <c r="B1698" s="242"/>
      <c r="C1698" s="242"/>
      <c r="D1698" s="243"/>
      <c r="E1698" s="243"/>
      <c r="F1698" s="244"/>
      <c r="G1698" s="247"/>
      <c r="H1698" s="246"/>
      <c r="I1698" s="247"/>
    </row>
    <row r="1699" spans="1:9">
      <c r="A1699" s="242"/>
      <c r="B1699" s="242"/>
      <c r="C1699" s="242"/>
      <c r="D1699" s="243"/>
      <c r="E1699" s="243"/>
      <c r="F1699" s="244"/>
      <c r="G1699" s="247"/>
      <c r="H1699" s="246"/>
      <c r="I1699" s="247"/>
    </row>
    <row r="1700" spans="1:9">
      <c r="A1700" s="242"/>
      <c r="B1700" s="242"/>
      <c r="C1700" s="242"/>
      <c r="D1700" s="243"/>
      <c r="E1700" s="243"/>
      <c r="F1700" s="244"/>
      <c r="G1700" s="247"/>
      <c r="H1700" s="246"/>
      <c r="I1700" s="247"/>
    </row>
    <row r="1701" spans="1:9">
      <c r="A1701" s="242"/>
      <c r="B1701" s="242"/>
      <c r="C1701" s="242"/>
      <c r="D1701" s="243"/>
      <c r="E1701" s="243"/>
      <c r="F1701" s="244"/>
      <c r="G1701" s="247"/>
      <c r="H1701" s="246"/>
      <c r="I1701" s="247"/>
    </row>
    <row r="1702" spans="1:9">
      <c r="A1702" s="242"/>
      <c r="B1702" s="242"/>
      <c r="C1702" s="242"/>
      <c r="D1702" s="243"/>
      <c r="E1702" s="243"/>
      <c r="F1702" s="244"/>
      <c r="G1702" s="247"/>
      <c r="H1702" s="246"/>
      <c r="I1702" s="247"/>
    </row>
    <row r="1703" spans="1:9">
      <c r="A1703" s="242"/>
      <c r="B1703" s="242"/>
      <c r="C1703" s="242"/>
      <c r="D1703" s="243"/>
      <c r="E1703" s="243"/>
      <c r="F1703" s="244"/>
      <c r="G1703" s="247"/>
      <c r="H1703" s="246"/>
      <c r="I1703" s="247"/>
    </row>
    <row r="1704" spans="1:9">
      <c r="A1704" s="242"/>
      <c r="B1704" s="242"/>
      <c r="C1704" s="242"/>
      <c r="D1704" s="243"/>
      <c r="E1704" s="243"/>
      <c r="F1704" s="244"/>
      <c r="G1704" s="247"/>
      <c r="H1704" s="246"/>
      <c r="I1704" s="247"/>
    </row>
    <row r="1705" spans="1:9">
      <c r="A1705" s="242"/>
      <c r="B1705" s="242"/>
      <c r="C1705" s="242"/>
      <c r="D1705" s="243"/>
      <c r="E1705" s="243"/>
      <c r="F1705" s="244"/>
      <c r="G1705" s="247"/>
      <c r="H1705" s="246"/>
      <c r="I1705" s="247"/>
    </row>
    <row r="1706" spans="1:9">
      <c r="A1706" s="242"/>
      <c r="B1706" s="242"/>
      <c r="C1706" s="242"/>
      <c r="D1706" s="243"/>
      <c r="E1706" s="243"/>
      <c r="F1706" s="244"/>
      <c r="G1706" s="247"/>
      <c r="H1706" s="246"/>
      <c r="I1706" s="247"/>
    </row>
    <row r="1707" spans="1:9">
      <c r="A1707" s="242"/>
      <c r="B1707" s="242"/>
      <c r="C1707" s="242"/>
      <c r="D1707" s="243"/>
      <c r="E1707" s="243"/>
      <c r="F1707" s="244"/>
      <c r="G1707" s="247"/>
      <c r="H1707" s="246"/>
      <c r="I1707" s="247"/>
    </row>
    <row r="1708" spans="1:9">
      <c r="A1708" s="242"/>
      <c r="B1708" s="242"/>
      <c r="C1708" s="242"/>
      <c r="D1708" s="243"/>
      <c r="E1708" s="243"/>
      <c r="F1708" s="244"/>
      <c r="G1708" s="247"/>
      <c r="H1708" s="246"/>
      <c r="I1708" s="247"/>
    </row>
    <row r="1709" spans="1:9">
      <c r="A1709" s="242"/>
      <c r="B1709" s="242"/>
      <c r="C1709" s="242"/>
      <c r="D1709" s="243"/>
      <c r="E1709" s="243"/>
      <c r="F1709" s="244"/>
      <c r="G1709" s="247"/>
      <c r="H1709" s="246"/>
      <c r="I1709" s="247"/>
    </row>
    <row r="1710" spans="1:9">
      <c r="A1710" s="242"/>
      <c r="B1710" s="242"/>
      <c r="C1710" s="242"/>
      <c r="D1710" s="243"/>
      <c r="E1710" s="243"/>
      <c r="F1710" s="244"/>
      <c r="G1710" s="247"/>
      <c r="H1710" s="246"/>
      <c r="I1710" s="247"/>
    </row>
    <row r="1711" spans="1:9">
      <c r="A1711" s="242"/>
      <c r="B1711" s="242"/>
      <c r="C1711" s="242"/>
      <c r="D1711" s="243"/>
      <c r="E1711" s="243"/>
      <c r="F1711" s="244"/>
      <c r="G1711" s="247"/>
      <c r="H1711" s="246"/>
      <c r="I1711" s="247"/>
    </row>
    <row r="1712" spans="1:9">
      <c r="A1712" s="242"/>
      <c r="B1712" s="242"/>
      <c r="C1712" s="242"/>
      <c r="D1712" s="243"/>
      <c r="E1712" s="243"/>
      <c r="F1712" s="244"/>
      <c r="G1712" s="247"/>
      <c r="H1712" s="246"/>
      <c r="I1712" s="247"/>
    </row>
    <row r="1713" spans="1:9">
      <c r="A1713" s="242"/>
      <c r="B1713" s="242"/>
      <c r="C1713" s="242"/>
      <c r="D1713" s="243"/>
      <c r="E1713" s="243"/>
      <c r="F1713" s="244"/>
      <c r="G1713" s="247"/>
      <c r="H1713" s="246"/>
      <c r="I1713" s="247"/>
    </row>
    <row r="1714" spans="1:9">
      <c r="A1714" s="242"/>
      <c r="B1714" s="242"/>
      <c r="C1714" s="242"/>
      <c r="D1714" s="243"/>
      <c r="E1714" s="243"/>
      <c r="F1714" s="244"/>
      <c r="G1714" s="247"/>
      <c r="H1714" s="246"/>
      <c r="I1714" s="247"/>
    </row>
    <row r="1715" spans="1:9">
      <c r="A1715" s="242"/>
      <c r="B1715" s="242"/>
      <c r="C1715" s="242"/>
      <c r="D1715" s="243"/>
      <c r="E1715" s="243"/>
      <c r="F1715" s="244"/>
      <c r="G1715" s="247"/>
      <c r="H1715" s="246"/>
      <c r="I1715" s="247"/>
    </row>
    <row r="1716" spans="1:9">
      <c r="A1716" s="242"/>
      <c r="B1716" s="242"/>
      <c r="C1716" s="242"/>
      <c r="D1716" s="243"/>
      <c r="E1716" s="243"/>
      <c r="F1716" s="244"/>
      <c r="G1716" s="247"/>
      <c r="H1716" s="246"/>
      <c r="I1716" s="247"/>
    </row>
    <row r="1717" spans="1:9">
      <c r="A1717" s="242"/>
      <c r="B1717" s="242"/>
      <c r="C1717" s="242"/>
      <c r="D1717" s="243"/>
      <c r="E1717" s="243"/>
      <c r="F1717" s="244"/>
      <c r="G1717" s="247"/>
      <c r="H1717" s="246"/>
      <c r="I1717" s="247"/>
    </row>
    <row r="1718" spans="1:9">
      <c r="A1718" s="242"/>
      <c r="B1718" s="242"/>
      <c r="C1718" s="242"/>
      <c r="D1718" s="243"/>
      <c r="E1718" s="243"/>
      <c r="F1718" s="244"/>
      <c r="G1718" s="247"/>
      <c r="H1718" s="246"/>
      <c r="I1718" s="247"/>
    </row>
    <row r="1719" spans="1:9">
      <c r="A1719" s="242"/>
      <c r="B1719" s="242"/>
      <c r="C1719" s="242"/>
      <c r="D1719" s="243"/>
      <c r="E1719" s="243"/>
      <c r="F1719" s="244"/>
      <c r="G1719" s="247"/>
      <c r="H1719" s="246"/>
      <c r="I1719" s="247"/>
    </row>
    <row r="1720" spans="1:9">
      <c r="A1720" s="242"/>
      <c r="B1720" s="242"/>
      <c r="C1720" s="242"/>
      <c r="D1720" s="243"/>
      <c r="E1720" s="243"/>
      <c r="F1720" s="244"/>
      <c r="G1720" s="247"/>
      <c r="H1720" s="246"/>
      <c r="I1720" s="247"/>
    </row>
    <row r="1721" spans="1:9">
      <c r="A1721" s="242"/>
      <c r="B1721" s="242"/>
      <c r="C1721" s="242"/>
      <c r="D1721" s="243"/>
      <c r="E1721" s="243"/>
      <c r="F1721" s="244"/>
      <c r="G1721" s="247"/>
      <c r="H1721" s="246"/>
      <c r="I1721" s="247"/>
    </row>
    <row r="1722" spans="1:9">
      <c r="A1722" s="242"/>
      <c r="B1722" s="242"/>
      <c r="C1722" s="242"/>
      <c r="D1722" s="243"/>
      <c r="E1722" s="243"/>
      <c r="F1722" s="244"/>
      <c r="G1722" s="247"/>
      <c r="H1722" s="246"/>
      <c r="I1722" s="247"/>
    </row>
    <row r="1723" spans="1:9">
      <c r="A1723" s="242"/>
      <c r="B1723" s="242"/>
      <c r="C1723" s="242"/>
      <c r="D1723" s="243"/>
      <c r="E1723" s="243"/>
      <c r="F1723" s="244"/>
      <c r="G1723" s="247"/>
      <c r="H1723" s="246"/>
      <c r="I1723" s="247"/>
    </row>
    <row r="1724" spans="1:9">
      <c r="A1724" s="242"/>
      <c r="B1724" s="242"/>
      <c r="C1724" s="242"/>
      <c r="D1724" s="243"/>
      <c r="E1724" s="243"/>
      <c r="F1724" s="244"/>
      <c r="G1724" s="247"/>
      <c r="H1724" s="246"/>
      <c r="I1724" s="247"/>
    </row>
    <row r="1725" spans="1:9">
      <c r="A1725" s="242"/>
      <c r="B1725" s="242"/>
      <c r="C1725" s="242"/>
      <c r="D1725" s="243"/>
      <c r="E1725" s="243"/>
      <c r="F1725" s="244"/>
      <c r="G1725" s="247"/>
      <c r="H1725" s="246"/>
      <c r="I1725" s="247"/>
    </row>
    <row r="1726" spans="1:9">
      <c r="A1726" s="242"/>
      <c r="B1726" s="242"/>
      <c r="C1726" s="242"/>
      <c r="D1726" s="243"/>
      <c r="E1726" s="243"/>
      <c r="F1726" s="244"/>
      <c r="G1726" s="247"/>
      <c r="H1726" s="246"/>
      <c r="I1726" s="247"/>
    </row>
    <row r="1727" spans="1:9">
      <c r="A1727" s="242"/>
      <c r="B1727" s="242"/>
      <c r="C1727" s="242"/>
      <c r="D1727" s="243"/>
      <c r="E1727" s="243"/>
      <c r="F1727" s="244"/>
      <c r="G1727" s="247"/>
      <c r="H1727" s="246"/>
      <c r="I1727" s="247"/>
    </row>
    <row r="1728" spans="1:9">
      <c r="A1728" s="242"/>
      <c r="B1728" s="242"/>
      <c r="C1728" s="242"/>
      <c r="D1728" s="243"/>
      <c r="E1728" s="243"/>
      <c r="F1728" s="244"/>
      <c r="G1728" s="247"/>
      <c r="H1728" s="246"/>
      <c r="I1728" s="247"/>
    </row>
    <row r="1729" spans="1:9">
      <c r="A1729" s="242"/>
      <c r="B1729" s="242"/>
      <c r="C1729" s="242"/>
      <c r="D1729" s="243"/>
      <c r="E1729" s="243"/>
      <c r="F1729" s="244"/>
      <c r="G1729" s="247"/>
      <c r="H1729" s="246"/>
      <c r="I1729" s="247"/>
    </row>
    <row r="1730" spans="1:9">
      <c r="A1730" s="242"/>
      <c r="B1730" s="242"/>
      <c r="C1730" s="242"/>
      <c r="D1730" s="243"/>
      <c r="E1730" s="243"/>
      <c r="F1730" s="244"/>
      <c r="G1730" s="247"/>
      <c r="H1730" s="246"/>
      <c r="I1730" s="247"/>
    </row>
    <row r="1731" spans="1:9">
      <c r="A1731" s="242"/>
      <c r="B1731" s="242"/>
      <c r="C1731" s="242"/>
      <c r="D1731" s="243"/>
      <c r="E1731" s="243"/>
      <c r="F1731" s="244"/>
      <c r="G1731" s="247"/>
      <c r="H1731" s="246"/>
      <c r="I1731" s="247"/>
    </row>
    <row r="1732" spans="1:9">
      <c r="A1732" s="242"/>
      <c r="B1732" s="242"/>
      <c r="C1732" s="242"/>
      <c r="D1732" s="243"/>
      <c r="E1732" s="243"/>
      <c r="F1732" s="244"/>
      <c r="G1732" s="247"/>
      <c r="H1732" s="246"/>
      <c r="I1732" s="247"/>
    </row>
    <row r="1733" spans="1:9">
      <c r="A1733" s="242"/>
      <c r="B1733" s="242"/>
      <c r="C1733" s="242"/>
      <c r="D1733" s="243"/>
      <c r="E1733" s="243"/>
      <c r="F1733" s="244"/>
      <c r="G1733" s="247"/>
      <c r="H1733" s="246"/>
      <c r="I1733" s="247"/>
    </row>
    <row r="1734" spans="1:9">
      <c r="A1734" s="242"/>
      <c r="B1734" s="242"/>
      <c r="C1734" s="242"/>
      <c r="D1734" s="243"/>
      <c r="E1734" s="243"/>
      <c r="F1734" s="244"/>
      <c r="G1734" s="247"/>
      <c r="H1734" s="246"/>
      <c r="I1734" s="247"/>
    </row>
    <row r="1735" spans="1:9">
      <c r="A1735" s="242"/>
      <c r="B1735" s="242"/>
      <c r="C1735" s="242"/>
      <c r="D1735" s="243"/>
      <c r="E1735" s="243"/>
      <c r="F1735" s="244"/>
      <c r="G1735" s="247"/>
      <c r="H1735" s="246"/>
      <c r="I1735" s="247"/>
    </row>
    <row r="1736" spans="1:9">
      <c r="A1736" s="242"/>
      <c r="B1736" s="242"/>
      <c r="C1736" s="242"/>
      <c r="D1736" s="243"/>
      <c r="E1736" s="243"/>
      <c r="F1736" s="244"/>
      <c r="G1736" s="247"/>
      <c r="H1736" s="246"/>
      <c r="I1736" s="247"/>
    </row>
    <row r="1737" spans="1:9">
      <c r="A1737" s="242"/>
      <c r="B1737" s="242"/>
      <c r="C1737" s="242"/>
      <c r="D1737" s="243"/>
      <c r="E1737" s="243"/>
      <c r="F1737" s="244"/>
      <c r="G1737" s="247"/>
      <c r="H1737" s="246"/>
      <c r="I1737" s="247"/>
    </row>
    <row r="1738" spans="1:9">
      <c r="A1738" s="242"/>
      <c r="B1738" s="242"/>
      <c r="C1738" s="242"/>
      <c r="D1738" s="243"/>
      <c r="E1738" s="243"/>
      <c r="F1738" s="244"/>
      <c r="G1738" s="247"/>
      <c r="H1738" s="246"/>
      <c r="I1738" s="247"/>
    </row>
    <row r="1739" spans="1:9">
      <c r="A1739" s="242"/>
      <c r="B1739" s="242"/>
      <c r="C1739" s="242"/>
      <c r="D1739" s="243"/>
      <c r="E1739" s="243"/>
      <c r="F1739" s="244"/>
      <c r="G1739" s="247"/>
      <c r="H1739" s="246"/>
      <c r="I1739" s="247"/>
    </row>
    <row r="1740" spans="1:9">
      <c r="A1740" s="242"/>
      <c r="B1740" s="242"/>
      <c r="C1740" s="242"/>
      <c r="D1740" s="243"/>
      <c r="E1740" s="243"/>
      <c r="F1740" s="244"/>
      <c r="G1740" s="247"/>
      <c r="H1740" s="246"/>
      <c r="I1740" s="247"/>
    </row>
    <row r="1741" spans="1:9">
      <c r="A1741" s="242"/>
      <c r="B1741" s="242"/>
      <c r="C1741" s="242"/>
      <c r="D1741" s="243"/>
      <c r="E1741" s="243"/>
      <c r="F1741" s="244"/>
      <c r="G1741" s="247"/>
      <c r="H1741" s="246"/>
      <c r="I1741" s="247"/>
    </row>
    <row r="1742" spans="1:9">
      <c r="A1742" s="242"/>
      <c r="B1742" s="242"/>
      <c r="C1742" s="242"/>
      <c r="D1742" s="243"/>
      <c r="E1742" s="243"/>
      <c r="F1742" s="244"/>
      <c r="G1742" s="247"/>
      <c r="H1742" s="246"/>
      <c r="I1742" s="247"/>
    </row>
    <row r="1743" spans="1:9">
      <c r="A1743" s="242"/>
      <c r="B1743" s="242"/>
      <c r="C1743" s="242"/>
      <c r="D1743" s="243"/>
      <c r="E1743" s="243"/>
      <c r="F1743" s="244"/>
      <c r="G1743" s="247"/>
      <c r="H1743" s="246"/>
      <c r="I1743" s="247"/>
    </row>
    <row r="1744" spans="1:9">
      <c r="A1744" s="242"/>
      <c r="B1744" s="242"/>
      <c r="C1744" s="242"/>
      <c r="D1744" s="243"/>
      <c r="E1744" s="243"/>
      <c r="F1744" s="244"/>
      <c r="G1744" s="247"/>
      <c r="H1744" s="246"/>
      <c r="I1744" s="247"/>
    </row>
    <row r="1745" spans="1:9">
      <c r="A1745" s="242"/>
      <c r="B1745" s="242"/>
      <c r="C1745" s="242"/>
      <c r="D1745" s="243"/>
      <c r="E1745" s="243"/>
      <c r="F1745" s="244"/>
      <c r="G1745" s="247"/>
      <c r="H1745" s="246"/>
      <c r="I1745" s="247"/>
    </row>
    <row r="1746" spans="1:9">
      <c r="A1746" s="242"/>
      <c r="B1746" s="242"/>
      <c r="C1746" s="242"/>
      <c r="D1746" s="243"/>
      <c r="E1746" s="243"/>
      <c r="F1746" s="244"/>
      <c r="G1746" s="247"/>
      <c r="H1746" s="246"/>
      <c r="I1746" s="247"/>
    </row>
    <row r="1747" spans="1:9">
      <c r="A1747" s="242"/>
      <c r="B1747" s="242"/>
      <c r="C1747" s="242"/>
      <c r="D1747" s="243"/>
      <c r="E1747" s="243"/>
      <c r="F1747" s="244"/>
      <c r="G1747" s="247"/>
      <c r="H1747" s="246"/>
      <c r="I1747" s="247"/>
    </row>
    <row r="1748" spans="1:9">
      <c r="A1748" s="242"/>
      <c r="B1748" s="242"/>
      <c r="C1748" s="242"/>
      <c r="D1748" s="243"/>
      <c r="E1748" s="243"/>
      <c r="F1748" s="244"/>
      <c r="G1748" s="247"/>
      <c r="H1748" s="246"/>
      <c r="I1748" s="247"/>
    </row>
    <row r="1749" spans="1:9">
      <c r="A1749" s="242"/>
      <c r="B1749" s="242"/>
      <c r="C1749" s="242"/>
      <c r="D1749" s="243"/>
      <c r="E1749" s="243"/>
      <c r="F1749" s="244"/>
      <c r="G1749" s="247"/>
      <c r="H1749" s="246"/>
      <c r="I1749" s="247"/>
    </row>
    <row r="1750" spans="1:9">
      <c r="A1750" s="242"/>
      <c r="B1750" s="242"/>
      <c r="C1750" s="242"/>
      <c r="D1750" s="243"/>
      <c r="E1750" s="243"/>
      <c r="F1750" s="244"/>
      <c r="G1750" s="247"/>
      <c r="H1750" s="246"/>
      <c r="I1750" s="247"/>
    </row>
    <row r="1751" spans="1:9">
      <c r="A1751" s="242"/>
      <c r="B1751" s="242"/>
      <c r="C1751" s="242"/>
      <c r="D1751" s="243"/>
      <c r="E1751" s="243"/>
      <c r="F1751" s="244"/>
      <c r="G1751" s="247"/>
      <c r="H1751" s="246"/>
      <c r="I1751" s="247"/>
    </row>
    <row r="1752" spans="1:9">
      <c r="A1752" s="242"/>
      <c r="B1752" s="242"/>
      <c r="C1752" s="242"/>
      <c r="D1752" s="243"/>
      <c r="E1752" s="243"/>
      <c r="F1752" s="244"/>
      <c r="G1752" s="247"/>
      <c r="H1752" s="246"/>
      <c r="I1752" s="247"/>
    </row>
    <row r="1753" spans="1:9">
      <c r="A1753" s="242"/>
      <c r="B1753" s="242"/>
      <c r="C1753" s="242"/>
      <c r="D1753" s="243"/>
      <c r="E1753" s="243"/>
      <c r="F1753" s="244"/>
      <c r="G1753" s="247"/>
      <c r="H1753" s="246"/>
      <c r="I1753" s="247"/>
    </row>
    <row r="1754" spans="1:9">
      <c r="A1754" s="242"/>
      <c r="B1754" s="242"/>
      <c r="C1754" s="242"/>
      <c r="D1754" s="243"/>
      <c r="E1754" s="243"/>
      <c r="F1754" s="244"/>
      <c r="G1754" s="247"/>
      <c r="H1754" s="246"/>
      <c r="I1754" s="247"/>
    </row>
    <row r="1755" spans="1:9">
      <c r="A1755" s="242"/>
      <c r="B1755" s="242"/>
      <c r="C1755" s="242"/>
      <c r="D1755" s="243"/>
      <c r="E1755" s="243"/>
      <c r="F1755" s="244"/>
      <c r="G1755" s="247"/>
      <c r="H1755" s="246"/>
      <c r="I1755" s="247"/>
    </row>
    <row r="1756" spans="1:9">
      <c r="A1756" s="242"/>
      <c r="B1756" s="242"/>
      <c r="C1756" s="242"/>
      <c r="D1756" s="243"/>
      <c r="E1756" s="243"/>
      <c r="F1756" s="244"/>
      <c r="G1756" s="247"/>
      <c r="H1756" s="246"/>
      <c r="I1756" s="247"/>
    </row>
    <row r="1757" spans="1:9">
      <c r="A1757" s="242"/>
      <c r="B1757" s="242"/>
      <c r="C1757" s="242"/>
      <c r="D1757" s="243"/>
      <c r="E1757" s="243"/>
      <c r="F1757" s="244"/>
      <c r="G1757" s="247"/>
      <c r="H1757" s="246"/>
      <c r="I1757" s="247"/>
    </row>
    <row r="1758" spans="1:9">
      <c r="A1758" s="242"/>
      <c r="B1758" s="242"/>
      <c r="C1758" s="242"/>
      <c r="D1758" s="243"/>
      <c r="E1758" s="243"/>
      <c r="F1758" s="244"/>
      <c r="G1758" s="247"/>
      <c r="H1758" s="246"/>
      <c r="I1758" s="247"/>
    </row>
    <row r="1759" spans="1:9">
      <c r="A1759" s="242"/>
      <c r="B1759" s="242"/>
      <c r="C1759" s="242"/>
      <c r="D1759" s="243"/>
      <c r="E1759" s="243"/>
      <c r="F1759" s="244"/>
      <c r="G1759" s="247"/>
      <c r="H1759" s="246"/>
      <c r="I1759" s="247"/>
    </row>
    <row r="1760" spans="1:9">
      <c r="A1760" s="242"/>
      <c r="B1760" s="242"/>
      <c r="C1760" s="242"/>
      <c r="D1760" s="243"/>
      <c r="E1760" s="243"/>
      <c r="F1760" s="244"/>
      <c r="G1760" s="247"/>
      <c r="H1760" s="246"/>
      <c r="I1760" s="247"/>
    </row>
    <row r="1761" spans="1:9">
      <c r="A1761" s="242"/>
      <c r="B1761" s="242"/>
      <c r="C1761" s="242"/>
      <c r="D1761" s="243"/>
      <c r="E1761" s="243"/>
      <c r="F1761" s="244"/>
      <c r="G1761" s="247"/>
      <c r="H1761" s="246"/>
      <c r="I1761" s="247"/>
    </row>
    <row r="1762" spans="1:9">
      <c r="A1762" s="242"/>
      <c r="B1762" s="242"/>
      <c r="C1762" s="242"/>
      <c r="D1762" s="243"/>
      <c r="E1762" s="243"/>
      <c r="F1762" s="244"/>
      <c r="G1762" s="247"/>
      <c r="H1762" s="246"/>
      <c r="I1762" s="247"/>
    </row>
    <row r="1763" spans="1:9">
      <c r="A1763" s="242"/>
      <c r="B1763" s="242"/>
      <c r="C1763" s="242"/>
      <c r="D1763" s="243"/>
      <c r="E1763" s="243"/>
      <c r="F1763" s="244"/>
      <c r="G1763" s="247"/>
      <c r="H1763" s="246"/>
      <c r="I1763" s="247"/>
    </row>
    <row r="1764" spans="1:9">
      <c r="A1764" s="242"/>
      <c r="B1764" s="242"/>
      <c r="C1764" s="242"/>
      <c r="D1764" s="243"/>
      <c r="E1764" s="243"/>
      <c r="F1764" s="244"/>
      <c r="G1764" s="247"/>
      <c r="H1764" s="246"/>
      <c r="I1764" s="247"/>
    </row>
    <row r="1765" spans="1:9">
      <c r="A1765" s="242"/>
      <c r="B1765" s="242"/>
      <c r="C1765" s="242"/>
      <c r="D1765" s="243"/>
      <c r="E1765" s="243"/>
      <c r="F1765" s="244"/>
      <c r="G1765" s="247"/>
      <c r="H1765" s="246"/>
      <c r="I1765" s="247"/>
    </row>
    <row r="1766" spans="1:9">
      <c r="A1766" s="242"/>
      <c r="B1766" s="242"/>
      <c r="C1766" s="242"/>
      <c r="D1766" s="243"/>
      <c r="E1766" s="243"/>
      <c r="F1766" s="244"/>
      <c r="G1766" s="247"/>
      <c r="H1766" s="246"/>
      <c r="I1766" s="247"/>
    </row>
    <row r="1767" spans="1:9">
      <c r="A1767" s="242"/>
      <c r="B1767" s="242"/>
      <c r="C1767" s="242"/>
      <c r="D1767" s="243"/>
      <c r="E1767" s="243"/>
      <c r="F1767" s="244"/>
      <c r="G1767" s="247"/>
      <c r="H1767" s="246"/>
      <c r="I1767" s="247"/>
    </row>
    <row r="1768" spans="1:9">
      <c r="A1768" s="242"/>
      <c r="B1768" s="242"/>
      <c r="C1768" s="242"/>
      <c r="D1768" s="243"/>
      <c r="E1768" s="243"/>
      <c r="F1768" s="244"/>
      <c r="G1768" s="247"/>
      <c r="H1768" s="246"/>
      <c r="I1768" s="247"/>
    </row>
    <row r="1769" spans="1:9">
      <c r="A1769" s="242"/>
      <c r="B1769" s="242"/>
      <c r="C1769" s="242"/>
      <c r="D1769" s="243"/>
      <c r="E1769" s="243"/>
      <c r="F1769" s="244"/>
      <c r="G1769" s="247"/>
      <c r="H1769" s="246"/>
      <c r="I1769" s="247"/>
    </row>
    <row r="1770" spans="1:9">
      <c r="A1770" s="242"/>
      <c r="B1770" s="242"/>
      <c r="C1770" s="242"/>
      <c r="D1770" s="243"/>
      <c r="E1770" s="243"/>
      <c r="F1770" s="244"/>
      <c r="G1770" s="247"/>
      <c r="H1770" s="246"/>
      <c r="I1770" s="247"/>
    </row>
    <row r="1771" spans="1:9">
      <c r="A1771" s="242"/>
      <c r="B1771" s="242"/>
      <c r="C1771" s="242"/>
      <c r="D1771" s="243"/>
      <c r="E1771" s="243"/>
      <c r="F1771" s="244"/>
      <c r="G1771" s="247"/>
      <c r="H1771" s="246"/>
      <c r="I1771" s="247"/>
    </row>
    <row r="1772" spans="1:9">
      <c r="A1772" s="242"/>
      <c r="B1772" s="242"/>
      <c r="C1772" s="242"/>
      <c r="D1772" s="243"/>
      <c r="E1772" s="243"/>
      <c r="F1772" s="244"/>
      <c r="G1772" s="247"/>
      <c r="H1772" s="246"/>
      <c r="I1772" s="247"/>
    </row>
    <row r="1773" spans="1:9">
      <c r="A1773" s="242"/>
      <c r="B1773" s="242"/>
      <c r="C1773" s="242"/>
      <c r="D1773" s="243"/>
      <c r="E1773" s="243"/>
      <c r="F1773" s="244"/>
      <c r="G1773" s="247"/>
      <c r="H1773" s="246"/>
      <c r="I1773" s="247"/>
    </row>
    <row r="1774" spans="1:9">
      <c r="A1774" s="242"/>
      <c r="B1774" s="242"/>
      <c r="C1774" s="242"/>
      <c r="D1774" s="243"/>
      <c r="E1774" s="243"/>
      <c r="F1774" s="244"/>
      <c r="G1774" s="247"/>
      <c r="H1774" s="246"/>
      <c r="I1774" s="247"/>
    </row>
    <row r="1775" spans="1:9">
      <c r="A1775" s="242"/>
      <c r="B1775" s="242"/>
      <c r="C1775" s="242"/>
      <c r="D1775" s="243"/>
      <c r="E1775" s="243"/>
      <c r="F1775" s="244"/>
      <c r="G1775" s="247"/>
      <c r="H1775" s="246"/>
      <c r="I1775" s="247"/>
    </row>
    <row r="1776" spans="1:9">
      <c r="A1776" s="242"/>
      <c r="B1776" s="242"/>
      <c r="C1776" s="242"/>
      <c r="D1776" s="243"/>
      <c r="E1776" s="243"/>
      <c r="F1776" s="244"/>
      <c r="G1776" s="247"/>
      <c r="H1776" s="246"/>
      <c r="I1776" s="247"/>
    </row>
    <row r="1777" spans="1:9">
      <c r="A1777" s="242"/>
      <c r="B1777" s="242"/>
      <c r="C1777" s="242"/>
      <c r="D1777" s="243"/>
      <c r="E1777" s="243"/>
      <c r="F1777" s="244"/>
      <c r="G1777" s="247"/>
      <c r="H1777" s="246"/>
      <c r="I1777" s="247"/>
    </row>
    <row r="1778" spans="1:9">
      <c r="A1778" s="242"/>
      <c r="B1778" s="242"/>
      <c r="C1778" s="242"/>
      <c r="D1778" s="243"/>
      <c r="E1778" s="243"/>
      <c r="F1778" s="244"/>
      <c r="G1778" s="247"/>
      <c r="H1778" s="246"/>
      <c r="I1778" s="247"/>
    </row>
    <row r="1779" spans="1:9">
      <c r="A1779" s="242"/>
      <c r="B1779" s="242"/>
      <c r="C1779" s="242"/>
      <c r="D1779" s="243"/>
      <c r="E1779" s="243"/>
      <c r="F1779" s="244"/>
      <c r="G1779" s="247"/>
      <c r="H1779" s="246"/>
      <c r="I1779" s="247"/>
    </row>
    <row r="1780" spans="1:9">
      <c r="A1780" s="242"/>
      <c r="B1780" s="242"/>
      <c r="C1780" s="242"/>
      <c r="D1780" s="243"/>
      <c r="E1780" s="243"/>
      <c r="F1780" s="244"/>
      <c r="G1780" s="247"/>
      <c r="H1780" s="246"/>
      <c r="I1780" s="247"/>
    </row>
    <row r="1781" spans="1:9">
      <c r="A1781" s="242"/>
      <c r="B1781" s="242"/>
      <c r="C1781" s="242"/>
      <c r="D1781" s="243"/>
      <c r="E1781" s="243"/>
      <c r="F1781" s="244"/>
      <c r="G1781" s="247"/>
      <c r="H1781" s="246"/>
      <c r="I1781" s="247"/>
    </row>
    <row r="1782" spans="1:9">
      <c r="A1782" s="242"/>
      <c r="B1782" s="242"/>
      <c r="C1782" s="242"/>
      <c r="D1782" s="243"/>
      <c r="E1782" s="243"/>
      <c r="F1782" s="244"/>
      <c r="G1782" s="247"/>
      <c r="H1782" s="246"/>
      <c r="I1782" s="247"/>
    </row>
    <row r="1783" spans="1:9">
      <c r="A1783" s="242"/>
      <c r="B1783" s="242"/>
      <c r="C1783" s="242"/>
      <c r="D1783" s="243"/>
      <c r="E1783" s="243"/>
      <c r="F1783" s="244"/>
      <c r="G1783" s="247"/>
      <c r="H1783" s="246"/>
      <c r="I1783" s="247"/>
    </row>
    <row r="1784" spans="1:9">
      <c r="A1784" s="242"/>
      <c r="B1784" s="242"/>
      <c r="C1784" s="242"/>
      <c r="D1784" s="243"/>
      <c r="E1784" s="243"/>
      <c r="F1784" s="244"/>
      <c r="G1784" s="247"/>
      <c r="H1784" s="246"/>
      <c r="I1784" s="247"/>
    </row>
    <row r="1785" spans="1:9">
      <c r="A1785" s="242"/>
      <c r="B1785" s="242"/>
      <c r="C1785" s="242"/>
      <c r="D1785" s="243"/>
      <c r="E1785" s="243"/>
      <c r="F1785" s="244"/>
      <c r="G1785" s="247"/>
      <c r="H1785" s="246"/>
      <c r="I1785" s="247"/>
    </row>
    <row r="1786" spans="1:9">
      <c r="A1786" s="242"/>
      <c r="B1786" s="242"/>
      <c r="C1786" s="242"/>
      <c r="D1786" s="243"/>
      <c r="E1786" s="243"/>
      <c r="F1786" s="244"/>
      <c r="G1786" s="247"/>
      <c r="H1786" s="246"/>
      <c r="I1786" s="247"/>
    </row>
    <row r="1787" spans="1:9">
      <c r="A1787" s="242"/>
      <c r="B1787" s="242"/>
      <c r="C1787" s="242"/>
      <c r="D1787" s="243"/>
      <c r="E1787" s="243"/>
      <c r="F1787" s="244"/>
      <c r="G1787" s="247"/>
      <c r="H1787" s="246"/>
      <c r="I1787" s="247"/>
    </row>
    <row r="1788" spans="1:9">
      <c r="A1788" s="242"/>
      <c r="B1788" s="242"/>
      <c r="C1788" s="242"/>
      <c r="D1788" s="243"/>
      <c r="E1788" s="243"/>
      <c r="F1788" s="244"/>
      <c r="G1788" s="247"/>
      <c r="H1788" s="246"/>
      <c r="I1788" s="247"/>
    </row>
    <row r="1789" spans="1:9">
      <c r="A1789" s="242"/>
      <c r="B1789" s="242"/>
      <c r="C1789" s="242"/>
      <c r="D1789" s="243"/>
      <c r="E1789" s="243"/>
      <c r="F1789" s="244"/>
      <c r="G1789" s="247"/>
      <c r="H1789" s="246"/>
      <c r="I1789" s="247"/>
    </row>
    <row r="1790" spans="1:9">
      <c r="A1790" s="242"/>
      <c r="B1790" s="242"/>
      <c r="C1790" s="242"/>
      <c r="D1790" s="243"/>
      <c r="E1790" s="243"/>
      <c r="F1790" s="244"/>
      <c r="G1790" s="247"/>
      <c r="H1790" s="246"/>
      <c r="I1790" s="247"/>
    </row>
    <row r="1791" spans="1:9">
      <c r="A1791" s="242"/>
      <c r="B1791" s="242"/>
      <c r="C1791" s="242"/>
      <c r="D1791" s="243"/>
      <c r="E1791" s="243"/>
      <c r="F1791" s="244"/>
      <c r="G1791" s="247"/>
      <c r="H1791" s="246"/>
      <c r="I1791" s="247"/>
    </row>
    <row r="1792" spans="1:9">
      <c r="A1792" s="242"/>
      <c r="B1792" s="242"/>
      <c r="C1792" s="242"/>
      <c r="D1792" s="243"/>
      <c r="E1792" s="243"/>
      <c r="F1792" s="244"/>
      <c r="G1792" s="247"/>
      <c r="H1792" s="246"/>
      <c r="I1792" s="247"/>
    </row>
    <row r="1793" spans="1:9">
      <c r="A1793" s="242"/>
      <c r="B1793" s="242"/>
      <c r="C1793" s="242"/>
      <c r="D1793" s="243"/>
      <c r="E1793" s="243"/>
      <c r="F1793" s="244"/>
      <c r="G1793" s="247"/>
      <c r="H1793" s="246"/>
      <c r="I1793" s="247"/>
    </row>
    <row r="1794" spans="1:9">
      <c r="A1794" s="242"/>
      <c r="B1794" s="242"/>
      <c r="C1794" s="242"/>
      <c r="D1794" s="243"/>
      <c r="E1794" s="243"/>
      <c r="F1794" s="244"/>
      <c r="G1794" s="247"/>
      <c r="H1794" s="246"/>
      <c r="I1794" s="247"/>
    </row>
    <row r="1795" spans="1:9">
      <c r="A1795" s="242"/>
      <c r="B1795" s="242"/>
      <c r="C1795" s="242"/>
      <c r="D1795" s="243"/>
      <c r="E1795" s="243"/>
      <c r="F1795" s="244"/>
      <c r="G1795" s="247"/>
      <c r="H1795" s="246"/>
      <c r="I1795" s="247"/>
    </row>
    <row r="1796" spans="1:9">
      <c r="A1796" s="242"/>
      <c r="B1796" s="242"/>
      <c r="C1796" s="242"/>
      <c r="D1796" s="243"/>
      <c r="E1796" s="243"/>
      <c r="F1796" s="244"/>
      <c r="G1796" s="247"/>
      <c r="H1796" s="246"/>
      <c r="I1796" s="247"/>
    </row>
    <row r="1797" spans="1:9">
      <c r="A1797" s="242"/>
      <c r="B1797" s="242"/>
      <c r="C1797" s="242"/>
      <c r="D1797" s="243"/>
      <c r="E1797" s="243"/>
      <c r="F1797" s="244"/>
      <c r="G1797" s="247"/>
      <c r="H1797" s="246"/>
      <c r="I1797" s="247"/>
    </row>
    <row r="1798" spans="1:9">
      <c r="A1798" s="242"/>
      <c r="B1798" s="242"/>
      <c r="C1798" s="242"/>
      <c r="D1798" s="243"/>
      <c r="E1798" s="243"/>
      <c r="F1798" s="244"/>
      <c r="G1798" s="247"/>
      <c r="H1798" s="246"/>
      <c r="I1798" s="247"/>
    </row>
    <row r="1799" spans="1:9">
      <c r="A1799" s="242"/>
      <c r="B1799" s="242"/>
      <c r="C1799" s="242"/>
      <c r="D1799" s="243"/>
      <c r="E1799" s="243"/>
      <c r="F1799" s="244"/>
      <c r="G1799" s="247"/>
      <c r="H1799" s="246"/>
      <c r="I1799" s="247"/>
    </row>
    <row r="1800" spans="1:9">
      <c r="A1800" s="242"/>
      <c r="B1800" s="242"/>
      <c r="C1800" s="242"/>
      <c r="D1800" s="243"/>
      <c r="E1800" s="243"/>
      <c r="F1800" s="244"/>
      <c r="G1800" s="247"/>
      <c r="H1800" s="246"/>
      <c r="I1800" s="247"/>
    </row>
    <row r="1801" spans="1:9">
      <c r="A1801" s="242"/>
      <c r="B1801" s="242"/>
      <c r="C1801" s="242"/>
      <c r="D1801" s="243"/>
      <c r="E1801" s="243"/>
      <c r="F1801" s="244"/>
      <c r="G1801" s="247"/>
      <c r="H1801" s="246"/>
      <c r="I1801" s="247"/>
    </row>
    <row r="1802" spans="1:9">
      <c r="A1802" s="242"/>
      <c r="B1802" s="242"/>
      <c r="C1802" s="242"/>
      <c r="D1802" s="243"/>
      <c r="E1802" s="243"/>
      <c r="F1802" s="244"/>
      <c r="G1802" s="247"/>
      <c r="H1802" s="246"/>
      <c r="I1802" s="247"/>
    </row>
    <row r="1803" spans="1:9">
      <c r="A1803" s="242"/>
      <c r="B1803" s="242"/>
      <c r="C1803" s="242"/>
      <c r="D1803" s="243"/>
      <c r="E1803" s="243"/>
      <c r="F1803" s="244"/>
      <c r="G1803" s="247"/>
      <c r="H1803" s="246"/>
      <c r="I1803" s="247"/>
    </row>
    <row r="1804" spans="1:9">
      <c r="A1804" s="242"/>
      <c r="B1804" s="242"/>
      <c r="C1804" s="242"/>
      <c r="D1804" s="243"/>
      <c r="E1804" s="243"/>
      <c r="F1804" s="244"/>
      <c r="G1804" s="247"/>
      <c r="H1804" s="246"/>
      <c r="I1804" s="247"/>
    </row>
    <row r="1805" spans="1:9">
      <c r="A1805" s="242"/>
      <c r="B1805" s="242"/>
      <c r="C1805" s="242"/>
      <c r="D1805" s="243"/>
      <c r="E1805" s="243"/>
      <c r="F1805" s="244"/>
      <c r="G1805" s="247"/>
      <c r="H1805" s="246"/>
      <c r="I1805" s="247"/>
    </row>
    <row r="1806" spans="1:9">
      <c r="A1806" s="242"/>
      <c r="B1806" s="242"/>
      <c r="C1806" s="242"/>
      <c r="D1806" s="243"/>
      <c r="E1806" s="243"/>
      <c r="F1806" s="244"/>
      <c r="G1806" s="247"/>
      <c r="H1806" s="246"/>
      <c r="I1806" s="247"/>
    </row>
    <row r="1807" spans="1:9">
      <c r="A1807" s="242"/>
      <c r="B1807" s="242"/>
      <c r="C1807" s="242"/>
      <c r="D1807" s="243"/>
      <c r="E1807" s="243"/>
      <c r="F1807" s="244"/>
      <c r="G1807" s="247"/>
      <c r="H1807" s="246"/>
      <c r="I1807" s="247"/>
    </row>
    <row r="1808" spans="1:9">
      <c r="A1808" s="242"/>
      <c r="B1808" s="242"/>
      <c r="C1808" s="242"/>
      <c r="D1808" s="243"/>
      <c r="E1808" s="243"/>
      <c r="F1808" s="244"/>
      <c r="G1808" s="247"/>
      <c r="H1808" s="246"/>
      <c r="I1808" s="247"/>
    </row>
    <row r="1809" spans="1:9">
      <c r="A1809" s="242"/>
      <c r="B1809" s="242"/>
      <c r="C1809" s="242"/>
      <c r="D1809" s="243"/>
      <c r="E1809" s="243"/>
      <c r="F1809" s="244"/>
      <c r="G1809" s="247"/>
      <c r="H1809" s="246"/>
      <c r="I1809" s="247"/>
    </row>
    <row r="1810" spans="1:9">
      <c r="A1810" s="242"/>
      <c r="B1810" s="242"/>
      <c r="C1810" s="242"/>
      <c r="D1810" s="243"/>
      <c r="E1810" s="243"/>
      <c r="F1810" s="244"/>
      <c r="G1810" s="247"/>
      <c r="H1810" s="246"/>
      <c r="I1810" s="247"/>
    </row>
    <row r="1811" spans="1:9">
      <c r="A1811" s="242"/>
      <c r="B1811" s="242"/>
      <c r="C1811" s="242"/>
      <c r="D1811" s="243"/>
      <c r="E1811" s="243"/>
      <c r="F1811" s="244"/>
      <c r="G1811" s="247"/>
      <c r="H1811" s="246"/>
      <c r="I1811" s="247"/>
    </row>
    <row r="1812" spans="1:9">
      <c r="A1812" s="242"/>
      <c r="B1812" s="242"/>
      <c r="C1812" s="242"/>
      <c r="D1812" s="243"/>
      <c r="E1812" s="243"/>
      <c r="F1812" s="244"/>
      <c r="G1812" s="247"/>
      <c r="H1812" s="246"/>
      <c r="I1812" s="247"/>
    </row>
    <row r="1813" spans="1:9">
      <c r="A1813" s="242"/>
      <c r="B1813" s="242"/>
      <c r="C1813" s="242"/>
      <c r="D1813" s="243"/>
      <c r="E1813" s="243"/>
      <c r="F1813" s="244"/>
      <c r="G1813" s="247"/>
      <c r="H1813" s="246"/>
      <c r="I1813" s="247"/>
    </row>
    <row r="1814" spans="1:9">
      <c r="A1814" s="242"/>
      <c r="B1814" s="242"/>
      <c r="C1814" s="242"/>
      <c r="D1814" s="243"/>
      <c r="E1814" s="243"/>
      <c r="F1814" s="244"/>
      <c r="G1814" s="247"/>
      <c r="H1814" s="246"/>
      <c r="I1814" s="247"/>
    </row>
    <row r="1815" spans="1:9">
      <c r="A1815" s="242"/>
      <c r="B1815" s="242"/>
      <c r="C1815" s="242"/>
      <c r="D1815" s="243"/>
      <c r="E1815" s="243"/>
      <c r="F1815" s="244"/>
      <c r="G1815" s="247"/>
      <c r="H1815" s="246"/>
      <c r="I1815" s="247"/>
    </row>
    <row r="1816" spans="1:9">
      <c r="A1816" s="242"/>
      <c r="B1816" s="242"/>
      <c r="C1816" s="242"/>
      <c r="D1816" s="243"/>
      <c r="E1816" s="243"/>
      <c r="F1816" s="244"/>
      <c r="G1816" s="247"/>
      <c r="H1816" s="246"/>
      <c r="I1816" s="247"/>
    </row>
    <row r="1817" spans="1:9">
      <c r="A1817" s="242"/>
      <c r="B1817" s="242"/>
      <c r="C1817" s="242"/>
      <c r="D1817" s="243"/>
      <c r="E1817" s="243"/>
      <c r="F1817" s="244"/>
      <c r="G1817" s="247"/>
      <c r="H1817" s="246"/>
      <c r="I1817" s="247"/>
    </row>
    <row r="1818" spans="1:9">
      <c r="A1818" s="242"/>
      <c r="B1818" s="242"/>
      <c r="C1818" s="242"/>
      <c r="D1818" s="243"/>
      <c r="E1818" s="243"/>
      <c r="F1818" s="244"/>
      <c r="G1818" s="247"/>
      <c r="H1818" s="246"/>
      <c r="I1818" s="247"/>
    </row>
    <row r="1819" spans="1:9">
      <c r="A1819" s="242"/>
      <c r="B1819" s="242"/>
      <c r="C1819" s="242"/>
      <c r="D1819" s="243"/>
      <c r="E1819" s="243"/>
      <c r="F1819" s="244"/>
      <c r="G1819" s="247"/>
      <c r="H1819" s="246"/>
      <c r="I1819" s="247"/>
    </row>
    <row r="1820" spans="1:9">
      <c r="A1820" s="242"/>
      <c r="B1820" s="242"/>
      <c r="C1820" s="242"/>
      <c r="D1820" s="243"/>
      <c r="E1820" s="243"/>
      <c r="F1820" s="244"/>
      <c r="G1820" s="247"/>
      <c r="H1820" s="246"/>
      <c r="I1820" s="247"/>
    </row>
    <row r="1821" spans="1:9">
      <c r="A1821" s="242"/>
      <c r="B1821" s="242"/>
      <c r="C1821" s="242"/>
      <c r="D1821" s="243"/>
      <c r="E1821" s="243"/>
      <c r="F1821" s="244"/>
      <c r="G1821" s="247"/>
      <c r="H1821" s="246"/>
      <c r="I1821" s="247"/>
    </row>
    <row r="1822" spans="1:9">
      <c r="A1822" s="242"/>
      <c r="B1822" s="242"/>
      <c r="C1822" s="242"/>
      <c r="D1822" s="243"/>
      <c r="E1822" s="243"/>
      <c r="F1822" s="244"/>
      <c r="G1822" s="247"/>
      <c r="H1822" s="246"/>
      <c r="I1822" s="247"/>
    </row>
    <row r="1823" spans="1:9">
      <c r="A1823" s="242"/>
      <c r="B1823" s="242"/>
      <c r="C1823" s="242"/>
      <c r="D1823" s="243"/>
      <c r="E1823" s="243"/>
      <c r="F1823" s="244"/>
      <c r="G1823" s="247"/>
      <c r="H1823" s="246"/>
      <c r="I1823" s="247"/>
    </row>
    <row r="1824" spans="1:9">
      <c r="A1824" s="242"/>
      <c r="B1824" s="242"/>
      <c r="C1824" s="242"/>
      <c r="D1824" s="243"/>
      <c r="E1824" s="243"/>
      <c r="F1824" s="244"/>
      <c r="G1824" s="247"/>
      <c r="H1824" s="246"/>
      <c r="I1824" s="247"/>
    </row>
    <row r="1825" spans="1:9">
      <c r="A1825" s="242"/>
      <c r="B1825" s="242"/>
      <c r="C1825" s="242"/>
      <c r="D1825" s="243"/>
      <c r="E1825" s="243"/>
      <c r="F1825" s="244"/>
      <c r="G1825" s="247"/>
      <c r="H1825" s="246"/>
      <c r="I1825" s="247"/>
    </row>
    <row r="1826" spans="1:9">
      <c r="A1826" s="242"/>
      <c r="B1826" s="242"/>
      <c r="C1826" s="242"/>
      <c r="D1826" s="243"/>
      <c r="E1826" s="243"/>
      <c r="F1826" s="244"/>
      <c r="G1826" s="247"/>
      <c r="H1826" s="246"/>
      <c r="I1826" s="247"/>
    </row>
    <row r="1827" spans="1:9">
      <c r="A1827" s="242"/>
      <c r="B1827" s="242"/>
      <c r="C1827" s="242"/>
      <c r="D1827" s="243"/>
      <c r="E1827" s="243"/>
      <c r="F1827" s="244"/>
      <c r="G1827" s="247"/>
      <c r="H1827" s="246"/>
      <c r="I1827" s="247"/>
    </row>
    <row r="1828" spans="1:9">
      <c r="A1828" s="242"/>
      <c r="B1828" s="242"/>
      <c r="C1828" s="242"/>
      <c r="D1828" s="243"/>
      <c r="E1828" s="243"/>
      <c r="F1828" s="244"/>
      <c r="G1828" s="247"/>
      <c r="H1828" s="246"/>
      <c r="I1828" s="247"/>
    </row>
    <row r="1829" spans="1:9">
      <c r="A1829" s="242"/>
      <c r="B1829" s="242"/>
      <c r="C1829" s="242"/>
      <c r="D1829" s="243"/>
      <c r="E1829" s="243"/>
      <c r="F1829" s="244"/>
      <c r="G1829" s="247"/>
      <c r="H1829" s="246"/>
      <c r="I1829" s="247"/>
    </row>
    <row r="1830" spans="1:9">
      <c r="A1830" s="242"/>
      <c r="B1830" s="242"/>
      <c r="C1830" s="242"/>
      <c r="D1830" s="243"/>
      <c r="E1830" s="243"/>
      <c r="F1830" s="244"/>
      <c r="G1830" s="247"/>
      <c r="H1830" s="246"/>
      <c r="I1830" s="247"/>
    </row>
    <row r="1831" spans="1:9">
      <c r="A1831" s="242"/>
      <c r="B1831" s="242"/>
      <c r="C1831" s="242"/>
      <c r="D1831" s="243"/>
      <c r="E1831" s="243"/>
      <c r="F1831" s="244"/>
      <c r="G1831" s="247"/>
      <c r="H1831" s="246"/>
      <c r="I1831" s="247"/>
    </row>
    <row r="1832" spans="1:9">
      <c r="A1832" s="242"/>
      <c r="B1832" s="242"/>
      <c r="C1832" s="242"/>
      <c r="D1832" s="243"/>
      <c r="E1832" s="243"/>
      <c r="F1832" s="244"/>
      <c r="G1832" s="247"/>
      <c r="H1832" s="246"/>
      <c r="I1832" s="247"/>
    </row>
    <row r="1833" spans="1:9">
      <c r="A1833" s="242"/>
      <c r="B1833" s="242"/>
      <c r="C1833" s="242"/>
      <c r="D1833" s="243"/>
      <c r="E1833" s="243"/>
      <c r="F1833" s="244"/>
      <c r="G1833" s="247"/>
      <c r="H1833" s="246"/>
      <c r="I1833" s="247"/>
    </row>
    <row r="1834" spans="1:9">
      <c r="A1834" s="242"/>
      <c r="B1834" s="242"/>
      <c r="C1834" s="242"/>
      <c r="D1834" s="243"/>
      <c r="E1834" s="243"/>
      <c r="F1834" s="244"/>
      <c r="G1834" s="247"/>
      <c r="H1834" s="246"/>
      <c r="I1834" s="247"/>
    </row>
    <row r="1835" spans="1:9">
      <c r="A1835" s="242"/>
      <c r="B1835" s="242"/>
      <c r="C1835" s="242"/>
      <c r="D1835" s="243"/>
      <c r="E1835" s="243"/>
      <c r="F1835" s="244"/>
      <c r="G1835" s="247"/>
      <c r="H1835" s="246"/>
      <c r="I1835" s="247"/>
    </row>
    <row r="1836" spans="1:9">
      <c r="A1836" s="242"/>
      <c r="B1836" s="242"/>
      <c r="C1836" s="242"/>
      <c r="D1836" s="243"/>
      <c r="E1836" s="243"/>
      <c r="F1836" s="244"/>
      <c r="G1836" s="247"/>
      <c r="H1836" s="246"/>
      <c r="I1836" s="247"/>
    </row>
    <row r="1837" spans="1:9">
      <c r="A1837" s="242"/>
      <c r="B1837" s="242"/>
      <c r="C1837" s="242"/>
      <c r="D1837" s="243"/>
      <c r="E1837" s="243"/>
      <c r="F1837" s="244"/>
      <c r="G1837" s="247"/>
      <c r="H1837" s="246"/>
      <c r="I1837" s="247"/>
    </row>
    <row r="1838" spans="1:9">
      <c r="A1838" s="242"/>
      <c r="B1838" s="242"/>
      <c r="C1838" s="242"/>
      <c r="D1838" s="243"/>
      <c r="E1838" s="243"/>
      <c r="F1838" s="244"/>
      <c r="G1838" s="247"/>
      <c r="H1838" s="246"/>
      <c r="I1838" s="247"/>
    </row>
    <row r="1839" spans="1:9">
      <c r="A1839" s="242"/>
      <c r="B1839" s="242"/>
      <c r="C1839" s="242"/>
      <c r="D1839" s="243"/>
      <c r="E1839" s="243"/>
      <c r="F1839" s="244"/>
      <c r="G1839" s="247"/>
      <c r="H1839" s="246"/>
      <c r="I1839" s="247"/>
    </row>
    <row r="1840" spans="1:9">
      <c r="A1840" s="242"/>
      <c r="B1840" s="242"/>
      <c r="C1840" s="242"/>
      <c r="D1840" s="243"/>
      <c r="E1840" s="243"/>
      <c r="F1840" s="244"/>
      <c r="G1840" s="247"/>
      <c r="H1840" s="246"/>
      <c r="I1840" s="247"/>
    </row>
    <row r="1841" spans="1:9">
      <c r="A1841" s="242"/>
      <c r="B1841" s="242"/>
      <c r="C1841" s="242"/>
      <c r="D1841" s="243"/>
      <c r="E1841" s="243"/>
      <c r="F1841" s="244"/>
      <c r="G1841" s="247"/>
      <c r="H1841" s="246"/>
      <c r="I1841" s="247"/>
    </row>
    <row r="1842" spans="1:9">
      <c r="A1842" s="242"/>
      <c r="B1842" s="242"/>
      <c r="C1842" s="242"/>
      <c r="D1842" s="243"/>
      <c r="E1842" s="243"/>
      <c r="F1842" s="244"/>
      <c r="G1842" s="247"/>
      <c r="H1842" s="246"/>
      <c r="I1842" s="247"/>
    </row>
    <row r="1843" spans="1:9">
      <c r="A1843" s="242"/>
      <c r="B1843" s="242"/>
      <c r="C1843" s="242"/>
      <c r="D1843" s="243"/>
      <c r="E1843" s="243"/>
      <c r="F1843" s="244"/>
      <c r="G1843" s="247"/>
      <c r="H1843" s="246"/>
      <c r="I1843" s="247"/>
    </row>
    <row r="1844" spans="1:9">
      <c r="A1844" s="242"/>
      <c r="B1844" s="242"/>
      <c r="C1844" s="242"/>
      <c r="D1844" s="243"/>
      <c r="E1844" s="243"/>
      <c r="F1844" s="244"/>
      <c r="G1844" s="247"/>
      <c r="H1844" s="246"/>
      <c r="I1844" s="247"/>
    </row>
    <row r="1845" spans="1:9">
      <c r="A1845" s="242"/>
      <c r="B1845" s="242"/>
      <c r="C1845" s="242"/>
      <c r="D1845" s="243"/>
      <c r="E1845" s="243"/>
      <c r="F1845" s="244"/>
      <c r="G1845" s="247"/>
      <c r="H1845" s="246"/>
      <c r="I1845" s="247"/>
    </row>
    <row r="1846" spans="1:9">
      <c r="A1846" s="242"/>
      <c r="B1846" s="242"/>
      <c r="C1846" s="242"/>
      <c r="D1846" s="243"/>
      <c r="E1846" s="243"/>
      <c r="F1846" s="244"/>
      <c r="G1846" s="247"/>
      <c r="H1846" s="246"/>
      <c r="I1846" s="247"/>
    </row>
    <row r="1847" spans="1:9">
      <c r="A1847" s="242"/>
      <c r="B1847" s="242"/>
      <c r="C1847" s="242"/>
      <c r="D1847" s="243"/>
      <c r="E1847" s="243"/>
      <c r="F1847" s="244"/>
      <c r="G1847" s="247"/>
      <c r="H1847" s="246"/>
      <c r="I1847" s="247"/>
    </row>
    <row r="1848" spans="1:9">
      <c r="A1848" s="242"/>
      <c r="B1848" s="242"/>
      <c r="C1848" s="242"/>
      <c r="D1848" s="243"/>
      <c r="E1848" s="243"/>
      <c r="F1848" s="244"/>
      <c r="G1848" s="247"/>
      <c r="H1848" s="246"/>
      <c r="I1848" s="247"/>
    </row>
    <row r="1849" spans="1:9">
      <c r="A1849" s="242"/>
      <c r="B1849" s="242"/>
      <c r="C1849" s="242"/>
      <c r="D1849" s="243"/>
      <c r="E1849" s="243"/>
      <c r="F1849" s="244"/>
      <c r="G1849" s="247"/>
      <c r="H1849" s="246"/>
      <c r="I1849" s="247"/>
    </row>
    <row r="1850" spans="1:9">
      <c r="A1850" s="242"/>
      <c r="B1850" s="242"/>
      <c r="C1850" s="242"/>
      <c r="D1850" s="243"/>
      <c r="E1850" s="243"/>
      <c r="F1850" s="244"/>
      <c r="G1850" s="247"/>
      <c r="H1850" s="246"/>
      <c r="I1850" s="247"/>
    </row>
    <row r="1851" spans="1:9">
      <c r="A1851" s="242"/>
      <c r="B1851" s="242"/>
      <c r="C1851" s="242"/>
      <c r="D1851" s="243"/>
      <c r="E1851" s="243"/>
      <c r="F1851" s="244"/>
      <c r="G1851" s="247"/>
      <c r="H1851" s="246"/>
      <c r="I1851" s="247"/>
    </row>
    <row r="1852" spans="1:9">
      <c r="A1852" s="242"/>
      <c r="B1852" s="242"/>
      <c r="C1852" s="242"/>
      <c r="D1852" s="243"/>
      <c r="E1852" s="243"/>
      <c r="F1852" s="244"/>
      <c r="G1852" s="247"/>
      <c r="H1852" s="246"/>
      <c r="I1852" s="247"/>
    </row>
    <row r="1853" spans="1:9">
      <c r="A1853" s="242"/>
      <c r="B1853" s="242"/>
      <c r="C1853" s="242"/>
      <c r="D1853" s="243"/>
      <c r="E1853" s="243"/>
      <c r="F1853" s="244"/>
      <c r="G1853" s="247"/>
      <c r="H1853" s="246"/>
      <c r="I1853" s="247"/>
    </row>
    <row r="1854" spans="1:9">
      <c r="A1854" s="242"/>
      <c r="B1854" s="242"/>
      <c r="C1854" s="242"/>
      <c r="D1854" s="243"/>
      <c r="E1854" s="243"/>
      <c r="F1854" s="244"/>
      <c r="G1854" s="247"/>
      <c r="H1854" s="246"/>
      <c r="I1854" s="247"/>
    </row>
    <row r="1855" spans="1:9">
      <c r="A1855" s="242"/>
      <c r="B1855" s="242"/>
      <c r="C1855" s="242"/>
      <c r="D1855" s="243"/>
      <c r="E1855" s="243"/>
      <c r="F1855" s="244"/>
      <c r="G1855" s="247"/>
      <c r="H1855" s="246"/>
      <c r="I1855" s="247"/>
    </row>
    <row r="1856" spans="1:9">
      <c r="A1856" s="242"/>
      <c r="B1856" s="242"/>
      <c r="C1856" s="242"/>
      <c r="D1856" s="243"/>
      <c r="E1856" s="243"/>
      <c r="F1856" s="244"/>
      <c r="G1856" s="247"/>
      <c r="H1856" s="246"/>
      <c r="I1856" s="247"/>
    </row>
    <row r="1857" spans="1:9">
      <c r="A1857" s="242"/>
      <c r="B1857" s="242"/>
      <c r="C1857" s="242"/>
      <c r="D1857" s="243"/>
      <c r="E1857" s="243"/>
      <c r="F1857" s="244"/>
      <c r="G1857" s="247"/>
      <c r="H1857" s="246"/>
      <c r="I1857" s="247"/>
    </row>
    <row r="1858" spans="1:9">
      <c r="A1858" s="242"/>
      <c r="B1858" s="242"/>
      <c r="C1858" s="242"/>
      <c r="D1858" s="243"/>
      <c r="E1858" s="243"/>
      <c r="F1858" s="244"/>
      <c r="G1858" s="247"/>
      <c r="H1858" s="246"/>
      <c r="I1858" s="247"/>
    </row>
    <row r="1859" spans="1:9">
      <c r="A1859" s="242"/>
      <c r="B1859" s="242"/>
      <c r="C1859" s="242"/>
      <c r="D1859" s="243"/>
      <c r="E1859" s="243"/>
      <c r="F1859" s="244"/>
      <c r="G1859" s="247"/>
      <c r="H1859" s="246"/>
      <c r="I1859" s="247"/>
    </row>
    <row r="1860" spans="1:9">
      <c r="A1860" s="242"/>
      <c r="B1860" s="242"/>
      <c r="C1860" s="242"/>
      <c r="D1860" s="243"/>
      <c r="E1860" s="243"/>
      <c r="F1860" s="244"/>
      <c r="G1860" s="247"/>
      <c r="H1860" s="246"/>
      <c r="I1860" s="247"/>
    </row>
    <row r="1861" spans="1:9">
      <c r="A1861" s="242"/>
      <c r="B1861" s="242"/>
      <c r="C1861" s="242"/>
      <c r="D1861" s="243"/>
      <c r="E1861" s="243"/>
      <c r="F1861" s="244"/>
      <c r="G1861" s="247"/>
      <c r="H1861" s="246"/>
      <c r="I1861" s="247"/>
    </row>
    <row r="1862" spans="1:9">
      <c r="A1862" s="242"/>
      <c r="B1862" s="242"/>
      <c r="C1862" s="242"/>
      <c r="D1862" s="243"/>
      <c r="E1862" s="243"/>
      <c r="F1862" s="244"/>
      <c r="G1862" s="247"/>
      <c r="H1862" s="246"/>
      <c r="I1862" s="247"/>
    </row>
    <row r="1863" spans="1:9">
      <c r="A1863" s="242"/>
      <c r="B1863" s="242"/>
      <c r="C1863" s="242"/>
      <c r="D1863" s="243"/>
      <c r="E1863" s="243"/>
      <c r="F1863" s="244"/>
      <c r="G1863" s="247"/>
      <c r="H1863" s="246"/>
      <c r="I1863" s="247"/>
    </row>
    <row r="1864" spans="1:9">
      <c r="A1864" s="242"/>
      <c r="B1864" s="242"/>
      <c r="C1864" s="242"/>
      <c r="D1864" s="243"/>
      <c r="E1864" s="243"/>
      <c r="F1864" s="244"/>
      <c r="G1864" s="247"/>
      <c r="H1864" s="246"/>
      <c r="I1864" s="247"/>
    </row>
    <row r="1865" spans="1:9">
      <c r="A1865" s="242"/>
      <c r="B1865" s="242"/>
      <c r="C1865" s="242"/>
      <c r="D1865" s="243"/>
      <c r="E1865" s="243"/>
      <c r="F1865" s="244"/>
      <c r="G1865" s="247"/>
      <c r="H1865" s="246"/>
      <c r="I1865" s="247"/>
    </row>
    <row r="1866" spans="1:9">
      <c r="A1866" s="242"/>
      <c r="B1866" s="242"/>
      <c r="C1866" s="242"/>
      <c r="D1866" s="243"/>
      <c r="E1866" s="243"/>
      <c r="F1866" s="244"/>
      <c r="G1866" s="247"/>
      <c r="H1866" s="246"/>
      <c r="I1866" s="247"/>
    </row>
    <row r="1867" spans="1:9">
      <c r="A1867" s="242"/>
      <c r="B1867" s="242"/>
      <c r="C1867" s="242"/>
      <c r="D1867" s="243"/>
      <c r="E1867" s="243"/>
      <c r="F1867" s="244"/>
      <c r="G1867" s="247"/>
      <c r="H1867" s="246"/>
      <c r="I1867" s="247"/>
    </row>
    <row r="1868" spans="1:9">
      <c r="A1868" s="242"/>
      <c r="B1868" s="242"/>
      <c r="C1868" s="242"/>
      <c r="D1868" s="243"/>
      <c r="E1868" s="243"/>
      <c r="F1868" s="244"/>
      <c r="G1868" s="247"/>
      <c r="H1868" s="246"/>
      <c r="I1868" s="247"/>
    </row>
    <row r="1869" spans="1:9">
      <c r="A1869" s="242"/>
      <c r="B1869" s="242"/>
      <c r="C1869" s="242"/>
      <c r="D1869" s="243"/>
      <c r="E1869" s="243"/>
      <c r="F1869" s="244"/>
      <c r="G1869" s="247"/>
      <c r="H1869" s="246"/>
      <c r="I1869" s="247"/>
    </row>
    <row r="1870" spans="1:9">
      <c r="A1870" s="242"/>
      <c r="B1870" s="242"/>
      <c r="C1870" s="242"/>
      <c r="D1870" s="243"/>
      <c r="E1870" s="243"/>
      <c r="F1870" s="244"/>
      <c r="G1870" s="247"/>
      <c r="H1870" s="246"/>
      <c r="I1870" s="247"/>
    </row>
    <row r="1871" spans="1:9">
      <c r="A1871" s="242"/>
      <c r="B1871" s="242"/>
      <c r="C1871" s="242"/>
      <c r="D1871" s="243"/>
      <c r="E1871" s="243"/>
      <c r="F1871" s="244"/>
      <c r="G1871" s="247"/>
      <c r="H1871" s="246"/>
      <c r="I1871" s="247"/>
    </row>
    <row r="1872" spans="1:9">
      <c r="A1872" s="242"/>
      <c r="B1872" s="242"/>
      <c r="C1872" s="242"/>
      <c r="D1872" s="243"/>
      <c r="E1872" s="243"/>
      <c r="F1872" s="244"/>
      <c r="G1872" s="247"/>
      <c r="H1872" s="246"/>
      <c r="I1872" s="247"/>
    </row>
    <row r="1873" spans="1:9">
      <c r="A1873" s="242"/>
      <c r="B1873" s="242"/>
      <c r="C1873" s="242"/>
      <c r="D1873" s="243"/>
      <c r="E1873" s="243"/>
      <c r="F1873" s="244"/>
      <c r="G1873" s="247"/>
      <c r="H1873" s="246"/>
      <c r="I1873" s="247"/>
    </row>
    <row r="1874" spans="1:9">
      <c r="A1874" s="242"/>
      <c r="B1874" s="242"/>
      <c r="C1874" s="242"/>
      <c r="D1874" s="243"/>
      <c r="E1874" s="243"/>
      <c r="F1874" s="244"/>
      <c r="G1874" s="247"/>
      <c r="H1874" s="246"/>
      <c r="I1874" s="247"/>
    </row>
    <row r="1875" spans="1:9">
      <c r="A1875" s="242"/>
      <c r="B1875" s="242"/>
      <c r="C1875" s="242"/>
      <c r="D1875" s="243"/>
      <c r="E1875" s="243"/>
      <c r="F1875" s="244"/>
      <c r="G1875" s="247"/>
      <c r="H1875" s="246"/>
      <c r="I1875" s="247"/>
    </row>
    <row r="1876" spans="1:9">
      <c r="A1876" s="242"/>
      <c r="B1876" s="242"/>
      <c r="C1876" s="242"/>
      <c r="D1876" s="243"/>
      <c r="E1876" s="243"/>
      <c r="F1876" s="244"/>
      <c r="G1876" s="247"/>
      <c r="H1876" s="246"/>
      <c r="I1876" s="247"/>
    </row>
    <row r="1877" spans="1:9">
      <c r="A1877" s="242"/>
      <c r="B1877" s="242"/>
      <c r="C1877" s="242"/>
      <c r="D1877" s="243"/>
      <c r="E1877" s="243"/>
      <c r="F1877" s="244"/>
      <c r="G1877" s="247"/>
      <c r="H1877" s="246"/>
      <c r="I1877" s="247"/>
    </row>
    <row r="1878" spans="1:9">
      <c r="A1878" s="242"/>
      <c r="B1878" s="242"/>
      <c r="C1878" s="242"/>
      <c r="D1878" s="243"/>
      <c r="E1878" s="243"/>
      <c r="F1878" s="244"/>
      <c r="G1878" s="247"/>
      <c r="H1878" s="246"/>
      <c r="I1878" s="247"/>
    </row>
    <row r="1879" spans="1:9">
      <c r="A1879" s="242"/>
      <c r="B1879" s="242"/>
      <c r="C1879" s="242"/>
      <c r="D1879" s="243"/>
      <c r="E1879" s="243"/>
      <c r="F1879" s="244"/>
      <c r="G1879" s="247"/>
      <c r="H1879" s="246"/>
      <c r="I1879" s="247"/>
    </row>
    <row r="1880" spans="1:9">
      <c r="A1880" s="242"/>
      <c r="B1880" s="242"/>
      <c r="C1880" s="242"/>
      <c r="D1880" s="243"/>
      <c r="E1880" s="243"/>
      <c r="F1880" s="244"/>
      <c r="G1880" s="247"/>
      <c r="H1880" s="246"/>
      <c r="I1880" s="247"/>
    </row>
    <row r="1881" spans="1:9">
      <c r="A1881" s="242"/>
      <c r="B1881" s="242"/>
      <c r="C1881" s="242"/>
      <c r="D1881" s="243"/>
      <c r="E1881" s="243"/>
      <c r="F1881" s="244"/>
      <c r="G1881" s="247"/>
      <c r="H1881" s="246"/>
      <c r="I1881" s="247"/>
    </row>
    <row r="1882" spans="1:9">
      <c r="A1882" s="242"/>
      <c r="B1882" s="242"/>
      <c r="C1882" s="242"/>
      <c r="D1882" s="243"/>
      <c r="E1882" s="243"/>
      <c r="F1882" s="244"/>
      <c r="G1882" s="247"/>
      <c r="H1882" s="246"/>
      <c r="I1882" s="247"/>
    </row>
    <row r="1883" spans="1:9">
      <c r="A1883" s="242"/>
      <c r="B1883" s="242"/>
      <c r="C1883" s="242"/>
      <c r="D1883" s="243"/>
      <c r="E1883" s="243"/>
      <c r="F1883" s="244"/>
      <c r="G1883" s="247"/>
      <c r="H1883" s="246"/>
      <c r="I1883" s="247"/>
    </row>
    <row r="1884" spans="1:9">
      <c r="A1884" s="242"/>
      <c r="B1884" s="242"/>
      <c r="C1884" s="242"/>
      <c r="D1884" s="243"/>
      <c r="E1884" s="243"/>
      <c r="F1884" s="244"/>
      <c r="G1884" s="247"/>
      <c r="H1884" s="246"/>
      <c r="I1884" s="247"/>
    </row>
    <row r="1885" spans="1:9">
      <c r="A1885" s="242"/>
      <c r="B1885" s="242"/>
      <c r="C1885" s="242"/>
      <c r="D1885" s="243"/>
      <c r="E1885" s="243"/>
      <c r="F1885" s="244"/>
      <c r="G1885" s="247"/>
      <c r="H1885" s="246"/>
      <c r="I1885" s="247"/>
    </row>
    <row r="1886" spans="1:9">
      <c r="A1886" s="242"/>
      <c r="B1886" s="242"/>
      <c r="C1886" s="242"/>
      <c r="D1886" s="243"/>
      <c r="E1886" s="243"/>
      <c r="F1886" s="244"/>
      <c r="G1886" s="247"/>
      <c r="H1886" s="246"/>
      <c r="I1886" s="247"/>
    </row>
    <row r="1887" spans="1:9">
      <c r="A1887" s="242"/>
      <c r="B1887" s="242"/>
      <c r="C1887" s="242"/>
      <c r="D1887" s="243"/>
      <c r="E1887" s="243"/>
      <c r="F1887" s="244"/>
      <c r="G1887" s="247"/>
      <c r="H1887" s="246"/>
      <c r="I1887" s="247"/>
    </row>
    <row r="1888" spans="1:9">
      <c r="A1888" s="242"/>
      <c r="B1888" s="242"/>
      <c r="C1888" s="242"/>
      <c r="D1888" s="243"/>
      <c r="E1888" s="243"/>
      <c r="F1888" s="244"/>
      <c r="G1888" s="247"/>
      <c r="H1888" s="246"/>
      <c r="I1888" s="247"/>
    </row>
    <row r="1889" spans="1:9">
      <c r="A1889" s="242"/>
      <c r="B1889" s="242"/>
      <c r="C1889" s="242"/>
      <c r="D1889" s="243"/>
      <c r="E1889" s="243"/>
      <c r="F1889" s="244"/>
      <c r="G1889" s="247"/>
      <c r="H1889" s="246"/>
      <c r="I1889" s="247"/>
    </row>
    <row r="1890" spans="1:9">
      <c r="A1890" s="242"/>
      <c r="B1890" s="242"/>
      <c r="C1890" s="242"/>
      <c r="D1890" s="243"/>
      <c r="E1890" s="243"/>
      <c r="F1890" s="244"/>
      <c r="G1890" s="247"/>
      <c r="H1890" s="246"/>
      <c r="I1890" s="247"/>
    </row>
    <row r="1891" spans="1:9">
      <c r="A1891" s="242"/>
      <c r="B1891" s="242"/>
      <c r="C1891" s="242"/>
      <c r="D1891" s="243"/>
      <c r="E1891" s="243"/>
      <c r="F1891" s="244"/>
      <c r="G1891" s="247"/>
      <c r="H1891" s="246"/>
      <c r="I1891" s="247"/>
    </row>
    <row r="1892" spans="1:9">
      <c r="A1892" s="242"/>
      <c r="B1892" s="242"/>
      <c r="C1892" s="242"/>
      <c r="D1892" s="243"/>
      <c r="E1892" s="243"/>
      <c r="F1892" s="244"/>
      <c r="G1892" s="247"/>
      <c r="H1892" s="246"/>
      <c r="I1892" s="247"/>
    </row>
    <row r="1893" spans="1:9">
      <c r="A1893" s="242"/>
      <c r="B1893" s="242"/>
      <c r="C1893" s="242"/>
      <c r="D1893" s="243"/>
      <c r="E1893" s="243"/>
      <c r="F1893" s="244"/>
      <c r="G1893" s="247"/>
      <c r="H1893" s="246"/>
      <c r="I1893" s="247"/>
    </row>
    <row r="1894" spans="1:9">
      <c r="A1894" s="242"/>
      <c r="B1894" s="242"/>
      <c r="C1894" s="242"/>
      <c r="D1894" s="243"/>
      <c r="E1894" s="243"/>
      <c r="F1894" s="244"/>
      <c r="G1894" s="247"/>
      <c r="H1894" s="246"/>
      <c r="I1894" s="247"/>
    </row>
    <row r="1895" spans="1:9">
      <c r="A1895" s="242"/>
      <c r="B1895" s="242"/>
      <c r="C1895" s="242"/>
      <c r="D1895" s="243"/>
      <c r="E1895" s="243"/>
      <c r="F1895" s="244"/>
      <c r="G1895" s="247"/>
      <c r="H1895" s="246"/>
      <c r="I1895" s="247"/>
    </row>
    <row r="1896" spans="1:9">
      <c r="A1896" s="242"/>
      <c r="B1896" s="242"/>
      <c r="C1896" s="242"/>
      <c r="D1896" s="243"/>
      <c r="E1896" s="243"/>
      <c r="F1896" s="244"/>
      <c r="G1896" s="247"/>
      <c r="H1896" s="246"/>
      <c r="I1896" s="247"/>
    </row>
    <row r="1897" spans="1:9">
      <c r="A1897" s="242"/>
      <c r="B1897" s="242"/>
      <c r="C1897" s="242"/>
      <c r="D1897" s="243"/>
      <c r="E1897" s="243"/>
      <c r="F1897" s="244"/>
      <c r="G1897" s="247"/>
      <c r="H1897" s="246"/>
      <c r="I1897" s="247"/>
    </row>
    <row r="1898" spans="1:9">
      <c r="A1898" s="242"/>
      <c r="B1898" s="242"/>
      <c r="C1898" s="242"/>
      <c r="D1898" s="243"/>
      <c r="E1898" s="243"/>
      <c r="F1898" s="244"/>
      <c r="G1898" s="247"/>
      <c r="H1898" s="246"/>
      <c r="I1898" s="247"/>
    </row>
    <row r="1899" spans="1:9">
      <c r="A1899" s="242"/>
      <c r="B1899" s="242"/>
      <c r="C1899" s="242"/>
      <c r="D1899" s="243"/>
      <c r="E1899" s="243"/>
      <c r="F1899" s="244"/>
      <c r="G1899" s="247"/>
      <c r="H1899" s="246"/>
      <c r="I1899" s="247"/>
    </row>
    <row r="1900" spans="1:9">
      <c r="A1900" s="242"/>
      <c r="B1900" s="242"/>
      <c r="C1900" s="242"/>
      <c r="D1900" s="243"/>
      <c r="E1900" s="243"/>
      <c r="F1900" s="244"/>
      <c r="G1900" s="247"/>
      <c r="H1900" s="246"/>
      <c r="I1900" s="247"/>
    </row>
    <row r="1901" spans="1:9">
      <c r="A1901" s="242"/>
      <c r="B1901" s="242"/>
      <c r="C1901" s="242"/>
      <c r="D1901" s="243"/>
      <c r="E1901" s="243"/>
      <c r="F1901" s="244"/>
      <c r="G1901" s="247"/>
      <c r="H1901" s="246"/>
      <c r="I1901" s="247"/>
    </row>
    <row r="1902" spans="1:9">
      <c r="A1902" s="242"/>
      <c r="B1902" s="242"/>
      <c r="C1902" s="242"/>
      <c r="D1902" s="243"/>
      <c r="E1902" s="243"/>
      <c r="F1902" s="244"/>
      <c r="G1902" s="247"/>
      <c r="H1902" s="246"/>
      <c r="I1902" s="247"/>
    </row>
    <row r="1903" spans="1:9">
      <c r="A1903" s="242"/>
      <c r="B1903" s="242"/>
      <c r="C1903" s="242"/>
      <c r="D1903" s="243"/>
      <c r="E1903" s="243"/>
      <c r="F1903" s="244"/>
      <c r="G1903" s="247"/>
      <c r="H1903" s="246"/>
      <c r="I1903" s="247"/>
    </row>
    <row r="1904" spans="1:9">
      <c r="A1904" s="242"/>
      <c r="B1904" s="242"/>
      <c r="C1904" s="242"/>
      <c r="D1904" s="243"/>
      <c r="E1904" s="243"/>
      <c r="F1904" s="244"/>
      <c r="G1904" s="247"/>
      <c r="H1904" s="246"/>
      <c r="I1904" s="247"/>
    </row>
    <row r="1905" spans="1:9">
      <c r="A1905" s="242"/>
      <c r="B1905" s="242"/>
      <c r="C1905" s="242"/>
      <c r="D1905" s="243"/>
      <c r="E1905" s="243"/>
      <c r="F1905" s="244"/>
      <c r="G1905" s="247"/>
      <c r="H1905" s="246"/>
      <c r="I1905" s="247"/>
    </row>
    <row r="1906" spans="1:9">
      <c r="A1906" s="242"/>
      <c r="B1906" s="242"/>
      <c r="C1906" s="242"/>
      <c r="D1906" s="243"/>
      <c r="E1906" s="243"/>
      <c r="F1906" s="244"/>
      <c r="G1906" s="247"/>
      <c r="H1906" s="246"/>
      <c r="I1906" s="247"/>
    </row>
    <row r="1907" spans="1:9">
      <c r="A1907" s="242"/>
      <c r="B1907" s="242"/>
      <c r="C1907" s="242"/>
      <c r="D1907" s="243"/>
      <c r="E1907" s="243"/>
      <c r="F1907" s="244"/>
      <c r="G1907" s="247"/>
      <c r="H1907" s="246"/>
      <c r="I1907" s="247"/>
    </row>
    <row r="1908" spans="1:9">
      <c r="A1908" s="242"/>
      <c r="B1908" s="242"/>
      <c r="C1908" s="242"/>
      <c r="D1908" s="243"/>
      <c r="E1908" s="243"/>
      <c r="F1908" s="244"/>
      <c r="G1908" s="247"/>
      <c r="H1908" s="246"/>
      <c r="I1908" s="247"/>
    </row>
    <row r="1909" spans="1:9">
      <c r="A1909" s="242"/>
      <c r="B1909" s="242"/>
      <c r="C1909" s="242"/>
      <c r="D1909" s="243"/>
      <c r="E1909" s="243"/>
      <c r="F1909" s="244"/>
      <c r="G1909" s="247"/>
      <c r="H1909" s="246"/>
      <c r="I1909" s="247"/>
    </row>
    <row r="1910" spans="1:9">
      <c r="A1910" s="242"/>
      <c r="B1910" s="242"/>
      <c r="C1910" s="242"/>
      <c r="D1910" s="243"/>
      <c r="E1910" s="243"/>
      <c r="F1910" s="244"/>
      <c r="G1910" s="247"/>
      <c r="H1910" s="246"/>
      <c r="I1910" s="247"/>
    </row>
    <row r="1911" spans="1:9">
      <c r="A1911" s="242"/>
      <c r="B1911" s="242"/>
      <c r="C1911" s="242"/>
      <c r="D1911" s="243"/>
      <c r="E1911" s="243"/>
      <c r="F1911" s="244"/>
      <c r="G1911" s="247"/>
      <c r="H1911" s="246"/>
      <c r="I1911" s="247"/>
    </row>
    <row r="1912" spans="1:9">
      <c r="A1912" s="242"/>
      <c r="B1912" s="242"/>
      <c r="C1912" s="242"/>
      <c r="D1912" s="243"/>
      <c r="E1912" s="243"/>
      <c r="F1912" s="244"/>
      <c r="G1912" s="247"/>
      <c r="H1912" s="246"/>
      <c r="I1912" s="247"/>
    </row>
    <row r="1913" spans="1:9">
      <c r="A1913" s="242"/>
      <c r="B1913" s="242"/>
      <c r="C1913" s="242"/>
      <c r="D1913" s="243"/>
      <c r="E1913" s="243"/>
      <c r="F1913" s="244"/>
      <c r="G1913" s="247"/>
      <c r="H1913" s="246"/>
      <c r="I1913" s="247"/>
    </row>
    <row r="1914" spans="1:9">
      <c r="A1914" s="242"/>
      <c r="B1914" s="242"/>
      <c r="C1914" s="242"/>
      <c r="D1914" s="243"/>
      <c r="E1914" s="243"/>
      <c r="F1914" s="244"/>
      <c r="G1914" s="247"/>
      <c r="H1914" s="246"/>
      <c r="I1914" s="247"/>
    </row>
    <row r="1915" spans="1:9">
      <c r="A1915" s="242"/>
      <c r="B1915" s="242"/>
      <c r="C1915" s="242"/>
      <c r="D1915" s="243"/>
      <c r="E1915" s="243"/>
      <c r="F1915" s="244"/>
      <c r="G1915" s="247"/>
      <c r="H1915" s="246"/>
      <c r="I1915" s="247"/>
    </row>
    <row r="1916" spans="1:9">
      <c r="A1916" s="242"/>
      <c r="B1916" s="242"/>
      <c r="C1916" s="242"/>
      <c r="D1916" s="243"/>
      <c r="E1916" s="243"/>
      <c r="F1916" s="244"/>
      <c r="G1916" s="247"/>
      <c r="H1916" s="246"/>
      <c r="I1916" s="247"/>
    </row>
    <row r="1917" spans="1:9">
      <c r="A1917" s="242"/>
      <c r="B1917" s="242"/>
      <c r="C1917" s="242"/>
      <c r="D1917" s="243"/>
      <c r="E1917" s="243"/>
      <c r="F1917" s="244"/>
      <c r="G1917" s="247"/>
      <c r="H1917" s="246"/>
      <c r="I1917" s="247"/>
    </row>
    <row r="1918" spans="1:9">
      <c r="A1918" s="242"/>
      <c r="B1918" s="242"/>
      <c r="C1918" s="242"/>
      <c r="D1918" s="243"/>
      <c r="E1918" s="243"/>
      <c r="F1918" s="244"/>
      <c r="G1918" s="247"/>
      <c r="H1918" s="246"/>
      <c r="I1918" s="247"/>
    </row>
    <row r="1919" spans="1:9">
      <c r="A1919" s="242"/>
      <c r="B1919" s="242"/>
      <c r="C1919" s="242"/>
      <c r="D1919" s="243"/>
      <c r="E1919" s="243"/>
      <c r="F1919" s="244"/>
      <c r="G1919" s="247"/>
      <c r="H1919" s="246"/>
      <c r="I1919" s="247"/>
    </row>
    <row r="1920" spans="1:9">
      <c r="A1920" s="242"/>
      <c r="B1920" s="242"/>
      <c r="C1920" s="242"/>
      <c r="D1920" s="243"/>
      <c r="E1920" s="243"/>
      <c r="F1920" s="244"/>
      <c r="G1920" s="247"/>
      <c r="H1920" s="246"/>
      <c r="I1920" s="247"/>
    </row>
    <row r="1921" spans="1:9">
      <c r="A1921" s="242"/>
      <c r="B1921" s="242"/>
      <c r="C1921" s="242"/>
      <c r="D1921" s="243"/>
      <c r="E1921" s="243"/>
      <c r="F1921" s="244"/>
      <c r="G1921" s="247"/>
      <c r="H1921" s="246"/>
      <c r="I1921" s="247"/>
    </row>
    <row r="1922" spans="1:9">
      <c r="A1922" s="242"/>
      <c r="B1922" s="242"/>
      <c r="C1922" s="242"/>
      <c r="D1922" s="243"/>
      <c r="E1922" s="243"/>
      <c r="F1922" s="244"/>
      <c r="G1922" s="247"/>
      <c r="H1922" s="246"/>
      <c r="I1922" s="247"/>
    </row>
    <row r="1923" spans="1:9">
      <c r="A1923" s="242"/>
      <c r="B1923" s="242"/>
      <c r="C1923" s="242"/>
      <c r="D1923" s="243"/>
      <c r="E1923" s="243"/>
      <c r="F1923" s="244"/>
      <c r="G1923" s="247"/>
      <c r="H1923" s="246"/>
      <c r="I1923" s="247"/>
    </row>
    <row r="1924" spans="1:9">
      <c r="A1924" s="242"/>
      <c r="B1924" s="242"/>
      <c r="C1924" s="242"/>
      <c r="D1924" s="243"/>
      <c r="E1924" s="243"/>
      <c r="F1924" s="244"/>
      <c r="G1924" s="247"/>
      <c r="H1924" s="246"/>
      <c r="I1924" s="247"/>
    </row>
    <row r="1925" spans="1:9">
      <c r="A1925" s="242"/>
      <c r="B1925" s="242"/>
      <c r="C1925" s="242"/>
      <c r="D1925" s="243"/>
      <c r="E1925" s="243"/>
      <c r="F1925" s="244"/>
      <c r="G1925" s="247"/>
      <c r="H1925" s="246"/>
      <c r="I1925" s="247"/>
    </row>
    <row r="1926" spans="1:9">
      <c r="A1926" s="242"/>
      <c r="B1926" s="242"/>
      <c r="C1926" s="242"/>
      <c r="D1926" s="243"/>
      <c r="E1926" s="243"/>
      <c r="F1926" s="244"/>
      <c r="G1926" s="247"/>
      <c r="H1926" s="246"/>
      <c r="I1926" s="247"/>
    </row>
    <row r="1927" spans="1:9">
      <c r="A1927" s="242"/>
      <c r="B1927" s="242"/>
      <c r="C1927" s="242"/>
      <c r="D1927" s="243"/>
      <c r="E1927" s="243"/>
      <c r="F1927" s="244"/>
      <c r="G1927" s="247"/>
      <c r="H1927" s="246"/>
      <c r="I1927" s="247"/>
    </row>
    <row r="1928" spans="1:9">
      <c r="A1928" s="242"/>
      <c r="B1928" s="242"/>
      <c r="C1928" s="242"/>
      <c r="D1928" s="243"/>
      <c r="E1928" s="243"/>
      <c r="F1928" s="244"/>
      <c r="G1928" s="247"/>
      <c r="H1928" s="246"/>
      <c r="I1928" s="247"/>
    </row>
    <row r="1929" spans="1:9">
      <c r="A1929" s="242"/>
      <c r="B1929" s="242"/>
      <c r="C1929" s="242"/>
      <c r="D1929" s="243"/>
      <c r="E1929" s="243"/>
      <c r="F1929" s="244"/>
      <c r="G1929" s="247"/>
      <c r="H1929" s="246"/>
      <c r="I1929" s="247"/>
    </row>
    <row r="1930" spans="1:9">
      <c r="A1930" s="242"/>
      <c r="B1930" s="242"/>
      <c r="C1930" s="242"/>
      <c r="D1930" s="243"/>
      <c r="E1930" s="243"/>
      <c r="F1930" s="244"/>
      <c r="G1930" s="247"/>
      <c r="H1930" s="246"/>
      <c r="I1930" s="247"/>
    </row>
    <row r="1931" spans="1:9">
      <c r="A1931" s="242"/>
      <c r="B1931" s="242"/>
      <c r="C1931" s="242"/>
      <c r="D1931" s="243"/>
      <c r="E1931" s="243"/>
      <c r="F1931" s="244"/>
      <c r="G1931" s="247"/>
      <c r="H1931" s="246"/>
      <c r="I1931" s="247"/>
    </row>
    <row r="1932" spans="1:9">
      <c r="A1932" s="242"/>
      <c r="B1932" s="242"/>
      <c r="C1932" s="242"/>
      <c r="D1932" s="243"/>
      <c r="E1932" s="243"/>
      <c r="F1932" s="244"/>
      <c r="G1932" s="247"/>
      <c r="H1932" s="246"/>
      <c r="I1932" s="247"/>
    </row>
    <row r="1933" spans="1:9">
      <c r="A1933" s="242"/>
      <c r="B1933" s="242"/>
      <c r="C1933" s="242"/>
      <c r="D1933" s="243"/>
      <c r="E1933" s="243"/>
      <c r="F1933" s="244"/>
      <c r="G1933" s="247"/>
      <c r="H1933" s="246"/>
      <c r="I1933" s="247"/>
    </row>
    <row r="1934" spans="1:9">
      <c r="A1934" s="242"/>
      <c r="B1934" s="242"/>
      <c r="C1934" s="242"/>
      <c r="D1934" s="243"/>
      <c r="E1934" s="243"/>
      <c r="F1934" s="244"/>
      <c r="G1934" s="247"/>
      <c r="H1934" s="246"/>
      <c r="I1934" s="247"/>
    </row>
    <row r="1935" spans="1:9">
      <c r="A1935" s="242"/>
      <c r="B1935" s="242"/>
      <c r="C1935" s="242"/>
      <c r="D1935" s="243"/>
      <c r="E1935" s="243"/>
      <c r="F1935" s="244"/>
      <c r="G1935" s="247"/>
      <c r="H1935" s="246"/>
      <c r="I1935" s="247"/>
    </row>
    <row r="1936" spans="1:9">
      <c r="A1936" s="242"/>
      <c r="B1936" s="242"/>
      <c r="C1936" s="242"/>
      <c r="D1936" s="243"/>
      <c r="E1936" s="243"/>
      <c r="F1936" s="244"/>
      <c r="G1936" s="247"/>
      <c r="H1936" s="246"/>
      <c r="I1936" s="247"/>
    </row>
    <row r="1937" spans="1:9">
      <c r="A1937" s="242"/>
      <c r="B1937" s="242"/>
      <c r="C1937" s="242"/>
      <c r="D1937" s="243"/>
      <c r="E1937" s="243"/>
      <c r="F1937" s="244"/>
      <c r="G1937" s="247"/>
      <c r="H1937" s="246"/>
      <c r="I1937" s="247"/>
    </row>
    <row r="1938" spans="1:9">
      <c r="A1938" s="242"/>
      <c r="B1938" s="242"/>
      <c r="C1938" s="242"/>
      <c r="D1938" s="243"/>
      <c r="E1938" s="243"/>
      <c r="F1938" s="244"/>
      <c r="G1938" s="247"/>
      <c r="H1938" s="246"/>
      <c r="I1938" s="247"/>
    </row>
    <row r="1939" spans="1:9">
      <c r="A1939" s="242"/>
      <c r="B1939" s="242"/>
      <c r="C1939" s="242"/>
      <c r="D1939" s="243"/>
      <c r="E1939" s="243"/>
      <c r="F1939" s="244"/>
      <c r="G1939" s="247"/>
      <c r="H1939" s="246"/>
      <c r="I1939" s="247"/>
    </row>
    <row r="1940" spans="1:9">
      <c r="A1940" s="242"/>
      <c r="B1940" s="242"/>
      <c r="C1940" s="242"/>
      <c r="D1940" s="243"/>
      <c r="E1940" s="243"/>
      <c r="F1940" s="244"/>
      <c r="G1940" s="247"/>
      <c r="H1940" s="246"/>
      <c r="I1940" s="247"/>
    </row>
    <row r="1941" spans="1:9">
      <c r="A1941" s="242"/>
      <c r="B1941" s="242"/>
      <c r="C1941" s="242"/>
      <c r="D1941" s="243"/>
      <c r="E1941" s="243"/>
      <c r="F1941" s="244"/>
      <c r="G1941" s="247"/>
      <c r="H1941" s="246"/>
      <c r="I1941" s="247"/>
    </row>
    <row r="1942" spans="1:9">
      <c r="A1942" s="242"/>
      <c r="B1942" s="242"/>
      <c r="C1942" s="242"/>
      <c r="D1942" s="243"/>
      <c r="E1942" s="243"/>
      <c r="F1942" s="244"/>
      <c r="G1942" s="247"/>
      <c r="H1942" s="246"/>
      <c r="I1942" s="247"/>
    </row>
    <row r="1943" spans="1:9">
      <c r="A1943" s="242"/>
      <c r="B1943" s="242"/>
      <c r="C1943" s="242"/>
      <c r="D1943" s="243"/>
      <c r="E1943" s="243"/>
      <c r="F1943" s="244"/>
      <c r="G1943" s="247"/>
      <c r="H1943" s="246"/>
      <c r="I1943" s="247"/>
    </row>
    <row r="1944" spans="1:9">
      <c r="A1944" s="242"/>
      <c r="B1944" s="242"/>
      <c r="C1944" s="242"/>
      <c r="D1944" s="243"/>
      <c r="E1944" s="243"/>
      <c r="F1944" s="244"/>
      <c r="G1944" s="247"/>
      <c r="H1944" s="246"/>
      <c r="I1944" s="247"/>
    </row>
    <row r="1945" spans="1:9">
      <c r="A1945" s="242"/>
      <c r="B1945" s="242"/>
      <c r="C1945" s="242"/>
      <c r="D1945" s="243"/>
      <c r="E1945" s="243"/>
      <c r="F1945" s="244"/>
      <c r="G1945" s="247"/>
      <c r="H1945" s="246"/>
      <c r="I1945" s="247"/>
    </row>
    <row r="1946" spans="1:9">
      <c r="A1946" s="242"/>
      <c r="B1946" s="242"/>
      <c r="C1946" s="242"/>
      <c r="D1946" s="243"/>
      <c r="E1946" s="243"/>
      <c r="F1946" s="244"/>
      <c r="G1946" s="247"/>
      <c r="H1946" s="246"/>
      <c r="I1946" s="247"/>
    </row>
    <row r="1947" spans="1:9">
      <c r="A1947" s="242"/>
      <c r="B1947" s="242"/>
      <c r="C1947" s="242"/>
      <c r="D1947" s="243"/>
      <c r="E1947" s="243"/>
      <c r="F1947" s="244"/>
      <c r="G1947" s="247"/>
      <c r="H1947" s="246"/>
      <c r="I1947" s="247"/>
    </row>
    <row r="1948" spans="1:9">
      <c r="A1948" s="242"/>
      <c r="B1948" s="242"/>
      <c r="C1948" s="242"/>
      <c r="D1948" s="243"/>
      <c r="E1948" s="243"/>
      <c r="F1948" s="244"/>
      <c r="G1948" s="247"/>
      <c r="H1948" s="246"/>
      <c r="I1948" s="247"/>
    </row>
    <row r="1949" spans="1:9">
      <c r="A1949" s="242"/>
      <c r="B1949" s="242"/>
      <c r="C1949" s="242"/>
      <c r="D1949" s="243"/>
      <c r="E1949" s="243"/>
      <c r="F1949" s="244"/>
      <c r="G1949" s="247"/>
      <c r="H1949" s="246"/>
      <c r="I1949" s="247"/>
    </row>
    <row r="1950" spans="1:9">
      <c r="A1950" s="242"/>
      <c r="B1950" s="242"/>
      <c r="C1950" s="242"/>
      <c r="D1950" s="243"/>
      <c r="E1950" s="243"/>
      <c r="F1950" s="244"/>
      <c r="G1950" s="247"/>
      <c r="H1950" s="246"/>
      <c r="I1950" s="247"/>
    </row>
    <row r="1951" spans="1:9">
      <c r="A1951" s="242"/>
      <c r="B1951" s="242"/>
      <c r="C1951" s="242"/>
      <c r="D1951" s="243"/>
      <c r="E1951" s="243"/>
      <c r="F1951" s="244"/>
      <c r="G1951" s="247"/>
      <c r="H1951" s="246"/>
      <c r="I1951" s="247"/>
    </row>
    <row r="1952" spans="1:9">
      <c r="A1952" s="242"/>
      <c r="B1952" s="242"/>
      <c r="C1952" s="242"/>
      <c r="D1952" s="243"/>
      <c r="E1952" s="243"/>
      <c r="F1952" s="244"/>
      <c r="G1952" s="247"/>
      <c r="H1952" s="246"/>
      <c r="I1952" s="247"/>
    </row>
    <row r="1953" spans="1:9">
      <c r="A1953" s="242"/>
      <c r="B1953" s="242"/>
      <c r="C1953" s="242"/>
      <c r="D1953" s="243"/>
      <c r="E1953" s="243"/>
      <c r="F1953" s="244"/>
      <c r="G1953" s="247"/>
      <c r="H1953" s="246"/>
      <c r="I1953" s="247"/>
    </row>
    <row r="1954" spans="1:9">
      <c r="A1954" s="242"/>
      <c r="B1954" s="242"/>
      <c r="C1954" s="242"/>
      <c r="D1954" s="243"/>
      <c r="E1954" s="243"/>
      <c r="F1954" s="244"/>
      <c r="G1954" s="247"/>
      <c r="H1954" s="246"/>
      <c r="I1954" s="247"/>
    </row>
    <row r="1955" spans="1:9">
      <c r="A1955" s="242"/>
      <c r="B1955" s="242"/>
      <c r="C1955" s="242"/>
      <c r="D1955" s="243"/>
      <c r="E1955" s="243"/>
      <c r="F1955" s="244"/>
      <c r="G1955" s="247"/>
      <c r="H1955" s="246"/>
      <c r="I1955" s="247"/>
    </row>
    <row r="1956" spans="1:9">
      <c r="A1956" s="242"/>
      <c r="B1956" s="242"/>
      <c r="C1956" s="242"/>
      <c r="D1956" s="243"/>
      <c r="E1956" s="243"/>
      <c r="F1956" s="244"/>
      <c r="G1956" s="247"/>
      <c r="H1956" s="246"/>
      <c r="I1956" s="247"/>
    </row>
    <row r="1957" spans="1:9">
      <c r="A1957" s="242"/>
      <c r="B1957" s="242"/>
      <c r="C1957" s="242"/>
      <c r="D1957" s="243"/>
      <c r="E1957" s="243"/>
      <c r="F1957" s="244"/>
      <c r="G1957" s="247"/>
      <c r="H1957" s="246"/>
      <c r="I1957" s="247"/>
    </row>
    <row r="1958" spans="1:9">
      <c r="A1958" s="242"/>
      <c r="B1958" s="242"/>
      <c r="C1958" s="242"/>
      <c r="D1958" s="243"/>
      <c r="E1958" s="243"/>
      <c r="F1958" s="244"/>
      <c r="G1958" s="247"/>
      <c r="H1958" s="246"/>
      <c r="I1958" s="247"/>
    </row>
    <row r="1959" spans="1:9">
      <c r="A1959" s="242"/>
      <c r="B1959" s="242"/>
      <c r="C1959" s="242"/>
      <c r="D1959" s="243"/>
      <c r="E1959" s="243"/>
      <c r="F1959" s="244"/>
      <c r="G1959" s="247"/>
      <c r="H1959" s="246"/>
      <c r="I1959" s="247"/>
    </row>
    <row r="1960" spans="1:9">
      <c r="A1960" s="242"/>
      <c r="B1960" s="242"/>
      <c r="C1960" s="242"/>
      <c r="D1960" s="243"/>
      <c r="E1960" s="243"/>
      <c r="F1960" s="244"/>
      <c r="G1960" s="247"/>
      <c r="H1960" s="246"/>
      <c r="I1960" s="247"/>
    </row>
    <row r="1961" spans="1:9">
      <c r="A1961" s="242"/>
      <c r="B1961" s="242"/>
      <c r="C1961" s="242"/>
      <c r="D1961" s="243"/>
      <c r="E1961" s="243"/>
      <c r="F1961" s="244"/>
      <c r="G1961" s="247"/>
      <c r="H1961" s="246"/>
      <c r="I1961" s="247"/>
    </row>
    <row r="1962" spans="1:9">
      <c r="A1962" s="242"/>
      <c r="B1962" s="242"/>
      <c r="C1962" s="242"/>
      <c r="D1962" s="243"/>
      <c r="E1962" s="243"/>
      <c r="F1962" s="244"/>
      <c r="G1962" s="247"/>
      <c r="H1962" s="246"/>
      <c r="I1962" s="247"/>
    </row>
    <row r="1963" spans="1:9">
      <c r="A1963" s="242"/>
      <c r="B1963" s="242"/>
      <c r="C1963" s="242"/>
      <c r="D1963" s="243"/>
      <c r="E1963" s="243"/>
      <c r="F1963" s="244"/>
      <c r="G1963" s="247"/>
      <c r="H1963" s="246"/>
      <c r="I1963" s="247"/>
    </row>
    <row r="1964" spans="1:9">
      <c r="A1964" s="242"/>
      <c r="B1964" s="242"/>
      <c r="C1964" s="242"/>
      <c r="D1964" s="243"/>
      <c r="E1964" s="243"/>
      <c r="F1964" s="244"/>
      <c r="G1964" s="247"/>
      <c r="H1964" s="246"/>
      <c r="I1964" s="247"/>
    </row>
    <row r="1965" spans="1:9">
      <c r="A1965" s="242"/>
      <c r="B1965" s="242"/>
      <c r="C1965" s="242"/>
      <c r="D1965" s="243"/>
      <c r="E1965" s="243"/>
      <c r="F1965" s="244"/>
      <c r="G1965" s="247"/>
      <c r="H1965" s="246"/>
      <c r="I1965" s="247"/>
    </row>
    <row r="1966" spans="1:9">
      <c r="A1966" s="242"/>
      <c r="B1966" s="242"/>
      <c r="C1966" s="242"/>
      <c r="D1966" s="243"/>
      <c r="E1966" s="243"/>
      <c r="F1966" s="244"/>
      <c r="G1966" s="247"/>
      <c r="H1966" s="246"/>
      <c r="I1966" s="247"/>
    </row>
    <row r="1967" spans="1:9">
      <c r="A1967" s="242"/>
      <c r="B1967" s="242"/>
      <c r="C1967" s="242"/>
      <c r="D1967" s="243"/>
      <c r="E1967" s="243"/>
      <c r="F1967" s="244"/>
      <c r="G1967" s="247"/>
      <c r="H1967" s="246"/>
      <c r="I1967" s="247"/>
    </row>
    <row r="1968" spans="1:9">
      <c r="A1968" s="242"/>
      <c r="B1968" s="242"/>
      <c r="C1968" s="242"/>
      <c r="D1968" s="243"/>
      <c r="E1968" s="243"/>
      <c r="F1968" s="244"/>
      <c r="G1968" s="247"/>
      <c r="H1968" s="246"/>
      <c r="I1968" s="247"/>
    </row>
    <row r="1969" spans="1:9">
      <c r="A1969" s="242"/>
      <c r="B1969" s="242"/>
      <c r="C1969" s="242"/>
      <c r="D1969" s="243"/>
      <c r="E1969" s="243"/>
      <c r="F1969" s="244"/>
      <c r="G1969" s="247"/>
      <c r="H1969" s="246"/>
      <c r="I1969" s="247"/>
    </row>
    <row r="1970" spans="1:9">
      <c r="A1970" s="242"/>
      <c r="B1970" s="242"/>
      <c r="C1970" s="242"/>
      <c r="D1970" s="243"/>
      <c r="E1970" s="243"/>
      <c r="F1970" s="244"/>
      <c r="G1970" s="247"/>
      <c r="H1970" s="246"/>
      <c r="I1970" s="247"/>
    </row>
    <row r="1971" spans="1:9">
      <c r="A1971" s="242"/>
      <c r="B1971" s="242"/>
      <c r="C1971" s="242"/>
      <c r="D1971" s="243"/>
      <c r="E1971" s="243"/>
      <c r="F1971" s="244"/>
      <c r="G1971" s="247"/>
      <c r="H1971" s="246"/>
      <c r="I1971" s="247"/>
    </row>
    <row r="1972" spans="1:9">
      <c r="A1972" s="242"/>
      <c r="B1972" s="242"/>
      <c r="C1972" s="242"/>
      <c r="D1972" s="243"/>
      <c r="E1972" s="243"/>
      <c r="F1972" s="244"/>
      <c r="G1972" s="247"/>
      <c r="H1972" s="246"/>
      <c r="I1972" s="247"/>
    </row>
    <row r="1973" spans="1:9">
      <c r="A1973" s="242"/>
      <c r="B1973" s="242"/>
      <c r="C1973" s="242"/>
      <c r="D1973" s="243"/>
      <c r="E1973" s="243"/>
      <c r="F1973" s="244"/>
      <c r="G1973" s="247"/>
      <c r="H1973" s="246"/>
      <c r="I1973" s="247"/>
    </row>
    <row r="1974" spans="1:9">
      <c r="A1974" s="242"/>
      <c r="B1974" s="242"/>
      <c r="C1974" s="242"/>
      <c r="D1974" s="243"/>
      <c r="E1974" s="243"/>
      <c r="F1974" s="244"/>
      <c r="G1974" s="247"/>
      <c r="H1974" s="246"/>
      <c r="I1974" s="247"/>
    </row>
    <row r="1975" spans="1:9">
      <c r="A1975" s="242"/>
      <c r="B1975" s="242"/>
      <c r="C1975" s="242"/>
      <c r="D1975" s="243"/>
      <c r="E1975" s="243"/>
      <c r="F1975" s="244"/>
      <c r="G1975" s="247"/>
      <c r="H1975" s="246"/>
      <c r="I1975" s="247"/>
    </row>
    <row r="1976" spans="1:9">
      <c r="A1976" s="242"/>
      <c r="B1976" s="242"/>
      <c r="C1976" s="242"/>
      <c r="D1976" s="243"/>
      <c r="E1976" s="243"/>
      <c r="F1976" s="244"/>
      <c r="G1976" s="247"/>
      <c r="H1976" s="246"/>
      <c r="I1976" s="247"/>
    </row>
    <row r="1977" spans="1:9">
      <c r="A1977" s="242"/>
      <c r="B1977" s="242"/>
      <c r="C1977" s="242"/>
      <c r="D1977" s="243"/>
      <c r="E1977" s="243"/>
      <c r="F1977" s="244"/>
      <c r="G1977" s="247"/>
      <c r="H1977" s="246"/>
      <c r="I1977" s="247"/>
    </row>
    <row r="1978" spans="1:9">
      <c r="A1978" s="242"/>
      <c r="B1978" s="242"/>
      <c r="C1978" s="242"/>
      <c r="D1978" s="243"/>
      <c r="E1978" s="243"/>
      <c r="F1978" s="244"/>
      <c r="G1978" s="247"/>
      <c r="H1978" s="246"/>
      <c r="I1978" s="247"/>
    </row>
    <row r="1979" spans="1:9">
      <c r="A1979" s="242"/>
      <c r="B1979" s="242"/>
      <c r="C1979" s="242"/>
      <c r="D1979" s="243"/>
      <c r="E1979" s="243"/>
      <c r="F1979" s="244"/>
      <c r="G1979" s="247"/>
      <c r="H1979" s="246"/>
      <c r="I1979" s="247"/>
    </row>
    <row r="1980" spans="1:9">
      <c r="A1980" s="242"/>
      <c r="B1980" s="242"/>
      <c r="C1980" s="242"/>
      <c r="D1980" s="243"/>
      <c r="E1980" s="243"/>
      <c r="F1980" s="244"/>
      <c r="G1980" s="247"/>
      <c r="H1980" s="246"/>
      <c r="I1980" s="247"/>
    </row>
    <row r="1981" spans="1:9">
      <c r="A1981" s="242"/>
      <c r="B1981" s="242"/>
      <c r="C1981" s="242"/>
      <c r="D1981" s="243"/>
      <c r="E1981" s="243"/>
      <c r="F1981" s="244"/>
      <c r="G1981" s="247"/>
      <c r="H1981" s="246"/>
      <c r="I1981" s="247"/>
    </row>
    <row r="1982" spans="1:9">
      <c r="A1982" s="242"/>
      <c r="B1982" s="242"/>
      <c r="C1982" s="242"/>
      <c r="D1982" s="243"/>
      <c r="E1982" s="243"/>
      <c r="F1982" s="244"/>
      <c r="G1982" s="247"/>
      <c r="H1982" s="246"/>
      <c r="I1982" s="247"/>
    </row>
    <row r="1983" spans="1:9">
      <c r="A1983" s="242"/>
      <c r="B1983" s="242"/>
      <c r="C1983" s="242"/>
      <c r="D1983" s="243"/>
      <c r="E1983" s="243"/>
      <c r="F1983" s="244"/>
      <c r="G1983" s="247"/>
      <c r="H1983" s="246"/>
      <c r="I1983" s="247"/>
    </row>
    <row r="1984" spans="1:9">
      <c r="A1984" s="242"/>
      <c r="B1984" s="242"/>
      <c r="C1984" s="242"/>
      <c r="D1984" s="243"/>
      <c r="E1984" s="243"/>
      <c r="F1984" s="244"/>
      <c r="G1984" s="247"/>
      <c r="H1984" s="246"/>
      <c r="I1984" s="247"/>
    </row>
    <row r="1985" spans="1:9">
      <c r="A1985" s="242"/>
      <c r="B1985" s="242"/>
      <c r="C1985" s="242"/>
      <c r="D1985" s="243"/>
      <c r="E1985" s="243"/>
      <c r="F1985" s="244"/>
      <c r="G1985" s="247"/>
      <c r="H1985" s="246"/>
      <c r="I1985" s="247"/>
    </row>
    <row r="1986" spans="1:9">
      <c r="A1986" s="242"/>
      <c r="B1986" s="242"/>
      <c r="C1986" s="242"/>
      <c r="D1986" s="243"/>
      <c r="E1986" s="243"/>
      <c r="F1986" s="244"/>
      <c r="G1986" s="247"/>
      <c r="H1986" s="246"/>
      <c r="I1986" s="247"/>
    </row>
    <row r="1987" spans="1:9">
      <c r="A1987" s="242"/>
      <c r="B1987" s="242"/>
      <c r="C1987" s="242"/>
      <c r="D1987" s="243"/>
      <c r="E1987" s="243"/>
      <c r="F1987" s="244"/>
      <c r="G1987" s="247"/>
      <c r="H1987" s="246"/>
      <c r="I1987" s="247"/>
    </row>
    <row r="1988" spans="1:9">
      <c r="A1988" s="242"/>
      <c r="B1988" s="242"/>
      <c r="C1988" s="242"/>
      <c r="D1988" s="243"/>
      <c r="E1988" s="243"/>
      <c r="F1988" s="244"/>
      <c r="G1988" s="247"/>
      <c r="H1988" s="246"/>
      <c r="I1988" s="247"/>
    </row>
    <row r="1989" spans="1:9">
      <c r="A1989" s="242"/>
      <c r="B1989" s="242"/>
      <c r="C1989" s="242"/>
      <c r="D1989" s="243"/>
      <c r="E1989" s="243"/>
      <c r="F1989" s="244"/>
      <c r="G1989" s="247"/>
      <c r="H1989" s="246"/>
      <c r="I1989" s="247"/>
    </row>
    <row r="1990" spans="1:9">
      <c r="A1990" s="242"/>
      <c r="B1990" s="242"/>
      <c r="C1990" s="242"/>
      <c r="D1990" s="243"/>
      <c r="E1990" s="243"/>
      <c r="F1990" s="244"/>
      <c r="G1990" s="247"/>
      <c r="H1990" s="246"/>
      <c r="I1990" s="247"/>
    </row>
    <row r="1991" spans="1:9">
      <c r="A1991" s="242"/>
      <c r="B1991" s="242"/>
      <c r="C1991" s="242"/>
      <c r="D1991" s="243"/>
      <c r="E1991" s="243"/>
      <c r="F1991" s="244"/>
      <c r="G1991" s="247"/>
      <c r="H1991" s="246"/>
      <c r="I1991" s="247"/>
    </row>
    <row r="1992" spans="1:9">
      <c r="A1992" s="242"/>
      <c r="B1992" s="242"/>
      <c r="C1992" s="242"/>
      <c r="D1992" s="243"/>
      <c r="E1992" s="243"/>
      <c r="F1992" s="244"/>
      <c r="G1992" s="247"/>
      <c r="H1992" s="246"/>
      <c r="I1992" s="247"/>
    </row>
    <row r="1993" spans="1:9">
      <c r="A1993" s="242"/>
      <c r="B1993" s="242"/>
      <c r="C1993" s="242"/>
      <c r="D1993" s="243"/>
      <c r="E1993" s="243"/>
      <c r="F1993" s="244"/>
      <c r="G1993" s="247"/>
      <c r="H1993" s="246"/>
      <c r="I1993" s="247"/>
    </row>
    <row r="1994" spans="1:9">
      <c r="A1994" s="242"/>
      <c r="B1994" s="242"/>
      <c r="C1994" s="242"/>
      <c r="D1994" s="243"/>
      <c r="E1994" s="243"/>
      <c r="F1994" s="244"/>
      <c r="G1994" s="247"/>
      <c r="H1994" s="246"/>
      <c r="I1994" s="247"/>
    </row>
    <row r="1995" spans="1:9">
      <c r="A1995" s="242"/>
      <c r="B1995" s="242"/>
      <c r="C1995" s="242"/>
      <c r="D1995" s="243"/>
      <c r="E1995" s="243"/>
      <c r="F1995" s="244"/>
      <c r="G1995" s="247"/>
      <c r="H1995" s="246"/>
      <c r="I1995" s="247"/>
    </row>
    <row r="1996" spans="1:9">
      <c r="A1996" s="242"/>
      <c r="B1996" s="242"/>
      <c r="C1996" s="242"/>
      <c r="D1996" s="243"/>
      <c r="E1996" s="243"/>
      <c r="F1996" s="244"/>
      <c r="G1996" s="247"/>
      <c r="H1996" s="246"/>
      <c r="I1996" s="247"/>
    </row>
    <row r="1997" spans="1:9">
      <c r="A1997" s="242"/>
      <c r="B1997" s="242"/>
      <c r="C1997" s="242"/>
      <c r="D1997" s="243"/>
      <c r="E1997" s="243"/>
      <c r="F1997" s="244"/>
      <c r="G1997" s="247"/>
      <c r="H1997" s="246"/>
      <c r="I1997" s="247"/>
    </row>
    <row r="1998" spans="1:9">
      <c r="A1998" s="242"/>
      <c r="B1998" s="242"/>
      <c r="C1998" s="242"/>
      <c r="D1998" s="243"/>
      <c r="E1998" s="243"/>
      <c r="F1998" s="244"/>
      <c r="G1998" s="247"/>
      <c r="H1998" s="246"/>
      <c r="I1998" s="247"/>
    </row>
    <row r="1999" spans="1:9">
      <c r="A1999" s="242"/>
      <c r="B1999" s="242"/>
      <c r="C1999" s="242"/>
      <c r="D1999" s="243"/>
      <c r="E1999" s="243"/>
      <c r="F1999" s="244"/>
      <c r="G1999" s="247"/>
      <c r="H1999" s="246"/>
      <c r="I1999" s="247"/>
    </row>
    <row r="2000" spans="1:9">
      <c r="A2000" s="242"/>
      <c r="B2000" s="242"/>
      <c r="C2000" s="242"/>
      <c r="D2000" s="243"/>
      <c r="E2000" s="243"/>
      <c r="F2000" s="244"/>
      <c r="G2000" s="247"/>
      <c r="H2000" s="246"/>
      <c r="I2000" s="247"/>
    </row>
    <row r="2001" spans="1:9">
      <c r="A2001" s="242"/>
      <c r="B2001" s="242"/>
      <c r="C2001" s="242"/>
      <c r="D2001" s="243"/>
      <c r="E2001" s="243"/>
      <c r="F2001" s="244"/>
      <c r="G2001" s="247"/>
      <c r="H2001" s="246"/>
      <c r="I2001" s="247"/>
    </row>
    <row r="2002" spans="1:9">
      <c r="A2002" s="242"/>
      <c r="B2002" s="242"/>
      <c r="C2002" s="242"/>
      <c r="D2002" s="243"/>
      <c r="E2002" s="243"/>
      <c r="F2002" s="244"/>
      <c r="G2002" s="247"/>
      <c r="H2002" s="246"/>
      <c r="I2002" s="247"/>
    </row>
    <row r="2003" spans="1:9">
      <c r="A2003" s="242"/>
      <c r="B2003" s="242"/>
      <c r="C2003" s="242"/>
      <c r="D2003" s="243"/>
      <c r="E2003" s="243"/>
      <c r="F2003" s="244"/>
      <c r="G2003" s="247"/>
      <c r="H2003" s="246"/>
      <c r="I2003" s="247"/>
    </row>
    <row r="2004" spans="1:9">
      <c r="A2004" s="242"/>
      <c r="B2004" s="242"/>
      <c r="C2004" s="242"/>
      <c r="D2004" s="243"/>
      <c r="E2004" s="243"/>
      <c r="F2004" s="244"/>
      <c r="G2004" s="247"/>
      <c r="H2004" s="246"/>
      <c r="I2004" s="247"/>
    </row>
    <row r="2005" spans="1:9">
      <c r="A2005" s="242"/>
      <c r="B2005" s="242"/>
      <c r="C2005" s="242"/>
      <c r="D2005" s="243"/>
      <c r="E2005" s="243"/>
      <c r="F2005" s="244"/>
      <c r="G2005" s="247"/>
      <c r="H2005" s="246"/>
      <c r="I2005" s="247"/>
    </row>
    <row r="2006" spans="1:9">
      <c r="A2006" s="242"/>
      <c r="B2006" s="242"/>
      <c r="C2006" s="242"/>
      <c r="D2006" s="243"/>
      <c r="E2006" s="243"/>
      <c r="F2006" s="244"/>
      <c r="G2006" s="247"/>
      <c r="H2006" s="246"/>
      <c r="I2006" s="247"/>
    </row>
    <row r="2007" spans="1:9">
      <c r="A2007" s="242"/>
      <c r="B2007" s="242"/>
      <c r="C2007" s="242"/>
      <c r="D2007" s="243"/>
      <c r="E2007" s="243"/>
      <c r="F2007" s="244"/>
      <c r="G2007" s="247"/>
      <c r="H2007" s="246"/>
      <c r="I2007" s="247"/>
    </row>
    <row r="2008" spans="1:9">
      <c r="A2008" s="242"/>
      <c r="B2008" s="242"/>
      <c r="C2008" s="242"/>
      <c r="D2008" s="243"/>
      <c r="E2008" s="243"/>
      <c r="F2008" s="244"/>
      <c r="G2008" s="247"/>
      <c r="H2008" s="246"/>
      <c r="I2008" s="247"/>
    </row>
    <row r="2009" spans="1:9">
      <c r="A2009" s="242"/>
      <c r="B2009" s="242"/>
      <c r="C2009" s="242"/>
      <c r="D2009" s="243"/>
      <c r="E2009" s="243"/>
      <c r="F2009" s="244"/>
      <c r="G2009" s="247"/>
      <c r="H2009" s="246"/>
      <c r="I2009" s="247"/>
    </row>
    <row r="2010" spans="1:9">
      <c r="A2010" s="242"/>
      <c r="B2010" s="242"/>
      <c r="C2010" s="242"/>
      <c r="D2010" s="243"/>
      <c r="E2010" s="243"/>
      <c r="F2010" s="244"/>
      <c r="G2010" s="247"/>
      <c r="H2010" s="246"/>
      <c r="I2010" s="247"/>
    </row>
    <row r="2011" spans="1:9">
      <c r="A2011" s="242"/>
      <c r="B2011" s="242"/>
      <c r="C2011" s="242"/>
      <c r="D2011" s="243"/>
      <c r="E2011" s="243"/>
      <c r="F2011" s="244"/>
      <c r="G2011" s="247"/>
      <c r="H2011" s="246"/>
      <c r="I2011" s="247"/>
    </row>
    <row r="2012" spans="1:9">
      <c r="A2012" s="242"/>
      <c r="B2012" s="242"/>
      <c r="C2012" s="242"/>
      <c r="D2012" s="243"/>
      <c r="E2012" s="243"/>
      <c r="F2012" s="244"/>
      <c r="G2012" s="247"/>
      <c r="H2012" s="246"/>
      <c r="I2012" s="247"/>
    </row>
    <row r="2013" spans="1:9">
      <c r="A2013" s="242"/>
      <c r="B2013" s="242"/>
      <c r="C2013" s="242"/>
      <c r="D2013" s="243"/>
      <c r="E2013" s="243"/>
      <c r="F2013" s="244"/>
      <c r="G2013" s="247"/>
      <c r="H2013" s="246"/>
      <c r="I2013" s="247"/>
    </row>
    <row r="2014" spans="1:9">
      <c r="A2014" s="242"/>
      <c r="B2014" s="242"/>
      <c r="C2014" s="242"/>
      <c r="D2014" s="243"/>
      <c r="E2014" s="243"/>
      <c r="F2014" s="244"/>
      <c r="G2014" s="247"/>
      <c r="H2014" s="246"/>
      <c r="I2014" s="247"/>
    </row>
    <row r="2015" spans="1:9">
      <c r="A2015" s="242"/>
      <c r="B2015" s="242"/>
      <c r="C2015" s="242"/>
      <c r="D2015" s="243"/>
      <c r="E2015" s="243"/>
      <c r="F2015" s="244"/>
      <c r="G2015" s="247"/>
      <c r="H2015" s="246"/>
      <c r="I2015" s="247"/>
    </row>
    <row r="2016" spans="1:9">
      <c r="A2016" s="242"/>
      <c r="B2016" s="242"/>
      <c r="C2016" s="242"/>
      <c r="D2016" s="243"/>
      <c r="E2016" s="243"/>
      <c r="F2016" s="244"/>
      <c r="G2016" s="247"/>
      <c r="H2016" s="246"/>
      <c r="I2016" s="247"/>
    </row>
    <row r="2017" spans="1:9">
      <c r="A2017" s="242"/>
      <c r="B2017" s="242"/>
      <c r="C2017" s="242"/>
      <c r="D2017" s="243"/>
      <c r="E2017" s="243"/>
      <c r="F2017" s="244"/>
      <c r="G2017" s="247"/>
      <c r="H2017" s="246"/>
      <c r="I2017" s="247"/>
    </row>
    <row r="2018" spans="1:9">
      <c r="A2018" s="242"/>
      <c r="B2018" s="242"/>
      <c r="C2018" s="242"/>
      <c r="D2018" s="243"/>
      <c r="E2018" s="243"/>
      <c r="F2018" s="244"/>
      <c r="G2018" s="247"/>
      <c r="H2018" s="246"/>
      <c r="I2018" s="247"/>
    </row>
    <row r="2019" spans="1:9">
      <c r="A2019" s="242"/>
      <c r="B2019" s="242"/>
      <c r="C2019" s="242"/>
      <c r="D2019" s="243"/>
      <c r="E2019" s="243"/>
      <c r="F2019" s="244"/>
      <c r="G2019" s="247"/>
      <c r="H2019" s="246"/>
      <c r="I2019" s="247"/>
    </row>
    <row r="2020" spans="1:9">
      <c r="A2020" s="242"/>
      <c r="B2020" s="242"/>
      <c r="C2020" s="242"/>
      <c r="D2020" s="243"/>
      <c r="E2020" s="243"/>
      <c r="F2020" s="244"/>
      <c r="G2020" s="247"/>
      <c r="H2020" s="246"/>
      <c r="I2020" s="247"/>
    </row>
    <row r="2021" spans="1:9">
      <c r="A2021" s="242"/>
      <c r="B2021" s="242"/>
      <c r="C2021" s="242"/>
      <c r="D2021" s="243"/>
      <c r="E2021" s="243"/>
      <c r="F2021" s="244"/>
      <c r="G2021" s="247"/>
      <c r="H2021" s="246"/>
      <c r="I2021" s="247"/>
    </row>
    <row r="2022" spans="1:9">
      <c r="A2022" s="242"/>
      <c r="B2022" s="242"/>
      <c r="C2022" s="242"/>
      <c r="D2022" s="243"/>
      <c r="E2022" s="243"/>
      <c r="F2022" s="244"/>
      <c r="G2022" s="247"/>
      <c r="H2022" s="246"/>
      <c r="I2022" s="247"/>
    </row>
    <row r="2023" spans="1:9">
      <c r="A2023" s="242"/>
      <c r="B2023" s="242"/>
      <c r="C2023" s="242"/>
      <c r="D2023" s="243"/>
      <c r="E2023" s="243"/>
      <c r="F2023" s="244"/>
      <c r="G2023" s="247"/>
      <c r="H2023" s="246"/>
      <c r="I2023" s="247"/>
    </row>
    <row r="2024" spans="1:9">
      <c r="A2024" s="242"/>
      <c r="B2024" s="242"/>
      <c r="C2024" s="242"/>
      <c r="D2024" s="243"/>
      <c r="E2024" s="243"/>
      <c r="F2024" s="244"/>
      <c r="G2024" s="247"/>
      <c r="H2024" s="246"/>
      <c r="I2024" s="247"/>
    </row>
    <row r="2025" spans="1:9">
      <c r="A2025" s="242"/>
      <c r="B2025" s="242"/>
      <c r="C2025" s="242"/>
      <c r="D2025" s="243"/>
      <c r="E2025" s="243"/>
      <c r="F2025" s="244"/>
      <c r="G2025" s="247"/>
      <c r="H2025" s="246"/>
      <c r="I2025" s="247"/>
    </row>
    <row r="2026" spans="1:9">
      <c r="A2026" s="242"/>
      <c r="B2026" s="242"/>
      <c r="C2026" s="242"/>
      <c r="D2026" s="243"/>
      <c r="E2026" s="243"/>
      <c r="F2026" s="244"/>
      <c r="G2026" s="247"/>
      <c r="H2026" s="246"/>
      <c r="I2026" s="247"/>
    </row>
    <row r="2027" spans="1:9">
      <c r="A2027" s="242"/>
      <c r="B2027" s="242"/>
      <c r="C2027" s="242"/>
      <c r="D2027" s="243"/>
      <c r="E2027" s="243"/>
      <c r="F2027" s="244"/>
      <c r="G2027" s="247"/>
      <c r="H2027" s="246"/>
      <c r="I2027" s="247"/>
    </row>
    <row r="2028" spans="1:9">
      <c r="A2028" s="242"/>
      <c r="B2028" s="242"/>
      <c r="C2028" s="242"/>
      <c r="D2028" s="243"/>
      <c r="E2028" s="243"/>
      <c r="F2028" s="244"/>
      <c r="G2028" s="247"/>
      <c r="H2028" s="246"/>
      <c r="I2028" s="247"/>
    </row>
    <row r="2029" spans="1:9">
      <c r="A2029" s="242"/>
      <c r="B2029" s="242"/>
      <c r="C2029" s="242"/>
      <c r="D2029" s="243"/>
      <c r="E2029" s="243"/>
      <c r="F2029" s="244"/>
      <c r="G2029" s="247"/>
      <c r="H2029" s="246"/>
      <c r="I2029" s="247"/>
    </row>
    <row r="2030" spans="1:9">
      <c r="A2030" s="242"/>
      <c r="B2030" s="242"/>
      <c r="C2030" s="242"/>
      <c r="D2030" s="243"/>
      <c r="E2030" s="243"/>
      <c r="F2030" s="244"/>
      <c r="G2030" s="247"/>
      <c r="H2030" s="246"/>
      <c r="I2030" s="247"/>
    </row>
    <row r="2031" spans="1:9">
      <c r="A2031" s="242"/>
      <c r="B2031" s="242"/>
      <c r="C2031" s="242"/>
      <c r="D2031" s="243"/>
      <c r="E2031" s="243"/>
      <c r="F2031" s="244"/>
      <c r="G2031" s="247"/>
      <c r="H2031" s="246"/>
      <c r="I2031" s="247"/>
    </row>
    <row r="2032" spans="1:9">
      <c r="A2032" s="242"/>
      <c r="B2032" s="242"/>
      <c r="C2032" s="242"/>
      <c r="D2032" s="243"/>
      <c r="E2032" s="243"/>
      <c r="F2032" s="244"/>
      <c r="G2032" s="247"/>
      <c r="H2032" s="246"/>
      <c r="I2032" s="247"/>
    </row>
    <row r="2033" spans="1:9">
      <c r="A2033" s="242"/>
      <c r="B2033" s="242"/>
      <c r="C2033" s="242"/>
      <c r="D2033" s="243"/>
      <c r="E2033" s="243"/>
      <c r="F2033" s="244"/>
      <c r="G2033" s="247"/>
      <c r="H2033" s="246"/>
      <c r="I2033" s="247"/>
    </row>
    <row r="2034" spans="1:9">
      <c r="A2034" s="242"/>
      <c r="B2034" s="242"/>
      <c r="C2034" s="242"/>
      <c r="D2034" s="243"/>
      <c r="E2034" s="243"/>
      <c r="F2034" s="244"/>
      <c r="G2034" s="247"/>
      <c r="H2034" s="246"/>
      <c r="I2034" s="247"/>
    </row>
    <row r="2035" spans="1:9">
      <c r="A2035" s="242"/>
      <c r="B2035" s="242"/>
      <c r="C2035" s="242"/>
      <c r="D2035" s="243"/>
      <c r="E2035" s="243"/>
      <c r="F2035" s="244"/>
      <c r="G2035" s="247"/>
      <c r="H2035" s="246"/>
      <c r="I2035" s="247"/>
    </row>
    <row r="2036" spans="1:9">
      <c r="A2036" s="242"/>
      <c r="B2036" s="242"/>
      <c r="C2036" s="242"/>
      <c r="D2036" s="243"/>
      <c r="E2036" s="243"/>
      <c r="F2036" s="244"/>
      <c r="G2036" s="247"/>
      <c r="H2036" s="246"/>
      <c r="I2036" s="247"/>
    </row>
    <row r="2037" spans="1:9">
      <c r="A2037" s="242"/>
      <c r="B2037" s="242"/>
      <c r="C2037" s="242"/>
      <c r="D2037" s="243"/>
      <c r="E2037" s="243"/>
      <c r="F2037" s="244"/>
      <c r="G2037" s="247"/>
      <c r="H2037" s="246"/>
      <c r="I2037" s="247"/>
    </row>
    <row r="2038" spans="1:9">
      <c r="A2038" s="242"/>
      <c r="B2038" s="242"/>
      <c r="C2038" s="242"/>
      <c r="D2038" s="243"/>
      <c r="E2038" s="243"/>
      <c r="F2038" s="244"/>
      <c r="G2038" s="247"/>
      <c r="H2038" s="246"/>
      <c r="I2038" s="247"/>
    </row>
    <row r="2039" spans="1:9">
      <c r="A2039" s="242"/>
      <c r="B2039" s="242"/>
      <c r="C2039" s="242"/>
      <c r="D2039" s="243"/>
      <c r="E2039" s="243"/>
      <c r="F2039" s="244"/>
      <c r="G2039" s="247"/>
      <c r="H2039" s="246"/>
      <c r="I2039" s="247"/>
    </row>
    <row r="2040" spans="1:9">
      <c r="A2040" s="242"/>
      <c r="B2040" s="242"/>
      <c r="C2040" s="242"/>
      <c r="D2040" s="243"/>
      <c r="E2040" s="243"/>
      <c r="F2040" s="244"/>
      <c r="G2040" s="247"/>
      <c r="H2040" s="246"/>
      <c r="I2040" s="247"/>
    </row>
    <row r="2041" spans="1:9">
      <c r="A2041" s="242"/>
      <c r="B2041" s="242"/>
      <c r="C2041" s="242"/>
      <c r="D2041" s="243"/>
      <c r="E2041" s="243"/>
      <c r="F2041" s="244"/>
      <c r="G2041" s="247"/>
      <c r="H2041" s="246"/>
      <c r="I2041" s="247"/>
    </row>
    <row r="2042" spans="1:9">
      <c r="A2042" s="242"/>
      <c r="B2042" s="242"/>
      <c r="C2042" s="242"/>
      <c r="D2042" s="243"/>
      <c r="E2042" s="243"/>
      <c r="F2042" s="244"/>
      <c r="G2042" s="247"/>
      <c r="H2042" s="246"/>
      <c r="I2042" s="247"/>
    </row>
    <row r="2043" spans="1:9">
      <c r="A2043" s="242"/>
      <c r="B2043" s="242"/>
      <c r="C2043" s="242"/>
      <c r="D2043" s="243"/>
      <c r="E2043" s="243"/>
      <c r="F2043" s="244"/>
      <c r="G2043" s="247"/>
      <c r="H2043" s="246"/>
      <c r="I2043" s="247"/>
    </row>
    <row r="2044" spans="1:9">
      <c r="A2044" s="242"/>
      <c r="B2044" s="242"/>
      <c r="C2044" s="242"/>
      <c r="D2044" s="243"/>
      <c r="E2044" s="243"/>
      <c r="F2044" s="244"/>
      <c r="G2044" s="247"/>
      <c r="H2044" s="246"/>
      <c r="I2044" s="247"/>
    </row>
    <row r="2045" spans="1:9">
      <c r="A2045" s="242"/>
      <c r="B2045" s="242"/>
      <c r="C2045" s="242"/>
      <c r="D2045" s="243"/>
      <c r="E2045" s="243"/>
      <c r="F2045" s="244"/>
      <c r="G2045" s="247"/>
      <c r="H2045" s="246"/>
      <c r="I2045" s="247"/>
    </row>
    <row r="2046" spans="1:9">
      <c r="A2046" s="242"/>
      <c r="B2046" s="242"/>
      <c r="C2046" s="242"/>
      <c r="D2046" s="243"/>
      <c r="E2046" s="243"/>
      <c r="F2046" s="244"/>
      <c r="G2046" s="247"/>
      <c r="H2046" s="246"/>
      <c r="I2046" s="247"/>
    </row>
    <row r="2047" spans="1:9">
      <c r="A2047" s="242"/>
      <c r="B2047" s="242"/>
      <c r="C2047" s="242"/>
      <c r="D2047" s="243"/>
      <c r="E2047" s="243"/>
      <c r="F2047" s="244"/>
      <c r="G2047" s="247"/>
      <c r="H2047" s="246"/>
      <c r="I2047" s="247"/>
    </row>
    <row r="2048" spans="1:9">
      <c r="A2048" s="242"/>
      <c r="B2048" s="242"/>
      <c r="C2048" s="242"/>
      <c r="D2048" s="243"/>
      <c r="E2048" s="243"/>
      <c r="F2048" s="244"/>
      <c r="G2048" s="247"/>
      <c r="H2048" s="246"/>
      <c r="I2048" s="247"/>
    </row>
    <row r="2049" spans="1:9">
      <c r="A2049" s="242"/>
      <c r="B2049" s="242"/>
      <c r="C2049" s="242"/>
      <c r="D2049" s="243"/>
      <c r="E2049" s="243"/>
      <c r="F2049" s="244"/>
      <c r="G2049" s="247"/>
      <c r="H2049" s="246"/>
      <c r="I2049" s="247"/>
    </row>
    <row r="2050" spans="1:9">
      <c r="A2050" s="242"/>
      <c r="B2050" s="242"/>
      <c r="C2050" s="242"/>
      <c r="D2050" s="243"/>
      <c r="E2050" s="243"/>
      <c r="F2050" s="244"/>
      <c r="G2050" s="247"/>
      <c r="H2050" s="246"/>
      <c r="I2050" s="247"/>
    </row>
    <row r="2051" spans="1:9">
      <c r="A2051" s="242"/>
      <c r="B2051" s="242"/>
      <c r="C2051" s="242"/>
      <c r="D2051" s="243"/>
      <c r="E2051" s="243"/>
      <c r="F2051" s="244"/>
      <c r="G2051" s="247"/>
      <c r="H2051" s="246"/>
      <c r="I2051" s="247"/>
    </row>
    <row r="2052" spans="1:9">
      <c r="A2052" s="242"/>
      <c r="B2052" s="242"/>
      <c r="C2052" s="242"/>
      <c r="D2052" s="243"/>
      <c r="E2052" s="243"/>
      <c r="F2052" s="244"/>
      <c r="G2052" s="247"/>
      <c r="H2052" s="246"/>
      <c r="I2052" s="247"/>
    </row>
    <row r="2053" spans="1:9">
      <c r="A2053" s="242"/>
      <c r="B2053" s="242"/>
      <c r="C2053" s="242"/>
      <c r="D2053" s="243"/>
      <c r="E2053" s="243"/>
      <c r="F2053" s="244"/>
      <c r="G2053" s="247"/>
      <c r="H2053" s="246"/>
      <c r="I2053" s="247"/>
    </row>
    <row r="2054" spans="1:9">
      <c r="A2054" s="242"/>
      <c r="B2054" s="242"/>
      <c r="C2054" s="242"/>
      <c r="D2054" s="243"/>
      <c r="E2054" s="243"/>
      <c r="F2054" s="244"/>
      <c r="G2054" s="247"/>
      <c r="H2054" s="246"/>
      <c r="I2054" s="247"/>
    </row>
    <row r="2055" spans="1:9">
      <c r="A2055" s="242"/>
      <c r="B2055" s="242"/>
      <c r="C2055" s="242"/>
      <c r="D2055" s="243"/>
      <c r="E2055" s="243"/>
      <c r="F2055" s="244"/>
      <c r="G2055" s="247"/>
      <c r="H2055" s="246"/>
      <c r="I2055" s="247"/>
    </row>
    <row r="2056" spans="1:9">
      <c r="A2056" s="242"/>
      <c r="B2056" s="242"/>
      <c r="C2056" s="242"/>
      <c r="D2056" s="243"/>
      <c r="E2056" s="243"/>
      <c r="F2056" s="244"/>
      <c r="G2056" s="247"/>
      <c r="H2056" s="246"/>
      <c r="I2056" s="247"/>
    </row>
    <row r="2057" spans="1:9">
      <c r="A2057" s="242"/>
      <c r="B2057" s="242"/>
      <c r="C2057" s="242"/>
      <c r="D2057" s="243"/>
      <c r="E2057" s="243"/>
      <c r="F2057" s="244"/>
      <c r="G2057" s="247"/>
      <c r="H2057" s="246"/>
      <c r="I2057" s="247"/>
    </row>
    <row r="2058" spans="1:9">
      <c r="A2058" s="242"/>
      <c r="B2058" s="242"/>
      <c r="C2058" s="242"/>
      <c r="D2058" s="243"/>
      <c r="E2058" s="243"/>
      <c r="F2058" s="244"/>
      <c r="G2058" s="247"/>
      <c r="H2058" s="246"/>
      <c r="I2058" s="247"/>
    </row>
    <row r="2059" spans="1:9">
      <c r="A2059" s="242"/>
      <c r="B2059" s="242"/>
      <c r="C2059" s="242"/>
      <c r="D2059" s="243"/>
      <c r="E2059" s="243"/>
      <c r="F2059" s="244"/>
      <c r="G2059" s="247"/>
      <c r="H2059" s="246"/>
      <c r="I2059" s="247"/>
    </row>
    <row r="2060" spans="1:9">
      <c r="A2060" s="242"/>
      <c r="B2060" s="242"/>
      <c r="C2060" s="242"/>
      <c r="D2060" s="243"/>
      <c r="E2060" s="243"/>
      <c r="F2060" s="244"/>
      <c r="G2060" s="247"/>
      <c r="H2060" s="246"/>
      <c r="I2060" s="247"/>
    </row>
    <row r="2061" spans="1:9">
      <c r="A2061" s="242"/>
      <c r="B2061" s="242"/>
      <c r="C2061" s="242"/>
      <c r="D2061" s="243"/>
      <c r="E2061" s="243"/>
      <c r="F2061" s="244"/>
      <c r="G2061" s="247"/>
      <c r="H2061" s="246"/>
      <c r="I2061" s="247"/>
    </row>
    <row r="2062" spans="1:9">
      <c r="A2062" s="242"/>
      <c r="B2062" s="242"/>
      <c r="C2062" s="242"/>
      <c r="D2062" s="243"/>
      <c r="E2062" s="243"/>
      <c r="F2062" s="244"/>
      <c r="G2062" s="247"/>
      <c r="H2062" s="246"/>
      <c r="I2062" s="247"/>
    </row>
    <row r="2063" spans="1:9">
      <c r="A2063" s="242"/>
      <c r="B2063" s="242"/>
      <c r="C2063" s="242"/>
      <c r="D2063" s="243"/>
      <c r="E2063" s="243"/>
      <c r="F2063" s="244"/>
      <c r="G2063" s="247"/>
      <c r="H2063" s="246"/>
      <c r="I2063" s="247"/>
    </row>
    <row r="2064" spans="1:9">
      <c r="A2064" s="242"/>
      <c r="B2064" s="242"/>
      <c r="C2064" s="242"/>
      <c r="D2064" s="243"/>
      <c r="E2064" s="243"/>
      <c r="F2064" s="244"/>
      <c r="G2064" s="247"/>
      <c r="H2064" s="246"/>
      <c r="I2064" s="247"/>
    </row>
    <row r="2065" spans="1:9">
      <c r="A2065" s="242"/>
      <c r="B2065" s="242"/>
      <c r="C2065" s="242"/>
      <c r="D2065" s="243"/>
      <c r="E2065" s="243"/>
      <c r="F2065" s="244"/>
      <c r="G2065" s="247"/>
      <c r="H2065" s="246"/>
      <c r="I2065" s="247"/>
    </row>
    <row r="2066" spans="1:9">
      <c r="A2066" s="242"/>
      <c r="B2066" s="242"/>
      <c r="C2066" s="242"/>
      <c r="D2066" s="243"/>
      <c r="E2066" s="243"/>
      <c r="F2066" s="244"/>
      <c r="G2066" s="247"/>
      <c r="H2066" s="246"/>
      <c r="I2066" s="247"/>
    </row>
    <row r="2067" spans="1:9">
      <c r="A2067" s="242"/>
      <c r="B2067" s="242"/>
      <c r="C2067" s="242"/>
      <c r="D2067" s="243"/>
      <c r="E2067" s="243"/>
      <c r="F2067" s="244"/>
      <c r="G2067" s="247"/>
      <c r="H2067" s="246"/>
      <c r="I2067" s="247"/>
    </row>
    <row r="2068" spans="1:9">
      <c r="A2068" s="242"/>
      <c r="B2068" s="242"/>
      <c r="C2068" s="242"/>
      <c r="D2068" s="243"/>
      <c r="E2068" s="243"/>
      <c r="F2068" s="244"/>
      <c r="G2068" s="247"/>
      <c r="H2068" s="246"/>
      <c r="I2068" s="247"/>
    </row>
    <row r="2069" spans="1:9">
      <c r="A2069" s="242"/>
      <c r="B2069" s="242"/>
      <c r="C2069" s="242"/>
      <c r="D2069" s="243"/>
      <c r="E2069" s="243"/>
      <c r="F2069" s="244"/>
      <c r="G2069" s="247"/>
      <c r="H2069" s="246"/>
      <c r="I2069" s="247"/>
    </row>
    <row r="2070" spans="1:9">
      <c r="A2070" s="242"/>
      <c r="B2070" s="242"/>
      <c r="C2070" s="242"/>
      <c r="D2070" s="243"/>
      <c r="E2070" s="243"/>
      <c r="F2070" s="244"/>
      <c r="G2070" s="247"/>
      <c r="H2070" s="246"/>
      <c r="I2070" s="247"/>
    </row>
    <row r="2071" spans="1:9">
      <c r="A2071" s="242"/>
      <c r="B2071" s="242"/>
      <c r="C2071" s="242"/>
      <c r="D2071" s="243"/>
      <c r="E2071" s="243"/>
      <c r="F2071" s="244"/>
      <c r="G2071" s="247"/>
      <c r="H2071" s="246"/>
      <c r="I2071" s="247"/>
    </row>
    <row r="2072" spans="1:9">
      <c r="A2072" s="242"/>
      <c r="B2072" s="242"/>
      <c r="C2072" s="242"/>
      <c r="D2072" s="243"/>
      <c r="E2072" s="243"/>
      <c r="F2072" s="244"/>
      <c r="G2072" s="247"/>
      <c r="H2072" s="246"/>
      <c r="I2072" s="247"/>
    </row>
    <row r="2073" spans="1:9">
      <c r="A2073" s="242"/>
      <c r="B2073" s="242"/>
      <c r="C2073" s="242"/>
      <c r="D2073" s="243"/>
      <c r="E2073" s="243"/>
      <c r="F2073" s="244"/>
      <c r="G2073" s="247"/>
      <c r="H2073" s="246"/>
      <c r="I2073" s="247"/>
    </row>
    <row r="2074" spans="1:9">
      <c r="A2074" s="242"/>
      <c r="B2074" s="242"/>
      <c r="C2074" s="242"/>
      <c r="D2074" s="243"/>
      <c r="E2074" s="243"/>
      <c r="F2074" s="244"/>
      <c r="G2074" s="247"/>
      <c r="H2074" s="246"/>
      <c r="I2074" s="247"/>
    </row>
    <row r="2075" spans="1:9">
      <c r="A2075" s="242"/>
      <c r="B2075" s="242"/>
      <c r="C2075" s="242"/>
      <c r="D2075" s="243"/>
      <c r="E2075" s="243"/>
      <c r="F2075" s="244"/>
      <c r="G2075" s="247"/>
      <c r="H2075" s="246"/>
      <c r="I2075" s="247"/>
    </row>
    <row r="2076" spans="1:9">
      <c r="A2076" s="242"/>
      <c r="B2076" s="242"/>
      <c r="C2076" s="242"/>
      <c r="D2076" s="243"/>
      <c r="E2076" s="243"/>
      <c r="F2076" s="244"/>
      <c r="G2076" s="247"/>
      <c r="H2076" s="246"/>
      <c r="I2076" s="247"/>
    </row>
    <row r="2077" spans="1:9">
      <c r="A2077" s="242"/>
      <c r="B2077" s="242"/>
      <c r="C2077" s="242"/>
      <c r="D2077" s="243"/>
      <c r="E2077" s="243"/>
      <c r="F2077" s="244"/>
      <c r="G2077" s="247"/>
      <c r="H2077" s="246"/>
      <c r="I2077" s="247"/>
    </row>
    <row r="2078" spans="1:9">
      <c r="A2078" s="242"/>
      <c r="B2078" s="242"/>
      <c r="C2078" s="242"/>
      <c r="D2078" s="243"/>
      <c r="E2078" s="243"/>
      <c r="F2078" s="244"/>
      <c r="G2078" s="247"/>
      <c r="H2078" s="246"/>
      <c r="I2078" s="247"/>
    </row>
    <row r="2079" spans="1:9">
      <c r="A2079" s="242"/>
      <c r="B2079" s="242"/>
      <c r="C2079" s="242"/>
      <c r="D2079" s="243"/>
      <c r="E2079" s="243"/>
      <c r="F2079" s="244"/>
      <c r="G2079" s="247"/>
      <c r="H2079" s="246"/>
      <c r="I2079" s="247"/>
    </row>
    <row r="2080" spans="1:9">
      <c r="A2080" s="242"/>
      <c r="B2080" s="242"/>
      <c r="C2080" s="242"/>
      <c r="D2080" s="243"/>
      <c r="E2080" s="243"/>
      <c r="F2080" s="244"/>
      <c r="G2080" s="247"/>
      <c r="H2080" s="246"/>
      <c r="I2080" s="247"/>
    </row>
    <row r="2081" spans="1:9">
      <c r="A2081" s="242"/>
      <c r="B2081" s="242"/>
      <c r="C2081" s="242"/>
      <c r="D2081" s="243"/>
      <c r="E2081" s="243"/>
      <c r="F2081" s="244"/>
      <c r="G2081" s="247"/>
      <c r="H2081" s="246"/>
      <c r="I2081" s="247"/>
    </row>
    <row r="2082" spans="1:9">
      <c r="A2082" s="242"/>
      <c r="B2082" s="242"/>
      <c r="C2082" s="242"/>
      <c r="D2082" s="243"/>
      <c r="E2082" s="243"/>
      <c r="F2082" s="244"/>
      <c r="G2082" s="247"/>
      <c r="H2082" s="246"/>
      <c r="I2082" s="247"/>
    </row>
    <row r="2083" spans="1:9">
      <c r="A2083" s="242"/>
      <c r="B2083" s="242"/>
      <c r="C2083" s="242"/>
      <c r="D2083" s="243"/>
      <c r="E2083" s="243"/>
      <c r="F2083" s="244"/>
      <c r="G2083" s="247"/>
      <c r="H2083" s="246"/>
      <c r="I2083" s="247"/>
    </row>
    <row r="2084" spans="1:9">
      <c r="A2084" s="242"/>
      <c r="B2084" s="242"/>
      <c r="C2084" s="242"/>
      <c r="D2084" s="243"/>
      <c r="E2084" s="243"/>
      <c r="F2084" s="244"/>
      <c r="G2084" s="247"/>
      <c r="H2084" s="246"/>
      <c r="I2084" s="247"/>
    </row>
    <row r="2085" spans="1:9">
      <c r="A2085" s="242"/>
      <c r="B2085" s="242"/>
      <c r="C2085" s="242"/>
      <c r="D2085" s="243"/>
      <c r="E2085" s="243"/>
      <c r="F2085" s="244"/>
      <c r="G2085" s="247"/>
      <c r="H2085" s="246"/>
      <c r="I2085" s="247"/>
    </row>
    <row r="2086" spans="1:9">
      <c r="A2086" s="242"/>
      <c r="B2086" s="242"/>
      <c r="C2086" s="242"/>
      <c r="D2086" s="243"/>
      <c r="E2086" s="243"/>
      <c r="F2086" s="244"/>
      <c r="G2086" s="247"/>
      <c r="H2086" s="246"/>
      <c r="I2086" s="247"/>
    </row>
    <row r="2087" spans="1:9">
      <c r="A2087" s="242"/>
      <c r="B2087" s="242"/>
      <c r="C2087" s="242"/>
      <c r="D2087" s="243"/>
      <c r="E2087" s="243"/>
      <c r="F2087" s="244"/>
      <c r="G2087" s="247"/>
      <c r="H2087" s="246"/>
      <c r="I2087" s="247"/>
    </row>
    <row r="2088" spans="1:9">
      <c r="A2088" s="242"/>
      <c r="B2088" s="242"/>
      <c r="C2088" s="242"/>
      <c r="D2088" s="243"/>
      <c r="E2088" s="243"/>
      <c r="F2088" s="244"/>
      <c r="G2088" s="247"/>
      <c r="H2088" s="246"/>
      <c r="I2088" s="247"/>
    </row>
    <row r="2089" spans="1:9">
      <c r="A2089" s="242"/>
      <c r="B2089" s="242"/>
      <c r="C2089" s="242"/>
      <c r="D2089" s="243"/>
      <c r="E2089" s="243"/>
      <c r="F2089" s="244"/>
      <c r="G2089" s="247"/>
      <c r="H2089" s="246"/>
      <c r="I2089" s="247"/>
    </row>
    <row r="2090" spans="1:9">
      <c r="A2090" s="242"/>
      <c r="B2090" s="242"/>
      <c r="C2090" s="242"/>
      <c r="D2090" s="243"/>
      <c r="E2090" s="243"/>
      <c r="F2090" s="244"/>
      <c r="G2090" s="247"/>
      <c r="H2090" s="246"/>
      <c r="I2090" s="247"/>
    </row>
    <row r="2091" spans="1:9">
      <c r="A2091" s="242"/>
      <c r="B2091" s="242"/>
      <c r="C2091" s="242"/>
      <c r="D2091" s="243"/>
      <c r="E2091" s="243"/>
      <c r="F2091" s="244"/>
      <c r="G2091" s="247"/>
      <c r="H2091" s="246"/>
      <c r="I2091" s="247"/>
    </row>
    <row r="2092" spans="1:9">
      <c r="A2092" s="242"/>
      <c r="B2092" s="242"/>
      <c r="C2092" s="242"/>
      <c r="D2092" s="243"/>
      <c r="E2092" s="243"/>
      <c r="F2092" s="244"/>
      <c r="G2092" s="247"/>
      <c r="H2092" s="246"/>
      <c r="I2092" s="247"/>
    </row>
    <row r="2093" spans="1:9">
      <c r="A2093" s="242"/>
      <c r="B2093" s="242"/>
      <c r="C2093" s="242"/>
      <c r="D2093" s="243"/>
      <c r="E2093" s="243"/>
      <c r="F2093" s="244"/>
      <c r="G2093" s="247"/>
      <c r="H2093" s="246"/>
      <c r="I2093" s="247"/>
    </row>
    <row r="2094" spans="1:9">
      <c r="A2094" s="242"/>
      <c r="B2094" s="242"/>
      <c r="C2094" s="242"/>
      <c r="D2094" s="243"/>
      <c r="E2094" s="243"/>
      <c r="F2094" s="244"/>
      <c r="G2094" s="247"/>
      <c r="H2094" s="246"/>
      <c r="I2094" s="247"/>
    </row>
    <row r="2095" spans="1:9">
      <c r="A2095" s="242"/>
      <c r="B2095" s="242"/>
      <c r="C2095" s="242"/>
      <c r="D2095" s="243"/>
      <c r="E2095" s="243"/>
      <c r="F2095" s="244"/>
      <c r="G2095" s="247"/>
      <c r="H2095" s="246"/>
      <c r="I2095" s="247"/>
    </row>
    <row r="2096" spans="1:9">
      <c r="A2096" s="242"/>
      <c r="B2096" s="242"/>
      <c r="C2096" s="242"/>
      <c r="D2096" s="243"/>
      <c r="E2096" s="243"/>
      <c r="F2096" s="244"/>
      <c r="G2096" s="247"/>
      <c r="H2096" s="246"/>
      <c r="I2096" s="247"/>
    </row>
    <row r="2097" spans="1:9">
      <c r="A2097" s="242"/>
      <c r="B2097" s="242"/>
      <c r="C2097" s="242"/>
      <c r="D2097" s="243"/>
      <c r="E2097" s="243"/>
      <c r="F2097" s="244"/>
      <c r="G2097" s="247"/>
      <c r="H2097" s="246"/>
      <c r="I2097" s="247"/>
    </row>
    <row r="2098" spans="1:9">
      <c r="A2098" s="242"/>
      <c r="B2098" s="242"/>
      <c r="C2098" s="242"/>
      <c r="D2098" s="243"/>
      <c r="E2098" s="243"/>
      <c r="F2098" s="244"/>
      <c r="G2098" s="247"/>
      <c r="H2098" s="246"/>
      <c r="I2098" s="247"/>
    </row>
    <row r="2099" spans="1:9">
      <c r="A2099" s="242"/>
      <c r="B2099" s="242"/>
      <c r="C2099" s="242"/>
      <c r="D2099" s="243"/>
      <c r="E2099" s="243"/>
      <c r="F2099" s="244"/>
      <c r="G2099" s="247"/>
      <c r="H2099" s="246"/>
      <c r="I2099" s="247"/>
    </row>
    <row r="2100" spans="1:9">
      <c r="A2100" s="242"/>
      <c r="B2100" s="242"/>
      <c r="C2100" s="242"/>
      <c r="D2100" s="243"/>
      <c r="E2100" s="243"/>
      <c r="F2100" s="244"/>
      <c r="G2100" s="247"/>
      <c r="H2100" s="246"/>
      <c r="I2100" s="247"/>
    </row>
    <row r="2101" spans="1:9">
      <c r="A2101" s="242"/>
      <c r="B2101" s="242"/>
      <c r="C2101" s="242"/>
      <c r="D2101" s="243"/>
      <c r="E2101" s="243"/>
      <c r="F2101" s="244"/>
      <c r="G2101" s="247"/>
      <c r="H2101" s="246"/>
      <c r="I2101" s="247"/>
    </row>
    <row r="2102" spans="1:9">
      <c r="A2102" s="242"/>
      <c r="B2102" s="242"/>
      <c r="C2102" s="242"/>
      <c r="D2102" s="243"/>
      <c r="E2102" s="243"/>
      <c r="F2102" s="244"/>
      <c r="G2102" s="247"/>
      <c r="H2102" s="246"/>
      <c r="I2102" s="247"/>
    </row>
    <row r="2103" spans="1:9">
      <c r="A2103" s="242"/>
      <c r="B2103" s="242"/>
      <c r="C2103" s="242"/>
      <c r="D2103" s="243"/>
      <c r="E2103" s="243"/>
      <c r="F2103" s="244"/>
      <c r="G2103" s="247"/>
      <c r="H2103" s="246"/>
      <c r="I2103" s="247"/>
    </row>
    <row r="2104" spans="1:9">
      <c r="A2104" s="242"/>
      <c r="B2104" s="242"/>
      <c r="C2104" s="242"/>
      <c r="D2104" s="243"/>
      <c r="E2104" s="243"/>
      <c r="F2104" s="244"/>
      <c r="G2104" s="247"/>
      <c r="H2104" s="246"/>
      <c r="I2104" s="247"/>
    </row>
    <row r="2105" spans="1:9">
      <c r="A2105" s="242"/>
      <c r="B2105" s="242"/>
      <c r="C2105" s="242"/>
      <c r="D2105" s="243"/>
      <c r="E2105" s="243"/>
      <c r="F2105" s="244"/>
      <c r="G2105" s="247"/>
      <c r="H2105" s="246"/>
      <c r="I2105" s="247"/>
    </row>
    <row r="2106" spans="1:9">
      <c r="A2106" s="242"/>
      <c r="B2106" s="242"/>
      <c r="C2106" s="242"/>
      <c r="D2106" s="243"/>
      <c r="E2106" s="243"/>
      <c r="F2106" s="244"/>
      <c r="G2106" s="247"/>
      <c r="H2106" s="246"/>
      <c r="I2106" s="247"/>
    </row>
    <row r="2107" spans="1:9">
      <c r="A2107" s="242"/>
      <c r="B2107" s="242"/>
      <c r="C2107" s="242"/>
      <c r="D2107" s="243"/>
      <c r="E2107" s="243"/>
      <c r="F2107" s="244"/>
      <c r="G2107" s="247"/>
      <c r="H2107" s="246"/>
      <c r="I2107" s="247"/>
    </row>
    <row r="2108" spans="1:9">
      <c r="A2108" s="242"/>
      <c r="B2108" s="242"/>
      <c r="C2108" s="242"/>
      <c r="D2108" s="243"/>
      <c r="E2108" s="243"/>
      <c r="F2108" s="244"/>
      <c r="G2108" s="247"/>
      <c r="H2108" s="246"/>
      <c r="I2108" s="247"/>
    </row>
    <row r="2109" spans="1:9">
      <c r="A2109" s="242"/>
      <c r="B2109" s="242"/>
      <c r="C2109" s="242"/>
      <c r="D2109" s="243"/>
      <c r="E2109" s="243"/>
      <c r="F2109" s="244"/>
      <c r="G2109" s="247"/>
      <c r="H2109" s="246"/>
      <c r="I2109" s="247"/>
    </row>
    <row r="2110" spans="1:9">
      <c r="A2110" s="242"/>
      <c r="B2110" s="242"/>
      <c r="C2110" s="242"/>
      <c r="D2110" s="243"/>
      <c r="E2110" s="243"/>
      <c r="F2110" s="244"/>
      <c r="G2110" s="247"/>
      <c r="H2110" s="246"/>
      <c r="I2110" s="247"/>
    </row>
    <row r="2111" spans="1:9">
      <c r="A2111" s="242"/>
      <c r="B2111" s="242"/>
      <c r="C2111" s="242"/>
      <c r="D2111" s="243"/>
      <c r="E2111" s="243"/>
      <c r="F2111" s="244"/>
      <c r="G2111" s="247"/>
      <c r="H2111" s="246"/>
      <c r="I2111" s="247"/>
    </row>
    <row r="2112" spans="1:9">
      <c r="A2112" s="242"/>
      <c r="B2112" s="242"/>
      <c r="C2112" s="242"/>
      <c r="D2112" s="243"/>
      <c r="E2112" s="243"/>
      <c r="F2112" s="244"/>
      <c r="G2112" s="247"/>
      <c r="H2112" s="246"/>
      <c r="I2112" s="247"/>
    </row>
    <row r="2113" spans="1:9">
      <c r="A2113" s="242"/>
      <c r="B2113" s="242"/>
      <c r="C2113" s="242"/>
      <c r="D2113" s="243"/>
      <c r="E2113" s="243"/>
      <c r="F2113" s="244"/>
      <c r="G2113" s="247"/>
      <c r="H2113" s="246"/>
      <c r="I2113" s="247"/>
    </row>
    <row r="2114" spans="1:9">
      <c r="A2114" s="242"/>
      <c r="B2114" s="242"/>
      <c r="C2114" s="242"/>
      <c r="D2114" s="243"/>
      <c r="E2114" s="243"/>
      <c r="F2114" s="244"/>
      <c r="G2114" s="247"/>
      <c r="H2114" s="246"/>
      <c r="I2114" s="247"/>
    </row>
    <row r="2115" spans="1:9">
      <c r="A2115" s="242"/>
      <c r="B2115" s="242"/>
      <c r="C2115" s="242"/>
      <c r="D2115" s="243"/>
      <c r="E2115" s="243"/>
      <c r="F2115" s="244"/>
      <c r="G2115" s="247"/>
      <c r="H2115" s="246"/>
      <c r="I2115" s="247"/>
    </row>
    <row r="2116" spans="1:9">
      <c r="A2116" s="242"/>
      <c r="B2116" s="242"/>
      <c r="C2116" s="242"/>
      <c r="D2116" s="243"/>
      <c r="E2116" s="243"/>
      <c r="F2116" s="244"/>
      <c r="G2116" s="247"/>
      <c r="H2116" s="246"/>
      <c r="I2116" s="247"/>
    </row>
    <row r="2117" spans="1:9">
      <c r="A2117" s="242"/>
      <c r="B2117" s="242"/>
      <c r="C2117" s="242"/>
      <c r="D2117" s="243"/>
      <c r="E2117" s="243"/>
      <c r="F2117" s="244"/>
      <c r="G2117" s="247"/>
      <c r="H2117" s="246"/>
      <c r="I2117" s="247"/>
    </row>
    <row r="2118" spans="1:9">
      <c r="A2118" s="242"/>
      <c r="B2118" s="242"/>
      <c r="C2118" s="242"/>
      <c r="D2118" s="243"/>
      <c r="E2118" s="243"/>
      <c r="F2118" s="244"/>
      <c r="G2118" s="247"/>
      <c r="H2118" s="246"/>
      <c r="I2118" s="247"/>
    </row>
    <row r="2119" spans="1:9">
      <c r="A2119" s="242"/>
      <c r="B2119" s="242"/>
      <c r="C2119" s="242"/>
      <c r="D2119" s="243"/>
      <c r="E2119" s="243"/>
      <c r="F2119" s="244"/>
      <c r="G2119" s="247"/>
      <c r="H2119" s="246"/>
      <c r="I2119" s="247"/>
    </row>
    <row r="2120" spans="1:9">
      <c r="A2120" s="242"/>
      <c r="B2120" s="242"/>
      <c r="C2120" s="242"/>
      <c r="D2120" s="243"/>
      <c r="E2120" s="243"/>
      <c r="F2120" s="244"/>
      <c r="G2120" s="247"/>
      <c r="H2120" s="246"/>
      <c r="I2120" s="247"/>
    </row>
    <row r="2121" spans="1:9">
      <c r="A2121" s="242"/>
      <c r="B2121" s="242"/>
      <c r="C2121" s="242"/>
      <c r="D2121" s="243"/>
      <c r="E2121" s="243"/>
      <c r="F2121" s="244"/>
      <c r="G2121" s="247"/>
      <c r="H2121" s="246"/>
      <c r="I2121" s="247"/>
    </row>
    <row r="2122" spans="1:9">
      <c r="A2122" s="242"/>
      <c r="B2122" s="242"/>
      <c r="C2122" s="242"/>
      <c r="D2122" s="243"/>
      <c r="E2122" s="243"/>
      <c r="F2122" s="244"/>
      <c r="G2122" s="247"/>
      <c r="H2122" s="246"/>
      <c r="I2122" s="247"/>
    </row>
    <row r="2123" spans="1:9">
      <c r="A2123" s="242"/>
      <c r="B2123" s="242"/>
      <c r="C2123" s="242"/>
      <c r="D2123" s="243"/>
      <c r="E2123" s="243"/>
      <c r="F2123" s="244"/>
      <c r="G2123" s="247"/>
      <c r="H2123" s="246"/>
      <c r="I2123" s="247"/>
    </row>
    <row r="2124" spans="1:9">
      <c r="A2124" s="242"/>
      <c r="B2124" s="242"/>
      <c r="C2124" s="242"/>
      <c r="D2124" s="243"/>
      <c r="E2124" s="243"/>
      <c r="F2124" s="244"/>
      <c r="G2124" s="247"/>
      <c r="H2124" s="246"/>
      <c r="I2124" s="247"/>
    </row>
    <row r="2125" spans="1:9">
      <c r="A2125" s="242"/>
      <c r="B2125" s="242"/>
      <c r="C2125" s="242"/>
      <c r="D2125" s="243"/>
      <c r="E2125" s="243"/>
      <c r="F2125" s="244"/>
      <c r="G2125" s="247"/>
      <c r="H2125" s="246"/>
      <c r="I2125" s="247"/>
    </row>
    <row r="2126" spans="1:9">
      <c r="A2126" s="242"/>
      <c r="B2126" s="242"/>
      <c r="C2126" s="242"/>
      <c r="D2126" s="243"/>
      <c r="E2126" s="243"/>
      <c r="F2126" s="244"/>
      <c r="G2126" s="247"/>
      <c r="H2126" s="246"/>
      <c r="I2126" s="247"/>
    </row>
    <row r="2127" spans="1:9">
      <c r="A2127" s="242"/>
      <c r="B2127" s="242"/>
      <c r="C2127" s="242"/>
      <c r="D2127" s="243"/>
      <c r="E2127" s="243"/>
      <c r="F2127" s="244"/>
      <c r="G2127" s="247"/>
      <c r="H2127" s="246"/>
      <c r="I2127" s="247"/>
    </row>
    <row r="2128" spans="1:9">
      <c r="A2128" s="242"/>
      <c r="B2128" s="242"/>
      <c r="C2128" s="242"/>
      <c r="D2128" s="243"/>
      <c r="E2128" s="243"/>
      <c r="F2128" s="244"/>
      <c r="G2128" s="247"/>
      <c r="H2128" s="246"/>
      <c r="I2128" s="247"/>
    </row>
    <row r="2129" spans="1:9">
      <c r="A2129" s="242"/>
      <c r="B2129" s="242"/>
      <c r="C2129" s="242"/>
      <c r="D2129" s="243"/>
      <c r="E2129" s="243"/>
      <c r="F2129" s="244"/>
      <c r="G2129" s="247"/>
      <c r="H2129" s="246"/>
      <c r="I2129" s="247"/>
    </row>
    <row r="2130" spans="1:9">
      <c r="A2130" s="242"/>
      <c r="B2130" s="242"/>
      <c r="C2130" s="242"/>
      <c r="D2130" s="243"/>
      <c r="E2130" s="243"/>
      <c r="F2130" s="244"/>
      <c r="G2130" s="247"/>
      <c r="H2130" s="246"/>
      <c r="I2130" s="247"/>
    </row>
    <row r="2131" spans="1:9">
      <c r="A2131" s="242"/>
      <c r="B2131" s="242"/>
      <c r="C2131" s="242"/>
      <c r="D2131" s="243"/>
      <c r="E2131" s="243"/>
      <c r="F2131" s="244"/>
      <c r="G2131" s="247"/>
      <c r="H2131" s="246"/>
      <c r="I2131" s="247"/>
    </row>
    <row r="2132" spans="1:9">
      <c r="A2132" s="242"/>
      <c r="B2132" s="242"/>
      <c r="C2132" s="242"/>
      <c r="D2132" s="243"/>
      <c r="E2132" s="243"/>
      <c r="F2132" s="244"/>
      <c r="G2132" s="247"/>
      <c r="H2132" s="246"/>
      <c r="I2132" s="247"/>
    </row>
    <row r="2133" spans="1:9">
      <c r="A2133" s="242"/>
      <c r="B2133" s="242"/>
      <c r="C2133" s="242"/>
      <c r="D2133" s="243"/>
      <c r="E2133" s="243"/>
      <c r="F2133" s="244"/>
      <c r="G2133" s="247"/>
      <c r="H2133" s="246"/>
      <c r="I2133" s="247"/>
    </row>
    <row r="2134" spans="1:9">
      <c r="A2134" s="242"/>
      <c r="B2134" s="242"/>
      <c r="C2134" s="242"/>
      <c r="D2134" s="243"/>
      <c r="E2134" s="243"/>
      <c r="F2134" s="244"/>
      <c r="G2134" s="247"/>
      <c r="H2134" s="246"/>
      <c r="I2134" s="247"/>
    </row>
    <row r="2135" spans="1:9">
      <c r="A2135" s="242"/>
      <c r="B2135" s="242"/>
      <c r="C2135" s="242"/>
      <c r="D2135" s="243"/>
      <c r="E2135" s="243"/>
      <c r="F2135" s="244"/>
      <c r="G2135" s="247"/>
      <c r="H2135" s="246"/>
      <c r="I2135" s="247"/>
    </row>
    <row r="2136" spans="1:9">
      <c r="A2136" s="242"/>
      <c r="B2136" s="242"/>
      <c r="C2136" s="242"/>
      <c r="D2136" s="243"/>
      <c r="E2136" s="243"/>
      <c r="F2136" s="244"/>
      <c r="G2136" s="247"/>
      <c r="H2136" s="246"/>
      <c r="I2136" s="247"/>
    </row>
    <row r="2137" spans="1:9">
      <c r="A2137" s="242"/>
      <c r="B2137" s="242"/>
      <c r="C2137" s="242"/>
      <c r="D2137" s="243"/>
      <c r="E2137" s="243"/>
      <c r="F2137" s="244"/>
      <c r="G2137" s="247"/>
      <c r="H2137" s="246"/>
      <c r="I2137" s="247"/>
    </row>
    <row r="2138" spans="1:9">
      <c r="A2138" s="242"/>
      <c r="B2138" s="242"/>
      <c r="C2138" s="242"/>
      <c r="D2138" s="243"/>
      <c r="E2138" s="243"/>
      <c r="F2138" s="244"/>
      <c r="G2138" s="247"/>
      <c r="H2138" s="246"/>
      <c r="I2138" s="247"/>
    </row>
    <row r="2139" spans="1:9">
      <c r="A2139" s="242"/>
      <c r="B2139" s="242"/>
      <c r="C2139" s="242"/>
      <c r="D2139" s="243"/>
      <c r="E2139" s="243"/>
      <c r="F2139" s="244"/>
      <c r="G2139" s="247"/>
      <c r="H2139" s="246"/>
      <c r="I2139" s="247"/>
    </row>
    <row r="2140" spans="1:9">
      <c r="A2140" s="242"/>
      <c r="B2140" s="242"/>
      <c r="C2140" s="242"/>
      <c r="D2140" s="243"/>
      <c r="E2140" s="243"/>
      <c r="F2140" s="244"/>
      <c r="G2140" s="247"/>
      <c r="H2140" s="246"/>
      <c r="I2140" s="247"/>
    </row>
    <row r="2141" spans="1:9">
      <c r="A2141" s="242"/>
      <c r="B2141" s="242"/>
      <c r="C2141" s="242"/>
      <c r="D2141" s="243"/>
      <c r="E2141" s="243"/>
      <c r="F2141" s="244"/>
      <c r="G2141" s="247"/>
      <c r="H2141" s="246"/>
      <c r="I2141" s="247"/>
    </row>
    <row r="2142" spans="1:9">
      <c r="A2142" s="242"/>
      <c r="B2142" s="242"/>
      <c r="C2142" s="242"/>
      <c r="D2142" s="243"/>
      <c r="E2142" s="243"/>
      <c r="F2142" s="244"/>
      <c r="G2142" s="247"/>
      <c r="H2142" s="246"/>
      <c r="I2142" s="247"/>
    </row>
    <row r="2143" spans="1:9">
      <c r="A2143" s="242"/>
      <c r="B2143" s="242"/>
      <c r="C2143" s="242"/>
      <c r="D2143" s="243"/>
      <c r="E2143" s="243"/>
      <c r="F2143" s="244"/>
      <c r="G2143" s="247"/>
      <c r="H2143" s="246"/>
      <c r="I2143" s="247"/>
    </row>
    <row r="2144" spans="1:9">
      <c r="A2144" s="242"/>
      <c r="B2144" s="242"/>
      <c r="C2144" s="242"/>
      <c r="D2144" s="243"/>
      <c r="E2144" s="243"/>
      <c r="F2144" s="244"/>
      <c r="G2144" s="247"/>
      <c r="H2144" s="246"/>
      <c r="I2144" s="247"/>
    </row>
    <row r="2145" spans="1:9">
      <c r="A2145" s="242"/>
      <c r="B2145" s="242"/>
      <c r="C2145" s="242"/>
      <c r="D2145" s="243"/>
      <c r="E2145" s="243"/>
      <c r="F2145" s="244"/>
      <c r="G2145" s="247"/>
      <c r="H2145" s="246"/>
      <c r="I2145" s="247"/>
    </row>
    <row r="2146" spans="1:9">
      <c r="A2146" s="242"/>
      <c r="B2146" s="242"/>
      <c r="C2146" s="242"/>
      <c r="D2146" s="243"/>
      <c r="E2146" s="243"/>
      <c r="F2146" s="244"/>
      <c r="G2146" s="247"/>
      <c r="H2146" s="246"/>
      <c r="I2146" s="247"/>
    </row>
    <row r="2147" spans="1:9">
      <c r="A2147" s="242"/>
      <c r="B2147" s="242"/>
      <c r="C2147" s="242"/>
      <c r="D2147" s="243"/>
      <c r="E2147" s="243"/>
      <c r="F2147" s="244"/>
      <c r="G2147" s="247"/>
      <c r="H2147" s="246"/>
      <c r="I2147" s="247"/>
    </row>
    <row r="2148" spans="1:9">
      <c r="A2148" s="242"/>
      <c r="B2148" s="242"/>
      <c r="C2148" s="242"/>
      <c r="D2148" s="243"/>
      <c r="E2148" s="243"/>
      <c r="F2148" s="244"/>
      <c r="G2148" s="247"/>
      <c r="H2148" s="246"/>
      <c r="I2148" s="247"/>
    </row>
    <row r="2149" spans="1:9">
      <c r="A2149" s="242"/>
      <c r="B2149" s="242"/>
      <c r="C2149" s="242"/>
      <c r="D2149" s="243"/>
      <c r="E2149" s="243"/>
      <c r="F2149" s="244"/>
      <c r="G2149" s="247"/>
      <c r="H2149" s="246"/>
      <c r="I2149" s="247"/>
    </row>
    <row r="2150" spans="1:9">
      <c r="A2150" s="242"/>
      <c r="B2150" s="242"/>
      <c r="C2150" s="242"/>
      <c r="D2150" s="243"/>
      <c r="E2150" s="243"/>
      <c r="F2150" s="244"/>
      <c r="G2150" s="247"/>
      <c r="H2150" s="246"/>
      <c r="I2150" s="247"/>
    </row>
    <row r="2151" spans="1:9">
      <c r="A2151" s="242"/>
      <c r="B2151" s="242"/>
      <c r="C2151" s="242"/>
      <c r="D2151" s="243"/>
      <c r="E2151" s="243"/>
      <c r="F2151" s="244"/>
      <c r="G2151" s="247"/>
      <c r="H2151" s="246"/>
      <c r="I2151" s="247"/>
    </row>
    <row r="2152" spans="1:9">
      <c r="A2152" s="242"/>
      <c r="B2152" s="242"/>
      <c r="C2152" s="242"/>
      <c r="D2152" s="243"/>
      <c r="E2152" s="243"/>
      <c r="F2152" s="244"/>
      <c r="G2152" s="247"/>
      <c r="H2152" s="246"/>
      <c r="I2152" s="247"/>
    </row>
    <row r="2153" spans="1:9">
      <c r="A2153" s="242"/>
      <c r="B2153" s="242"/>
      <c r="C2153" s="242"/>
      <c r="D2153" s="243"/>
      <c r="E2153" s="243"/>
      <c r="F2153" s="244"/>
      <c r="G2153" s="247"/>
      <c r="H2153" s="246"/>
      <c r="I2153" s="247"/>
    </row>
    <row r="2154" spans="1:9">
      <c r="A2154" s="242"/>
      <c r="B2154" s="242"/>
      <c r="C2154" s="242"/>
      <c r="D2154" s="243"/>
      <c r="E2154" s="243"/>
      <c r="F2154" s="244"/>
      <c r="G2154" s="247"/>
      <c r="H2154" s="246"/>
      <c r="I2154" s="247"/>
    </row>
    <row r="2155" spans="1:9">
      <c r="A2155" s="242"/>
      <c r="B2155" s="242"/>
      <c r="C2155" s="242"/>
      <c r="D2155" s="243"/>
      <c r="E2155" s="243"/>
      <c r="F2155" s="244"/>
      <c r="G2155" s="247"/>
      <c r="H2155" s="246"/>
      <c r="I2155" s="247"/>
    </row>
    <row r="2156" spans="1:9">
      <c r="A2156" s="242"/>
      <c r="B2156" s="242"/>
      <c r="C2156" s="242"/>
      <c r="D2156" s="243"/>
      <c r="E2156" s="243"/>
      <c r="F2156" s="244"/>
      <c r="G2156" s="247"/>
      <c r="H2156" s="246"/>
      <c r="I2156" s="247"/>
    </row>
    <row r="2157" spans="1:9">
      <c r="A2157" s="242"/>
      <c r="B2157" s="242"/>
      <c r="C2157" s="242"/>
      <c r="D2157" s="243"/>
      <c r="E2157" s="243"/>
      <c r="F2157" s="244"/>
      <c r="G2157" s="247"/>
      <c r="H2157" s="246"/>
      <c r="I2157" s="247"/>
    </row>
    <row r="2158" spans="1:9">
      <c r="A2158" s="242"/>
      <c r="B2158" s="242"/>
      <c r="C2158" s="242"/>
      <c r="D2158" s="243"/>
      <c r="E2158" s="243"/>
      <c r="F2158" s="244"/>
      <c r="G2158" s="247"/>
      <c r="H2158" s="246"/>
      <c r="I2158" s="247"/>
    </row>
    <row r="2159" spans="1:9">
      <c r="A2159" s="242"/>
      <c r="B2159" s="242"/>
      <c r="C2159" s="242"/>
      <c r="D2159" s="243"/>
      <c r="E2159" s="243"/>
      <c r="F2159" s="244"/>
      <c r="G2159" s="247"/>
      <c r="H2159" s="246"/>
      <c r="I2159" s="247"/>
    </row>
    <row r="2160" spans="1:9">
      <c r="A2160" s="242"/>
      <c r="B2160" s="242"/>
      <c r="C2160" s="242"/>
      <c r="D2160" s="243"/>
      <c r="E2160" s="243"/>
      <c r="F2160" s="244"/>
      <c r="G2160" s="247"/>
      <c r="H2160" s="246"/>
      <c r="I2160" s="247"/>
    </row>
    <row r="2161" spans="1:9">
      <c r="A2161" s="242"/>
      <c r="B2161" s="242"/>
      <c r="C2161" s="242"/>
      <c r="D2161" s="243"/>
      <c r="E2161" s="243"/>
      <c r="F2161" s="244"/>
      <c r="G2161" s="247"/>
      <c r="H2161" s="246"/>
      <c r="I2161" s="247"/>
    </row>
    <row r="2162" spans="1:9">
      <c r="A2162" s="242"/>
      <c r="B2162" s="242"/>
      <c r="C2162" s="242"/>
      <c r="D2162" s="243"/>
      <c r="E2162" s="243"/>
      <c r="F2162" s="244"/>
      <c r="G2162" s="247"/>
      <c r="H2162" s="246"/>
      <c r="I2162" s="247"/>
    </row>
    <row r="2163" spans="1:9">
      <c r="A2163" s="242"/>
      <c r="B2163" s="242"/>
      <c r="C2163" s="242"/>
      <c r="D2163" s="243"/>
      <c r="E2163" s="243"/>
      <c r="F2163" s="244"/>
      <c r="G2163" s="247"/>
      <c r="H2163" s="246"/>
      <c r="I2163" s="247"/>
    </row>
    <row r="2164" spans="1:9">
      <c r="A2164" s="242"/>
      <c r="B2164" s="242"/>
      <c r="C2164" s="242"/>
      <c r="D2164" s="243"/>
      <c r="E2164" s="243"/>
      <c r="F2164" s="244"/>
      <c r="G2164" s="247"/>
      <c r="H2164" s="246"/>
      <c r="I2164" s="247"/>
    </row>
    <row r="2165" spans="1:9">
      <c r="A2165" s="242"/>
      <c r="B2165" s="242"/>
      <c r="C2165" s="242"/>
      <c r="D2165" s="243"/>
      <c r="E2165" s="243"/>
      <c r="F2165" s="244"/>
      <c r="G2165" s="247"/>
      <c r="H2165" s="246"/>
      <c r="I2165" s="247"/>
    </row>
    <row r="2166" spans="1:9">
      <c r="A2166" s="242"/>
      <c r="B2166" s="242"/>
      <c r="C2166" s="242"/>
      <c r="D2166" s="243"/>
      <c r="E2166" s="243"/>
      <c r="F2166" s="244"/>
      <c r="G2166" s="247"/>
      <c r="H2166" s="246"/>
      <c r="I2166" s="247"/>
    </row>
    <row r="2167" spans="1:9">
      <c r="A2167" s="242"/>
      <c r="B2167" s="242"/>
      <c r="C2167" s="242"/>
      <c r="D2167" s="243"/>
      <c r="E2167" s="243"/>
      <c r="F2167" s="244"/>
      <c r="G2167" s="247"/>
      <c r="H2167" s="246"/>
      <c r="I2167" s="247"/>
    </row>
    <row r="2168" spans="1:9">
      <c r="A2168" s="242"/>
      <c r="B2168" s="242"/>
      <c r="C2168" s="242"/>
      <c r="D2168" s="243"/>
      <c r="E2168" s="243"/>
      <c r="F2168" s="244"/>
      <c r="G2168" s="247"/>
      <c r="H2168" s="246"/>
      <c r="I2168" s="247"/>
    </row>
    <row r="2169" spans="1:9">
      <c r="A2169" s="242"/>
      <c r="B2169" s="242"/>
      <c r="C2169" s="242"/>
      <c r="D2169" s="243"/>
      <c r="E2169" s="243"/>
      <c r="F2169" s="244"/>
      <c r="G2169" s="247"/>
      <c r="H2169" s="246"/>
      <c r="I2169" s="247"/>
    </row>
    <row r="2170" spans="1:9">
      <c r="A2170" s="242"/>
      <c r="B2170" s="242"/>
      <c r="C2170" s="242"/>
      <c r="D2170" s="243"/>
      <c r="E2170" s="243"/>
      <c r="F2170" s="244"/>
      <c r="G2170" s="247"/>
      <c r="H2170" s="246"/>
      <c r="I2170" s="247"/>
    </row>
    <row r="2171" spans="1:9">
      <c r="A2171" s="242"/>
      <c r="B2171" s="242"/>
      <c r="C2171" s="242"/>
      <c r="D2171" s="243"/>
      <c r="E2171" s="243"/>
      <c r="F2171" s="244"/>
      <c r="G2171" s="247"/>
      <c r="H2171" s="246"/>
      <c r="I2171" s="247"/>
    </row>
    <row r="2172" spans="1:9">
      <c r="A2172" s="242"/>
      <c r="B2172" s="242"/>
      <c r="C2172" s="242"/>
      <c r="D2172" s="243"/>
      <c r="E2172" s="243"/>
      <c r="F2172" s="244"/>
      <c r="G2172" s="247"/>
      <c r="H2172" s="246"/>
      <c r="I2172" s="247"/>
    </row>
    <row r="2173" spans="1:9">
      <c r="A2173" s="242"/>
      <c r="B2173" s="242"/>
      <c r="C2173" s="242"/>
      <c r="D2173" s="243"/>
      <c r="E2173" s="243"/>
      <c r="F2173" s="244"/>
      <c r="G2173" s="247"/>
      <c r="H2173" s="246"/>
      <c r="I2173" s="247"/>
    </row>
    <row r="2174" spans="1:9">
      <c r="A2174" s="242"/>
      <c r="B2174" s="242"/>
      <c r="C2174" s="242"/>
      <c r="D2174" s="243"/>
      <c r="E2174" s="243"/>
      <c r="F2174" s="244"/>
      <c r="G2174" s="247"/>
      <c r="H2174" s="246"/>
      <c r="I2174" s="247"/>
    </row>
    <row r="2175" spans="1:9">
      <c r="A2175" s="242"/>
      <c r="B2175" s="242"/>
      <c r="C2175" s="242"/>
      <c r="D2175" s="243"/>
      <c r="E2175" s="243"/>
      <c r="F2175" s="244"/>
      <c r="G2175" s="247"/>
      <c r="H2175" s="246"/>
      <c r="I2175" s="247"/>
    </row>
    <row r="2176" spans="1:9">
      <c r="A2176" s="242"/>
      <c r="B2176" s="242"/>
      <c r="C2176" s="242"/>
      <c r="D2176" s="243"/>
      <c r="E2176" s="243"/>
      <c r="F2176" s="244"/>
      <c r="G2176" s="247"/>
      <c r="H2176" s="246"/>
      <c r="I2176" s="247"/>
    </row>
    <row r="2177" spans="1:9">
      <c r="A2177" s="242"/>
      <c r="B2177" s="242"/>
      <c r="C2177" s="242"/>
      <c r="D2177" s="243"/>
      <c r="E2177" s="243"/>
      <c r="F2177" s="244"/>
      <c r="G2177" s="247"/>
      <c r="H2177" s="246"/>
      <c r="I2177" s="247"/>
    </row>
    <row r="2178" spans="1:9">
      <c r="A2178" s="242"/>
      <c r="B2178" s="242"/>
      <c r="C2178" s="242"/>
      <c r="D2178" s="243"/>
      <c r="E2178" s="243"/>
      <c r="F2178" s="244"/>
      <c r="G2178" s="247"/>
      <c r="H2178" s="246"/>
      <c r="I2178" s="247"/>
    </row>
    <row r="2179" spans="1:9">
      <c r="A2179" s="242"/>
      <c r="B2179" s="242"/>
      <c r="C2179" s="242"/>
      <c r="D2179" s="243"/>
      <c r="E2179" s="243"/>
      <c r="F2179" s="244"/>
      <c r="G2179" s="247"/>
      <c r="H2179" s="246"/>
      <c r="I2179" s="247"/>
    </row>
    <row r="2180" spans="1:9">
      <c r="A2180" s="242"/>
      <c r="B2180" s="242"/>
      <c r="C2180" s="242"/>
      <c r="D2180" s="243"/>
      <c r="E2180" s="243"/>
      <c r="F2180" s="244"/>
      <c r="G2180" s="247"/>
      <c r="H2180" s="246"/>
      <c r="I2180" s="247"/>
    </row>
    <row r="2181" spans="1:9">
      <c r="A2181" s="242"/>
      <c r="B2181" s="242"/>
      <c r="C2181" s="242"/>
      <c r="D2181" s="243"/>
      <c r="E2181" s="243"/>
      <c r="F2181" s="244"/>
      <c r="G2181" s="247"/>
      <c r="H2181" s="246"/>
      <c r="I2181" s="247"/>
    </row>
    <row r="2182" spans="1:9">
      <c r="A2182" s="242"/>
      <c r="B2182" s="242"/>
      <c r="C2182" s="242"/>
      <c r="D2182" s="243"/>
      <c r="E2182" s="243"/>
      <c r="F2182" s="244"/>
      <c r="G2182" s="247"/>
      <c r="H2182" s="246"/>
      <c r="I2182" s="247"/>
    </row>
    <row r="2183" spans="1:9">
      <c r="A2183" s="242"/>
      <c r="B2183" s="242"/>
      <c r="C2183" s="242"/>
      <c r="D2183" s="243"/>
      <c r="E2183" s="243"/>
      <c r="F2183" s="244"/>
      <c r="G2183" s="247"/>
      <c r="H2183" s="246"/>
      <c r="I2183" s="247"/>
    </row>
    <row r="2184" spans="1:9">
      <c r="A2184" s="242"/>
      <c r="B2184" s="242"/>
      <c r="C2184" s="242"/>
      <c r="D2184" s="243"/>
      <c r="E2184" s="243"/>
      <c r="F2184" s="244"/>
      <c r="G2184" s="247"/>
      <c r="H2184" s="246"/>
      <c r="I2184" s="247"/>
    </row>
    <row r="2185" spans="1:9">
      <c r="A2185" s="242"/>
      <c r="B2185" s="242"/>
      <c r="C2185" s="242"/>
      <c r="D2185" s="243"/>
      <c r="E2185" s="243"/>
      <c r="F2185" s="244"/>
      <c r="G2185" s="247"/>
      <c r="H2185" s="246"/>
      <c r="I2185" s="247"/>
    </row>
    <row r="2186" spans="1:9">
      <c r="A2186" s="242"/>
      <c r="B2186" s="242"/>
      <c r="C2186" s="242"/>
      <c r="D2186" s="243"/>
      <c r="E2186" s="243"/>
      <c r="F2186" s="244"/>
      <c r="G2186" s="247"/>
      <c r="H2186" s="246"/>
      <c r="I2186" s="247"/>
    </row>
    <row r="2187" spans="1:9">
      <c r="A2187" s="242"/>
      <c r="B2187" s="242"/>
      <c r="C2187" s="242"/>
      <c r="D2187" s="243"/>
      <c r="E2187" s="243"/>
      <c r="F2187" s="244"/>
      <c r="G2187" s="247"/>
      <c r="H2187" s="246"/>
      <c r="I2187" s="247"/>
    </row>
    <row r="2188" spans="1:9">
      <c r="A2188" s="242"/>
      <c r="B2188" s="242"/>
      <c r="C2188" s="242"/>
      <c r="D2188" s="243"/>
      <c r="E2188" s="243"/>
      <c r="F2188" s="244"/>
      <c r="G2188" s="247"/>
      <c r="H2188" s="246"/>
      <c r="I2188" s="247"/>
    </row>
    <row r="2189" spans="1:9">
      <c r="A2189" s="242"/>
      <c r="B2189" s="242"/>
      <c r="C2189" s="242"/>
      <c r="D2189" s="243"/>
      <c r="E2189" s="243"/>
      <c r="F2189" s="244"/>
      <c r="G2189" s="247"/>
      <c r="H2189" s="246"/>
      <c r="I2189" s="247"/>
    </row>
    <row r="2190" spans="1:9">
      <c r="A2190" s="242"/>
      <c r="B2190" s="242"/>
      <c r="C2190" s="242"/>
      <c r="D2190" s="243"/>
      <c r="E2190" s="243"/>
      <c r="F2190" s="244"/>
      <c r="G2190" s="247"/>
      <c r="H2190" s="246"/>
      <c r="I2190" s="247"/>
    </row>
    <row r="2191" spans="1:9">
      <c r="A2191" s="242"/>
      <c r="B2191" s="242"/>
      <c r="C2191" s="242"/>
      <c r="D2191" s="243"/>
      <c r="E2191" s="243"/>
      <c r="F2191" s="244"/>
      <c r="G2191" s="247"/>
      <c r="H2191" s="246"/>
      <c r="I2191" s="247"/>
    </row>
    <row r="2192" spans="1:9">
      <c r="A2192" s="242"/>
      <c r="B2192" s="242"/>
      <c r="C2192" s="242"/>
      <c r="D2192" s="243"/>
      <c r="E2192" s="243"/>
      <c r="F2192" s="244"/>
      <c r="G2192" s="247"/>
      <c r="H2192" s="246"/>
      <c r="I2192" s="247"/>
    </row>
    <row r="2193" spans="1:9">
      <c r="A2193" s="242"/>
      <c r="B2193" s="242"/>
      <c r="C2193" s="242"/>
      <c r="D2193" s="243"/>
      <c r="E2193" s="243"/>
      <c r="F2193" s="244"/>
      <c r="G2193" s="247"/>
      <c r="H2193" s="246"/>
      <c r="I2193" s="247"/>
    </row>
    <row r="2194" spans="1:9">
      <c r="A2194" s="242"/>
      <c r="B2194" s="242"/>
      <c r="C2194" s="242"/>
      <c r="D2194" s="243"/>
      <c r="E2194" s="243"/>
      <c r="F2194" s="244"/>
      <c r="G2194" s="247"/>
      <c r="H2194" s="246"/>
      <c r="I2194" s="247"/>
    </row>
    <row r="2195" spans="1:9">
      <c r="A2195" s="242"/>
      <c r="B2195" s="242"/>
      <c r="C2195" s="242"/>
      <c r="D2195" s="243"/>
      <c r="E2195" s="243"/>
      <c r="F2195" s="244"/>
      <c r="G2195" s="247"/>
      <c r="H2195" s="246"/>
      <c r="I2195" s="247"/>
    </row>
    <row r="2196" spans="1:9">
      <c r="A2196" s="242"/>
      <c r="B2196" s="242"/>
      <c r="C2196" s="242"/>
      <c r="D2196" s="243"/>
      <c r="E2196" s="243"/>
      <c r="F2196" s="244"/>
      <c r="G2196" s="247"/>
      <c r="H2196" s="246"/>
      <c r="I2196" s="247"/>
    </row>
    <row r="2197" spans="1:9">
      <c r="A2197" s="242"/>
      <c r="B2197" s="242"/>
      <c r="C2197" s="242"/>
      <c r="D2197" s="243"/>
      <c r="E2197" s="243"/>
      <c r="F2197" s="244"/>
      <c r="G2197" s="247"/>
      <c r="H2197" s="246"/>
      <c r="I2197" s="247"/>
    </row>
    <row r="2198" spans="1:9">
      <c r="A2198" s="242"/>
      <c r="B2198" s="242"/>
      <c r="C2198" s="242"/>
      <c r="D2198" s="243"/>
      <c r="E2198" s="243"/>
      <c r="F2198" s="244"/>
      <c r="G2198" s="247"/>
      <c r="H2198" s="246"/>
      <c r="I2198" s="247"/>
    </row>
    <row r="2199" spans="1:9">
      <c r="A2199" s="242"/>
      <c r="B2199" s="242"/>
      <c r="C2199" s="242"/>
      <c r="D2199" s="243"/>
      <c r="E2199" s="243"/>
      <c r="F2199" s="244"/>
      <c r="G2199" s="247"/>
      <c r="H2199" s="246"/>
      <c r="I2199" s="247"/>
    </row>
    <row r="2200" spans="1:9">
      <c r="A2200" s="242"/>
      <c r="B2200" s="242"/>
      <c r="C2200" s="242"/>
      <c r="D2200" s="243"/>
      <c r="E2200" s="243"/>
      <c r="F2200" s="244"/>
      <c r="G2200" s="247"/>
      <c r="H2200" s="246"/>
      <c r="I2200" s="247"/>
    </row>
    <row r="2201" spans="1:9">
      <c r="A2201" s="242"/>
      <c r="B2201" s="242"/>
      <c r="C2201" s="242"/>
      <c r="D2201" s="243"/>
      <c r="E2201" s="243"/>
      <c r="F2201" s="244"/>
      <c r="G2201" s="247"/>
      <c r="H2201" s="246"/>
      <c r="I2201" s="247"/>
    </row>
    <row r="2202" spans="1:9">
      <c r="A2202" s="242"/>
      <c r="B2202" s="242"/>
      <c r="C2202" s="242"/>
      <c r="D2202" s="243"/>
      <c r="E2202" s="243"/>
      <c r="F2202" s="244"/>
      <c r="G2202" s="247"/>
      <c r="H2202" s="246"/>
      <c r="I2202" s="247"/>
    </row>
    <row r="2203" spans="1:9">
      <c r="A2203" s="242"/>
      <c r="B2203" s="242"/>
      <c r="C2203" s="242"/>
      <c r="D2203" s="243"/>
      <c r="E2203" s="243"/>
      <c r="F2203" s="244"/>
      <c r="G2203" s="247"/>
      <c r="H2203" s="246"/>
      <c r="I2203" s="247"/>
    </row>
    <row r="2204" spans="1:9">
      <c r="A2204" s="242"/>
      <c r="B2204" s="242"/>
      <c r="C2204" s="242"/>
      <c r="D2204" s="243"/>
      <c r="E2204" s="243"/>
      <c r="F2204" s="244"/>
      <c r="G2204" s="247"/>
      <c r="H2204" s="246"/>
      <c r="I2204" s="247"/>
    </row>
    <row r="2205" spans="1:9">
      <c r="A2205" s="242"/>
      <c r="B2205" s="242"/>
      <c r="C2205" s="242"/>
      <c r="D2205" s="243"/>
      <c r="E2205" s="243"/>
      <c r="F2205" s="244"/>
      <c r="G2205" s="247"/>
      <c r="H2205" s="246"/>
      <c r="I2205" s="247"/>
    </row>
    <row r="2206" spans="1:9">
      <c r="A2206" s="242"/>
      <c r="B2206" s="242"/>
      <c r="C2206" s="242"/>
      <c r="D2206" s="243"/>
      <c r="E2206" s="243"/>
      <c r="F2206" s="244"/>
      <c r="G2206" s="247"/>
      <c r="H2206" s="246"/>
      <c r="I2206" s="247"/>
    </row>
    <row r="2207" spans="1:9">
      <c r="A2207" s="242"/>
      <c r="B2207" s="242"/>
      <c r="C2207" s="242"/>
      <c r="D2207" s="243"/>
      <c r="E2207" s="243"/>
      <c r="F2207" s="244"/>
      <c r="G2207" s="247"/>
      <c r="H2207" s="246"/>
      <c r="I2207" s="247"/>
    </row>
    <row r="2208" spans="1:9">
      <c r="A2208" s="242"/>
      <c r="B2208" s="242"/>
      <c r="C2208" s="242"/>
      <c r="D2208" s="243"/>
      <c r="E2208" s="243"/>
      <c r="F2208" s="244"/>
      <c r="G2208" s="247"/>
      <c r="H2208" s="246"/>
      <c r="I2208" s="247"/>
    </row>
    <row r="2209" spans="1:9">
      <c r="A2209" s="242"/>
      <c r="B2209" s="242"/>
      <c r="C2209" s="242"/>
      <c r="D2209" s="243"/>
      <c r="E2209" s="243"/>
      <c r="F2209" s="244"/>
      <c r="G2209" s="247"/>
      <c r="H2209" s="246"/>
      <c r="I2209" s="247"/>
    </row>
    <row r="2210" spans="1:9">
      <c r="A2210" s="242"/>
      <c r="B2210" s="242"/>
      <c r="C2210" s="242"/>
      <c r="D2210" s="243"/>
      <c r="E2210" s="243"/>
      <c r="F2210" s="244"/>
      <c r="G2210" s="247"/>
      <c r="H2210" s="246"/>
      <c r="I2210" s="247"/>
    </row>
    <row r="2211" spans="1:9">
      <c r="A2211" s="242"/>
      <c r="B2211" s="242"/>
      <c r="C2211" s="242"/>
      <c r="D2211" s="243"/>
      <c r="E2211" s="243"/>
      <c r="F2211" s="244"/>
      <c r="G2211" s="247"/>
      <c r="H2211" s="246"/>
      <c r="I2211" s="247"/>
    </row>
    <row r="2212" spans="1:9">
      <c r="A2212" s="242"/>
      <c r="B2212" s="242"/>
      <c r="C2212" s="242"/>
      <c r="D2212" s="243"/>
      <c r="E2212" s="243"/>
      <c r="F2212" s="244"/>
      <c r="G2212" s="247"/>
      <c r="H2212" s="246"/>
      <c r="I2212" s="247"/>
    </row>
    <row r="2213" spans="1:9">
      <c r="A2213" s="242"/>
      <c r="B2213" s="242"/>
      <c r="C2213" s="242"/>
      <c r="D2213" s="243"/>
      <c r="E2213" s="243"/>
      <c r="F2213" s="244"/>
      <c r="G2213" s="247"/>
      <c r="H2213" s="246"/>
      <c r="I2213" s="247"/>
    </row>
    <row r="2214" spans="1:9">
      <c r="A2214" s="242"/>
      <c r="B2214" s="242"/>
      <c r="C2214" s="242"/>
      <c r="D2214" s="243"/>
      <c r="E2214" s="243"/>
      <c r="F2214" s="244"/>
      <c r="G2214" s="247"/>
      <c r="H2214" s="246"/>
      <c r="I2214" s="247"/>
    </row>
    <row r="2215" spans="1:9">
      <c r="A2215" s="242"/>
      <c r="B2215" s="242"/>
      <c r="C2215" s="242"/>
      <c r="D2215" s="243"/>
      <c r="E2215" s="243"/>
      <c r="F2215" s="244"/>
      <c r="G2215" s="247"/>
      <c r="H2215" s="246"/>
      <c r="I2215" s="247"/>
    </row>
    <row r="2216" spans="1:9">
      <c r="A2216" s="242"/>
      <c r="B2216" s="242"/>
      <c r="C2216" s="242"/>
      <c r="D2216" s="243"/>
      <c r="E2216" s="243"/>
      <c r="F2216" s="244"/>
      <c r="G2216" s="247"/>
      <c r="H2216" s="246"/>
      <c r="I2216" s="247"/>
    </row>
    <row r="2217" spans="1:9">
      <c r="A2217" s="242"/>
      <c r="B2217" s="242"/>
      <c r="C2217" s="242"/>
      <c r="D2217" s="243"/>
      <c r="E2217" s="243"/>
      <c r="F2217" s="244"/>
      <c r="G2217" s="247"/>
      <c r="H2217" s="246"/>
      <c r="I2217" s="247"/>
    </row>
    <row r="2218" spans="1:9">
      <c r="A2218" s="242"/>
      <c r="B2218" s="242"/>
      <c r="C2218" s="242"/>
      <c r="D2218" s="243"/>
      <c r="E2218" s="243"/>
      <c r="F2218" s="244"/>
      <c r="G2218" s="247"/>
      <c r="H2218" s="246"/>
      <c r="I2218" s="247"/>
    </row>
    <row r="2219" spans="1:9">
      <c r="A2219" s="242"/>
      <c r="B2219" s="242"/>
      <c r="C2219" s="242"/>
      <c r="D2219" s="243"/>
      <c r="E2219" s="243"/>
      <c r="F2219" s="244"/>
      <c r="G2219" s="247"/>
      <c r="H2219" s="246"/>
      <c r="I2219" s="247"/>
    </row>
    <row r="2220" spans="1:9">
      <c r="A2220" s="242"/>
      <c r="B2220" s="242"/>
      <c r="C2220" s="242"/>
      <c r="D2220" s="243"/>
      <c r="E2220" s="243"/>
      <c r="F2220" s="244"/>
      <c r="G2220" s="247"/>
      <c r="H2220" s="246"/>
      <c r="I2220" s="247"/>
    </row>
    <row r="2221" spans="1:9">
      <c r="A2221" s="242"/>
      <c r="B2221" s="242"/>
      <c r="C2221" s="242"/>
      <c r="D2221" s="243"/>
      <c r="E2221" s="243"/>
      <c r="F2221" s="244"/>
      <c r="G2221" s="247"/>
      <c r="H2221" s="246"/>
      <c r="I2221" s="247"/>
    </row>
    <row r="2222" spans="1:9">
      <c r="A2222" s="242"/>
      <c r="B2222" s="242"/>
      <c r="C2222" s="242"/>
      <c r="D2222" s="243"/>
      <c r="E2222" s="243"/>
      <c r="F2222" s="244"/>
      <c r="G2222" s="247"/>
      <c r="H2222" s="246"/>
      <c r="I2222" s="247"/>
    </row>
    <row r="2223" spans="1:9">
      <c r="A2223" s="242"/>
      <c r="B2223" s="242"/>
      <c r="C2223" s="242"/>
      <c r="D2223" s="243"/>
      <c r="E2223" s="243"/>
      <c r="F2223" s="244"/>
      <c r="G2223" s="247"/>
      <c r="H2223" s="246"/>
      <c r="I2223" s="247"/>
    </row>
    <row r="2224" spans="1:9">
      <c r="A2224" s="242"/>
      <c r="B2224" s="242"/>
      <c r="C2224" s="242"/>
      <c r="D2224" s="243"/>
      <c r="E2224" s="243"/>
      <c r="F2224" s="244"/>
      <c r="G2224" s="247"/>
      <c r="H2224" s="246"/>
      <c r="I2224" s="247"/>
    </row>
    <row r="2225" spans="1:9">
      <c r="A2225" s="242"/>
      <c r="B2225" s="242"/>
      <c r="C2225" s="242"/>
      <c r="D2225" s="243"/>
      <c r="E2225" s="243"/>
      <c r="F2225" s="244"/>
      <c r="G2225" s="247"/>
      <c r="H2225" s="246"/>
      <c r="I2225" s="247"/>
    </row>
    <row r="2226" spans="1:9">
      <c r="A2226" s="242"/>
      <c r="B2226" s="242"/>
      <c r="C2226" s="242"/>
      <c r="D2226" s="243"/>
      <c r="E2226" s="243"/>
      <c r="F2226" s="244"/>
      <c r="G2226" s="247"/>
      <c r="H2226" s="246"/>
      <c r="I2226" s="247"/>
    </row>
    <row r="2227" spans="1:9">
      <c r="A2227" s="242"/>
      <c r="B2227" s="242"/>
      <c r="C2227" s="242"/>
      <c r="D2227" s="243"/>
      <c r="E2227" s="243"/>
      <c r="F2227" s="244"/>
      <c r="G2227" s="247"/>
      <c r="H2227" s="246"/>
      <c r="I2227" s="247"/>
    </row>
    <row r="2228" spans="1:9">
      <c r="A2228" s="242"/>
      <c r="B2228" s="242"/>
      <c r="C2228" s="242"/>
      <c r="D2228" s="243"/>
      <c r="E2228" s="243"/>
      <c r="F2228" s="244"/>
      <c r="G2228" s="247"/>
      <c r="H2228" s="246"/>
      <c r="I2228" s="247"/>
    </row>
    <row r="2229" spans="1:9">
      <c r="A2229" s="242"/>
      <c r="B2229" s="242"/>
      <c r="C2229" s="242"/>
      <c r="D2229" s="243"/>
      <c r="E2229" s="243"/>
      <c r="F2229" s="244"/>
      <c r="G2229" s="247"/>
      <c r="H2229" s="246"/>
      <c r="I2229" s="247"/>
    </row>
    <row r="2230" spans="1:9">
      <c r="A2230" s="242"/>
      <c r="B2230" s="242"/>
      <c r="C2230" s="242"/>
      <c r="D2230" s="243"/>
      <c r="E2230" s="243"/>
      <c r="F2230" s="244"/>
      <c r="G2230" s="247"/>
      <c r="H2230" s="246"/>
      <c r="I2230" s="247"/>
    </row>
    <row r="2231" spans="1:9">
      <c r="A2231" s="242"/>
      <c r="B2231" s="242"/>
      <c r="C2231" s="242"/>
      <c r="D2231" s="243"/>
      <c r="E2231" s="243"/>
      <c r="F2231" s="244"/>
      <c r="G2231" s="247"/>
      <c r="H2231" s="246"/>
      <c r="I2231" s="247"/>
    </row>
    <row r="2232" spans="1:9">
      <c r="A2232" s="242"/>
      <c r="B2232" s="242"/>
      <c r="C2232" s="242"/>
      <c r="D2232" s="243"/>
      <c r="E2232" s="243"/>
      <c r="F2232" s="244"/>
      <c r="G2232" s="247"/>
      <c r="H2232" s="246"/>
      <c r="I2232" s="247"/>
    </row>
    <row r="2233" spans="1:9">
      <c r="A2233" s="242"/>
      <c r="B2233" s="242"/>
      <c r="C2233" s="242"/>
      <c r="D2233" s="243"/>
      <c r="E2233" s="243"/>
      <c r="F2233" s="244"/>
      <c r="G2233" s="247"/>
      <c r="H2233" s="246"/>
      <c r="I2233" s="247"/>
    </row>
    <row r="2234" spans="1:9">
      <c r="A2234" s="242"/>
      <c r="B2234" s="242"/>
      <c r="C2234" s="242"/>
      <c r="D2234" s="243"/>
      <c r="E2234" s="243"/>
      <c r="F2234" s="244"/>
      <c r="G2234" s="247"/>
      <c r="H2234" s="246"/>
      <c r="I2234" s="247"/>
    </row>
    <row r="2235" spans="1:9">
      <c r="A2235" s="242"/>
      <c r="B2235" s="242"/>
      <c r="C2235" s="242"/>
      <c r="D2235" s="243"/>
      <c r="E2235" s="243"/>
      <c r="F2235" s="244"/>
      <c r="G2235" s="247"/>
      <c r="H2235" s="246"/>
      <c r="I2235" s="247"/>
    </row>
    <row r="2236" spans="1:9">
      <c r="A2236" s="242"/>
      <c r="B2236" s="242"/>
      <c r="C2236" s="242"/>
      <c r="D2236" s="243"/>
      <c r="E2236" s="243"/>
      <c r="F2236" s="244"/>
      <c r="G2236" s="247"/>
      <c r="H2236" s="246"/>
      <c r="I2236" s="247"/>
    </row>
    <row r="2237" spans="1:9">
      <c r="A2237" s="242"/>
      <c r="B2237" s="242"/>
      <c r="C2237" s="242"/>
      <c r="D2237" s="243"/>
      <c r="E2237" s="243"/>
      <c r="F2237" s="244"/>
      <c r="G2237" s="247"/>
      <c r="H2237" s="246"/>
      <c r="I2237" s="247"/>
    </row>
    <row r="2238" spans="1:9">
      <c r="A2238" s="242"/>
      <c r="B2238" s="242"/>
      <c r="C2238" s="242"/>
      <c r="D2238" s="243"/>
      <c r="E2238" s="243"/>
      <c r="F2238" s="244"/>
      <c r="G2238" s="247"/>
      <c r="H2238" s="246"/>
      <c r="I2238" s="247"/>
    </row>
    <row r="2239" spans="1:9">
      <c r="A2239" s="242"/>
      <c r="B2239" s="242"/>
      <c r="C2239" s="242"/>
      <c r="D2239" s="243"/>
      <c r="E2239" s="243"/>
      <c r="F2239" s="244"/>
      <c r="G2239" s="247"/>
      <c r="H2239" s="246"/>
      <c r="I2239" s="247"/>
    </row>
    <row r="2240" spans="1:9">
      <c r="A2240" s="242"/>
      <c r="B2240" s="242"/>
      <c r="C2240" s="242"/>
      <c r="D2240" s="243"/>
      <c r="E2240" s="243"/>
      <c r="F2240" s="244"/>
      <c r="G2240" s="247"/>
      <c r="H2240" s="246"/>
      <c r="I2240" s="247"/>
    </row>
    <row r="2241" spans="1:9">
      <c r="A2241" s="242"/>
      <c r="B2241" s="242"/>
      <c r="C2241" s="242"/>
      <c r="D2241" s="243"/>
      <c r="E2241" s="243"/>
      <c r="F2241" s="244"/>
      <c r="G2241" s="247"/>
      <c r="H2241" s="246"/>
      <c r="I2241" s="247"/>
    </row>
    <row r="2242" spans="1:9">
      <c r="A2242" s="242"/>
      <c r="B2242" s="242"/>
      <c r="C2242" s="242"/>
      <c r="D2242" s="243"/>
      <c r="E2242" s="243"/>
      <c r="F2242" s="244"/>
      <c r="G2242" s="247"/>
      <c r="H2242" s="246"/>
      <c r="I2242" s="247"/>
    </row>
    <row r="2243" spans="1:9">
      <c r="A2243" s="242"/>
      <c r="B2243" s="242"/>
      <c r="C2243" s="242"/>
      <c r="D2243" s="243"/>
      <c r="E2243" s="243"/>
      <c r="F2243" s="244"/>
      <c r="G2243" s="247"/>
      <c r="H2243" s="246"/>
      <c r="I2243" s="247"/>
    </row>
    <row r="2244" spans="1:9">
      <c r="A2244" s="242"/>
      <c r="B2244" s="242"/>
      <c r="C2244" s="242"/>
      <c r="D2244" s="243"/>
      <c r="E2244" s="243"/>
      <c r="F2244" s="244"/>
      <c r="G2244" s="247"/>
      <c r="H2244" s="246"/>
      <c r="I2244" s="247"/>
    </row>
    <row r="2245" spans="1:9">
      <c r="A2245" s="242"/>
      <c r="B2245" s="242"/>
      <c r="C2245" s="242"/>
      <c r="D2245" s="243"/>
      <c r="E2245" s="243"/>
      <c r="F2245" s="244"/>
      <c r="G2245" s="247"/>
      <c r="H2245" s="246"/>
      <c r="I2245" s="247"/>
    </row>
    <row r="2246" spans="1:9">
      <c r="A2246" s="242"/>
      <c r="B2246" s="242"/>
      <c r="C2246" s="242"/>
      <c r="D2246" s="243"/>
      <c r="E2246" s="243"/>
      <c r="F2246" s="244"/>
      <c r="G2246" s="247"/>
      <c r="H2246" s="246"/>
      <c r="I2246" s="247"/>
    </row>
    <row r="2247" spans="1:9">
      <c r="A2247" s="242"/>
      <c r="B2247" s="242"/>
      <c r="C2247" s="242"/>
      <c r="D2247" s="243"/>
      <c r="E2247" s="243"/>
      <c r="F2247" s="244"/>
      <c r="G2247" s="247"/>
      <c r="H2247" s="246"/>
      <c r="I2247" s="247"/>
    </row>
    <row r="2248" spans="1:9">
      <c r="A2248" s="242"/>
      <c r="B2248" s="242"/>
      <c r="C2248" s="242"/>
      <c r="D2248" s="243"/>
      <c r="E2248" s="243"/>
      <c r="F2248" s="244"/>
      <c r="G2248" s="247"/>
      <c r="H2248" s="246"/>
      <c r="I2248" s="247"/>
    </row>
    <row r="2249" spans="1:9">
      <c r="A2249" s="242"/>
      <c r="B2249" s="242"/>
      <c r="C2249" s="242"/>
      <c r="D2249" s="243"/>
      <c r="E2249" s="243"/>
      <c r="F2249" s="244"/>
      <c r="G2249" s="247"/>
      <c r="H2249" s="246"/>
      <c r="I2249" s="247"/>
    </row>
    <row r="2250" spans="1:9">
      <c r="A2250" s="242"/>
      <c r="B2250" s="242"/>
      <c r="C2250" s="242"/>
      <c r="D2250" s="243"/>
      <c r="E2250" s="243"/>
      <c r="F2250" s="244"/>
      <c r="G2250" s="247"/>
      <c r="H2250" s="246"/>
      <c r="I2250" s="247"/>
    </row>
    <row r="2251" spans="1:9">
      <c r="A2251" s="242"/>
      <c r="B2251" s="242"/>
      <c r="C2251" s="242"/>
      <c r="D2251" s="243"/>
      <c r="E2251" s="243"/>
      <c r="F2251" s="244"/>
      <c r="G2251" s="247"/>
      <c r="H2251" s="246"/>
      <c r="I2251" s="247"/>
    </row>
    <row r="2252" spans="1:9">
      <c r="A2252" s="242"/>
      <c r="B2252" s="242"/>
      <c r="C2252" s="242"/>
      <c r="D2252" s="243"/>
      <c r="E2252" s="243"/>
      <c r="F2252" s="244"/>
      <c r="G2252" s="247"/>
      <c r="H2252" s="246"/>
      <c r="I2252" s="247"/>
    </row>
    <row r="2253" spans="1:9">
      <c r="A2253" s="242"/>
      <c r="B2253" s="242"/>
      <c r="C2253" s="242"/>
      <c r="D2253" s="243"/>
      <c r="E2253" s="243"/>
      <c r="F2253" s="244"/>
      <c r="G2253" s="247"/>
      <c r="H2253" s="246"/>
      <c r="I2253" s="247"/>
    </row>
    <row r="2254" spans="1:9">
      <c r="A2254" s="242"/>
      <c r="B2254" s="242"/>
      <c r="C2254" s="242"/>
      <c r="D2254" s="243"/>
      <c r="E2254" s="243"/>
      <c r="F2254" s="244"/>
      <c r="G2254" s="247"/>
      <c r="H2254" s="246"/>
      <c r="I2254" s="247"/>
    </row>
    <row r="2255" spans="1:9">
      <c r="A2255" s="242"/>
      <c r="B2255" s="242"/>
      <c r="C2255" s="242"/>
      <c r="D2255" s="243"/>
      <c r="E2255" s="243"/>
      <c r="F2255" s="244"/>
      <c r="G2255" s="247"/>
      <c r="H2255" s="246"/>
      <c r="I2255" s="247"/>
    </row>
    <row r="2256" spans="1:9">
      <c r="A2256" s="242"/>
      <c r="B2256" s="242"/>
      <c r="C2256" s="242"/>
      <c r="D2256" s="243"/>
      <c r="E2256" s="243"/>
      <c r="F2256" s="244"/>
      <c r="G2256" s="247"/>
      <c r="H2256" s="246"/>
      <c r="I2256" s="247"/>
    </row>
    <row r="2257" spans="1:9">
      <c r="A2257" s="242"/>
      <c r="B2257" s="242"/>
      <c r="C2257" s="242"/>
      <c r="D2257" s="243"/>
      <c r="E2257" s="243"/>
      <c r="F2257" s="244"/>
      <c r="G2257" s="247"/>
      <c r="H2257" s="246"/>
      <c r="I2257" s="247"/>
    </row>
    <row r="2258" spans="1:9">
      <c r="A2258" s="242"/>
      <c r="B2258" s="242"/>
      <c r="C2258" s="242"/>
      <c r="D2258" s="243"/>
      <c r="E2258" s="243"/>
      <c r="F2258" s="244"/>
      <c r="G2258" s="247"/>
      <c r="H2258" s="246"/>
      <c r="I2258" s="247"/>
    </row>
    <row r="2259" spans="1:9">
      <c r="A2259" s="242"/>
      <c r="B2259" s="242"/>
      <c r="C2259" s="242"/>
      <c r="D2259" s="243"/>
      <c r="E2259" s="243"/>
      <c r="F2259" s="244"/>
      <c r="G2259" s="247"/>
      <c r="H2259" s="246"/>
      <c r="I2259" s="247"/>
    </row>
    <row r="2260" spans="1:9">
      <c r="A2260" s="242"/>
      <c r="B2260" s="242"/>
      <c r="C2260" s="242"/>
      <c r="D2260" s="243"/>
      <c r="E2260" s="243"/>
      <c r="F2260" s="244"/>
      <c r="G2260" s="247"/>
      <c r="H2260" s="246"/>
      <c r="I2260" s="247"/>
    </row>
    <row r="2261" spans="1:9">
      <c r="A2261" s="242"/>
      <c r="B2261" s="242"/>
      <c r="C2261" s="242"/>
      <c r="D2261" s="243"/>
      <c r="E2261" s="243"/>
      <c r="F2261" s="244"/>
      <c r="G2261" s="247"/>
      <c r="H2261" s="246"/>
      <c r="I2261" s="247"/>
    </row>
    <row r="2262" spans="1:9">
      <c r="A2262" s="242"/>
      <c r="B2262" s="242"/>
      <c r="C2262" s="242"/>
      <c r="D2262" s="243"/>
      <c r="E2262" s="243"/>
      <c r="F2262" s="244"/>
      <c r="G2262" s="247"/>
      <c r="H2262" s="246"/>
      <c r="I2262" s="247"/>
    </row>
    <row r="2263" spans="1:9">
      <c r="A2263" s="242"/>
      <c r="B2263" s="242"/>
      <c r="C2263" s="242"/>
      <c r="D2263" s="243"/>
      <c r="E2263" s="243"/>
      <c r="F2263" s="244"/>
      <c r="G2263" s="247"/>
      <c r="H2263" s="246"/>
      <c r="I2263" s="247"/>
    </row>
    <row r="2264" spans="1:9">
      <c r="A2264" s="242"/>
      <c r="B2264" s="242"/>
      <c r="C2264" s="242"/>
      <c r="D2264" s="243"/>
      <c r="E2264" s="243"/>
      <c r="F2264" s="244"/>
      <c r="G2264" s="247"/>
      <c r="H2264" s="246"/>
      <c r="I2264" s="247"/>
    </row>
    <row r="2265" spans="1:9">
      <c r="A2265" s="242"/>
      <c r="B2265" s="242"/>
      <c r="C2265" s="242"/>
      <c r="D2265" s="243"/>
      <c r="E2265" s="243"/>
      <c r="F2265" s="244"/>
      <c r="G2265" s="247"/>
      <c r="H2265" s="246"/>
      <c r="I2265" s="247"/>
    </row>
    <row r="2266" spans="1:9">
      <c r="A2266" s="242"/>
      <c r="B2266" s="242"/>
      <c r="C2266" s="242"/>
      <c r="D2266" s="243"/>
      <c r="E2266" s="243"/>
      <c r="F2266" s="244"/>
      <c r="G2266" s="247"/>
      <c r="H2266" s="246"/>
      <c r="I2266" s="247"/>
    </row>
    <row r="2267" spans="1:9">
      <c r="A2267" s="242"/>
      <c r="B2267" s="242"/>
      <c r="C2267" s="242"/>
      <c r="D2267" s="243"/>
      <c r="E2267" s="243"/>
      <c r="F2267" s="244"/>
      <c r="G2267" s="247"/>
      <c r="H2267" s="246"/>
      <c r="I2267" s="247"/>
    </row>
    <row r="2268" spans="1:9">
      <c r="A2268" s="242"/>
      <c r="B2268" s="242"/>
      <c r="C2268" s="242"/>
      <c r="D2268" s="243"/>
      <c r="E2268" s="243"/>
      <c r="F2268" s="244"/>
      <c r="G2268" s="247"/>
      <c r="H2268" s="246"/>
      <c r="I2268" s="247"/>
    </row>
    <row r="2269" spans="1:9">
      <c r="A2269" s="242"/>
      <c r="B2269" s="242"/>
      <c r="C2269" s="242"/>
      <c r="D2269" s="243"/>
      <c r="E2269" s="243"/>
      <c r="F2269" s="244"/>
      <c r="G2269" s="247"/>
      <c r="H2269" s="246"/>
      <c r="I2269" s="247"/>
    </row>
    <row r="2270" spans="1:9">
      <c r="A2270" s="242"/>
      <c r="B2270" s="242"/>
      <c r="C2270" s="242"/>
      <c r="D2270" s="243"/>
      <c r="E2270" s="243"/>
      <c r="F2270" s="244"/>
      <c r="G2270" s="247"/>
      <c r="H2270" s="246"/>
      <c r="I2270" s="247"/>
    </row>
    <row r="2271" spans="1:9">
      <c r="A2271" s="242"/>
      <c r="B2271" s="242"/>
      <c r="C2271" s="242"/>
      <c r="D2271" s="243"/>
      <c r="E2271" s="243"/>
      <c r="F2271" s="244"/>
      <c r="G2271" s="247"/>
      <c r="H2271" s="246"/>
      <c r="I2271" s="247"/>
    </row>
    <row r="2272" spans="1:9">
      <c r="A2272" s="242"/>
      <c r="B2272" s="242"/>
      <c r="C2272" s="242"/>
      <c r="D2272" s="243"/>
      <c r="E2272" s="243"/>
      <c r="F2272" s="244"/>
      <c r="G2272" s="247"/>
      <c r="H2272" s="246"/>
      <c r="I2272" s="247"/>
    </row>
    <row r="2273" spans="1:9">
      <c r="A2273" s="242"/>
      <c r="B2273" s="242"/>
      <c r="C2273" s="242"/>
      <c r="D2273" s="243"/>
      <c r="E2273" s="243"/>
      <c r="F2273" s="244"/>
      <c r="G2273" s="247"/>
      <c r="H2273" s="246"/>
      <c r="I2273" s="247"/>
    </row>
    <row r="2274" spans="1:9">
      <c r="A2274" s="242"/>
      <c r="B2274" s="242"/>
      <c r="C2274" s="242"/>
      <c r="D2274" s="243"/>
      <c r="E2274" s="243"/>
      <c r="F2274" s="244"/>
      <c r="G2274" s="247"/>
      <c r="H2274" s="246"/>
      <c r="I2274" s="247"/>
    </row>
    <row r="2275" spans="1:9">
      <c r="A2275" s="242"/>
      <c r="B2275" s="242"/>
      <c r="C2275" s="242"/>
      <c r="D2275" s="243"/>
      <c r="E2275" s="243"/>
      <c r="F2275" s="244"/>
      <c r="G2275" s="247"/>
      <c r="H2275" s="246"/>
      <c r="I2275" s="247"/>
    </row>
    <row r="2276" spans="1:9">
      <c r="A2276" s="242"/>
      <c r="B2276" s="242"/>
      <c r="C2276" s="242"/>
      <c r="D2276" s="243"/>
      <c r="E2276" s="243"/>
      <c r="F2276" s="244"/>
      <c r="G2276" s="247"/>
      <c r="H2276" s="246"/>
      <c r="I2276" s="247"/>
    </row>
    <row r="2277" spans="1:9">
      <c r="A2277" s="242"/>
      <c r="B2277" s="242"/>
      <c r="C2277" s="242"/>
      <c r="D2277" s="243"/>
      <c r="E2277" s="243"/>
      <c r="F2277" s="244"/>
      <c r="G2277" s="247"/>
      <c r="H2277" s="246"/>
      <c r="I2277" s="247"/>
    </row>
    <row r="2278" spans="1:9">
      <c r="A2278" s="242"/>
      <c r="B2278" s="242"/>
      <c r="C2278" s="242"/>
      <c r="D2278" s="243"/>
      <c r="E2278" s="243"/>
      <c r="F2278" s="244"/>
      <c r="G2278" s="247"/>
      <c r="H2278" s="246"/>
      <c r="I2278" s="247"/>
    </row>
    <row r="2279" spans="1:9">
      <c r="A2279" s="242"/>
      <c r="B2279" s="242"/>
      <c r="C2279" s="242"/>
      <c r="D2279" s="243"/>
      <c r="E2279" s="243"/>
      <c r="F2279" s="244"/>
      <c r="G2279" s="247"/>
      <c r="H2279" s="246"/>
      <c r="I2279" s="247"/>
    </row>
    <row r="2280" spans="1:9">
      <c r="A2280" s="242"/>
      <c r="B2280" s="242"/>
      <c r="C2280" s="242"/>
      <c r="D2280" s="243"/>
      <c r="E2280" s="243"/>
      <c r="F2280" s="244"/>
      <c r="G2280" s="247"/>
      <c r="H2280" s="246"/>
      <c r="I2280" s="247"/>
    </row>
    <row r="2281" spans="1:9">
      <c r="A2281" s="242"/>
      <c r="B2281" s="242"/>
      <c r="C2281" s="242"/>
      <c r="D2281" s="243"/>
      <c r="E2281" s="243"/>
      <c r="F2281" s="244"/>
      <c r="G2281" s="247"/>
      <c r="H2281" s="246"/>
      <c r="I2281" s="247"/>
    </row>
    <row r="2282" spans="1:9">
      <c r="A2282" s="242"/>
      <c r="B2282" s="242"/>
      <c r="C2282" s="242"/>
      <c r="D2282" s="243"/>
      <c r="E2282" s="243"/>
      <c r="F2282" s="244"/>
      <c r="G2282" s="247"/>
      <c r="H2282" s="246"/>
      <c r="I2282" s="247"/>
    </row>
    <row r="2283" spans="1:9">
      <c r="A2283" s="242"/>
      <c r="B2283" s="242"/>
      <c r="C2283" s="242"/>
      <c r="D2283" s="243"/>
      <c r="E2283" s="243"/>
      <c r="F2283" s="244"/>
      <c r="G2283" s="247"/>
      <c r="H2283" s="246"/>
      <c r="I2283" s="247"/>
    </row>
    <row r="2284" spans="1:9">
      <c r="A2284" s="242"/>
      <c r="B2284" s="242"/>
      <c r="C2284" s="242"/>
      <c r="D2284" s="243"/>
      <c r="E2284" s="243"/>
      <c r="F2284" s="244"/>
      <c r="G2284" s="247"/>
      <c r="H2284" s="246"/>
      <c r="I2284" s="247"/>
    </row>
    <row r="2285" spans="1:9">
      <c r="A2285" s="242"/>
      <c r="B2285" s="242"/>
      <c r="C2285" s="242"/>
      <c r="D2285" s="243"/>
      <c r="E2285" s="243"/>
      <c r="F2285" s="244"/>
      <c r="G2285" s="247"/>
      <c r="H2285" s="246"/>
      <c r="I2285" s="247"/>
    </row>
    <row r="2286" spans="1:9">
      <c r="A2286" s="242"/>
      <c r="B2286" s="242"/>
      <c r="C2286" s="242"/>
      <c r="D2286" s="243"/>
      <c r="E2286" s="243"/>
      <c r="F2286" s="244"/>
      <c r="G2286" s="247"/>
      <c r="H2286" s="246"/>
      <c r="I2286" s="247"/>
    </row>
    <row r="2287" spans="1:9">
      <c r="A2287" s="242"/>
      <c r="B2287" s="242"/>
      <c r="C2287" s="242"/>
      <c r="D2287" s="243"/>
      <c r="E2287" s="243"/>
      <c r="F2287" s="244"/>
      <c r="G2287" s="247"/>
      <c r="H2287" s="246"/>
      <c r="I2287" s="247"/>
    </row>
    <row r="2288" spans="1:9">
      <c r="A2288" s="242"/>
      <c r="B2288" s="242"/>
      <c r="C2288" s="242"/>
      <c r="D2288" s="243"/>
      <c r="E2288" s="243"/>
      <c r="F2288" s="244"/>
      <c r="G2288" s="247"/>
      <c r="H2288" s="246"/>
      <c r="I2288" s="247"/>
    </row>
    <row r="2289" spans="1:9">
      <c r="A2289" s="242"/>
      <c r="B2289" s="242"/>
      <c r="C2289" s="242"/>
      <c r="D2289" s="243"/>
      <c r="E2289" s="243"/>
      <c r="F2289" s="244"/>
      <c r="G2289" s="247"/>
      <c r="H2289" s="246"/>
      <c r="I2289" s="247"/>
    </row>
    <row r="2290" spans="1:9">
      <c r="A2290" s="242"/>
      <c r="B2290" s="242"/>
      <c r="C2290" s="242"/>
      <c r="D2290" s="243"/>
      <c r="E2290" s="243"/>
      <c r="F2290" s="244"/>
      <c r="G2290" s="247"/>
      <c r="H2290" s="246"/>
      <c r="I2290" s="247"/>
    </row>
    <row r="2291" spans="1:9">
      <c r="A2291" s="242"/>
      <c r="B2291" s="242"/>
      <c r="C2291" s="242"/>
      <c r="D2291" s="243"/>
      <c r="E2291" s="243"/>
      <c r="F2291" s="244"/>
      <c r="G2291" s="247"/>
      <c r="H2291" s="246"/>
      <c r="I2291" s="247"/>
    </row>
    <row r="2292" spans="1:9">
      <c r="A2292" s="242"/>
      <c r="B2292" s="242"/>
      <c r="C2292" s="242"/>
      <c r="D2292" s="243"/>
      <c r="E2292" s="243"/>
      <c r="F2292" s="244"/>
      <c r="G2292" s="247"/>
      <c r="H2292" s="246"/>
      <c r="I2292" s="247"/>
    </row>
    <row r="2293" spans="1:9">
      <c r="A2293" s="242"/>
      <c r="B2293" s="242"/>
      <c r="C2293" s="242"/>
      <c r="D2293" s="243"/>
      <c r="E2293" s="243"/>
      <c r="F2293" s="244"/>
      <c r="G2293" s="247"/>
      <c r="H2293" s="246"/>
      <c r="I2293" s="247"/>
    </row>
    <row r="2294" spans="1:9">
      <c r="A2294" s="242"/>
      <c r="B2294" s="242"/>
      <c r="C2294" s="242"/>
      <c r="D2294" s="243"/>
      <c r="E2294" s="243"/>
      <c r="F2294" s="244"/>
      <c r="G2294" s="247"/>
      <c r="H2294" s="246"/>
      <c r="I2294" s="247"/>
    </row>
    <row r="2295" spans="1:9">
      <c r="A2295" s="242"/>
      <c r="B2295" s="242"/>
      <c r="C2295" s="242"/>
      <c r="D2295" s="243"/>
      <c r="E2295" s="243"/>
      <c r="F2295" s="244"/>
      <c r="G2295" s="247"/>
      <c r="H2295" s="246"/>
      <c r="I2295" s="247"/>
    </row>
    <row r="2296" spans="1:9">
      <c r="A2296" s="242"/>
      <c r="B2296" s="242"/>
      <c r="C2296" s="242"/>
      <c r="D2296" s="243"/>
      <c r="E2296" s="243"/>
      <c r="F2296" s="244"/>
      <c r="G2296" s="247"/>
      <c r="H2296" s="246"/>
      <c r="I2296" s="247"/>
    </row>
    <row r="2297" spans="1:9">
      <c r="A2297" s="242"/>
      <c r="B2297" s="242"/>
      <c r="C2297" s="242"/>
      <c r="D2297" s="243"/>
      <c r="E2297" s="243"/>
      <c r="F2297" s="244"/>
      <c r="G2297" s="247"/>
      <c r="H2297" s="246"/>
      <c r="I2297" s="247"/>
    </row>
    <row r="2298" spans="1:9">
      <c r="A2298" s="242"/>
      <c r="B2298" s="242"/>
      <c r="C2298" s="242"/>
      <c r="D2298" s="243"/>
      <c r="E2298" s="243"/>
      <c r="F2298" s="244"/>
      <c r="G2298" s="247"/>
      <c r="H2298" s="246"/>
      <c r="I2298" s="247"/>
    </row>
    <row r="2299" spans="1:9">
      <c r="A2299" s="242"/>
      <c r="B2299" s="242"/>
      <c r="C2299" s="242"/>
      <c r="D2299" s="243"/>
      <c r="E2299" s="243"/>
      <c r="F2299" s="244"/>
      <c r="G2299" s="247"/>
      <c r="H2299" s="246"/>
      <c r="I2299" s="247"/>
    </row>
    <row r="2300" spans="1:9">
      <c r="A2300" s="242"/>
      <c r="B2300" s="242"/>
      <c r="C2300" s="242"/>
      <c r="D2300" s="243"/>
      <c r="E2300" s="243"/>
      <c r="F2300" s="244"/>
      <c r="G2300" s="247"/>
      <c r="H2300" s="246"/>
      <c r="I2300" s="247"/>
    </row>
    <row r="2301" spans="1:9">
      <c r="A2301" s="242"/>
      <c r="B2301" s="242"/>
      <c r="C2301" s="242"/>
      <c r="D2301" s="243"/>
      <c r="E2301" s="243"/>
      <c r="F2301" s="244"/>
      <c r="G2301" s="247"/>
      <c r="H2301" s="246"/>
      <c r="I2301" s="247"/>
    </row>
    <row r="2302" spans="1:9">
      <c r="A2302" s="242"/>
      <c r="B2302" s="242"/>
      <c r="C2302" s="242"/>
      <c r="D2302" s="243"/>
      <c r="E2302" s="243"/>
      <c r="F2302" s="244"/>
      <c r="G2302" s="247"/>
      <c r="H2302" s="246"/>
      <c r="I2302" s="247"/>
    </row>
    <row r="2303" spans="1:9">
      <c r="A2303" s="242"/>
      <c r="B2303" s="242"/>
      <c r="C2303" s="242"/>
      <c r="D2303" s="243"/>
      <c r="E2303" s="243"/>
      <c r="F2303" s="244"/>
      <c r="G2303" s="247"/>
      <c r="H2303" s="246"/>
      <c r="I2303" s="247"/>
    </row>
    <row r="2304" spans="1:9">
      <c r="A2304" s="242"/>
      <c r="B2304" s="242"/>
      <c r="C2304" s="242"/>
      <c r="D2304" s="243"/>
      <c r="E2304" s="243"/>
      <c r="F2304" s="244"/>
      <c r="G2304" s="247"/>
      <c r="H2304" s="246"/>
      <c r="I2304" s="247"/>
    </row>
    <row r="2305" spans="1:9">
      <c r="A2305" s="242"/>
      <c r="B2305" s="242"/>
      <c r="C2305" s="242"/>
      <c r="D2305" s="243"/>
      <c r="E2305" s="243"/>
      <c r="F2305" s="244"/>
      <c r="G2305" s="247"/>
      <c r="H2305" s="246"/>
      <c r="I2305" s="247"/>
    </row>
    <row r="2306" spans="1:9">
      <c r="A2306" s="242"/>
      <c r="B2306" s="242"/>
      <c r="C2306" s="242"/>
      <c r="D2306" s="243"/>
      <c r="E2306" s="243"/>
      <c r="F2306" s="244"/>
      <c r="G2306" s="247"/>
      <c r="H2306" s="246"/>
      <c r="I2306" s="247"/>
    </row>
    <row r="2307" spans="1:9">
      <c r="A2307" s="242"/>
      <c r="B2307" s="242"/>
      <c r="C2307" s="242"/>
      <c r="D2307" s="243"/>
      <c r="E2307" s="243"/>
      <c r="F2307" s="244"/>
      <c r="G2307" s="247"/>
      <c r="H2307" s="246"/>
      <c r="I2307" s="247"/>
    </row>
    <row r="2308" spans="1:9">
      <c r="A2308" s="242"/>
      <c r="B2308" s="242"/>
      <c r="C2308" s="242"/>
      <c r="D2308" s="243"/>
      <c r="E2308" s="243"/>
      <c r="F2308" s="244"/>
      <c r="G2308" s="247"/>
      <c r="H2308" s="246"/>
      <c r="I2308" s="247"/>
    </row>
    <row r="2309" spans="1:9">
      <c r="A2309" s="242"/>
      <c r="B2309" s="242"/>
      <c r="C2309" s="242"/>
      <c r="D2309" s="243"/>
      <c r="E2309" s="243"/>
      <c r="F2309" s="244"/>
      <c r="G2309" s="247"/>
      <c r="H2309" s="246"/>
      <c r="I2309" s="247"/>
    </row>
    <row r="2310" spans="1:9">
      <c r="A2310" s="242"/>
      <c r="B2310" s="242"/>
      <c r="C2310" s="242"/>
      <c r="D2310" s="243"/>
      <c r="E2310" s="243"/>
      <c r="F2310" s="244"/>
      <c r="G2310" s="247"/>
      <c r="H2310" s="246"/>
      <c r="I2310" s="247"/>
    </row>
    <row r="2311" spans="1:9">
      <c r="A2311" s="242"/>
      <c r="B2311" s="242"/>
      <c r="C2311" s="242"/>
      <c r="D2311" s="243"/>
      <c r="E2311" s="243"/>
      <c r="F2311" s="244"/>
      <c r="G2311" s="247"/>
      <c r="H2311" s="246"/>
      <c r="I2311" s="247"/>
    </row>
    <row r="2312" spans="1:9">
      <c r="A2312" s="242"/>
      <c r="B2312" s="242"/>
      <c r="C2312" s="242"/>
      <c r="D2312" s="243"/>
      <c r="E2312" s="243"/>
      <c r="F2312" s="244"/>
      <c r="G2312" s="247"/>
      <c r="H2312" s="246"/>
      <c r="I2312" s="247"/>
    </row>
    <row r="2313" spans="1:9">
      <c r="A2313" s="242"/>
      <c r="B2313" s="242"/>
      <c r="C2313" s="242"/>
      <c r="D2313" s="243"/>
      <c r="E2313" s="243"/>
      <c r="F2313" s="244"/>
      <c r="G2313" s="247"/>
      <c r="H2313" s="246"/>
      <c r="I2313" s="247"/>
    </row>
    <row r="2314" spans="1:9">
      <c r="A2314" s="242"/>
      <c r="B2314" s="242"/>
      <c r="C2314" s="242"/>
      <c r="D2314" s="243"/>
      <c r="E2314" s="243"/>
      <c r="F2314" s="244"/>
      <c r="G2314" s="247"/>
      <c r="H2314" s="246"/>
      <c r="I2314" s="247"/>
    </row>
    <row r="2315" spans="1:9">
      <c r="A2315" s="242"/>
      <c r="B2315" s="242"/>
      <c r="C2315" s="242"/>
      <c r="D2315" s="243"/>
      <c r="E2315" s="243"/>
      <c r="F2315" s="244"/>
      <c r="G2315" s="247"/>
      <c r="H2315" s="246"/>
      <c r="I2315" s="247"/>
    </row>
    <row r="2316" spans="1:9">
      <c r="A2316" s="242"/>
      <c r="B2316" s="242"/>
      <c r="C2316" s="242"/>
      <c r="D2316" s="243"/>
      <c r="E2316" s="243"/>
      <c r="F2316" s="244"/>
      <c r="G2316" s="247"/>
      <c r="H2316" s="246"/>
      <c r="I2316" s="247"/>
    </row>
    <row r="2317" spans="1:9">
      <c r="A2317" s="242"/>
      <c r="B2317" s="242"/>
      <c r="C2317" s="242"/>
      <c r="D2317" s="243"/>
      <c r="E2317" s="243"/>
      <c r="F2317" s="244"/>
      <c r="G2317" s="247"/>
      <c r="H2317" s="246"/>
      <c r="I2317" s="247"/>
    </row>
    <row r="2318" spans="1:9">
      <c r="A2318" s="242"/>
      <c r="B2318" s="242"/>
      <c r="C2318" s="242"/>
      <c r="D2318" s="243"/>
      <c r="E2318" s="243"/>
      <c r="F2318" s="244"/>
      <c r="G2318" s="247"/>
      <c r="H2318" s="246"/>
      <c r="I2318" s="247"/>
    </row>
    <row r="2319" spans="1:9">
      <c r="A2319" s="242"/>
      <c r="B2319" s="242"/>
      <c r="C2319" s="242"/>
      <c r="D2319" s="243"/>
      <c r="E2319" s="243"/>
      <c r="F2319" s="244"/>
      <c r="G2319" s="247"/>
      <c r="H2319" s="246"/>
      <c r="I2319" s="247"/>
    </row>
    <row r="2320" spans="1:9">
      <c r="A2320" s="242"/>
      <c r="B2320" s="242"/>
      <c r="C2320" s="242"/>
      <c r="D2320" s="243"/>
      <c r="E2320" s="243"/>
      <c r="F2320" s="244"/>
      <c r="G2320" s="247"/>
      <c r="H2320" s="246"/>
      <c r="I2320" s="247"/>
    </row>
    <row r="2321" spans="1:9">
      <c r="A2321" s="242"/>
      <c r="B2321" s="242"/>
      <c r="C2321" s="242"/>
      <c r="D2321" s="243"/>
      <c r="E2321" s="243"/>
      <c r="F2321" s="244"/>
      <c r="G2321" s="247"/>
      <c r="H2321" s="246"/>
      <c r="I2321" s="247"/>
    </row>
    <row r="2322" spans="1:9">
      <c r="A2322" s="242"/>
      <c r="B2322" s="242"/>
      <c r="C2322" s="242"/>
      <c r="D2322" s="243"/>
      <c r="E2322" s="243"/>
      <c r="F2322" s="244"/>
      <c r="G2322" s="247"/>
      <c r="H2322" s="246"/>
      <c r="I2322" s="247"/>
    </row>
    <row r="2323" spans="1:9">
      <c r="A2323" s="242"/>
      <c r="B2323" s="242"/>
      <c r="C2323" s="242"/>
      <c r="D2323" s="243"/>
      <c r="E2323" s="243"/>
      <c r="F2323" s="244"/>
      <c r="G2323" s="247"/>
      <c r="H2323" s="246"/>
      <c r="I2323" s="247"/>
    </row>
    <row r="2324" spans="1:9">
      <c r="A2324" s="242"/>
      <c r="B2324" s="242"/>
      <c r="C2324" s="242"/>
      <c r="D2324" s="243"/>
      <c r="E2324" s="243"/>
      <c r="F2324" s="244"/>
      <c r="G2324" s="247"/>
      <c r="H2324" s="246"/>
      <c r="I2324" s="247"/>
    </row>
    <row r="2325" spans="1:9">
      <c r="A2325" s="242"/>
      <c r="B2325" s="242"/>
      <c r="C2325" s="242"/>
      <c r="D2325" s="243"/>
      <c r="E2325" s="243"/>
      <c r="F2325" s="244"/>
      <c r="G2325" s="247"/>
      <c r="H2325" s="246"/>
      <c r="I2325" s="247"/>
    </row>
    <row r="2326" spans="1:9">
      <c r="A2326" s="242"/>
      <c r="B2326" s="242"/>
      <c r="C2326" s="242"/>
      <c r="D2326" s="243"/>
      <c r="E2326" s="243"/>
      <c r="F2326" s="244"/>
      <c r="G2326" s="247"/>
      <c r="H2326" s="246"/>
      <c r="I2326" s="247"/>
    </row>
    <row r="2327" spans="1:9">
      <c r="A2327" s="242"/>
      <c r="B2327" s="242"/>
      <c r="C2327" s="242"/>
      <c r="D2327" s="243"/>
      <c r="E2327" s="243"/>
      <c r="F2327" s="244"/>
      <c r="G2327" s="247"/>
      <c r="H2327" s="246"/>
      <c r="I2327" s="247"/>
    </row>
    <row r="2328" spans="1:9">
      <c r="A2328" s="242"/>
      <c r="B2328" s="242"/>
      <c r="C2328" s="242"/>
      <c r="D2328" s="243"/>
      <c r="E2328" s="243"/>
      <c r="F2328" s="244"/>
      <c r="G2328" s="247"/>
      <c r="H2328" s="246"/>
      <c r="I2328" s="247"/>
    </row>
    <row r="2329" spans="1:9">
      <c r="A2329" s="242"/>
      <c r="B2329" s="242"/>
      <c r="C2329" s="242"/>
      <c r="D2329" s="243"/>
      <c r="E2329" s="243"/>
      <c r="F2329" s="244"/>
      <c r="G2329" s="247"/>
      <c r="H2329" s="246"/>
      <c r="I2329" s="247"/>
    </row>
    <row r="2330" spans="1:9">
      <c r="A2330" s="242"/>
      <c r="B2330" s="242"/>
      <c r="C2330" s="242"/>
      <c r="D2330" s="243"/>
      <c r="E2330" s="243"/>
      <c r="F2330" s="244"/>
      <c r="G2330" s="247"/>
      <c r="H2330" s="246"/>
      <c r="I2330" s="247"/>
    </row>
    <row r="2331" spans="1:9">
      <c r="A2331" s="242"/>
      <c r="B2331" s="242"/>
      <c r="C2331" s="242"/>
      <c r="D2331" s="243"/>
      <c r="E2331" s="243"/>
      <c r="F2331" s="244"/>
      <c r="G2331" s="247"/>
      <c r="H2331" s="246"/>
      <c r="I2331" s="247"/>
    </row>
    <row r="2332" spans="1:9">
      <c r="A2332" s="242"/>
      <c r="B2332" s="242"/>
      <c r="C2332" s="242"/>
      <c r="D2332" s="243"/>
      <c r="E2332" s="243"/>
      <c r="F2332" s="244"/>
      <c r="G2332" s="247"/>
      <c r="H2332" s="246"/>
      <c r="I2332" s="247"/>
    </row>
    <row r="2333" spans="1:9">
      <c r="A2333" s="242"/>
      <c r="B2333" s="242"/>
      <c r="C2333" s="242"/>
      <c r="D2333" s="243"/>
      <c r="E2333" s="243"/>
      <c r="F2333" s="244"/>
      <c r="G2333" s="247"/>
      <c r="H2333" s="246"/>
      <c r="I2333" s="247"/>
    </row>
    <row r="2334" spans="1:9">
      <c r="A2334" s="242"/>
      <c r="B2334" s="242"/>
      <c r="C2334" s="242"/>
      <c r="D2334" s="243"/>
      <c r="E2334" s="243"/>
      <c r="F2334" s="244"/>
      <c r="G2334" s="247"/>
      <c r="H2334" s="246"/>
      <c r="I2334" s="247"/>
    </row>
    <row r="2335" spans="1:9">
      <c r="A2335" s="242"/>
      <c r="B2335" s="242"/>
      <c r="C2335" s="242"/>
      <c r="D2335" s="243"/>
      <c r="E2335" s="243"/>
      <c r="F2335" s="244"/>
      <c r="G2335" s="247"/>
      <c r="H2335" s="246"/>
      <c r="I2335" s="247"/>
    </row>
    <row r="2336" spans="1:9">
      <c r="A2336" s="242"/>
      <c r="B2336" s="242"/>
      <c r="C2336" s="242"/>
      <c r="D2336" s="243"/>
      <c r="E2336" s="243"/>
      <c r="F2336" s="244"/>
      <c r="G2336" s="247"/>
      <c r="H2336" s="246"/>
      <c r="I2336" s="247"/>
    </row>
    <row r="2337" spans="1:9">
      <c r="A2337" s="242"/>
      <c r="B2337" s="242"/>
      <c r="C2337" s="242"/>
      <c r="D2337" s="243"/>
      <c r="E2337" s="243"/>
      <c r="F2337" s="244"/>
      <c r="G2337" s="247"/>
      <c r="H2337" s="246"/>
      <c r="I2337" s="247"/>
    </row>
    <row r="2338" spans="1:9">
      <c r="A2338" s="242"/>
      <c r="B2338" s="242"/>
      <c r="C2338" s="242"/>
      <c r="D2338" s="243"/>
      <c r="E2338" s="243"/>
      <c r="F2338" s="244"/>
      <c r="G2338" s="247"/>
      <c r="H2338" s="246"/>
      <c r="I2338" s="247"/>
    </row>
    <row r="2339" spans="1:9">
      <c r="A2339" s="242"/>
      <c r="B2339" s="242"/>
      <c r="C2339" s="242"/>
      <c r="D2339" s="243"/>
      <c r="E2339" s="243"/>
      <c r="F2339" s="244"/>
      <c r="G2339" s="247"/>
      <c r="H2339" s="246"/>
      <c r="I2339" s="247"/>
    </row>
    <row r="2340" spans="1:9">
      <c r="A2340" s="242"/>
      <c r="B2340" s="242"/>
      <c r="C2340" s="242"/>
      <c r="D2340" s="243"/>
      <c r="E2340" s="243"/>
      <c r="F2340" s="244"/>
      <c r="G2340" s="247"/>
      <c r="H2340" s="246"/>
      <c r="I2340" s="247"/>
    </row>
    <row r="2341" spans="1:9">
      <c r="A2341" s="242"/>
      <c r="B2341" s="242"/>
      <c r="C2341" s="242"/>
      <c r="D2341" s="243"/>
      <c r="E2341" s="243"/>
      <c r="F2341" s="244"/>
      <c r="G2341" s="247"/>
      <c r="H2341" s="246"/>
      <c r="I2341" s="247"/>
    </row>
    <row r="2342" spans="1:9">
      <c r="A2342" s="242"/>
      <c r="B2342" s="242"/>
      <c r="C2342" s="242"/>
      <c r="D2342" s="243"/>
      <c r="E2342" s="243"/>
      <c r="F2342" s="244"/>
      <c r="G2342" s="247"/>
      <c r="H2342" s="246"/>
      <c r="I2342" s="247"/>
    </row>
    <row r="2343" spans="1:9">
      <c r="A2343" s="242"/>
      <c r="B2343" s="242"/>
      <c r="C2343" s="242"/>
      <c r="D2343" s="243"/>
      <c r="E2343" s="243"/>
      <c r="F2343" s="244"/>
      <c r="G2343" s="247"/>
      <c r="H2343" s="246"/>
      <c r="I2343" s="247"/>
    </row>
    <row r="2344" spans="1:9">
      <c r="A2344" s="242"/>
      <c r="B2344" s="242"/>
      <c r="C2344" s="242"/>
      <c r="D2344" s="243"/>
      <c r="E2344" s="243"/>
      <c r="F2344" s="244"/>
      <c r="G2344" s="247"/>
      <c r="H2344" s="246"/>
      <c r="I2344" s="247"/>
    </row>
    <row r="2345" spans="1:9">
      <c r="A2345" s="242"/>
      <c r="B2345" s="242"/>
      <c r="C2345" s="242"/>
      <c r="D2345" s="243"/>
      <c r="E2345" s="243"/>
      <c r="F2345" s="244"/>
      <c r="G2345" s="247"/>
      <c r="H2345" s="246"/>
      <c r="I2345" s="247"/>
    </row>
    <row r="2346" spans="1:9">
      <c r="A2346" s="242"/>
      <c r="B2346" s="242"/>
      <c r="C2346" s="242"/>
      <c r="D2346" s="243"/>
      <c r="E2346" s="243"/>
      <c r="F2346" s="244"/>
      <c r="G2346" s="247"/>
      <c r="H2346" s="246"/>
      <c r="I2346" s="247"/>
    </row>
    <row r="2347" spans="1:9">
      <c r="A2347" s="242"/>
      <c r="B2347" s="242"/>
      <c r="C2347" s="242"/>
      <c r="D2347" s="243"/>
      <c r="E2347" s="243"/>
      <c r="F2347" s="244"/>
      <c r="G2347" s="247"/>
      <c r="H2347" s="246"/>
      <c r="I2347" s="247"/>
    </row>
    <row r="2348" spans="1:9">
      <c r="A2348" s="242"/>
      <c r="B2348" s="242"/>
      <c r="C2348" s="242"/>
      <c r="D2348" s="243"/>
      <c r="E2348" s="243"/>
      <c r="F2348" s="244"/>
      <c r="G2348" s="247"/>
      <c r="H2348" s="246"/>
      <c r="I2348" s="247"/>
    </row>
    <row r="2349" spans="1:9">
      <c r="A2349" s="242"/>
      <c r="B2349" s="242"/>
      <c r="C2349" s="242"/>
      <c r="D2349" s="243"/>
      <c r="E2349" s="243"/>
      <c r="F2349" s="244"/>
      <c r="G2349" s="247"/>
      <c r="H2349" s="246"/>
      <c r="I2349" s="247"/>
    </row>
    <row r="2350" spans="1:9">
      <c r="A2350" s="242"/>
      <c r="B2350" s="242"/>
      <c r="C2350" s="242"/>
      <c r="D2350" s="243"/>
      <c r="E2350" s="243"/>
      <c r="F2350" s="244"/>
      <c r="G2350" s="247"/>
      <c r="H2350" s="246"/>
      <c r="I2350" s="247"/>
    </row>
    <row r="2351" spans="1:9">
      <c r="A2351" s="242"/>
      <c r="B2351" s="242"/>
      <c r="C2351" s="242"/>
      <c r="D2351" s="243"/>
      <c r="E2351" s="243"/>
      <c r="F2351" s="244"/>
      <c r="G2351" s="247"/>
      <c r="H2351" s="246"/>
      <c r="I2351" s="247"/>
    </row>
    <row r="2352" spans="1:9">
      <c r="A2352" s="242"/>
      <c r="B2352" s="242"/>
      <c r="C2352" s="242"/>
      <c r="D2352" s="243"/>
      <c r="E2352" s="243"/>
      <c r="F2352" s="244"/>
      <c r="G2352" s="247"/>
      <c r="H2352" s="246"/>
      <c r="I2352" s="247"/>
    </row>
    <row r="2353" spans="1:9">
      <c r="A2353" s="242"/>
      <c r="B2353" s="242"/>
      <c r="C2353" s="242"/>
      <c r="D2353" s="243"/>
      <c r="E2353" s="243"/>
      <c r="F2353" s="244"/>
      <c r="G2353" s="247"/>
      <c r="H2353" s="246"/>
      <c r="I2353" s="247"/>
    </row>
    <row r="2354" spans="1:9">
      <c r="A2354" s="242"/>
      <c r="B2354" s="242"/>
      <c r="C2354" s="242"/>
      <c r="D2354" s="243"/>
      <c r="E2354" s="243"/>
      <c r="F2354" s="244"/>
      <c r="G2354" s="247"/>
      <c r="H2354" s="246"/>
      <c r="I2354" s="247"/>
    </row>
    <row r="2355" spans="1:9">
      <c r="A2355" s="242"/>
      <c r="B2355" s="242"/>
      <c r="C2355" s="242"/>
      <c r="D2355" s="243"/>
      <c r="E2355" s="243"/>
      <c r="F2355" s="244"/>
      <c r="G2355" s="247"/>
      <c r="H2355" s="246"/>
      <c r="I2355" s="247"/>
    </row>
    <row r="2356" spans="1:9">
      <c r="A2356" s="242"/>
      <c r="B2356" s="242"/>
      <c r="C2356" s="242"/>
      <c r="D2356" s="243"/>
      <c r="E2356" s="243"/>
      <c r="F2356" s="244"/>
      <c r="G2356" s="247"/>
      <c r="H2356" s="246"/>
      <c r="I2356" s="247"/>
    </row>
    <row r="2357" spans="1:9">
      <c r="A2357" s="242"/>
      <c r="B2357" s="242"/>
      <c r="C2357" s="242"/>
      <c r="D2357" s="243"/>
      <c r="E2357" s="243"/>
      <c r="F2357" s="244"/>
      <c r="G2357" s="247"/>
      <c r="H2357" s="246"/>
      <c r="I2357" s="247"/>
    </row>
    <row r="2358" spans="1:9">
      <c r="A2358" s="242"/>
      <c r="B2358" s="242"/>
      <c r="C2358" s="242"/>
      <c r="D2358" s="243"/>
      <c r="E2358" s="243"/>
      <c r="F2358" s="244"/>
      <c r="G2358" s="247"/>
      <c r="H2358" s="246"/>
      <c r="I2358" s="247"/>
    </row>
    <row r="2359" spans="1:9">
      <c r="A2359" s="242"/>
      <c r="B2359" s="242"/>
      <c r="C2359" s="242"/>
      <c r="D2359" s="243"/>
      <c r="E2359" s="243"/>
      <c r="F2359" s="244"/>
      <c r="G2359" s="247"/>
      <c r="H2359" s="246"/>
      <c r="I2359" s="247"/>
    </row>
    <row r="2360" spans="1:9">
      <c r="A2360" s="242"/>
      <c r="B2360" s="242"/>
      <c r="C2360" s="242"/>
      <c r="D2360" s="243"/>
      <c r="E2360" s="243"/>
      <c r="F2360" s="244"/>
      <c r="G2360" s="247"/>
      <c r="H2360" s="246"/>
      <c r="I2360" s="247"/>
    </row>
    <row r="2361" spans="1:9">
      <c r="A2361" s="242"/>
      <c r="B2361" s="242"/>
      <c r="C2361" s="242"/>
      <c r="D2361" s="243"/>
      <c r="E2361" s="243"/>
      <c r="F2361" s="244"/>
      <c r="G2361" s="247"/>
      <c r="H2361" s="246"/>
      <c r="I2361" s="247"/>
    </row>
    <row r="2362" spans="1:9">
      <c r="A2362" s="242"/>
      <c r="B2362" s="242"/>
      <c r="C2362" s="242"/>
      <c r="D2362" s="243"/>
      <c r="E2362" s="243"/>
      <c r="F2362" s="244"/>
      <c r="G2362" s="247"/>
      <c r="H2362" s="246"/>
      <c r="I2362" s="247"/>
    </row>
    <row r="2363" spans="1:9">
      <c r="A2363" s="242"/>
      <c r="B2363" s="242"/>
      <c r="C2363" s="242"/>
      <c r="D2363" s="243"/>
      <c r="E2363" s="243"/>
      <c r="F2363" s="244"/>
      <c r="G2363" s="247"/>
      <c r="H2363" s="246"/>
      <c r="I2363" s="247"/>
    </row>
    <row r="2364" spans="1:9">
      <c r="A2364" s="242"/>
      <c r="B2364" s="242"/>
      <c r="C2364" s="242"/>
      <c r="D2364" s="243"/>
      <c r="E2364" s="243"/>
      <c r="F2364" s="244"/>
      <c r="G2364" s="247"/>
      <c r="H2364" s="246"/>
      <c r="I2364" s="247"/>
    </row>
    <row r="2365" spans="1:9">
      <c r="A2365" s="242"/>
      <c r="B2365" s="242"/>
      <c r="C2365" s="242"/>
      <c r="D2365" s="243"/>
      <c r="E2365" s="243"/>
      <c r="F2365" s="244"/>
      <c r="G2365" s="247"/>
      <c r="H2365" s="246"/>
      <c r="I2365" s="247"/>
    </row>
    <row r="2366" spans="1:9">
      <c r="A2366" s="242"/>
      <c r="B2366" s="242"/>
      <c r="C2366" s="242"/>
      <c r="D2366" s="243"/>
      <c r="E2366" s="243"/>
      <c r="F2366" s="244"/>
      <c r="G2366" s="247"/>
      <c r="H2366" s="246"/>
      <c r="I2366" s="247"/>
    </row>
    <row r="2367" spans="1:9">
      <c r="A2367" s="242"/>
      <c r="B2367" s="242"/>
      <c r="C2367" s="242"/>
      <c r="D2367" s="243"/>
      <c r="E2367" s="243"/>
      <c r="F2367" s="244"/>
      <c r="G2367" s="247"/>
      <c r="H2367" s="246"/>
      <c r="I2367" s="247"/>
    </row>
    <row r="2368" spans="1:9">
      <c r="A2368" s="242"/>
      <c r="B2368" s="242"/>
      <c r="C2368" s="242"/>
      <c r="D2368" s="243"/>
      <c r="E2368" s="243"/>
      <c r="F2368" s="244"/>
      <c r="G2368" s="247"/>
      <c r="H2368" s="246"/>
      <c r="I2368" s="247"/>
    </row>
    <row r="2369" spans="1:9">
      <c r="A2369" s="242"/>
      <c r="B2369" s="242"/>
      <c r="C2369" s="242"/>
      <c r="D2369" s="243"/>
      <c r="E2369" s="243"/>
      <c r="F2369" s="244"/>
      <c r="G2369" s="247"/>
      <c r="H2369" s="246"/>
      <c r="I2369" s="247"/>
    </row>
    <row r="2370" spans="1:9">
      <c r="A2370" s="242"/>
      <c r="B2370" s="242"/>
      <c r="C2370" s="242"/>
      <c r="D2370" s="243"/>
      <c r="E2370" s="243"/>
      <c r="F2370" s="244"/>
      <c r="G2370" s="247"/>
      <c r="H2370" s="246"/>
      <c r="I2370" s="247"/>
    </row>
    <row r="2371" spans="1:9">
      <c r="A2371" s="242"/>
      <c r="B2371" s="242"/>
      <c r="C2371" s="242"/>
      <c r="D2371" s="243"/>
      <c r="E2371" s="243"/>
      <c r="F2371" s="244"/>
      <c r="G2371" s="247"/>
      <c r="H2371" s="246"/>
      <c r="I2371" s="247"/>
    </row>
    <row r="2372" spans="1:9">
      <c r="A2372" s="242"/>
      <c r="B2372" s="242"/>
      <c r="C2372" s="242"/>
      <c r="D2372" s="243"/>
      <c r="E2372" s="243"/>
      <c r="F2372" s="244"/>
      <c r="G2372" s="247"/>
      <c r="H2372" s="246"/>
      <c r="I2372" s="247"/>
    </row>
    <row r="2373" spans="1:9">
      <c r="A2373" s="242"/>
      <c r="B2373" s="242"/>
      <c r="C2373" s="242"/>
      <c r="D2373" s="243"/>
      <c r="E2373" s="243"/>
      <c r="F2373" s="244"/>
      <c r="G2373" s="247"/>
      <c r="H2373" s="246"/>
      <c r="I2373" s="247"/>
    </row>
    <row r="2374" spans="1:9">
      <c r="A2374" s="242"/>
      <c r="B2374" s="242"/>
      <c r="C2374" s="242"/>
      <c r="D2374" s="243"/>
      <c r="E2374" s="243"/>
      <c r="F2374" s="244"/>
      <c r="G2374" s="247"/>
      <c r="H2374" s="246"/>
      <c r="I2374" s="247"/>
    </row>
    <row r="2375" spans="1:9">
      <c r="A2375" s="242"/>
      <c r="B2375" s="242"/>
      <c r="C2375" s="242"/>
      <c r="D2375" s="243"/>
      <c r="E2375" s="243"/>
      <c r="F2375" s="244"/>
      <c r="G2375" s="247"/>
      <c r="H2375" s="246"/>
      <c r="I2375" s="247"/>
    </row>
    <row r="2376" spans="1:9">
      <c r="A2376" s="242"/>
      <c r="B2376" s="242"/>
      <c r="C2376" s="242"/>
      <c r="D2376" s="243"/>
      <c r="E2376" s="243"/>
      <c r="F2376" s="244"/>
      <c r="G2376" s="247"/>
      <c r="H2376" s="246"/>
      <c r="I2376" s="247"/>
    </row>
    <row r="2377" spans="1:9">
      <c r="A2377" s="242"/>
      <c r="B2377" s="242"/>
      <c r="C2377" s="242"/>
      <c r="D2377" s="243"/>
      <c r="E2377" s="243"/>
      <c r="F2377" s="244"/>
      <c r="G2377" s="247"/>
      <c r="H2377" s="246"/>
      <c r="I2377" s="247"/>
    </row>
    <row r="2378" spans="1:9">
      <c r="A2378" s="242"/>
      <c r="B2378" s="242"/>
      <c r="C2378" s="242"/>
      <c r="D2378" s="243"/>
      <c r="E2378" s="243"/>
      <c r="F2378" s="244"/>
      <c r="G2378" s="247"/>
      <c r="H2378" s="246"/>
      <c r="I2378" s="247"/>
    </row>
    <row r="2379" spans="1:9">
      <c r="A2379" s="242"/>
      <c r="B2379" s="242"/>
      <c r="C2379" s="242"/>
      <c r="D2379" s="243"/>
      <c r="E2379" s="243"/>
      <c r="F2379" s="244"/>
      <c r="G2379" s="247"/>
      <c r="H2379" s="246"/>
      <c r="I2379" s="247"/>
    </row>
    <row r="2380" spans="1:9">
      <c r="A2380" s="242"/>
      <c r="B2380" s="242"/>
      <c r="C2380" s="242"/>
      <c r="D2380" s="243"/>
      <c r="E2380" s="243"/>
      <c r="F2380" s="244"/>
      <c r="G2380" s="247"/>
      <c r="H2380" s="246"/>
      <c r="I2380" s="247"/>
    </row>
    <row r="2381" spans="1:9">
      <c r="A2381" s="242"/>
      <c r="B2381" s="242"/>
      <c r="C2381" s="242"/>
      <c r="D2381" s="243"/>
      <c r="E2381" s="243"/>
      <c r="F2381" s="244"/>
      <c r="G2381" s="247"/>
      <c r="H2381" s="246"/>
      <c r="I2381" s="247"/>
    </row>
    <row r="2382" spans="1:9">
      <c r="A2382" s="242"/>
      <c r="B2382" s="242"/>
      <c r="C2382" s="242"/>
      <c r="D2382" s="243"/>
      <c r="E2382" s="243"/>
      <c r="F2382" s="244"/>
      <c r="G2382" s="247"/>
      <c r="H2382" s="246"/>
      <c r="I2382" s="247"/>
    </row>
    <row r="2383" spans="1:9">
      <c r="A2383" s="242"/>
      <c r="B2383" s="242"/>
      <c r="C2383" s="242"/>
      <c r="D2383" s="243"/>
      <c r="E2383" s="243"/>
      <c r="F2383" s="244"/>
      <c r="G2383" s="247"/>
      <c r="H2383" s="246"/>
      <c r="I2383" s="247"/>
    </row>
    <row r="2384" spans="1:9">
      <c r="A2384" s="242"/>
      <c r="B2384" s="242"/>
      <c r="C2384" s="242"/>
      <c r="D2384" s="243"/>
      <c r="E2384" s="243"/>
      <c r="F2384" s="244"/>
      <c r="G2384" s="247"/>
      <c r="H2384" s="246"/>
      <c r="I2384" s="247"/>
    </row>
    <row r="2385" spans="1:9">
      <c r="A2385" s="242"/>
      <c r="B2385" s="242"/>
      <c r="C2385" s="242"/>
      <c r="D2385" s="243"/>
      <c r="E2385" s="243"/>
      <c r="F2385" s="244"/>
      <c r="G2385" s="247"/>
      <c r="H2385" s="246"/>
      <c r="I2385" s="247"/>
    </row>
    <row r="2386" spans="1:9">
      <c r="A2386" s="242"/>
      <c r="B2386" s="242"/>
      <c r="C2386" s="242"/>
      <c r="D2386" s="243"/>
      <c r="E2386" s="243"/>
      <c r="F2386" s="244"/>
      <c r="G2386" s="247"/>
      <c r="H2386" s="246"/>
      <c r="I2386" s="247"/>
    </row>
    <row r="2387" spans="1:9">
      <c r="A2387" s="242"/>
      <c r="B2387" s="242"/>
      <c r="C2387" s="242"/>
      <c r="D2387" s="243"/>
      <c r="E2387" s="243"/>
      <c r="F2387" s="244"/>
      <c r="G2387" s="247"/>
      <c r="H2387" s="246"/>
      <c r="I2387" s="247"/>
    </row>
    <row r="2388" spans="1:9">
      <c r="A2388" s="242"/>
      <c r="B2388" s="242"/>
      <c r="C2388" s="242"/>
      <c r="D2388" s="243"/>
      <c r="E2388" s="243"/>
      <c r="F2388" s="244"/>
      <c r="G2388" s="247"/>
      <c r="H2388" s="246"/>
      <c r="I2388" s="247"/>
    </row>
    <row r="2389" spans="1:9">
      <c r="A2389" s="242"/>
      <c r="B2389" s="242"/>
      <c r="C2389" s="242"/>
      <c r="D2389" s="243"/>
      <c r="E2389" s="243"/>
      <c r="F2389" s="244"/>
      <c r="G2389" s="247"/>
      <c r="H2389" s="246"/>
      <c r="I2389" s="247"/>
    </row>
    <row r="2390" spans="1:9">
      <c r="A2390" s="242"/>
      <c r="B2390" s="242"/>
      <c r="C2390" s="242"/>
      <c r="D2390" s="243"/>
      <c r="E2390" s="243"/>
      <c r="F2390" s="244"/>
      <c r="G2390" s="247"/>
      <c r="H2390" s="246"/>
      <c r="I2390" s="247"/>
    </row>
    <row r="2391" spans="1:9">
      <c r="A2391" s="242"/>
      <c r="B2391" s="242"/>
      <c r="C2391" s="242"/>
      <c r="D2391" s="243"/>
      <c r="E2391" s="243"/>
      <c r="F2391" s="244"/>
      <c r="G2391" s="247"/>
      <c r="H2391" s="246"/>
      <c r="I2391" s="247"/>
    </row>
    <row r="2392" spans="1:9">
      <c r="A2392" s="242"/>
      <c r="B2392" s="242"/>
      <c r="C2392" s="242"/>
      <c r="D2392" s="243"/>
      <c r="E2392" s="243"/>
      <c r="F2392" s="244"/>
      <c r="G2392" s="247"/>
      <c r="H2392" s="246"/>
      <c r="I2392" s="247"/>
    </row>
    <row r="2393" spans="1:9">
      <c r="A2393" s="242"/>
      <c r="B2393" s="242"/>
      <c r="C2393" s="242"/>
      <c r="D2393" s="243"/>
      <c r="E2393" s="243"/>
      <c r="F2393" s="244"/>
      <c r="G2393" s="247"/>
      <c r="H2393" s="246"/>
      <c r="I2393" s="247"/>
    </row>
    <row r="2394" spans="1:9">
      <c r="A2394" s="242"/>
      <c r="B2394" s="242"/>
      <c r="C2394" s="242"/>
      <c r="D2394" s="243"/>
      <c r="E2394" s="243"/>
      <c r="F2394" s="244"/>
      <c r="G2394" s="247"/>
      <c r="H2394" s="246"/>
      <c r="I2394" s="247"/>
    </row>
    <row r="2395" spans="1:9">
      <c r="A2395" s="242"/>
      <c r="B2395" s="242"/>
      <c r="C2395" s="242"/>
      <c r="D2395" s="243"/>
      <c r="E2395" s="243"/>
      <c r="F2395" s="244"/>
      <c r="G2395" s="247"/>
      <c r="H2395" s="246"/>
      <c r="I2395" s="247"/>
    </row>
    <row r="2396" spans="1:9">
      <c r="A2396" s="242"/>
      <c r="B2396" s="242"/>
      <c r="C2396" s="242"/>
      <c r="D2396" s="243"/>
      <c r="E2396" s="243"/>
      <c r="F2396" s="244"/>
      <c r="G2396" s="247"/>
      <c r="H2396" s="246"/>
      <c r="I2396" s="247"/>
    </row>
    <row r="2397" spans="1:9">
      <c r="A2397" s="242"/>
      <c r="B2397" s="242"/>
      <c r="C2397" s="242"/>
      <c r="D2397" s="243"/>
      <c r="E2397" s="243"/>
      <c r="F2397" s="244"/>
      <c r="G2397" s="247"/>
      <c r="H2397" s="246"/>
      <c r="I2397" s="247"/>
    </row>
    <row r="2398" spans="1:9">
      <c r="A2398" s="242"/>
      <c r="B2398" s="242"/>
      <c r="C2398" s="242"/>
      <c r="D2398" s="243"/>
      <c r="E2398" s="243"/>
      <c r="F2398" s="244"/>
      <c r="G2398" s="247"/>
      <c r="H2398" s="246"/>
      <c r="I2398" s="247"/>
    </row>
    <row r="2399" spans="1:9">
      <c r="A2399" s="242"/>
      <c r="B2399" s="242"/>
      <c r="C2399" s="242"/>
      <c r="D2399" s="243"/>
      <c r="E2399" s="243"/>
      <c r="F2399" s="244"/>
      <c r="G2399" s="247"/>
      <c r="H2399" s="246"/>
      <c r="I2399" s="247"/>
    </row>
    <row r="2400" spans="1:9">
      <c r="A2400" s="242"/>
      <c r="B2400" s="242"/>
      <c r="C2400" s="242"/>
      <c r="D2400" s="243"/>
      <c r="E2400" s="243"/>
      <c r="F2400" s="244"/>
      <c r="G2400" s="247"/>
      <c r="H2400" s="246"/>
      <c r="I2400" s="247"/>
    </row>
    <row r="2401" spans="1:9">
      <c r="A2401" s="242"/>
      <c r="B2401" s="242"/>
      <c r="C2401" s="242"/>
      <c r="D2401" s="243"/>
      <c r="E2401" s="243"/>
      <c r="F2401" s="244"/>
      <c r="G2401" s="247"/>
      <c r="H2401" s="246"/>
      <c r="I2401" s="247"/>
    </row>
    <row r="2402" spans="1:9">
      <c r="A2402" s="242"/>
      <c r="B2402" s="242"/>
      <c r="C2402" s="242"/>
      <c r="D2402" s="243"/>
      <c r="E2402" s="243"/>
      <c r="F2402" s="244"/>
      <c r="G2402" s="247"/>
      <c r="H2402" s="246"/>
      <c r="I2402" s="247"/>
    </row>
    <row r="2403" spans="1:9">
      <c r="A2403" s="242"/>
      <c r="B2403" s="242"/>
      <c r="C2403" s="242"/>
      <c r="D2403" s="243"/>
      <c r="E2403" s="243"/>
      <c r="F2403" s="244"/>
      <c r="G2403" s="247"/>
      <c r="H2403" s="246"/>
      <c r="I2403" s="247"/>
    </row>
    <row r="2404" spans="1:9">
      <c r="A2404" s="242"/>
      <c r="B2404" s="242"/>
      <c r="C2404" s="242"/>
      <c r="D2404" s="243"/>
      <c r="E2404" s="243"/>
      <c r="F2404" s="244"/>
      <c r="G2404" s="247"/>
      <c r="H2404" s="246"/>
      <c r="I2404" s="247"/>
    </row>
    <row r="2405" spans="1:9">
      <c r="A2405" s="242"/>
      <c r="B2405" s="242"/>
      <c r="C2405" s="242"/>
      <c r="D2405" s="243"/>
      <c r="E2405" s="243"/>
      <c r="F2405" s="244"/>
      <c r="G2405" s="247"/>
      <c r="H2405" s="246"/>
      <c r="I2405" s="247"/>
    </row>
    <row r="2406" spans="1:9">
      <c r="A2406" s="242"/>
      <c r="B2406" s="242"/>
      <c r="C2406" s="242"/>
      <c r="D2406" s="243"/>
      <c r="E2406" s="243"/>
      <c r="F2406" s="244"/>
      <c r="G2406" s="247"/>
      <c r="H2406" s="246"/>
      <c r="I2406" s="247"/>
    </row>
    <row r="2407" spans="1:9">
      <c r="A2407" s="242"/>
      <c r="B2407" s="242"/>
      <c r="C2407" s="242"/>
      <c r="D2407" s="243"/>
      <c r="E2407" s="243"/>
      <c r="F2407" s="244"/>
      <c r="G2407" s="247"/>
      <c r="H2407" s="246"/>
      <c r="I2407" s="247"/>
    </row>
    <row r="2408" spans="1:9">
      <c r="A2408" s="242"/>
      <c r="B2408" s="242"/>
      <c r="C2408" s="242"/>
      <c r="D2408" s="243"/>
      <c r="E2408" s="243"/>
      <c r="F2408" s="244"/>
      <c r="G2408" s="247"/>
      <c r="H2408" s="246"/>
      <c r="I2408" s="247"/>
    </row>
    <row r="2409" spans="1:9">
      <c r="A2409" s="242"/>
      <c r="B2409" s="242"/>
      <c r="C2409" s="242"/>
      <c r="D2409" s="243"/>
      <c r="E2409" s="243"/>
      <c r="F2409" s="244"/>
      <c r="G2409" s="247"/>
      <c r="H2409" s="246"/>
      <c r="I2409" s="247"/>
    </row>
    <row r="2410" spans="1:9">
      <c r="A2410" s="242"/>
      <c r="B2410" s="242"/>
      <c r="C2410" s="242"/>
      <c r="D2410" s="243"/>
      <c r="E2410" s="243"/>
      <c r="F2410" s="244"/>
      <c r="G2410" s="247"/>
      <c r="H2410" s="246"/>
      <c r="I2410" s="247"/>
    </row>
    <row r="2411" spans="1:9">
      <c r="A2411" s="242"/>
      <c r="B2411" s="242"/>
      <c r="C2411" s="242"/>
      <c r="D2411" s="243"/>
      <c r="E2411" s="243"/>
      <c r="F2411" s="244"/>
      <c r="G2411" s="247"/>
      <c r="H2411" s="246"/>
      <c r="I2411" s="247"/>
    </row>
    <row r="2412" spans="1:9">
      <c r="A2412" s="242"/>
      <c r="B2412" s="242"/>
      <c r="C2412" s="242"/>
      <c r="D2412" s="243"/>
      <c r="E2412" s="243"/>
      <c r="F2412" s="244"/>
      <c r="G2412" s="247"/>
      <c r="H2412" s="246"/>
      <c r="I2412" s="247"/>
    </row>
    <row r="2413" spans="1:9">
      <c r="A2413" s="242"/>
      <c r="B2413" s="242"/>
      <c r="C2413" s="242"/>
      <c r="D2413" s="243"/>
      <c r="E2413" s="243"/>
      <c r="F2413" s="244"/>
      <c r="G2413" s="247"/>
      <c r="H2413" s="246"/>
      <c r="I2413" s="247"/>
    </row>
    <row r="2414" spans="1:9">
      <c r="A2414" s="242"/>
      <c r="B2414" s="242"/>
      <c r="C2414" s="242"/>
      <c r="D2414" s="243"/>
      <c r="E2414" s="243"/>
      <c r="F2414" s="244"/>
      <c r="G2414" s="247"/>
      <c r="H2414" s="246"/>
      <c r="I2414" s="247"/>
    </row>
    <row r="2415" spans="1:9">
      <c r="A2415" s="242"/>
      <c r="B2415" s="242"/>
      <c r="C2415" s="242"/>
      <c r="D2415" s="243"/>
      <c r="E2415" s="243"/>
      <c r="F2415" s="244"/>
      <c r="G2415" s="247"/>
      <c r="H2415" s="246"/>
      <c r="I2415" s="247"/>
    </row>
    <row r="2416" spans="1:9">
      <c r="A2416" s="242"/>
      <c r="B2416" s="242"/>
      <c r="C2416" s="242"/>
      <c r="D2416" s="243"/>
      <c r="E2416" s="243"/>
      <c r="F2416" s="244"/>
      <c r="G2416" s="247"/>
      <c r="H2416" s="246"/>
      <c r="I2416" s="247"/>
    </row>
    <row r="2417" spans="1:9">
      <c r="A2417" s="242"/>
      <c r="B2417" s="242"/>
      <c r="C2417" s="242"/>
      <c r="D2417" s="243"/>
      <c r="E2417" s="243"/>
      <c r="F2417" s="244"/>
      <c r="G2417" s="247"/>
      <c r="H2417" s="246"/>
      <c r="I2417" s="247"/>
    </row>
    <row r="2418" spans="1:9">
      <c r="A2418" s="242"/>
      <c r="B2418" s="242"/>
      <c r="C2418" s="242"/>
      <c r="D2418" s="243"/>
      <c r="E2418" s="243"/>
      <c r="F2418" s="244"/>
      <c r="G2418" s="247"/>
      <c r="H2418" s="246"/>
      <c r="I2418" s="247"/>
    </row>
    <row r="2419" spans="1:9">
      <c r="A2419" s="242"/>
      <c r="B2419" s="242"/>
      <c r="C2419" s="242"/>
      <c r="D2419" s="243"/>
      <c r="E2419" s="243"/>
      <c r="F2419" s="244"/>
      <c r="G2419" s="247"/>
      <c r="H2419" s="246"/>
      <c r="I2419" s="247"/>
    </row>
    <row r="2420" spans="1:9">
      <c r="A2420" s="242"/>
      <c r="B2420" s="242"/>
      <c r="C2420" s="242"/>
      <c r="D2420" s="243"/>
      <c r="E2420" s="243"/>
      <c r="F2420" s="244"/>
      <c r="G2420" s="247"/>
      <c r="H2420" s="246"/>
      <c r="I2420" s="247"/>
    </row>
    <row r="2421" spans="1:9">
      <c r="A2421" s="242"/>
      <c r="B2421" s="242"/>
      <c r="C2421" s="242"/>
      <c r="D2421" s="243"/>
      <c r="E2421" s="243"/>
      <c r="F2421" s="244"/>
      <c r="G2421" s="247"/>
      <c r="H2421" s="246"/>
      <c r="I2421" s="247"/>
    </row>
    <row r="2422" spans="1:9">
      <c r="A2422" s="242"/>
      <c r="B2422" s="242"/>
      <c r="C2422" s="242"/>
      <c r="D2422" s="243"/>
      <c r="E2422" s="243"/>
      <c r="F2422" s="244"/>
      <c r="G2422" s="247"/>
      <c r="H2422" s="246"/>
      <c r="I2422" s="247"/>
    </row>
    <row r="2423" spans="1:9">
      <c r="A2423" s="242"/>
      <c r="B2423" s="242"/>
      <c r="C2423" s="242"/>
      <c r="D2423" s="243"/>
      <c r="E2423" s="243"/>
      <c r="F2423" s="244"/>
      <c r="G2423" s="247"/>
      <c r="H2423" s="246"/>
      <c r="I2423" s="247"/>
    </row>
    <row r="2424" spans="1:9">
      <c r="A2424" s="242"/>
      <c r="B2424" s="242"/>
      <c r="C2424" s="242"/>
      <c r="D2424" s="243"/>
      <c r="E2424" s="243"/>
      <c r="F2424" s="244"/>
      <c r="G2424" s="247"/>
      <c r="H2424" s="246"/>
      <c r="I2424" s="247"/>
    </row>
    <row r="2425" spans="1:9">
      <c r="A2425" s="242"/>
      <c r="B2425" s="242"/>
      <c r="C2425" s="242"/>
      <c r="D2425" s="243"/>
      <c r="E2425" s="243"/>
      <c r="F2425" s="244"/>
      <c r="G2425" s="247"/>
      <c r="H2425" s="246"/>
      <c r="I2425" s="247"/>
    </row>
    <row r="2426" spans="1:9">
      <c r="A2426" s="242"/>
      <c r="B2426" s="242"/>
      <c r="C2426" s="242"/>
      <c r="D2426" s="243"/>
      <c r="E2426" s="243"/>
      <c r="F2426" s="244"/>
      <c r="G2426" s="247"/>
      <c r="H2426" s="246"/>
      <c r="I2426" s="247"/>
    </row>
    <row r="2427" spans="1:9">
      <c r="A2427" s="242"/>
      <c r="B2427" s="242"/>
      <c r="C2427" s="242"/>
      <c r="D2427" s="243"/>
      <c r="E2427" s="243"/>
      <c r="F2427" s="244"/>
      <c r="G2427" s="247"/>
      <c r="H2427" s="246"/>
      <c r="I2427" s="247"/>
    </row>
    <row r="2428" spans="1:9">
      <c r="A2428" s="242"/>
      <c r="B2428" s="242"/>
      <c r="C2428" s="242"/>
      <c r="D2428" s="243"/>
      <c r="E2428" s="243"/>
      <c r="F2428" s="244"/>
      <c r="G2428" s="247"/>
      <c r="H2428" s="246"/>
      <c r="I2428" s="247"/>
    </row>
    <row r="2429" spans="1:9">
      <c r="A2429" s="242"/>
      <c r="B2429" s="242"/>
      <c r="C2429" s="242"/>
      <c r="D2429" s="243"/>
      <c r="E2429" s="243"/>
      <c r="F2429" s="244"/>
      <c r="G2429" s="247"/>
      <c r="H2429" s="246"/>
      <c r="I2429" s="247"/>
    </row>
    <row r="2430" spans="1:9">
      <c r="A2430" s="242"/>
      <c r="B2430" s="242"/>
      <c r="C2430" s="242"/>
      <c r="D2430" s="243"/>
      <c r="E2430" s="243"/>
      <c r="F2430" s="244"/>
      <c r="G2430" s="247"/>
      <c r="H2430" s="246"/>
      <c r="I2430" s="247"/>
    </row>
    <row r="2431" spans="1:9">
      <c r="A2431" s="242"/>
      <c r="B2431" s="242"/>
      <c r="C2431" s="242"/>
      <c r="D2431" s="243"/>
      <c r="E2431" s="243"/>
      <c r="F2431" s="244"/>
      <c r="G2431" s="247"/>
      <c r="H2431" s="246"/>
      <c r="I2431" s="247"/>
    </row>
    <row r="2432" spans="1:9">
      <c r="A2432" s="242"/>
      <c r="B2432" s="242"/>
      <c r="C2432" s="242"/>
      <c r="D2432" s="243"/>
      <c r="E2432" s="243"/>
      <c r="F2432" s="244"/>
      <c r="G2432" s="247"/>
      <c r="H2432" s="246"/>
      <c r="I2432" s="247"/>
    </row>
    <row r="2433" spans="1:9">
      <c r="A2433" s="242"/>
      <c r="B2433" s="242"/>
      <c r="C2433" s="242"/>
      <c r="D2433" s="243"/>
      <c r="E2433" s="243"/>
      <c r="F2433" s="244"/>
      <c r="G2433" s="247"/>
      <c r="H2433" s="246"/>
      <c r="I2433" s="247"/>
    </row>
    <row r="2434" spans="1:9">
      <c r="A2434" s="242"/>
      <c r="B2434" s="242"/>
      <c r="C2434" s="242"/>
      <c r="D2434" s="243"/>
      <c r="E2434" s="243"/>
      <c r="F2434" s="244"/>
      <c r="G2434" s="247"/>
      <c r="H2434" s="246"/>
      <c r="I2434" s="247"/>
    </row>
    <row r="2435" spans="1:9">
      <c r="A2435" s="242"/>
      <c r="B2435" s="242"/>
      <c r="C2435" s="242"/>
      <c r="D2435" s="243"/>
      <c r="E2435" s="243"/>
      <c r="F2435" s="244"/>
      <c r="G2435" s="247"/>
      <c r="H2435" s="246"/>
      <c r="I2435" s="247"/>
    </row>
    <row r="2436" spans="1:9">
      <c r="A2436" s="242"/>
      <c r="B2436" s="242"/>
      <c r="C2436" s="242"/>
      <c r="D2436" s="243"/>
      <c r="E2436" s="243"/>
      <c r="F2436" s="244"/>
      <c r="G2436" s="247"/>
      <c r="H2436" s="246"/>
      <c r="I2436" s="247"/>
    </row>
    <row r="2437" spans="1:9">
      <c r="A2437" s="242"/>
      <c r="B2437" s="242"/>
      <c r="C2437" s="242"/>
      <c r="D2437" s="243"/>
      <c r="E2437" s="243"/>
      <c r="F2437" s="244"/>
      <c r="G2437" s="247"/>
      <c r="H2437" s="246"/>
      <c r="I2437" s="247"/>
    </row>
    <row r="2438" spans="1:9">
      <c r="A2438" s="242"/>
      <c r="B2438" s="242"/>
      <c r="C2438" s="242"/>
      <c r="D2438" s="243"/>
      <c r="E2438" s="243"/>
      <c r="F2438" s="244"/>
      <c r="G2438" s="247"/>
      <c r="H2438" s="246"/>
      <c r="I2438" s="247"/>
    </row>
    <row r="2439" spans="1:9">
      <c r="A2439" s="242"/>
      <c r="B2439" s="242"/>
      <c r="C2439" s="242"/>
      <c r="D2439" s="243"/>
      <c r="E2439" s="243"/>
      <c r="F2439" s="244"/>
      <c r="G2439" s="247"/>
      <c r="H2439" s="246"/>
      <c r="I2439" s="247"/>
    </row>
    <row r="2440" spans="1:9">
      <c r="A2440" s="242"/>
      <c r="B2440" s="242"/>
      <c r="C2440" s="242"/>
      <c r="D2440" s="243"/>
      <c r="E2440" s="243"/>
      <c r="F2440" s="244"/>
      <c r="G2440" s="247"/>
      <c r="H2440" s="246"/>
      <c r="I2440" s="247"/>
    </row>
    <row r="2441" spans="1:9">
      <c r="A2441" s="242"/>
      <c r="B2441" s="242"/>
      <c r="C2441" s="242"/>
      <c r="D2441" s="243"/>
      <c r="E2441" s="243"/>
      <c r="F2441" s="244"/>
      <c r="G2441" s="247"/>
      <c r="H2441" s="246"/>
      <c r="I2441" s="247"/>
    </row>
    <row r="2442" spans="1:9">
      <c r="A2442" s="242"/>
      <c r="B2442" s="242"/>
      <c r="C2442" s="242"/>
      <c r="D2442" s="243"/>
      <c r="E2442" s="243"/>
      <c r="F2442" s="244"/>
      <c r="G2442" s="247"/>
      <c r="H2442" s="246"/>
      <c r="I2442" s="247"/>
    </row>
    <row r="2443" spans="1:9">
      <c r="A2443" s="242"/>
      <c r="B2443" s="242"/>
      <c r="C2443" s="242"/>
      <c r="D2443" s="243"/>
      <c r="E2443" s="243"/>
      <c r="F2443" s="244"/>
      <c r="G2443" s="247"/>
      <c r="H2443" s="246"/>
      <c r="I2443" s="247"/>
    </row>
    <row r="2444" spans="1:9">
      <c r="A2444" s="242"/>
      <c r="B2444" s="242"/>
      <c r="C2444" s="242"/>
      <c r="D2444" s="243"/>
      <c r="E2444" s="243"/>
      <c r="F2444" s="244"/>
      <c r="G2444" s="247"/>
      <c r="H2444" s="246"/>
      <c r="I2444" s="247"/>
    </row>
    <row r="2445" spans="1:9">
      <c r="A2445" s="242"/>
      <c r="B2445" s="242"/>
      <c r="C2445" s="242"/>
      <c r="D2445" s="243"/>
      <c r="E2445" s="243"/>
      <c r="F2445" s="244"/>
      <c r="G2445" s="247"/>
      <c r="H2445" s="246"/>
      <c r="I2445" s="247"/>
    </row>
    <row r="2446" spans="1:9">
      <c r="A2446" s="242"/>
      <c r="B2446" s="242"/>
      <c r="C2446" s="242"/>
      <c r="D2446" s="243"/>
      <c r="E2446" s="243"/>
      <c r="F2446" s="244"/>
      <c r="G2446" s="247"/>
      <c r="H2446" s="246"/>
      <c r="I2446" s="247"/>
    </row>
    <row r="2447" spans="1:9">
      <c r="A2447" s="242"/>
      <c r="B2447" s="242"/>
      <c r="C2447" s="242"/>
      <c r="D2447" s="243"/>
      <c r="E2447" s="243"/>
      <c r="F2447" s="244"/>
      <c r="G2447" s="247"/>
      <c r="H2447" s="246"/>
      <c r="I2447" s="247"/>
    </row>
    <row r="2448" spans="1:9">
      <c r="A2448" s="242"/>
      <c r="B2448" s="242"/>
      <c r="C2448" s="242"/>
      <c r="D2448" s="243"/>
      <c r="E2448" s="243"/>
      <c r="F2448" s="244"/>
      <c r="G2448" s="247"/>
      <c r="H2448" s="246"/>
      <c r="I2448" s="247"/>
    </row>
    <row r="2449" spans="1:9">
      <c r="A2449" s="242"/>
      <c r="B2449" s="242"/>
      <c r="C2449" s="242"/>
      <c r="D2449" s="243"/>
      <c r="E2449" s="243"/>
      <c r="F2449" s="244"/>
      <c r="G2449" s="247"/>
      <c r="H2449" s="246"/>
      <c r="I2449" s="247"/>
    </row>
    <row r="2450" spans="1:9">
      <c r="A2450" s="242"/>
      <c r="B2450" s="242"/>
      <c r="C2450" s="242"/>
      <c r="D2450" s="243"/>
      <c r="E2450" s="243"/>
      <c r="F2450" s="244"/>
      <c r="G2450" s="247"/>
      <c r="H2450" s="246"/>
      <c r="I2450" s="247"/>
    </row>
    <row r="2451" spans="1:9">
      <c r="A2451" s="242"/>
      <c r="B2451" s="242"/>
      <c r="C2451" s="242"/>
      <c r="D2451" s="243"/>
      <c r="E2451" s="243"/>
      <c r="F2451" s="244"/>
      <c r="G2451" s="247"/>
      <c r="H2451" s="246"/>
      <c r="I2451" s="247"/>
    </row>
    <row r="2452" spans="1:9">
      <c r="A2452" s="242"/>
      <c r="B2452" s="242"/>
      <c r="C2452" s="242"/>
      <c r="D2452" s="243"/>
      <c r="E2452" s="243"/>
      <c r="F2452" s="244"/>
      <c r="G2452" s="247"/>
      <c r="H2452" s="246"/>
      <c r="I2452" s="247"/>
    </row>
    <row r="2453" spans="1:9">
      <c r="A2453" s="242"/>
      <c r="B2453" s="242"/>
      <c r="C2453" s="242"/>
      <c r="D2453" s="243"/>
      <c r="E2453" s="243"/>
      <c r="F2453" s="244"/>
      <c r="G2453" s="247"/>
      <c r="H2453" s="246"/>
      <c r="I2453" s="247"/>
    </row>
    <row r="2454" spans="1:9">
      <c r="A2454" s="242"/>
      <c r="B2454" s="242"/>
      <c r="C2454" s="242"/>
      <c r="D2454" s="243"/>
      <c r="E2454" s="243"/>
      <c r="F2454" s="244"/>
      <c r="G2454" s="247"/>
      <c r="H2454" s="246"/>
      <c r="I2454" s="247"/>
    </row>
    <row r="2455" spans="1:9">
      <c r="A2455" s="242"/>
      <c r="B2455" s="242"/>
      <c r="C2455" s="242"/>
      <c r="D2455" s="243"/>
      <c r="E2455" s="243"/>
      <c r="F2455" s="244"/>
      <c r="G2455" s="247"/>
      <c r="H2455" s="246"/>
      <c r="I2455" s="247"/>
    </row>
    <row r="2456" spans="1:9">
      <c r="A2456" s="242"/>
      <c r="B2456" s="242"/>
      <c r="C2456" s="242"/>
      <c r="D2456" s="243"/>
      <c r="E2456" s="243"/>
      <c r="F2456" s="244"/>
      <c r="G2456" s="247"/>
      <c r="H2456" s="246"/>
      <c r="I2456" s="247"/>
    </row>
    <row r="2457" spans="1:9">
      <c r="A2457" s="242"/>
      <c r="B2457" s="242"/>
      <c r="C2457" s="242"/>
      <c r="D2457" s="243"/>
      <c r="E2457" s="243"/>
      <c r="F2457" s="244"/>
      <c r="G2457" s="247"/>
      <c r="H2457" s="246"/>
      <c r="I2457" s="247"/>
    </row>
    <row r="2458" spans="1:9">
      <c r="A2458" s="242"/>
      <c r="B2458" s="242"/>
      <c r="C2458" s="242"/>
      <c r="D2458" s="243"/>
      <c r="E2458" s="243"/>
      <c r="F2458" s="244"/>
      <c r="G2458" s="247"/>
      <c r="H2458" s="246"/>
      <c r="I2458" s="247"/>
    </row>
    <row r="2459" spans="1:9">
      <c r="A2459" s="242"/>
      <c r="B2459" s="242"/>
      <c r="C2459" s="242"/>
      <c r="D2459" s="243"/>
      <c r="E2459" s="243"/>
      <c r="F2459" s="244"/>
      <c r="G2459" s="247"/>
      <c r="H2459" s="246"/>
      <c r="I2459" s="247"/>
    </row>
    <row r="2460" spans="1:9">
      <c r="A2460" s="242"/>
      <c r="B2460" s="242"/>
      <c r="C2460" s="242"/>
      <c r="D2460" s="243"/>
      <c r="E2460" s="243"/>
      <c r="F2460" s="244"/>
      <c r="G2460" s="247"/>
      <c r="H2460" s="246"/>
      <c r="I2460" s="247"/>
    </row>
    <row r="2461" spans="1:9">
      <c r="A2461" s="242"/>
      <c r="B2461" s="242"/>
      <c r="C2461" s="242"/>
      <c r="D2461" s="243"/>
      <c r="E2461" s="243"/>
      <c r="F2461" s="244"/>
      <c r="G2461" s="247"/>
      <c r="H2461" s="246"/>
      <c r="I2461" s="247"/>
    </row>
    <row r="2462" spans="1:9">
      <c r="A2462" s="242"/>
      <c r="B2462" s="242"/>
      <c r="C2462" s="242"/>
      <c r="D2462" s="243"/>
      <c r="E2462" s="243"/>
      <c r="F2462" s="244"/>
      <c r="G2462" s="247"/>
      <c r="H2462" s="246"/>
      <c r="I2462" s="247"/>
    </row>
    <row r="2463" spans="1:9">
      <c r="A2463" s="242"/>
      <c r="B2463" s="242"/>
      <c r="C2463" s="242"/>
      <c r="D2463" s="243"/>
      <c r="E2463" s="243"/>
      <c r="F2463" s="244"/>
      <c r="G2463" s="247"/>
      <c r="H2463" s="246"/>
      <c r="I2463" s="247"/>
    </row>
    <row r="2464" spans="1:9">
      <c r="A2464" s="242"/>
      <c r="B2464" s="242"/>
      <c r="C2464" s="242"/>
      <c r="D2464" s="243"/>
      <c r="E2464" s="243"/>
      <c r="F2464" s="244"/>
      <c r="G2464" s="247"/>
      <c r="H2464" s="246"/>
      <c r="I2464" s="247"/>
    </row>
    <row r="2465" spans="1:9">
      <c r="A2465" s="242"/>
      <c r="B2465" s="242"/>
      <c r="C2465" s="242"/>
      <c r="D2465" s="243"/>
      <c r="E2465" s="243"/>
      <c r="F2465" s="244"/>
      <c r="G2465" s="247"/>
      <c r="H2465" s="246"/>
      <c r="I2465" s="247"/>
    </row>
    <row r="2466" spans="1:9">
      <c r="A2466" s="242"/>
      <c r="B2466" s="242"/>
      <c r="C2466" s="242"/>
      <c r="D2466" s="243"/>
      <c r="E2466" s="243"/>
      <c r="F2466" s="244"/>
      <c r="G2466" s="247"/>
      <c r="H2466" s="246"/>
      <c r="I2466" s="247"/>
    </row>
    <row r="2467" spans="1:9">
      <c r="A2467" s="242"/>
      <c r="B2467" s="242"/>
      <c r="C2467" s="242"/>
      <c r="D2467" s="243"/>
      <c r="E2467" s="243"/>
      <c r="F2467" s="244"/>
      <c r="G2467" s="247"/>
      <c r="H2467" s="246"/>
      <c r="I2467" s="247"/>
    </row>
    <row r="2468" spans="1:9">
      <c r="A2468" s="242"/>
      <c r="B2468" s="242"/>
      <c r="C2468" s="242"/>
      <c r="D2468" s="243"/>
      <c r="E2468" s="243"/>
      <c r="F2468" s="244"/>
      <c r="G2468" s="247"/>
      <c r="H2468" s="246"/>
      <c r="I2468" s="247"/>
    </row>
    <row r="2469" spans="1:9">
      <c r="A2469" s="242"/>
      <c r="B2469" s="242"/>
      <c r="C2469" s="242"/>
      <c r="D2469" s="243"/>
      <c r="E2469" s="243"/>
      <c r="F2469" s="244"/>
      <c r="G2469" s="247"/>
      <c r="H2469" s="246"/>
      <c r="I2469" s="247"/>
    </row>
    <row r="2470" spans="1:9">
      <c r="A2470" s="242"/>
      <c r="B2470" s="242"/>
      <c r="C2470" s="242"/>
      <c r="D2470" s="243"/>
      <c r="E2470" s="243"/>
      <c r="F2470" s="244"/>
      <c r="G2470" s="247"/>
      <c r="H2470" s="246"/>
      <c r="I2470" s="247"/>
    </row>
    <row r="2471" spans="1:9">
      <c r="A2471" s="242"/>
      <c r="B2471" s="242"/>
      <c r="C2471" s="242"/>
      <c r="D2471" s="243"/>
      <c r="E2471" s="243"/>
      <c r="F2471" s="244"/>
      <c r="G2471" s="247"/>
      <c r="H2471" s="246"/>
      <c r="I2471" s="247"/>
    </row>
    <row r="2472" spans="1:9">
      <c r="A2472" s="242"/>
      <c r="B2472" s="242"/>
      <c r="C2472" s="242"/>
      <c r="D2472" s="243"/>
      <c r="E2472" s="243"/>
      <c r="F2472" s="244"/>
      <c r="G2472" s="247"/>
      <c r="H2472" s="246"/>
      <c r="I2472" s="247"/>
    </row>
    <row r="2473" spans="1:9">
      <c r="A2473" s="242"/>
      <c r="B2473" s="242"/>
      <c r="C2473" s="242"/>
      <c r="D2473" s="243"/>
      <c r="E2473" s="243"/>
      <c r="F2473" s="244"/>
      <c r="G2473" s="247"/>
      <c r="H2473" s="246"/>
      <c r="I2473" s="247"/>
    </row>
    <row r="2474" spans="1:9">
      <c r="A2474" s="242"/>
      <c r="B2474" s="242"/>
      <c r="C2474" s="242"/>
      <c r="D2474" s="243"/>
      <c r="E2474" s="243"/>
      <c r="F2474" s="244"/>
      <c r="G2474" s="247"/>
      <c r="H2474" s="246"/>
      <c r="I2474" s="247"/>
    </row>
    <row r="2475" spans="1:9">
      <c r="A2475" s="242"/>
      <c r="B2475" s="242"/>
      <c r="C2475" s="242"/>
      <c r="D2475" s="243"/>
      <c r="E2475" s="243"/>
      <c r="F2475" s="244"/>
      <c r="G2475" s="247"/>
      <c r="H2475" s="246"/>
      <c r="I2475" s="247"/>
    </row>
    <row r="2476" spans="1:9">
      <c r="A2476" s="242"/>
      <c r="B2476" s="242"/>
      <c r="C2476" s="242"/>
      <c r="D2476" s="243"/>
      <c r="E2476" s="243"/>
      <c r="F2476" s="244"/>
      <c r="G2476" s="247"/>
      <c r="H2476" s="246"/>
      <c r="I2476" s="247"/>
    </row>
    <row r="2477" spans="1:9">
      <c r="A2477" s="242"/>
      <c r="B2477" s="242"/>
      <c r="C2477" s="242"/>
      <c r="D2477" s="243"/>
      <c r="E2477" s="243"/>
      <c r="F2477" s="244"/>
      <c r="G2477" s="247"/>
      <c r="H2477" s="246"/>
      <c r="I2477" s="247"/>
    </row>
    <row r="2478" spans="1:9">
      <c r="A2478" s="242"/>
      <c r="B2478" s="242"/>
      <c r="C2478" s="242"/>
      <c r="D2478" s="243"/>
      <c r="E2478" s="243"/>
      <c r="F2478" s="244"/>
      <c r="G2478" s="247"/>
      <c r="H2478" s="246"/>
      <c r="I2478" s="247"/>
    </row>
    <row r="2479" spans="1:9">
      <c r="A2479" s="242"/>
      <c r="B2479" s="242"/>
      <c r="C2479" s="242"/>
      <c r="D2479" s="243"/>
      <c r="E2479" s="243"/>
      <c r="F2479" s="244"/>
      <c r="G2479" s="247"/>
      <c r="H2479" s="246"/>
      <c r="I2479" s="247"/>
    </row>
    <row r="2480" spans="1:9">
      <c r="A2480" s="242"/>
      <c r="B2480" s="242"/>
      <c r="C2480" s="242"/>
      <c r="D2480" s="243"/>
      <c r="E2480" s="243"/>
      <c r="F2480" s="244"/>
      <c r="G2480" s="247"/>
      <c r="H2480" s="246"/>
      <c r="I2480" s="247"/>
    </row>
    <row r="2481" spans="1:9">
      <c r="A2481" s="242"/>
      <c r="B2481" s="242"/>
      <c r="C2481" s="242"/>
      <c r="D2481" s="243"/>
      <c r="E2481" s="243"/>
      <c r="F2481" s="244"/>
      <c r="G2481" s="247"/>
      <c r="H2481" s="246"/>
      <c r="I2481" s="247"/>
    </row>
    <row r="2482" spans="1:9">
      <c r="A2482" s="242"/>
      <c r="B2482" s="242"/>
      <c r="C2482" s="242"/>
      <c r="D2482" s="243"/>
      <c r="E2482" s="243"/>
      <c r="F2482" s="244"/>
      <c r="G2482" s="247"/>
      <c r="H2482" s="246"/>
      <c r="I2482" s="247"/>
    </row>
    <row r="2483" spans="1:9">
      <c r="A2483" s="242"/>
      <c r="B2483" s="242"/>
      <c r="C2483" s="242"/>
      <c r="D2483" s="243"/>
      <c r="E2483" s="243"/>
      <c r="F2483" s="244"/>
      <c r="G2483" s="247"/>
      <c r="H2483" s="246"/>
      <c r="I2483" s="247"/>
    </row>
    <row r="2484" spans="1:9">
      <c r="A2484" s="242"/>
      <c r="B2484" s="242"/>
      <c r="C2484" s="242"/>
      <c r="D2484" s="243"/>
      <c r="E2484" s="243"/>
      <c r="F2484" s="244"/>
      <c r="G2484" s="247"/>
      <c r="H2484" s="246"/>
      <c r="I2484" s="247"/>
    </row>
    <row r="2485" spans="1:9">
      <c r="A2485" s="242"/>
      <c r="B2485" s="242"/>
      <c r="C2485" s="242"/>
      <c r="D2485" s="243"/>
      <c r="E2485" s="243"/>
      <c r="F2485" s="244"/>
      <c r="G2485" s="247"/>
      <c r="H2485" s="246"/>
      <c r="I2485" s="247"/>
    </row>
    <row r="2486" spans="1:9">
      <c r="A2486" s="242"/>
      <c r="B2486" s="242"/>
      <c r="C2486" s="242"/>
      <c r="D2486" s="243"/>
      <c r="E2486" s="243"/>
      <c r="F2486" s="244"/>
      <c r="G2486" s="247"/>
      <c r="H2486" s="246"/>
      <c r="I2486" s="247"/>
    </row>
    <row r="2487" spans="1:9">
      <c r="A2487" s="242"/>
      <c r="B2487" s="242"/>
      <c r="C2487" s="242"/>
      <c r="D2487" s="243"/>
      <c r="E2487" s="243"/>
      <c r="F2487" s="244"/>
      <c r="G2487" s="247"/>
      <c r="H2487" s="246"/>
      <c r="I2487" s="247"/>
    </row>
    <row r="2488" spans="1:9">
      <c r="A2488" s="242"/>
      <c r="B2488" s="242"/>
      <c r="C2488" s="242"/>
      <c r="D2488" s="243"/>
      <c r="E2488" s="243"/>
      <c r="F2488" s="244"/>
      <c r="G2488" s="247"/>
      <c r="H2488" s="246"/>
      <c r="I2488" s="247"/>
    </row>
    <row r="2489" spans="1:9">
      <c r="A2489" s="242"/>
      <c r="B2489" s="242"/>
      <c r="C2489" s="242"/>
      <c r="D2489" s="243"/>
      <c r="E2489" s="243"/>
      <c r="F2489" s="244"/>
      <c r="G2489" s="247"/>
      <c r="H2489" s="246"/>
      <c r="I2489" s="247"/>
    </row>
    <row r="2490" spans="1:9">
      <c r="A2490" s="242"/>
      <c r="B2490" s="242"/>
      <c r="C2490" s="242"/>
      <c r="D2490" s="243"/>
      <c r="E2490" s="243"/>
      <c r="F2490" s="244"/>
      <c r="G2490" s="247"/>
      <c r="H2490" s="246"/>
      <c r="I2490" s="247"/>
    </row>
    <row r="2491" spans="1:9">
      <c r="A2491" s="242"/>
      <c r="B2491" s="242"/>
      <c r="C2491" s="242"/>
      <c r="D2491" s="243"/>
      <c r="E2491" s="243"/>
      <c r="F2491" s="244"/>
      <c r="G2491" s="247"/>
      <c r="H2491" s="246"/>
      <c r="I2491" s="247"/>
    </row>
    <row r="2492" spans="1:9">
      <c r="A2492" s="242"/>
      <c r="B2492" s="242"/>
      <c r="C2492" s="242"/>
      <c r="D2492" s="243"/>
      <c r="E2492" s="243"/>
      <c r="F2492" s="244"/>
      <c r="G2492" s="247"/>
      <c r="H2492" s="246"/>
      <c r="I2492" s="247"/>
    </row>
    <row r="2493" spans="1:9">
      <c r="A2493" s="242"/>
      <c r="B2493" s="242"/>
      <c r="C2493" s="242"/>
      <c r="D2493" s="243"/>
      <c r="E2493" s="243"/>
      <c r="F2493" s="244"/>
      <c r="G2493" s="247"/>
      <c r="H2493" s="246"/>
      <c r="I2493" s="247"/>
    </row>
    <row r="2494" spans="1:9">
      <c r="A2494" s="242"/>
      <c r="B2494" s="242"/>
      <c r="C2494" s="242"/>
      <c r="D2494" s="243"/>
      <c r="E2494" s="243"/>
      <c r="F2494" s="244"/>
      <c r="G2494" s="247"/>
      <c r="H2494" s="246"/>
      <c r="I2494" s="247"/>
    </row>
    <row r="2495" spans="1:9">
      <c r="A2495" s="242"/>
      <c r="B2495" s="242"/>
      <c r="C2495" s="242"/>
      <c r="D2495" s="243"/>
      <c r="E2495" s="243"/>
      <c r="F2495" s="244"/>
      <c r="G2495" s="247"/>
      <c r="H2495" s="246"/>
      <c r="I2495" s="247"/>
    </row>
    <row r="2496" spans="1:9">
      <c r="A2496" s="242"/>
      <c r="B2496" s="242"/>
      <c r="C2496" s="242"/>
      <c r="D2496" s="243"/>
      <c r="E2496" s="243"/>
      <c r="F2496" s="244"/>
      <c r="G2496" s="247"/>
      <c r="H2496" s="246"/>
      <c r="I2496" s="247"/>
    </row>
    <row r="2497" spans="1:9">
      <c r="A2497" s="242"/>
      <c r="B2497" s="242"/>
      <c r="C2497" s="242"/>
      <c r="D2497" s="243"/>
      <c r="E2497" s="243"/>
      <c r="F2497" s="244"/>
      <c r="G2497" s="247"/>
      <c r="H2497" s="246"/>
      <c r="I2497" s="247"/>
    </row>
    <row r="2498" spans="1:9">
      <c r="A2498" s="242"/>
      <c r="B2498" s="242"/>
      <c r="C2498" s="242"/>
      <c r="D2498" s="243"/>
      <c r="E2498" s="243"/>
      <c r="F2498" s="244"/>
      <c r="G2498" s="247"/>
      <c r="H2498" s="246"/>
      <c r="I2498" s="247"/>
    </row>
    <row r="2499" spans="1:9">
      <c r="A2499" s="242"/>
      <c r="B2499" s="242"/>
      <c r="C2499" s="242"/>
      <c r="D2499" s="243"/>
      <c r="E2499" s="243"/>
      <c r="F2499" s="244"/>
      <c r="G2499" s="247"/>
      <c r="H2499" s="246"/>
      <c r="I2499" s="247"/>
    </row>
    <row r="2500" spans="1:9">
      <c r="A2500" s="242"/>
      <c r="B2500" s="242"/>
      <c r="C2500" s="242"/>
      <c r="D2500" s="243"/>
      <c r="E2500" s="243"/>
      <c r="F2500" s="244"/>
      <c r="G2500" s="247"/>
      <c r="H2500" s="246"/>
      <c r="I2500" s="247"/>
    </row>
    <row r="2501" spans="1:9">
      <c r="A2501" s="242"/>
      <c r="B2501" s="242"/>
      <c r="C2501" s="242"/>
      <c r="D2501" s="243"/>
      <c r="E2501" s="243"/>
      <c r="F2501" s="244"/>
      <c r="G2501" s="247"/>
      <c r="H2501" s="246"/>
      <c r="I2501" s="247"/>
    </row>
    <row r="2502" spans="1:9">
      <c r="A2502" s="242"/>
      <c r="B2502" s="242"/>
      <c r="C2502" s="242"/>
      <c r="D2502" s="243"/>
      <c r="E2502" s="243"/>
      <c r="F2502" s="244"/>
      <c r="G2502" s="247"/>
      <c r="H2502" s="246"/>
      <c r="I2502" s="247"/>
    </row>
    <row r="2503" spans="1:9">
      <c r="A2503" s="242"/>
      <c r="B2503" s="242"/>
      <c r="C2503" s="242"/>
      <c r="D2503" s="243"/>
      <c r="E2503" s="243"/>
      <c r="F2503" s="244"/>
      <c r="G2503" s="247"/>
      <c r="H2503" s="246"/>
      <c r="I2503" s="247"/>
    </row>
    <row r="2504" spans="1:9">
      <c r="A2504" s="242"/>
      <c r="B2504" s="242"/>
      <c r="C2504" s="242"/>
      <c r="D2504" s="243"/>
      <c r="E2504" s="243"/>
      <c r="F2504" s="244"/>
      <c r="G2504" s="247"/>
      <c r="H2504" s="246"/>
      <c r="I2504" s="247"/>
    </row>
    <row r="2505" spans="1:9">
      <c r="A2505" s="242"/>
      <c r="B2505" s="242"/>
      <c r="C2505" s="242"/>
      <c r="D2505" s="243"/>
      <c r="E2505" s="243"/>
      <c r="F2505" s="244"/>
      <c r="G2505" s="247"/>
      <c r="H2505" s="246"/>
      <c r="I2505" s="247"/>
    </row>
    <row r="2506" spans="1:9">
      <c r="A2506" s="242"/>
      <c r="B2506" s="242"/>
      <c r="C2506" s="242"/>
      <c r="D2506" s="243"/>
      <c r="E2506" s="243"/>
      <c r="F2506" s="244"/>
      <c r="G2506" s="247"/>
      <c r="H2506" s="246"/>
      <c r="I2506" s="247"/>
    </row>
    <row r="2507" spans="1:9">
      <c r="A2507" s="242"/>
      <c r="B2507" s="242"/>
      <c r="C2507" s="242"/>
      <c r="D2507" s="243"/>
      <c r="E2507" s="243"/>
      <c r="F2507" s="244"/>
      <c r="G2507" s="247"/>
      <c r="H2507" s="246"/>
      <c r="I2507" s="247"/>
    </row>
    <row r="2508" spans="1:9">
      <c r="A2508" s="242"/>
      <c r="B2508" s="242"/>
      <c r="C2508" s="242"/>
      <c r="D2508" s="243"/>
      <c r="E2508" s="243"/>
      <c r="F2508" s="244"/>
      <c r="G2508" s="247"/>
      <c r="H2508" s="246"/>
      <c r="I2508" s="247"/>
    </row>
    <row r="2509" spans="1:9">
      <c r="A2509" s="242"/>
      <c r="B2509" s="242"/>
      <c r="C2509" s="242"/>
      <c r="D2509" s="243"/>
      <c r="E2509" s="243"/>
      <c r="F2509" s="244"/>
      <c r="G2509" s="247"/>
      <c r="H2509" s="246"/>
      <c r="I2509" s="247"/>
    </row>
    <row r="2510" spans="1:9">
      <c r="A2510" s="242"/>
      <c r="B2510" s="242"/>
      <c r="C2510" s="242"/>
      <c r="D2510" s="243"/>
      <c r="E2510" s="243"/>
      <c r="F2510" s="244"/>
      <c r="G2510" s="247"/>
      <c r="H2510" s="246"/>
      <c r="I2510" s="247"/>
    </row>
    <row r="2511" spans="1:9">
      <c r="A2511" s="242"/>
      <c r="B2511" s="242"/>
      <c r="C2511" s="242"/>
      <c r="D2511" s="243"/>
      <c r="E2511" s="243"/>
      <c r="F2511" s="244"/>
      <c r="G2511" s="247"/>
      <c r="H2511" s="246"/>
      <c r="I2511" s="247"/>
    </row>
    <row r="2512" spans="1:9">
      <c r="A2512" s="242"/>
      <c r="B2512" s="242"/>
      <c r="C2512" s="242"/>
      <c r="D2512" s="243"/>
      <c r="E2512" s="243"/>
      <c r="F2512" s="244"/>
      <c r="G2512" s="247"/>
      <c r="H2512" s="246"/>
      <c r="I2512" s="247"/>
    </row>
    <row r="2513" spans="1:9">
      <c r="A2513" s="242"/>
      <c r="B2513" s="242"/>
      <c r="C2513" s="242"/>
      <c r="D2513" s="243"/>
      <c r="E2513" s="243"/>
      <c r="F2513" s="244"/>
      <c r="G2513" s="247"/>
      <c r="H2513" s="246"/>
      <c r="I2513" s="247"/>
    </row>
    <row r="2514" spans="1:9">
      <c r="A2514" s="242"/>
      <c r="B2514" s="242"/>
      <c r="C2514" s="242"/>
      <c r="D2514" s="243"/>
      <c r="E2514" s="243"/>
      <c r="F2514" s="244"/>
      <c r="G2514" s="247"/>
      <c r="H2514" s="246"/>
      <c r="I2514" s="247"/>
    </row>
    <row r="2515" spans="1:9">
      <c r="A2515" s="242"/>
      <c r="B2515" s="242"/>
      <c r="C2515" s="242"/>
      <c r="D2515" s="243"/>
      <c r="E2515" s="243"/>
      <c r="F2515" s="244"/>
      <c r="G2515" s="247"/>
      <c r="H2515" s="246"/>
      <c r="I2515" s="247"/>
    </row>
    <row r="2516" spans="1:9">
      <c r="A2516" s="242"/>
      <c r="B2516" s="242"/>
      <c r="C2516" s="242"/>
      <c r="D2516" s="243"/>
      <c r="E2516" s="243"/>
      <c r="F2516" s="244"/>
      <c r="G2516" s="247"/>
      <c r="H2516" s="246"/>
      <c r="I2516" s="247"/>
    </row>
    <row r="2517" spans="1:9">
      <c r="A2517" s="242"/>
      <c r="B2517" s="242"/>
      <c r="C2517" s="242"/>
      <c r="D2517" s="243"/>
      <c r="E2517" s="243"/>
      <c r="F2517" s="244"/>
      <c r="G2517" s="247"/>
      <c r="H2517" s="246"/>
      <c r="I2517" s="247"/>
    </row>
    <row r="2518" spans="1:9">
      <c r="A2518" s="242"/>
      <c r="B2518" s="242"/>
      <c r="C2518" s="242"/>
      <c r="D2518" s="243"/>
      <c r="E2518" s="243"/>
      <c r="F2518" s="244"/>
      <c r="G2518" s="247"/>
      <c r="H2518" s="246"/>
      <c r="I2518" s="247"/>
    </row>
    <row r="2519" spans="1:9">
      <c r="A2519" s="242"/>
      <c r="B2519" s="242"/>
      <c r="C2519" s="242"/>
      <c r="D2519" s="243"/>
      <c r="E2519" s="243"/>
      <c r="F2519" s="244"/>
      <c r="G2519" s="247"/>
      <c r="H2519" s="246"/>
      <c r="I2519" s="247"/>
    </row>
    <row r="2520" spans="1:9">
      <c r="A2520" s="242"/>
      <c r="B2520" s="242"/>
      <c r="C2520" s="242"/>
      <c r="D2520" s="243"/>
      <c r="E2520" s="243"/>
      <c r="F2520" s="244"/>
      <c r="G2520" s="247"/>
      <c r="H2520" s="246"/>
      <c r="I2520" s="247"/>
    </row>
    <row r="2521" spans="1:9">
      <c r="A2521" s="242"/>
      <c r="B2521" s="242"/>
      <c r="C2521" s="242"/>
      <c r="D2521" s="243"/>
      <c r="E2521" s="243"/>
      <c r="F2521" s="244"/>
      <c r="G2521" s="247"/>
      <c r="H2521" s="246"/>
      <c r="I2521" s="247"/>
    </row>
    <row r="2522" spans="1:9">
      <c r="A2522" s="242"/>
      <c r="B2522" s="242"/>
      <c r="C2522" s="242"/>
      <c r="D2522" s="243"/>
      <c r="E2522" s="243"/>
      <c r="F2522" s="244"/>
      <c r="G2522" s="247"/>
      <c r="H2522" s="246"/>
      <c r="I2522" s="247"/>
    </row>
    <row r="2523" spans="1:9">
      <c r="A2523" s="242"/>
      <c r="B2523" s="242"/>
      <c r="C2523" s="242"/>
      <c r="D2523" s="243"/>
      <c r="E2523" s="243"/>
      <c r="F2523" s="244"/>
      <c r="G2523" s="247"/>
      <c r="H2523" s="246"/>
      <c r="I2523" s="247"/>
    </row>
    <row r="2524" spans="1:9">
      <c r="A2524" s="242"/>
      <c r="B2524" s="242"/>
      <c r="C2524" s="242"/>
      <c r="D2524" s="243"/>
      <c r="E2524" s="243"/>
      <c r="F2524" s="244"/>
      <c r="G2524" s="247"/>
      <c r="H2524" s="246"/>
      <c r="I2524" s="247"/>
    </row>
    <row r="2525" spans="1:9">
      <c r="A2525" s="242"/>
      <c r="B2525" s="242"/>
      <c r="C2525" s="242"/>
      <c r="D2525" s="243"/>
      <c r="E2525" s="243"/>
      <c r="F2525" s="244"/>
      <c r="G2525" s="247"/>
      <c r="H2525" s="246"/>
      <c r="I2525" s="247"/>
    </row>
    <row r="2526" spans="1:9">
      <c r="A2526" s="242"/>
      <c r="B2526" s="242"/>
      <c r="C2526" s="242"/>
      <c r="D2526" s="243"/>
      <c r="E2526" s="243"/>
      <c r="F2526" s="244"/>
      <c r="G2526" s="247"/>
      <c r="H2526" s="246"/>
      <c r="I2526" s="247"/>
    </row>
    <row r="2527" spans="1:9">
      <c r="A2527" s="242"/>
      <c r="B2527" s="242"/>
      <c r="C2527" s="242"/>
      <c r="D2527" s="243"/>
      <c r="E2527" s="243"/>
      <c r="F2527" s="244"/>
      <c r="G2527" s="247"/>
      <c r="H2527" s="246"/>
      <c r="I2527" s="247"/>
    </row>
    <row r="2528" spans="1:9">
      <c r="A2528" s="242"/>
      <c r="B2528" s="242"/>
      <c r="C2528" s="242"/>
      <c r="D2528" s="243"/>
      <c r="E2528" s="243"/>
      <c r="F2528" s="244"/>
      <c r="G2528" s="247"/>
      <c r="H2528" s="246"/>
      <c r="I2528" s="247"/>
    </row>
    <row r="2529" spans="1:9">
      <c r="A2529" s="242"/>
      <c r="B2529" s="242"/>
      <c r="C2529" s="242"/>
      <c r="D2529" s="243"/>
      <c r="E2529" s="243"/>
      <c r="F2529" s="244"/>
      <c r="G2529" s="247"/>
      <c r="H2529" s="246"/>
      <c r="I2529" s="247"/>
    </row>
    <row r="2530" spans="1:9">
      <c r="A2530" s="242"/>
      <c r="B2530" s="242"/>
      <c r="C2530" s="242"/>
      <c r="D2530" s="243"/>
      <c r="E2530" s="243"/>
      <c r="F2530" s="244"/>
      <c r="G2530" s="247"/>
      <c r="H2530" s="246"/>
      <c r="I2530" s="247"/>
    </row>
    <row r="2531" spans="1:9">
      <c r="A2531" s="242"/>
      <c r="B2531" s="242"/>
      <c r="C2531" s="242"/>
      <c r="D2531" s="243"/>
      <c r="E2531" s="243"/>
      <c r="F2531" s="244"/>
      <c r="G2531" s="247"/>
      <c r="H2531" s="246"/>
      <c r="I2531" s="247"/>
    </row>
    <row r="2532" spans="1:9">
      <c r="A2532" s="242"/>
      <c r="B2532" s="242"/>
      <c r="C2532" s="242"/>
      <c r="D2532" s="243"/>
      <c r="E2532" s="243"/>
      <c r="F2532" s="244"/>
      <c r="G2532" s="247"/>
      <c r="H2532" s="246"/>
      <c r="I2532" s="247"/>
    </row>
    <row r="2533" spans="1:9">
      <c r="A2533" s="242"/>
      <c r="B2533" s="242"/>
      <c r="C2533" s="242"/>
      <c r="D2533" s="243"/>
      <c r="E2533" s="243"/>
      <c r="F2533" s="244"/>
      <c r="G2533" s="247"/>
      <c r="H2533" s="246"/>
      <c r="I2533" s="247"/>
    </row>
    <row r="2534" spans="1:9">
      <c r="A2534" s="242"/>
      <c r="B2534" s="242"/>
      <c r="C2534" s="242"/>
      <c r="D2534" s="243"/>
      <c r="E2534" s="243"/>
      <c r="F2534" s="244"/>
      <c r="G2534" s="247"/>
      <c r="H2534" s="246"/>
      <c r="I2534" s="247"/>
    </row>
    <row r="2535" spans="1:9">
      <c r="A2535" s="242"/>
      <c r="B2535" s="242"/>
      <c r="C2535" s="242"/>
      <c r="D2535" s="243"/>
      <c r="E2535" s="243"/>
      <c r="F2535" s="244"/>
      <c r="G2535" s="247"/>
      <c r="H2535" s="246"/>
      <c r="I2535" s="247"/>
    </row>
    <row r="2536" spans="1:9">
      <c r="A2536" s="242"/>
      <c r="B2536" s="242"/>
      <c r="C2536" s="242"/>
      <c r="D2536" s="243"/>
      <c r="E2536" s="243"/>
      <c r="F2536" s="244"/>
      <c r="G2536" s="247"/>
      <c r="H2536" s="246"/>
      <c r="I2536" s="247"/>
    </row>
    <row r="2537" spans="1:9">
      <c r="A2537" s="242"/>
      <c r="B2537" s="242"/>
      <c r="C2537" s="242"/>
      <c r="D2537" s="243"/>
      <c r="E2537" s="243"/>
      <c r="F2537" s="244"/>
      <c r="G2537" s="247"/>
      <c r="H2537" s="246"/>
      <c r="I2537" s="247"/>
    </row>
    <row r="2538" spans="1:9">
      <c r="A2538" s="242"/>
      <c r="B2538" s="242"/>
      <c r="C2538" s="242"/>
      <c r="D2538" s="243"/>
      <c r="E2538" s="243"/>
      <c r="F2538" s="244"/>
      <c r="G2538" s="247"/>
      <c r="H2538" s="246"/>
      <c r="I2538" s="247"/>
    </row>
    <row r="2539" spans="1:9">
      <c r="A2539" s="242"/>
      <c r="B2539" s="242"/>
      <c r="C2539" s="242"/>
      <c r="D2539" s="243"/>
      <c r="E2539" s="243"/>
      <c r="F2539" s="244"/>
      <c r="G2539" s="247"/>
      <c r="H2539" s="246"/>
      <c r="I2539" s="247"/>
    </row>
    <row r="2540" spans="1:9">
      <c r="A2540" s="242"/>
      <c r="B2540" s="242"/>
      <c r="C2540" s="242"/>
      <c r="D2540" s="243"/>
      <c r="E2540" s="243"/>
      <c r="F2540" s="244"/>
      <c r="G2540" s="247"/>
      <c r="H2540" s="246"/>
      <c r="I2540" s="247"/>
    </row>
    <row r="2541" spans="1:9">
      <c r="A2541" s="242"/>
      <c r="B2541" s="242"/>
      <c r="C2541" s="242"/>
      <c r="D2541" s="243"/>
      <c r="E2541" s="243"/>
      <c r="F2541" s="244"/>
      <c r="G2541" s="247"/>
      <c r="H2541" s="246"/>
      <c r="I2541" s="247"/>
    </row>
    <row r="2542" spans="1:9">
      <c r="A2542" s="242"/>
      <c r="B2542" s="242"/>
      <c r="C2542" s="242"/>
      <c r="D2542" s="243"/>
      <c r="E2542" s="243"/>
      <c r="F2542" s="244"/>
      <c r="G2542" s="247"/>
      <c r="H2542" s="246"/>
      <c r="I2542" s="247"/>
    </row>
    <row r="2543" spans="1:9">
      <c r="A2543" s="242"/>
      <c r="B2543" s="242"/>
      <c r="C2543" s="242"/>
      <c r="D2543" s="243"/>
      <c r="E2543" s="243"/>
      <c r="F2543" s="244"/>
      <c r="G2543" s="247"/>
      <c r="H2543" s="246"/>
      <c r="I2543" s="247"/>
    </row>
    <row r="2544" spans="1:9">
      <c r="A2544" s="242"/>
      <c r="B2544" s="242"/>
      <c r="C2544" s="242"/>
      <c r="D2544" s="243"/>
      <c r="E2544" s="243"/>
      <c r="F2544" s="244"/>
      <c r="G2544" s="247"/>
      <c r="H2544" s="246"/>
      <c r="I2544" s="247"/>
    </row>
    <row r="2545" spans="1:9">
      <c r="A2545" s="242"/>
      <c r="B2545" s="242"/>
      <c r="C2545" s="242"/>
      <c r="D2545" s="243"/>
      <c r="E2545" s="243"/>
      <c r="F2545" s="244"/>
      <c r="G2545" s="247"/>
      <c r="H2545" s="246"/>
      <c r="I2545" s="247"/>
    </row>
    <row r="2546" spans="1:9">
      <c r="A2546" s="242"/>
      <c r="B2546" s="242"/>
      <c r="C2546" s="242"/>
      <c r="D2546" s="243"/>
      <c r="E2546" s="243"/>
      <c r="F2546" s="244"/>
      <c r="G2546" s="247"/>
      <c r="H2546" s="246"/>
      <c r="I2546" s="247"/>
    </row>
    <row r="2547" spans="1:9">
      <c r="A2547" s="242"/>
      <c r="B2547" s="242"/>
      <c r="C2547" s="242"/>
      <c r="D2547" s="243"/>
      <c r="E2547" s="243"/>
      <c r="F2547" s="244"/>
      <c r="G2547" s="247"/>
      <c r="H2547" s="246"/>
      <c r="I2547" s="247"/>
    </row>
    <row r="2548" spans="1:9">
      <c r="A2548" s="242"/>
      <c r="B2548" s="242"/>
      <c r="C2548" s="242"/>
      <c r="D2548" s="243"/>
      <c r="E2548" s="243"/>
      <c r="F2548" s="244"/>
      <c r="G2548" s="247"/>
      <c r="H2548" s="246"/>
      <c r="I2548" s="247"/>
    </row>
    <row r="2549" spans="1:9">
      <c r="A2549" s="242"/>
      <c r="B2549" s="242"/>
      <c r="C2549" s="242"/>
      <c r="D2549" s="243"/>
      <c r="E2549" s="243"/>
      <c r="F2549" s="244"/>
      <c r="G2549" s="247"/>
      <c r="H2549" s="246"/>
      <c r="I2549" s="247"/>
    </row>
    <row r="2550" spans="1:9">
      <c r="A2550" s="242"/>
      <c r="B2550" s="242"/>
      <c r="C2550" s="242"/>
      <c r="D2550" s="243"/>
      <c r="E2550" s="243"/>
      <c r="F2550" s="244"/>
      <c r="G2550" s="247"/>
      <c r="H2550" s="246"/>
      <c r="I2550" s="247"/>
    </row>
    <row r="2551" spans="1:9">
      <c r="A2551" s="242"/>
      <c r="B2551" s="242"/>
      <c r="C2551" s="242"/>
      <c r="D2551" s="243"/>
      <c r="E2551" s="243"/>
      <c r="F2551" s="244"/>
      <c r="G2551" s="247"/>
      <c r="H2551" s="246"/>
      <c r="I2551" s="247"/>
    </row>
    <row r="2552" spans="1:9">
      <c r="A2552" s="242"/>
      <c r="B2552" s="242"/>
      <c r="C2552" s="242"/>
      <c r="D2552" s="243"/>
      <c r="E2552" s="243"/>
      <c r="F2552" s="244"/>
      <c r="G2552" s="247"/>
      <c r="H2552" s="246"/>
      <c r="I2552" s="247"/>
    </row>
    <row r="2553" spans="1:9">
      <c r="A2553" s="242"/>
      <c r="B2553" s="242"/>
      <c r="C2553" s="242"/>
      <c r="D2553" s="243"/>
      <c r="E2553" s="243"/>
      <c r="F2553" s="244"/>
      <c r="G2553" s="247"/>
      <c r="H2553" s="246"/>
      <c r="I2553" s="247"/>
    </row>
    <row r="2554" spans="1:9">
      <c r="A2554" s="242"/>
      <c r="B2554" s="242"/>
      <c r="C2554" s="242"/>
      <c r="D2554" s="243"/>
      <c r="E2554" s="243"/>
      <c r="F2554" s="244"/>
      <c r="G2554" s="247"/>
      <c r="H2554" s="246"/>
      <c r="I2554" s="247"/>
    </row>
    <row r="2555" spans="1:9">
      <c r="A2555" s="242"/>
      <c r="B2555" s="242"/>
      <c r="C2555" s="242"/>
      <c r="D2555" s="243"/>
      <c r="E2555" s="243"/>
      <c r="F2555" s="244"/>
      <c r="G2555" s="247"/>
      <c r="H2555" s="246"/>
      <c r="I2555" s="247"/>
    </row>
    <row r="2556" spans="1:9">
      <c r="A2556" s="242"/>
      <c r="B2556" s="242"/>
      <c r="C2556" s="242"/>
      <c r="D2556" s="243"/>
      <c r="E2556" s="243"/>
      <c r="F2556" s="244"/>
      <c r="G2556" s="247"/>
      <c r="H2556" s="246"/>
      <c r="I2556" s="247"/>
    </row>
    <row r="2557" spans="1:9">
      <c r="A2557" s="242"/>
      <c r="B2557" s="242"/>
      <c r="C2557" s="242"/>
      <c r="D2557" s="243"/>
      <c r="E2557" s="243"/>
      <c r="F2557" s="244"/>
      <c r="G2557" s="247"/>
      <c r="H2557" s="246"/>
      <c r="I2557" s="247"/>
    </row>
    <row r="2558" spans="1:9">
      <c r="A2558" s="242"/>
      <c r="B2558" s="242"/>
      <c r="C2558" s="242"/>
      <c r="D2558" s="243"/>
      <c r="E2558" s="243"/>
      <c r="F2558" s="244"/>
      <c r="G2558" s="247"/>
      <c r="H2558" s="246"/>
      <c r="I2558" s="247"/>
    </row>
    <row r="2559" spans="1:9">
      <c r="A2559" s="242"/>
      <c r="B2559" s="242"/>
      <c r="C2559" s="242"/>
      <c r="D2559" s="243"/>
      <c r="E2559" s="243"/>
      <c r="F2559" s="244"/>
      <c r="G2559" s="247"/>
      <c r="H2559" s="246"/>
      <c r="I2559" s="247"/>
    </row>
    <row r="2560" spans="1:9">
      <c r="A2560" s="242"/>
      <c r="B2560" s="242"/>
      <c r="C2560" s="242"/>
      <c r="D2560" s="243"/>
      <c r="E2560" s="243"/>
      <c r="F2560" s="244"/>
      <c r="G2560" s="247"/>
      <c r="H2560" s="246"/>
      <c r="I2560" s="247"/>
    </row>
    <row r="2561" spans="1:9">
      <c r="A2561" s="242"/>
      <c r="B2561" s="242"/>
      <c r="C2561" s="242"/>
      <c r="D2561" s="243"/>
      <c r="E2561" s="243"/>
      <c r="F2561" s="244"/>
      <c r="G2561" s="247"/>
      <c r="H2561" s="246"/>
      <c r="I2561" s="247"/>
    </row>
    <row r="2562" spans="1:9">
      <c r="A2562" s="242"/>
      <c r="B2562" s="242"/>
      <c r="C2562" s="242"/>
      <c r="D2562" s="243"/>
      <c r="E2562" s="243"/>
      <c r="F2562" s="244"/>
      <c r="G2562" s="247"/>
      <c r="H2562" s="246"/>
      <c r="I2562" s="247"/>
    </row>
    <row r="2563" spans="1:9">
      <c r="A2563" s="242"/>
      <c r="B2563" s="242"/>
      <c r="C2563" s="242"/>
      <c r="D2563" s="243"/>
      <c r="E2563" s="243"/>
      <c r="F2563" s="244"/>
      <c r="G2563" s="247"/>
      <c r="H2563" s="246"/>
      <c r="I2563" s="247"/>
    </row>
    <row r="2564" spans="1:9">
      <c r="A2564" s="242"/>
      <c r="B2564" s="242"/>
      <c r="C2564" s="242"/>
      <c r="D2564" s="243"/>
      <c r="E2564" s="243"/>
      <c r="F2564" s="244"/>
      <c r="G2564" s="247"/>
      <c r="H2564" s="246"/>
      <c r="I2564" s="247"/>
    </row>
    <row r="2565" spans="1:9">
      <c r="A2565" s="242"/>
      <c r="B2565" s="242"/>
      <c r="C2565" s="242"/>
      <c r="D2565" s="243"/>
      <c r="E2565" s="243"/>
      <c r="F2565" s="244"/>
      <c r="G2565" s="247"/>
      <c r="H2565" s="246"/>
      <c r="I2565" s="247"/>
    </row>
    <row r="2566" spans="1:9">
      <c r="A2566" s="242"/>
      <c r="B2566" s="242"/>
      <c r="C2566" s="242"/>
      <c r="D2566" s="243"/>
      <c r="E2566" s="243"/>
      <c r="F2566" s="244"/>
      <c r="G2566" s="247"/>
      <c r="H2566" s="246"/>
      <c r="I2566" s="247"/>
    </row>
    <row r="2567" spans="1:9">
      <c r="A2567" s="242"/>
      <c r="B2567" s="242"/>
      <c r="C2567" s="242"/>
      <c r="D2567" s="243"/>
      <c r="E2567" s="243"/>
      <c r="F2567" s="244"/>
      <c r="G2567" s="247"/>
      <c r="H2567" s="246"/>
      <c r="I2567" s="247"/>
    </row>
    <row r="2568" spans="1:9">
      <c r="A2568" s="242"/>
      <c r="B2568" s="242"/>
      <c r="C2568" s="242"/>
      <c r="D2568" s="243"/>
      <c r="E2568" s="243"/>
      <c r="F2568" s="244"/>
      <c r="G2568" s="247"/>
      <c r="H2568" s="246"/>
      <c r="I2568" s="247"/>
    </row>
    <row r="2569" spans="1:9">
      <c r="A2569" s="242"/>
      <c r="B2569" s="242"/>
      <c r="C2569" s="242"/>
      <c r="D2569" s="243"/>
      <c r="E2569" s="243"/>
      <c r="F2569" s="244"/>
      <c r="G2569" s="247"/>
      <c r="H2569" s="246"/>
      <c r="I2569" s="247"/>
    </row>
    <row r="2570" spans="1:9">
      <c r="A2570" s="242"/>
      <c r="B2570" s="242"/>
      <c r="C2570" s="242"/>
      <c r="D2570" s="243"/>
      <c r="E2570" s="243"/>
      <c r="F2570" s="244"/>
      <c r="G2570" s="247"/>
      <c r="H2570" s="246"/>
      <c r="I2570" s="247"/>
    </row>
    <row r="2571" spans="1:9">
      <c r="A2571" s="242"/>
      <c r="B2571" s="242"/>
      <c r="C2571" s="242"/>
      <c r="D2571" s="243"/>
      <c r="E2571" s="243"/>
      <c r="F2571" s="244"/>
      <c r="G2571" s="247"/>
      <c r="H2571" s="246"/>
      <c r="I2571" s="247"/>
    </row>
    <row r="2572" spans="1:9">
      <c r="A2572" s="242"/>
      <c r="B2572" s="242"/>
      <c r="C2572" s="242"/>
      <c r="D2572" s="243"/>
      <c r="E2572" s="243"/>
      <c r="F2572" s="244"/>
      <c r="G2572" s="247"/>
      <c r="H2572" s="246"/>
      <c r="I2572" s="247"/>
    </row>
    <row r="2573" spans="1:9">
      <c r="A2573" s="242"/>
      <c r="B2573" s="242"/>
      <c r="C2573" s="242"/>
      <c r="D2573" s="243"/>
      <c r="E2573" s="243"/>
      <c r="F2573" s="244"/>
      <c r="G2573" s="247"/>
      <c r="H2573" s="246"/>
      <c r="I2573" s="247"/>
    </row>
    <row r="2574" spans="1:9">
      <c r="A2574" s="242"/>
      <c r="B2574" s="242"/>
      <c r="C2574" s="242"/>
      <c r="D2574" s="243"/>
      <c r="E2574" s="243"/>
      <c r="F2574" s="244"/>
      <c r="G2574" s="247"/>
      <c r="H2574" s="246"/>
      <c r="I2574" s="247"/>
    </row>
    <row r="2575" spans="1:9">
      <c r="A2575" s="242"/>
      <c r="B2575" s="242"/>
      <c r="C2575" s="242"/>
      <c r="D2575" s="243"/>
      <c r="E2575" s="243"/>
      <c r="F2575" s="244"/>
      <c r="G2575" s="247"/>
      <c r="H2575" s="246"/>
      <c r="I2575" s="247"/>
    </row>
    <row r="2576" spans="1:9">
      <c r="A2576" s="242"/>
      <c r="B2576" s="242"/>
      <c r="C2576" s="242"/>
      <c r="D2576" s="243"/>
      <c r="E2576" s="243"/>
      <c r="F2576" s="244"/>
      <c r="G2576" s="247"/>
      <c r="H2576" s="246"/>
      <c r="I2576" s="247"/>
    </row>
    <row r="2577" spans="1:9">
      <c r="A2577" s="242"/>
      <c r="B2577" s="242"/>
      <c r="C2577" s="242"/>
      <c r="D2577" s="243"/>
      <c r="E2577" s="243"/>
      <c r="F2577" s="244"/>
      <c r="G2577" s="247"/>
      <c r="H2577" s="246"/>
      <c r="I2577" s="247"/>
    </row>
    <row r="2578" spans="1:9">
      <c r="A2578" s="242"/>
      <c r="B2578" s="242"/>
      <c r="C2578" s="242"/>
      <c r="D2578" s="243"/>
      <c r="E2578" s="243"/>
      <c r="F2578" s="244"/>
      <c r="G2578" s="247"/>
      <c r="H2578" s="246"/>
      <c r="I2578" s="247"/>
    </row>
    <row r="2579" spans="1:9">
      <c r="A2579" s="242"/>
      <c r="B2579" s="242"/>
      <c r="C2579" s="242"/>
      <c r="D2579" s="243"/>
      <c r="E2579" s="243"/>
      <c r="F2579" s="244"/>
      <c r="G2579" s="247"/>
      <c r="H2579" s="246"/>
      <c r="I2579" s="247"/>
    </row>
    <row r="2580" spans="1:9">
      <c r="A2580" s="242"/>
      <c r="B2580" s="242"/>
      <c r="C2580" s="242"/>
      <c r="D2580" s="243"/>
      <c r="E2580" s="243"/>
      <c r="F2580" s="244"/>
      <c r="G2580" s="247"/>
      <c r="H2580" s="246"/>
      <c r="I2580" s="247"/>
    </row>
    <row r="2581" spans="1:9">
      <c r="A2581" s="242"/>
      <c r="B2581" s="242"/>
      <c r="C2581" s="242"/>
      <c r="D2581" s="243"/>
      <c r="E2581" s="243"/>
      <c r="F2581" s="244"/>
      <c r="G2581" s="247"/>
      <c r="H2581" s="246"/>
      <c r="I2581" s="247"/>
    </row>
    <row r="2582" spans="1:9">
      <c r="A2582" s="242"/>
      <c r="B2582" s="242"/>
      <c r="C2582" s="242"/>
      <c r="D2582" s="243"/>
      <c r="E2582" s="243"/>
      <c r="F2582" s="244"/>
      <c r="G2582" s="247"/>
      <c r="H2582" s="246"/>
      <c r="I2582" s="247"/>
    </row>
    <row r="2583" spans="1:9">
      <c r="A2583" s="242"/>
      <c r="B2583" s="242"/>
      <c r="C2583" s="242"/>
      <c r="D2583" s="243"/>
      <c r="E2583" s="243"/>
      <c r="F2583" s="244"/>
      <c r="G2583" s="247"/>
      <c r="H2583" s="246"/>
      <c r="I2583" s="247"/>
    </row>
    <row r="2584" spans="1:9">
      <c r="A2584" s="242"/>
      <c r="B2584" s="242"/>
      <c r="C2584" s="242"/>
      <c r="D2584" s="243"/>
      <c r="E2584" s="243"/>
      <c r="F2584" s="244"/>
      <c r="G2584" s="247"/>
      <c r="H2584" s="246"/>
      <c r="I2584" s="247"/>
    </row>
    <row r="2585" spans="1:9">
      <c r="A2585" s="242"/>
      <c r="B2585" s="242"/>
      <c r="C2585" s="242"/>
      <c r="D2585" s="243"/>
      <c r="E2585" s="243"/>
      <c r="F2585" s="244"/>
      <c r="G2585" s="247"/>
      <c r="H2585" s="246"/>
      <c r="I2585" s="247"/>
    </row>
    <row r="2586" spans="1:9">
      <c r="A2586" s="242"/>
      <c r="B2586" s="242"/>
      <c r="C2586" s="242"/>
      <c r="D2586" s="243"/>
      <c r="E2586" s="243"/>
      <c r="F2586" s="244"/>
      <c r="G2586" s="247"/>
      <c r="H2586" s="246"/>
      <c r="I2586" s="247"/>
    </row>
    <row r="2587" spans="1:9">
      <c r="A2587" s="242"/>
      <c r="B2587" s="242"/>
      <c r="C2587" s="242"/>
      <c r="D2587" s="243"/>
      <c r="E2587" s="243"/>
      <c r="F2587" s="244"/>
      <c r="G2587" s="247"/>
      <c r="H2587" s="246"/>
      <c r="I2587" s="247"/>
    </row>
    <row r="2588" spans="1:9">
      <c r="A2588" s="242"/>
      <c r="B2588" s="242"/>
      <c r="C2588" s="242"/>
      <c r="D2588" s="243"/>
      <c r="E2588" s="243"/>
      <c r="F2588" s="244"/>
      <c r="G2588" s="247"/>
      <c r="H2588" s="246"/>
      <c r="I2588" s="247"/>
    </row>
    <row r="2589" spans="1:9">
      <c r="A2589" s="242"/>
      <c r="B2589" s="242"/>
      <c r="C2589" s="242"/>
      <c r="D2589" s="243"/>
      <c r="E2589" s="243"/>
      <c r="F2589" s="244"/>
      <c r="G2589" s="247"/>
      <c r="H2589" s="246"/>
      <c r="I2589" s="247"/>
    </row>
    <row r="2590" spans="1:9">
      <c r="A2590" s="242"/>
      <c r="B2590" s="242"/>
      <c r="C2590" s="242"/>
      <c r="D2590" s="243"/>
      <c r="E2590" s="243"/>
      <c r="F2590" s="244"/>
      <c r="G2590" s="247"/>
      <c r="H2590" s="246"/>
      <c r="I2590" s="247"/>
    </row>
    <row r="2591" spans="1:9">
      <c r="A2591" s="242"/>
      <c r="B2591" s="242"/>
      <c r="C2591" s="242"/>
      <c r="D2591" s="243"/>
      <c r="E2591" s="243"/>
      <c r="F2591" s="244"/>
      <c r="G2591" s="247"/>
      <c r="H2591" s="246"/>
      <c r="I2591" s="247"/>
    </row>
    <row r="2592" spans="1:9">
      <c r="A2592" s="242"/>
      <c r="B2592" s="242"/>
      <c r="C2592" s="242"/>
      <c r="D2592" s="243"/>
      <c r="E2592" s="243"/>
      <c r="F2592" s="244"/>
      <c r="G2592" s="247"/>
      <c r="H2592" s="246"/>
      <c r="I2592" s="247"/>
    </row>
    <row r="2593" spans="1:9">
      <c r="A2593" s="242"/>
      <c r="B2593" s="242"/>
      <c r="C2593" s="242"/>
      <c r="D2593" s="243"/>
      <c r="E2593" s="243"/>
      <c r="F2593" s="244"/>
      <c r="G2593" s="247"/>
      <c r="H2593" s="246"/>
      <c r="I2593" s="247"/>
    </row>
    <row r="2594" spans="1:9">
      <c r="A2594" s="242"/>
      <c r="B2594" s="242"/>
      <c r="C2594" s="242"/>
      <c r="D2594" s="243"/>
      <c r="E2594" s="243"/>
      <c r="F2594" s="244"/>
      <c r="G2594" s="247"/>
      <c r="H2594" s="246"/>
      <c r="I2594" s="247"/>
    </row>
    <row r="2595" spans="1:9">
      <c r="A2595" s="242"/>
      <c r="B2595" s="242"/>
      <c r="C2595" s="242"/>
      <c r="D2595" s="243"/>
      <c r="E2595" s="243"/>
      <c r="F2595" s="244"/>
      <c r="G2595" s="247"/>
      <c r="H2595" s="246"/>
      <c r="I2595" s="247"/>
    </row>
    <row r="2596" spans="1:9">
      <c r="A2596" s="242"/>
      <c r="B2596" s="242"/>
      <c r="C2596" s="242"/>
      <c r="D2596" s="243"/>
      <c r="E2596" s="243"/>
      <c r="F2596" s="244"/>
      <c r="G2596" s="247"/>
      <c r="H2596" s="246"/>
      <c r="I2596" s="247"/>
    </row>
    <row r="2597" spans="1:9">
      <c r="A2597" s="242"/>
      <c r="B2597" s="242"/>
      <c r="C2597" s="242"/>
      <c r="D2597" s="243"/>
      <c r="E2597" s="243"/>
      <c r="F2597" s="244"/>
      <c r="G2597" s="247"/>
      <c r="H2597" s="246"/>
      <c r="I2597" s="247"/>
    </row>
    <row r="2598" spans="1:9">
      <c r="A2598" s="242"/>
      <c r="B2598" s="242"/>
      <c r="C2598" s="242"/>
      <c r="D2598" s="243"/>
      <c r="E2598" s="243"/>
      <c r="F2598" s="244"/>
      <c r="G2598" s="247"/>
      <c r="H2598" s="246"/>
      <c r="I2598" s="247"/>
    </row>
    <row r="2599" spans="1:9">
      <c r="A2599" s="242"/>
      <c r="B2599" s="242"/>
      <c r="C2599" s="242"/>
      <c r="D2599" s="243"/>
      <c r="E2599" s="243"/>
      <c r="F2599" s="244"/>
      <c r="G2599" s="247"/>
      <c r="H2599" s="246"/>
      <c r="I2599" s="247"/>
    </row>
    <row r="2600" spans="1:9">
      <c r="A2600" s="242"/>
      <c r="B2600" s="242"/>
      <c r="C2600" s="242"/>
      <c r="D2600" s="243"/>
      <c r="E2600" s="243"/>
      <c r="F2600" s="244"/>
      <c r="G2600" s="247"/>
      <c r="H2600" s="246"/>
      <c r="I2600" s="247"/>
    </row>
    <row r="2601" spans="1:9">
      <c r="A2601" s="242"/>
      <c r="B2601" s="242"/>
      <c r="C2601" s="242"/>
      <c r="D2601" s="243"/>
      <c r="E2601" s="243"/>
      <c r="F2601" s="244"/>
      <c r="G2601" s="247"/>
      <c r="H2601" s="246"/>
      <c r="I2601" s="247"/>
    </row>
    <row r="2602" spans="1:9">
      <c r="A2602" s="242"/>
      <c r="B2602" s="242"/>
      <c r="C2602" s="242"/>
      <c r="D2602" s="243"/>
      <c r="E2602" s="243"/>
      <c r="F2602" s="244"/>
      <c r="G2602" s="247"/>
      <c r="H2602" s="246"/>
      <c r="I2602" s="247"/>
    </row>
    <row r="2603" spans="1:9">
      <c r="A2603" s="242"/>
      <c r="B2603" s="242"/>
      <c r="C2603" s="242"/>
      <c r="D2603" s="243"/>
      <c r="E2603" s="243"/>
      <c r="F2603" s="244"/>
      <c r="G2603" s="247"/>
      <c r="H2603" s="246"/>
      <c r="I2603" s="247"/>
    </row>
    <row r="2604" spans="1:9">
      <c r="A2604" s="242"/>
      <c r="B2604" s="242"/>
      <c r="C2604" s="242"/>
      <c r="D2604" s="243"/>
      <c r="E2604" s="243"/>
      <c r="F2604" s="244"/>
      <c r="G2604" s="247"/>
      <c r="H2604" s="246"/>
      <c r="I2604" s="247"/>
    </row>
    <row r="2605" spans="1:9">
      <c r="A2605" s="242"/>
      <c r="B2605" s="242"/>
      <c r="C2605" s="242"/>
      <c r="D2605" s="243"/>
      <c r="E2605" s="243"/>
      <c r="F2605" s="244"/>
      <c r="G2605" s="247"/>
      <c r="H2605" s="246"/>
      <c r="I2605" s="247"/>
    </row>
    <row r="2606" spans="1:9">
      <c r="A2606" s="242"/>
      <c r="B2606" s="242"/>
      <c r="C2606" s="242"/>
      <c r="D2606" s="243"/>
      <c r="E2606" s="243"/>
      <c r="F2606" s="244"/>
      <c r="G2606" s="247"/>
      <c r="H2606" s="246"/>
      <c r="I2606" s="247"/>
    </row>
    <row r="2607" spans="1:9">
      <c r="A2607" s="242"/>
      <c r="B2607" s="242"/>
      <c r="C2607" s="242"/>
      <c r="D2607" s="243"/>
      <c r="E2607" s="243"/>
      <c r="F2607" s="244"/>
      <c r="G2607" s="247"/>
      <c r="H2607" s="246"/>
      <c r="I2607" s="247"/>
    </row>
    <row r="2608" spans="1:9">
      <c r="A2608" s="242"/>
      <c r="B2608" s="242"/>
      <c r="C2608" s="242"/>
      <c r="D2608" s="243"/>
      <c r="E2608" s="243"/>
      <c r="F2608" s="244"/>
      <c r="G2608" s="247"/>
      <c r="H2608" s="246"/>
      <c r="I2608" s="247"/>
    </row>
    <row r="2609" spans="1:9">
      <c r="A2609" s="242"/>
      <c r="B2609" s="242"/>
      <c r="C2609" s="242"/>
      <c r="D2609" s="243"/>
      <c r="E2609" s="243"/>
      <c r="F2609" s="244"/>
      <c r="G2609" s="247"/>
      <c r="H2609" s="246"/>
      <c r="I2609" s="247"/>
    </row>
    <row r="2610" spans="1:9">
      <c r="A2610" s="242"/>
      <c r="B2610" s="242"/>
      <c r="C2610" s="242"/>
      <c r="D2610" s="243"/>
      <c r="E2610" s="243"/>
      <c r="F2610" s="244"/>
      <c r="G2610" s="247"/>
      <c r="H2610" s="246"/>
      <c r="I2610" s="247"/>
    </row>
    <row r="2611" spans="1:9">
      <c r="A2611" s="242"/>
      <c r="B2611" s="242"/>
      <c r="C2611" s="242"/>
      <c r="D2611" s="243"/>
      <c r="E2611" s="243"/>
      <c r="F2611" s="244"/>
      <c r="G2611" s="247"/>
      <c r="H2611" s="246"/>
      <c r="I2611" s="247"/>
    </row>
    <row r="2612" spans="1:9">
      <c r="A2612" s="242"/>
      <c r="B2612" s="242"/>
      <c r="C2612" s="242"/>
      <c r="D2612" s="243"/>
      <c r="E2612" s="243"/>
      <c r="F2612" s="244"/>
      <c r="G2612" s="247"/>
      <c r="H2612" s="246"/>
      <c r="I2612" s="247"/>
    </row>
    <row r="2613" spans="1:9">
      <c r="A2613" s="242"/>
      <c r="B2613" s="242"/>
      <c r="C2613" s="242"/>
      <c r="D2613" s="243"/>
      <c r="E2613" s="243"/>
      <c r="F2613" s="244"/>
      <c r="G2613" s="247"/>
      <c r="H2613" s="246"/>
      <c r="I2613" s="247"/>
    </row>
    <row r="2614" spans="1:9">
      <c r="A2614" s="242"/>
      <c r="B2614" s="242"/>
      <c r="C2614" s="242"/>
      <c r="D2614" s="243"/>
      <c r="E2614" s="243"/>
      <c r="F2614" s="244"/>
      <c r="G2614" s="247"/>
      <c r="H2614" s="246"/>
      <c r="I2614" s="247"/>
    </row>
    <row r="2615" spans="1:9">
      <c r="A2615" s="242"/>
      <c r="B2615" s="242"/>
      <c r="C2615" s="242"/>
      <c r="D2615" s="243"/>
      <c r="E2615" s="243"/>
      <c r="F2615" s="244"/>
      <c r="G2615" s="247"/>
      <c r="H2615" s="246"/>
      <c r="I2615" s="247"/>
    </row>
    <row r="2616" spans="1:9">
      <c r="A2616" s="242"/>
      <c r="B2616" s="242"/>
      <c r="C2616" s="242"/>
      <c r="D2616" s="243"/>
      <c r="E2616" s="243"/>
      <c r="F2616" s="244"/>
      <c r="G2616" s="247"/>
      <c r="H2616" s="246"/>
      <c r="I2616" s="247"/>
    </row>
    <row r="2617" spans="1:9">
      <c r="A2617" s="242"/>
      <c r="B2617" s="242"/>
      <c r="C2617" s="242"/>
      <c r="D2617" s="243"/>
      <c r="E2617" s="243"/>
      <c r="F2617" s="244"/>
      <c r="G2617" s="247"/>
      <c r="H2617" s="246"/>
      <c r="I2617" s="247"/>
    </row>
    <row r="2618" spans="1:9">
      <c r="A2618" s="242"/>
      <c r="B2618" s="242"/>
      <c r="C2618" s="242"/>
      <c r="D2618" s="243"/>
      <c r="E2618" s="243"/>
      <c r="F2618" s="244"/>
      <c r="G2618" s="247"/>
      <c r="H2618" s="246"/>
      <c r="I2618" s="247"/>
    </row>
    <row r="2619" spans="1:9">
      <c r="A2619" s="242"/>
      <c r="B2619" s="242"/>
      <c r="C2619" s="242"/>
      <c r="D2619" s="243"/>
      <c r="E2619" s="243"/>
      <c r="F2619" s="244"/>
      <c r="G2619" s="247"/>
      <c r="H2619" s="246"/>
      <c r="I2619" s="247"/>
    </row>
    <row r="2620" spans="1:9">
      <c r="A2620" s="242"/>
      <c r="B2620" s="242"/>
      <c r="C2620" s="242"/>
      <c r="D2620" s="243"/>
      <c r="E2620" s="243"/>
      <c r="F2620" s="244"/>
      <c r="G2620" s="247"/>
      <c r="H2620" s="246"/>
      <c r="I2620" s="247"/>
    </row>
    <row r="2621" spans="1:9">
      <c r="A2621" s="242"/>
      <c r="B2621" s="242"/>
      <c r="C2621" s="242"/>
      <c r="D2621" s="243"/>
      <c r="E2621" s="243"/>
      <c r="F2621" s="244"/>
      <c r="G2621" s="247"/>
      <c r="H2621" s="246"/>
      <c r="I2621" s="247"/>
    </row>
    <row r="2622" spans="1:9">
      <c r="A2622" s="242"/>
      <c r="B2622" s="242"/>
      <c r="C2622" s="242"/>
      <c r="D2622" s="243"/>
      <c r="E2622" s="243"/>
      <c r="F2622" s="244"/>
      <c r="G2622" s="247"/>
      <c r="H2622" s="246"/>
      <c r="I2622" s="247"/>
    </row>
    <row r="2623" spans="1:9">
      <c r="A2623" s="242"/>
      <c r="B2623" s="242"/>
      <c r="C2623" s="242"/>
      <c r="D2623" s="243"/>
      <c r="E2623" s="243"/>
      <c r="F2623" s="244"/>
      <c r="G2623" s="247"/>
      <c r="H2623" s="246"/>
      <c r="I2623" s="247"/>
    </row>
    <row r="2624" spans="1:9">
      <c r="A2624" s="242"/>
      <c r="B2624" s="242"/>
      <c r="C2624" s="242"/>
      <c r="D2624" s="243"/>
      <c r="E2624" s="243"/>
      <c r="F2624" s="244"/>
      <c r="G2624" s="247"/>
      <c r="H2624" s="246"/>
      <c r="I2624" s="247"/>
    </row>
    <row r="2625" spans="1:9">
      <c r="A2625" s="242"/>
      <c r="B2625" s="242"/>
      <c r="C2625" s="242"/>
      <c r="D2625" s="243"/>
      <c r="E2625" s="243"/>
      <c r="F2625" s="244"/>
      <c r="G2625" s="247"/>
      <c r="H2625" s="246"/>
      <c r="I2625" s="247"/>
    </row>
    <row r="2626" spans="1:9">
      <c r="A2626" s="242"/>
      <c r="B2626" s="242"/>
      <c r="C2626" s="242"/>
      <c r="D2626" s="243"/>
      <c r="E2626" s="243"/>
      <c r="F2626" s="244"/>
      <c r="G2626" s="247"/>
      <c r="H2626" s="246"/>
      <c r="I2626" s="247"/>
    </row>
    <row r="2627" spans="1:9">
      <c r="A2627" s="242"/>
      <c r="B2627" s="242"/>
      <c r="C2627" s="242"/>
      <c r="D2627" s="243"/>
      <c r="E2627" s="243"/>
      <c r="F2627" s="244"/>
      <c r="G2627" s="247"/>
      <c r="H2627" s="246"/>
      <c r="I2627" s="247"/>
    </row>
    <row r="2628" spans="1:9">
      <c r="A2628" s="242"/>
      <c r="B2628" s="242"/>
      <c r="C2628" s="242"/>
      <c r="D2628" s="243"/>
      <c r="E2628" s="243"/>
      <c r="F2628" s="244"/>
      <c r="G2628" s="247"/>
      <c r="H2628" s="246"/>
      <c r="I2628" s="247"/>
    </row>
    <row r="2629" spans="1:9">
      <c r="A2629" s="242"/>
      <c r="B2629" s="242"/>
      <c r="C2629" s="242"/>
      <c r="D2629" s="243"/>
      <c r="E2629" s="243"/>
      <c r="F2629" s="244"/>
      <c r="G2629" s="247"/>
      <c r="H2629" s="246"/>
      <c r="I2629" s="247"/>
    </row>
    <row r="2630" spans="1:9">
      <c r="A2630" s="242"/>
      <c r="B2630" s="242"/>
      <c r="C2630" s="242"/>
      <c r="D2630" s="243"/>
      <c r="E2630" s="243"/>
      <c r="F2630" s="244"/>
      <c r="G2630" s="247"/>
      <c r="H2630" s="246"/>
      <c r="I2630" s="247"/>
    </row>
    <row r="2631" spans="1:9">
      <c r="A2631" s="242"/>
      <c r="B2631" s="242"/>
      <c r="C2631" s="242"/>
      <c r="D2631" s="243"/>
      <c r="E2631" s="243"/>
      <c r="F2631" s="244"/>
      <c r="G2631" s="247"/>
      <c r="H2631" s="246"/>
      <c r="I2631" s="247"/>
    </row>
    <row r="2632" spans="1:9">
      <c r="A2632" s="242"/>
      <c r="B2632" s="242"/>
      <c r="C2632" s="242"/>
      <c r="D2632" s="243"/>
      <c r="E2632" s="243"/>
      <c r="F2632" s="244"/>
      <c r="G2632" s="247"/>
      <c r="H2632" s="246"/>
      <c r="I2632" s="247"/>
    </row>
    <row r="2633" spans="1:9">
      <c r="A2633" s="242"/>
      <c r="B2633" s="242"/>
      <c r="C2633" s="242"/>
      <c r="D2633" s="243"/>
      <c r="E2633" s="243"/>
      <c r="F2633" s="244"/>
      <c r="G2633" s="247"/>
      <c r="H2633" s="246"/>
      <c r="I2633" s="247"/>
    </row>
    <row r="2634" spans="1:9">
      <c r="A2634" s="242"/>
      <c r="B2634" s="242"/>
      <c r="C2634" s="242"/>
      <c r="D2634" s="243"/>
      <c r="E2634" s="243"/>
      <c r="F2634" s="244"/>
      <c r="G2634" s="247"/>
      <c r="H2634" s="246"/>
      <c r="I2634" s="247"/>
    </row>
    <row r="2635" spans="1:9">
      <c r="A2635" s="242"/>
      <c r="B2635" s="242"/>
      <c r="C2635" s="242"/>
      <c r="D2635" s="243"/>
      <c r="E2635" s="243"/>
      <c r="F2635" s="244"/>
      <c r="G2635" s="247"/>
      <c r="H2635" s="246"/>
      <c r="I2635" s="247"/>
    </row>
    <row r="2636" spans="1:9">
      <c r="A2636" s="242"/>
      <c r="B2636" s="242"/>
      <c r="C2636" s="242"/>
      <c r="D2636" s="243"/>
      <c r="E2636" s="243"/>
      <c r="F2636" s="244"/>
      <c r="G2636" s="247"/>
      <c r="H2636" s="246"/>
      <c r="I2636" s="247"/>
    </row>
    <row r="2637" spans="1:9">
      <c r="A2637" s="242"/>
      <c r="B2637" s="242"/>
      <c r="C2637" s="242"/>
      <c r="D2637" s="243"/>
      <c r="E2637" s="243"/>
      <c r="F2637" s="244"/>
      <c r="G2637" s="247"/>
      <c r="H2637" s="246"/>
      <c r="I2637" s="247"/>
    </row>
    <row r="2638" spans="1:9">
      <c r="A2638" s="242"/>
      <c r="B2638" s="242"/>
      <c r="C2638" s="242"/>
      <c r="D2638" s="243"/>
      <c r="E2638" s="243"/>
      <c r="F2638" s="244"/>
      <c r="G2638" s="247"/>
      <c r="H2638" s="246"/>
      <c r="I2638" s="247"/>
    </row>
    <row r="2639" spans="1:9">
      <c r="A2639" s="242"/>
      <c r="B2639" s="242"/>
      <c r="C2639" s="242"/>
      <c r="D2639" s="243"/>
      <c r="E2639" s="243"/>
      <c r="F2639" s="244"/>
      <c r="G2639" s="247"/>
      <c r="H2639" s="246"/>
      <c r="I2639" s="247"/>
    </row>
    <row r="2640" spans="1:9">
      <c r="A2640" s="242"/>
      <c r="B2640" s="242"/>
      <c r="C2640" s="242"/>
      <c r="D2640" s="243"/>
      <c r="E2640" s="243"/>
      <c r="F2640" s="244"/>
      <c r="G2640" s="247"/>
      <c r="H2640" s="246"/>
      <c r="I2640" s="247"/>
    </row>
    <row r="2641" spans="1:9">
      <c r="A2641" s="242"/>
      <c r="B2641" s="242"/>
      <c r="C2641" s="242"/>
      <c r="D2641" s="243"/>
      <c r="E2641" s="243"/>
      <c r="F2641" s="244"/>
      <c r="G2641" s="247"/>
      <c r="H2641" s="246"/>
      <c r="I2641" s="247"/>
    </row>
    <row r="2642" spans="1:9">
      <c r="A2642" s="242"/>
      <c r="B2642" s="242"/>
      <c r="C2642" s="242"/>
      <c r="D2642" s="243"/>
      <c r="E2642" s="243"/>
      <c r="F2642" s="244"/>
      <c r="G2642" s="247"/>
      <c r="H2642" s="246"/>
      <c r="I2642" s="247"/>
    </row>
    <row r="2643" spans="1:9">
      <c r="A2643" s="242"/>
      <c r="B2643" s="242"/>
      <c r="C2643" s="242"/>
      <c r="D2643" s="243"/>
      <c r="E2643" s="243"/>
      <c r="F2643" s="244"/>
      <c r="G2643" s="247"/>
      <c r="H2643" s="246"/>
      <c r="I2643" s="247"/>
    </row>
    <row r="2644" spans="1:9">
      <c r="A2644" s="242"/>
      <c r="B2644" s="242"/>
      <c r="C2644" s="242"/>
      <c r="D2644" s="243"/>
      <c r="E2644" s="243"/>
      <c r="F2644" s="244"/>
      <c r="G2644" s="247"/>
      <c r="H2644" s="246"/>
      <c r="I2644" s="247"/>
    </row>
    <row r="2645" spans="1:9">
      <c r="A2645" s="242"/>
      <c r="B2645" s="242"/>
      <c r="C2645" s="242"/>
      <c r="D2645" s="243"/>
      <c r="E2645" s="243"/>
      <c r="F2645" s="244"/>
      <c r="G2645" s="247"/>
      <c r="H2645" s="246"/>
      <c r="I2645" s="247"/>
    </row>
    <row r="2646" spans="1:9">
      <c r="A2646" s="242"/>
      <c r="B2646" s="242"/>
      <c r="C2646" s="242"/>
      <c r="D2646" s="243"/>
      <c r="E2646" s="243"/>
      <c r="F2646" s="244"/>
      <c r="G2646" s="247"/>
      <c r="H2646" s="246"/>
      <c r="I2646" s="247"/>
    </row>
    <row r="2647" spans="1:9">
      <c r="A2647" s="242"/>
      <c r="B2647" s="242"/>
      <c r="C2647" s="242"/>
      <c r="D2647" s="243"/>
      <c r="E2647" s="243"/>
      <c r="F2647" s="244"/>
      <c r="G2647" s="247"/>
      <c r="H2647" s="246"/>
      <c r="I2647" s="247"/>
    </row>
    <row r="2648" spans="1:9">
      <c r="A2648" s="242"/>
      <c r="B2648" s="242"/>
      <c r="C2648" s="242"/>
      <c r="D2648" s="243"/>
      <c r="E2648" s="243"/>
      <c r="F2648" s="244"/>
      <c r="G2648" s="247"/>
      <c r="H2648" s="246"/>
      <c r="I2648" s="247"/>
    </row>
    <row r="2649" spans="1:9">
      <c r="A2649" s="242"/>
      <c r="B2649" s="242"/>
      <c r="C2649" s="242"/>
      <c r="D2649" s="243"/>
      <c r="E2649" s="243"/>
      <c r="F2649" s="244"/>
      <c r="G2649" s="247"/>
      <c r="H2649" s="246"/>
      <c r="I2649" s="247"/>
    </row>
    <row r="2650" spans="1:9">
      <c r="A2650" s="242"/>
      <c r="B2650" s="242"/>
      <c r="C2650" s="242"/>
      <c r="D2650" s="243"/>
      <c r="E2650" s="243"/>
      <c r="F2650" s="244"/>
      <c r="G2650" s="247"/>
      <c r="H2650" s="246"/>
      <c r="I2650" s="247"/>
    </row>
    <row r="2651" spans="1:9">
      <c r="A2651" s="242"/>
      <c r="B2651" s="242"/>
      <c r="C2651" s="242"/>
      <c r="D2651" s="243"/>
      <c r="E2651" s="243"/>
      <c r="F2651" s="244"/>
      <c r="G2651" s="247"/>
      <c r="H2651" s="246"/>
      <c r="I2651" s="247"/>
    </row>
    <row r="2652" spans="1:9">
      <c r="A2652" s="242"/>
      <c r="B2652" s="242"/>
      <c r="C2652" s="242"/>
      <c r="D2652" s="243"/>
      <c r="E2652" s="243"/>
      <c r="F2652" s="244"/>
      <c r="G2652" s="247"/>
      <c r="H2652" s="246"/>
      <c r="I2652" s="247"/>
    </row>
    <row r="2653" spans="1:9">
      <c r="A2653" s="242"/>
      <c r="B2653" s="242"/>
      <c r="C2653" s="242"/>
      <c r="D2653" s="243"/>
      <c r="E2653" s="243"/>
      <c r="F2653" s="244"/>
      <c r="G2653" s="247"/>
      <c r="H2653" s="246"/>
      <c r="I2653" s="247"/>
    </row>
    <row r="2654" spans="1:9">
      <c r="A2654" s="242"/>
      <c r="B2654" s="242"/>
      <c r="C2654" s="242"/>
      <c r="D2654" s="243"/>
      <c r="E2654" s="243"/>
      <c r="F2654" s="244"/>
      <c r="G2654" s="247"/>
      <c r="H2654" s="246"/>
      <c r="I2654" s="247"/>
    </row>
    <row r="2655" spans="1:9">
      <c r="A2655" s="242"/>
      <c r="B2655" s="242"/>
      <c r="C2655" s="242"/>
      <c r="D2655" s="243"/>
      <c r="E2655" s="243"/>
      <c r="F2655" s="244"/>
      <c r="G2655" s="247"/>
      <c r="H2655" s="246"/>
      <c r="I2655" s="247"/>
    </row>
    <row r="2656" spans="1:9">
      <c r="A2656" s="242"/>
      <c r="B2656" s="242"/>
      <c r="C2656" s="242"/>
      <c r="D2656" s="243"/>
      <c r="E2656" s="243"/>
      <c r="F2656" s="244"/>
      <c r="G2656" s="247"/>
      <c r="H2656" s="246"/>
      <c r="I2656" s="247"/>
    </row>
    <row r="2657" spans="1:9">
      <c r="A2657" s="242"/>
      <c r="B2657" s="242"/>
      <c r="C2657" s="242"/>
      <c r="D2657" s="243"/>
      <c r="E2657" s="243"/>
      <c r="F2657" s="244"/>
      <c r="G2657" s="247"/>
      <c r="H2657" s="246"/>
      <c r="I2657" s="247"/>
    </row>
    <row r="2658" spans="1:9">
      <c r="A2658" s="242"/>
      <c r="B2658" s="242"/>
      <c r="C2658" s="242"/>
      <c r="D2658" s="243"/>
      <c r="E2658" s="243"/>
      <c r="F2658" s="244"/>
      <c r="G2658" s="247"/>
      <c r="H2658" s="246"/>
      <c r="I2658" s="247"/>
    </row>
    <row r="2659" spans="1:9">
      <c r="A2659" s="242"/>
      <c r="B2659" s="242"/>
      <c r="C2659" s="242"/>
      <c r="D2659" s="243"/>
      <c r="E2659" s="243"/>
      <c r="F2659" s="244"/>
      <c r="G2659" s="247"/>
      <c r="H2659" s="246"/>
      <c r="I2659" s="247"/>
    </row>
    <row r="2660" spans="1:9">
      <c r="A2660" s="242"/>
      <c r="B2660" s="242"/>
      <c r="C2660" s="242"/>
      <c r="D2660" s="243"/>
      <c r="E2660" s="243"/>
      <c r="F2660" s="244"/>
      <c r="G2660" s="247"/>
      <c r="H2660" s="246"/>
      <c r="I2660" s="247"/>
    </row>
    <row r="2661" spans="1:9">
      <c r="A2661" s="242"/>
      <c r="B2661" s="242"/>
      <c r="C2661" s="242"/>
      <c r="D2661" s="243"/>
      <c r="E2661" s="243"/>
      <c r="F2661" s="244"/>
      <c r="G2661" s="247"/>
      <c r="H2661" s="246"/>
      <c r="I2661" s="247"/>
    </row>
    <row r="2662" spans="1:9">
      <c r="A2662" s="242"/>
      <c r="B2662" s="242"/>
      <c r="C2662" s="242"/>
      <c r="D2662" s="243"/>
      <c r="E2662" s="243"/>
      <c r="F2662" s="244"/>
      <c r="G2662" s="247"/>
      <c r="H2662" s="246"/>
      <c r="I2662" s="247"/>
    </row>
    <row r="2663" spans="1:9">
      <c r="A2663" s="242"/>
      <c r="B2663" s="242"/>
      <c r="C2663" s="242"/>
      <c r="D2663" s="243"/>
      <c r="E2663" s="243"/>
      <c r="F2663" s="244"/>
      <c r="G2663" s="247"/>
      <c r="H2663" s="246"/>
      <c r="I2663" s="247"/>
    </row>
    <row r="2664" spans="1:9">
      <c r="A2664" s="242"/>
      <c r="B2664" s="242"/>
      <c r="C2664" s="242"/>
      <c r="D2664" s="243"/>
      <c r="E2664" s="243"/>
      <c r="F2664" s="244"/>
      <c r="G2664" s="247"/>
      <c r="H2664" s="246"/>
      <c r="I2664" s="247"/>
    </row>
    <row r="2665" spans="1:9">
      <c r="A2665" s="242"/>
      <c r="B2665" s="242"/>
      <c r="C2665" s="242"/>
      <c r="D2665" s="243"/>
      <c r="E2665" s="243"/>
      <c r="F2665" s="244"/>
      <c r="G2665" s="247"/>
      <c r="H2665" s="246"/>
      <c r="I2665" s="247"/>
    </row>
    <row r="2666" spans="1:9">
      <c r="A2666" s="242"/>
      <c r="B2666" s="242"/>
      <c r="C2666" s="242"/>
      <c r="D2666" s="243"/>
      <c r="E2666" s="243"/>
      <c r="F2666" s="244"/>
      <c r="G2666" s="247"/>
      <c r="H2666" s="246"/>
      <c r="I2666" s="247"/>
    </row>
    <row r="2667" spans="1:9">
      <c r="A2667" s="242"/>
      <c r="B2667" s="242"/>
      <c r="C2667" s="242"/>
      <c r="D2667" s="243"/>
      <c r="E2667" s="243"/>
      <c r="F2667" s="244"/>
      <c r="G2667" s="247"/>
      <c r="H2667" s="246"/>
      <c r="I2667" s="247"/>
    </row>
    <row r="2668" spans="1:9">
      <c r="A2668" s="242"/>
      <c r="B2668" s="242"/>
      <c r="C2668" s="242"/>
      <c r="D2668" s="243"/>
      <c r="E2668" s="243"/>
      <c r="F2668" s="244"/>
      <c r="G2668" s="247"/>
      <c r="H2668" s="246"/>
      <c r="I2668" s="247"/>
    </row>
    <row r="2669" spans="1:9">
      <c r="A2669" s="242"/>
      <c r="B2669" s="242"/>
      <c r="C2669" s="242"/>
      <c r="D2669" s="243"/>
      <c r="E2669" s="243"/>
      <c r="F2669" s="244"/>
      <c r="G2669" s="247"/>
      <c r="H2669" s="246"/>
      <c r="I2669" s="247"/>
    </row>
    <row r="2670" spans="1:9">
      <c r="A2670" s="242"/>
      <c r="B2670" s="242"/>
      <c r="C2670" s="242"/>
      <c r="D2670" s="243"/>
      <c r="E2670" s="243"/>
      <c r="F2670" s="244"/>
      <c r="G2670" s="247"/>
      <c r="H2670" s="246"/>
      <c r="I2670" s="247"/>
    </row>
    <row r="2671" spans="1:9">
      <c r="A2671" s="242"/>
      <c r="B2671" s="242"/>
      <c r="C2671" s="242"/>
      <c r="D2671" s="243"/>
      <c r="E2671" s="243"/>
      <c r="F2671" s="244"/>
      <c r="G2671" s="247"/>
      <c r="H2671" s="246"/>
      <c r="I2671" s="247"/>
    </row>
    <row r="2672" spans="1:9">
      <c r="A2672" s="242"/>
      <c r="B2672" s="242"/>
      <c r="C2672" s="242"/>
      <c r="D2672" s="243"/>
      <c r="E2672" s="243"/>
      <c r="F2672" s="244"/>
      <c r="G2672" s="247"/>
      <c r="H2672" s="246"/>
      <c r="I2672" s="247"/>
    </row>
    <row r="2673" spans="1:9">
      <c r="A2673" s="242"/>
      <c r="B2673" s="242"/>
      <c r="C2673" s="242"/>
      <c r="D2673" s="243"/>
      <c r="E2673" s="243"/>
      <c r="F2673" s="244"/>
      <c r="G2673" s="247"/>
      <c r="H2673" s="246"/>
      <c r="I2673" s="247"/>
    </row>
    <row r="2674" spans="1:9">
      <c r="A2674" s="242"/>
      <c r="B2674" s="242"/>
      <c r="C2674" s="242"/>
      <c r="D2674" s="243"/>
      <c r="E2674" s="243"/>
      <c r="F2674" s="244"/>
      <c r="G2674" s="247"/>
      <c r="H2674" s="246"/>
      <c r="I2674" s="247"/>
    </row>
    <row r="2675" spans="1:9">
      <c r="A2675" s="242"/>
      <c r="B2675" s="242"/>
      <c r="C2675" s="242"/>
      <c r="D2675" s="243"/>
      <c r="E2675" s="243"/>
      <c r="F2675" s="244"/>
      <c r="G2675" s="247"/>
      <c r="H2675" s="246"/>
      <c r="I2675" s="247"/>
    </row>
    <row r="2676" spans="1:9">
      <c r="A2676" s="242"/>
      <c r="B2676" s="242"/>
      <c r="C2676" s="242"/>
      <c r="D2676" s="243"/>
      <c r="E2676" s="243"/>
      <c r="F2676" s="244"/>
      <c r="G2676" s="247"/>
      <c r="H2676" s="246"/>
      <c r="I2676" s="247"/>
    </row>
    <row r="2677" spans="1:9">
      <c r="A2677" s="242"/>
      <c r="B2677" s="242"/>
      <c r="C2677" s="242"/>
      <c r="D2677" s="243"/>
      <c r="E2677" s="243"/>
      <c r="F2677" s="244"/>
      <c r="G2677" s="247"/>
      <c r="H2677" s="246"/>
      <c r="I2677" s="247"/>
    </row>
    <row r="2678" spans="1:9">
      <c r="A2678" s="242"/>
      <c r="B2678" s="242"/>
      <c r="C2678" s="242"/>
      <c r="D2678" s="243"/>
      <c r="E2678" s="243"/>
      <c r="F2678" s="244"/>
      <c r="G2678" s="247"/>
      <c r="H2678" s="246"/>
      <c r="I2678" s="247"/>
    </row>
    <row r="2679" spans="1:9">
      <c r="A2679" s="242"/>
      <c r="B2679" s="242"/>
      <c r="C2679" s="242"/>
      <c r="D2679" s="243"/>
      <c r="E2679" s="243"/>
      <c r="F2679" s="244"/>
      <c r="G2679" s="247"/>
      <c r="H2679" s="246"/>
      <c r="I2679" s="247"/>
    </row>
    <row r="2680" spans="1:9">
      <c r="A2680" s="242"/>
      <c r="B2680" s="242"/>
      <c r="C2680" s="242"/>
      <c r="D2680" s="243"/>
      <c r="E2680" s="243"/>
      <c r="F2680" s="244"/>
      <c r="G2680" s="247"/>
      <c r="H2680" s="246"/>
      <c r="I2680" s="247"/>
    </row>
    <row r="2681" spans="1:9">
      <c r="A2681" s="242"/>
      <c r="B2681" s="242"/>
      <c r="C2681" s="242"/>
      <c r="D2681" s="243"/>
      <c r="E2681" s="243"/>
      <c r="F2681" s="244"/>
      <c r="G2681" s="247"/>
      <c r="H2681" s="246"/>
      <c r="I2681" s="247"/>
    </row>
    <row r="2682" spans="1:9">
      <c r="A2682" s="242"/>
      <c r="B2682" s="242"/>
      <c r="C2682" s="242"/>
      <c r="D2682" s="243"/>
      <c r="E2682" s="243"/>
      <c r="F2682" s="244"/>
      <c r="G2682" s="247"/>
      <c r="H2682" s="246"/>
      <c r="I2682" s="247"/>
    </row>
    <row r="2683" spans="1:9">
      <c r="A2683" s="242"/>
      <c r="B2683" s="242"/>
      <c r="C2683" s="242"/>
      <c r="D2683" s="243"/>
      <c r="E2683" s="243"/>
      <c r="F2683" s="244"/>
      <c r="G2683" s="247"/>
      <c r="H2683" s="246"/>
      <c r="I2683" s="247"/>
    </row>
    <row r="2684" spans="1:9">
      <c r="A2684" s="242"/>
      <c r="B2684" s="242"/>
      <c r="C2684" s="242"/>
      <c r="D2684" s="243"/>
      <c r="E2684" s="243"/>
      <c r="F2684" s="244"/>
      <c r="G2684" s="247"/>
      <c r="H2684" s="246"/>
      <c r="I2684" s="247"/>
    </row>
    <row r="2685" spans="1:9">
      <c r="A2685" s="242"/>
      <c r="B2685" s="242"/>
      <c r="C2685" s="242"/>
      <c r="D2685" s="243"/>
      <c r="E2685" s="243"/>
      <c r="F2685" s="244"/>
      <c r="G2685" s="247"/>
      <c r="H2685" s="246"/>
      <c r="I2685" s="247"/>
    </row>
    <row r="2686" spans="1:9">
      <c r="A2686" s="242"/>
      <c r="B2686" s="242"/>
      <c r="C2686" s="242"/>
      <c r="D2686" s="243"/>
      <c r="E2686" s="243"/>
      <c r="F2686" s="244"/>
      <c r="G2686" s="247"/>
      <c r="H2686" s="246"/>
      <c r="I2686" s="247"/>
    </row>
    <row r="2687" spans="1:9">
      <c r="A2687" s="242"/>
      <c r="B2687" s="242"/>
      <c r="C2687" s="242"/>
      <c r="D2687" s="243"/>
      <c r="E2687" s="243"/>
      <c r="F2687" s="244"/>
      <c r="G2687" s="247"/>
      <c r="H2687" s="246"/>
      <c r="I2687" s="247"/>
    </row>
    <row r="2688" spans="1:9">
      <c r="A2688" s="242"/>
      <c r="B2688" s="242"/>
      <c r="C2688" s="242"/>
      <c r="D2688" s="243"/>
      <c r="E2688" s="243"/>
      <c r="F2688" s="244"/>
      <c r="G2688" s="247"/>
      <c r="H2688" s="246"/>
      <c r="I2688" s="247"/>
    </row>
    <row r="2689" spans="1:9">
      <c r="A2689" s="242"/>
      <c r="B2689" s="242"/>
      <c r="C2689" s="242"/>
      <c r="D2689" s="243"/>
      <c r="E2689" s="243"/>
      <c r="F2689" s="244"/>
      <c r="G2689" s="247"/>
      <c r="H2689" s="246"/>
      <c r="I2689" s="247"/>
    </row>
    <row r="2690" spans="1:9">
      <c r="A2690" s="242"/>
      <c r="B2690" s="242"/>
      <c r="C2690" s="242"/>
      <c r="D2690" s="243"/>
      <c r="E2690" s="243"/>
      <c r="F2690" s="244"/>
      <c r="G2690" s="247"/>
      <c r="H2690" s="246"/>
      <c r="I2690" s="247"/>
    </row>
    <row r="2691" spans="1:9">
      <c r="A2691" s="242"/>
      <c r="B2691" s="242"/>
      <c r="C2691" s="242"/>
      <c r="D2691" s="243"/>
      <c r="E2691" s="243"/>
      <c r="F2691" s="244"/>
      <c r="G2691" s="247"/>
      <c r="H2691" s="246"/>
      <c r="I2691" s="247"/>
    </row>
    <row r="2692" spans="1:9">
      <c r="A2692" s="242"/>
      <c r="B2692" s="242"/>
      <c r="C2692" s="242"/>
      <c r="D2692" s="243"/>
      <c r="E2692" s="243"/>
      <c r="F2692" s="244"/>
      <c r="G2692" s="247"/>
      <c r="H2692" s="246"/>
      <c r="I2692" s="247"/>
    </row>
    <row r="2693" spans="1:9">
      <c r="A2693" s="242"/>
      <c r="B2693" s="242"/>
      <c r="C2693" s="242"/>
      <c r="D2693" s="243"/>
      <c r="E2693" s="243"/>
      <c r="F2693" s="244"/>
      <c r="G2693" s="247"/>
      <c r="H2693" s="246"/>
      <c r="I2693" s="247"/>
    </row>
    <row r="2694" spans="1:9">
      <c r="A2694" s="242"/>
      <c r="B2694" s="242"/>
      <c r="C2694" s="242"/>
      <c r="D2694" s="243"/>
      <c r="E2694" s="243"/>
      <c r="F2694" s="244"/>
      <c r="G2694" s="247"/>
      <c r="H2694" s="246"/>
      <c r="I2694" s="247"/>
    </row>
    <row r="2695" spans="1:9">
      <c r="A2695" s="242"/>
      <c r="B2695" s="242"/>
      <c r="C2695" s="242"/>
      <c r="D2695" s="243"/>
      <c r="E2695" s="243"/>
      <c r="F2695" s="244"/>
      <c r="G2695" s="247"/>
      <c r="H2695" s="246"/>
      <c r="I2695" s="247"/>
    </row>
    <row r="2696" spans="1:9">
      <c r="A2696" s="242"/>
      <c r="B2696" s="242"/>
      <c r="C2696" s="242"/>
      <c r="D2696" s="243"/>
      <c r="E2696" s="243"/>
      <c r="F2696" s="244"/>
      <c r="G2696" s="247"/>
      <c r="H2696" s="246"/>
      <c r="I2696" s="247"/>
    </row>
    <row r="2697" spans="1:9">
      <c r="A2697" s="242"/>
      <c r="B2697" s="242"/>
      <c r="C2697" s="242"/>
      <c r="D2697" s="243"/>
      <c r="E2697" s="243"/>
      <c r="F2697" s="244"/>
      <c r="G2697" s="247"/>
      <c r="H2697" s="246"/>
      <c r="I2697" s="247"/>
    </row>
    <row r="2698" spans="1:9">
      <c r="A2698" s="242"/>
      <c r="B2698" s="242"/>
      <c r="C2698" s="242"/>
      <c r="D2698" s="243"/>
      <c r="E2698" s="243"/>
      <c r="F2698" s="244"/>
      <c r="G2698" s="247"/>
      <c r="H2698" s="246"/>
      <c r="I2698" s="247"/>
    </row>
    <row r="2699" spans="1:9">
      <c r="A2699" s="242"/>
      <c r="B2699" s="242"/>
      <c r="C2699" s="242"/>
      <c r="D2699" s="243"/>
      <c r="E2699" s="243"/>
      <c r="F2699" s="244"/>
      <c r="G2699" s="247"/>
      <c r="H2699" s="246"/>
      <c r="I2699" s="247"/>
    </row>
    <row r="2700" spans="1:9">
      <c r="A2700" s="242"/>
      <c r="B2700" s="242"/>
      <c r="C2700" s="242"/>
      <c r="D2700" s="243"/>
      <c r="E2700" s="243"/>
      <c r="F2700" s="244"/>
      <c r="G2700" s="247"/>
      <c r="H2700" s="246"/>
      <c r="I2700" s="247"/>
    </row>
    <row r="2701" spans="1:9">
      <c r="A2701" s="242"/>
      <c r="B2701" s="242"/>
      <c r="C2701" s="242"/>
      <c r="D2701" s="243"/>
      <c r="E2701" s="243"/>
      <c r="F2701" s="244"/>
      <c r="G2701" s="247"/>
      <c r="H2701" s="246"/>
      <c r="I2701" s="247"/>
    </row>
    <row r="2702" spans="1:9">
      <c r="A2702" s="242"/>
      <c r="B2702" s="242"/>
      <c r="C2702" s="242"/>
      <c r="D2702" s="243"/>
      <c r="E2702" s="243"/>
      <c r="F2702" s="244"/>
      <c r="G2702" s="247"/>
      <c r="H2702" s="246"/>
      <c r="I2702" s="247"/>
    </row>
    <row r="2703" spans="1:9">
      <c r="A2703" s="242"/>
      <c r="B2703" s="242"/>
      <c r="C2703" s="242"/>
      <c r="D2703" s="243"/>
      <c r="E2703" s="243"/>
      <c r="F2703" s="244"/>
      <c r="G2703" s="247"/>
      <c r="H2703" s="246"/>
      <c r="I2703" s="247"/>
    </row>
    <row r="2704" spans="1:9">
      <c r="A2704" s="242"/>
      <c r="B2704" s="242"/>
      <c r="C2704" s="242"/>
      <c r="D2704" s="243"/>
      <c r="E2704" s="243"/>
      <c r="F2704" s="244"/>
      <c r="G2704" s="247"/>
      <c r="H2704" s="246"/>
      <c r="I2704" s="247"/>
    </row>
    <row r="2705" spans="1:9">
      <c r="A2705" s="242"/>
      <c r="B2705" s="242"/>
      <c r="C2705" s="242"/>
      <c r="D2705" s="243"/>
      <c r="E2705" s="243"/>
      <c r="F2705" s="244"/>
      <c r="G2705" s="247"/>
      <c r="H2705" s="246"/>
      <c r="I2705" s="247"/>
    </row>
    <row r="2706" spans="1:9">
      <c r="A2706" s="242"/>
      <c r="B2706" s="242"/>
      <c r="C2706" s="242"/>
      <c r="D2706" s="243"/>
      <c r="E2706" s="243"/>
      <c r="F2706" s="244"/>
      <c r="G2706" s="247"/>
      <c r="H2706" s="246"/>
      <c r="I2706" s="247"/>
    </row>
    <row r="2707" spans="1:9">
      <c r="A2707" s="242"/>
      <c r="B2707" s="242"/>
      <c r="C2707" s="242"/>
      <c r="D2707" s="243"/>
      <c r="E2707" s="243"/>
      <c r="F2707" s="244"/>
      <c r="G2707" s="247"/>
      <c r="H2707" s="246"/>
      <c r="I2707" s="247"/>
    </row>
    <row r="2708" spans="1:9">
      <c r="A2708" s="242"/>
      <c r="B2708" s="242"/>
      <c r="C2708" s="242"/>
      <c r="D2708" s="243"/>
      <c r="E2708" s="243"/>
      <c r="F2708" s="244"/>
      <c r="G2708" s="247"/>
      <c r="H2708" s="246"/>
      <c r="I2708" s="247"/>
    </row>
    <row r="2709" spans="1:9">
      <c r="A2709" s="242"/>
      <c r="B2709" s="242"/>
      <c r="C2709" s="242"/>
      <c r="D2709" s="243"/>
      <c r="E2709" s="243"/>
      <c r="F2709" s="244"/>
      <c r="G2709" s="247"/>
      <c r="H2709" s="246"/>
      <c r="I2709" s="247"/>
    </row>
    <row r="2710" spans="1:9">
      <c r="A2710" s="242"/>
      <c r="B2710" s="242"/>
      <c r="C2710" s="242"/>
      <c r="D2710" s="243"/>
      <c r="E2710" s="243"/>
      <c r="F2710" s="244"/>
      <c r="G2710" s="247"/>
      <c r="H2710" s="246"/>
      <c r="I2710" s="247"/>
    </row>
    <row r="2711" spans="1:9">
      <c r="A2711" s="242"/>
      <c r="B2711" s="242"/>
      <c r="C2711" s="242"/>
      <c r="D2711" s="243"/>
      <c r="E2711" s="243"/>
      <c r="F2711" s="244"/>
      <c r="G2711" s="247"/>
      <c r="H2711" s="246"/>
      <c r="I2711" s="247"/>
    </row>
    <row r="2712" spans="1:9">
      <c r="A2712" s="242"/>
      <c r="B2712" s="242"/>
      <c r="C2712" s="242"/>
      <c r="D2712" s="243"/>
      <c r="E2712" s="243"/>
      <c r="F2712" s="244"/>
      <c r="G2712" s="247"/>
      <c r="H2712" s="246"/>
      <c r="I2712" s="247"/>
    </row>
    <row r="2713" spans="1:9">
      <c r="A2713" s="242"/>
      <c r="B2713" s="242"/>
      <c r="C2713" s="242"/>
      <c r="D2713" s="243"/>
      <c r="E2713" s="243"/>
      <c r="F2713" s="244"/>
      <c r="G2713" s="247"/>
      <c r="H2713" s="246"/>
      <c r="I2713" s="247"/>
    </row>
    <row r="2714" spans="1:9">
      <c r="A2714" s="242"/>
      <c r="B2714" s="242"/>
      <c r="C2714" s="242"/>
      <c r="D2714" s="243"/>
      <c r="E2714" s="243"/>
      <c r="F2714" s="244"/>
      <c r="G2714" s="247"/>
      <c r="H2714" s="246"/>
      <c r="I2714" s="247"/>
    </row>
    <row r="2715" spans="1:9">
      <c r="A2715" s="242"/>
      <c r="B2715" s="242"/>
      <c r="C2715" s="242"/>
      <c r="D2715" s="243"/>
      <c r="E2715" s="243"/>
      <c r="F2715" s="244"/>
      <c r="G2715" s="247"/>
      <c r="H2715" s="246"/>
      <c r="I2715" s="247"/>
    </row>
    <row r="2716" spans="1:9">
      <c r="A2716" s="242"/>
      <c r="B2716" s="242"/>
      <c r="C2716" s="242"/>
      <c r="D2716" s="243"/>
      <c r="E2716" s="243"/>
      <c r="F2716" s="244"/>
      <c r="G2716" s="247"/>
      <c r="H2716" s="246"/>
      <c r="I2716" s="247"/>
    </row>
    <row r="2717" spans="1:9">
      <c r="A2717" s="242"/>
      <c r="B2717" s="242"/>
      <c r="C2717" s="242"/>
      <c r="D2717" s="243"/>
      <c r="E2717" s="243"/>
      <c r="F2717" s="244"/>
      <c r="G2717" s="247"/>
      <c r="H2717" s="246"/>
      <c r="I2717" s="247"/>
    </row>
    <row r="2718" spans="1:9">
      <c r="A2718" s="242"/>
      <c r="B2718" s="242"/>
      <c r="C2718" s="242"/>
      <c r="D2718" s="243"/>
      <c r="E2718" s="243"/>
      <c r="F2718" s="244"/>
      <c r="G2718" s="247"/>
      <c r="H2718" s="246"/>
      <c r="I2718" s="247"/>
    </row>
    <row r="2719" spans="1:9">
      <c r="A2719" s="242"/>
      <c r="B2719" s="242"/>
      <c r="C2719" s="242"/>
      <c r="D2719" s="243"/>
      <c r="E2719" s="243"/>
      <c r="F2719" s="244"/>
      <c r="G2719" s="247"/>
      <c r="H2719" s="246"/>
      <c r="I2719" s="247"/>
    </row>
    <row r="2720" spans="1:9">
      <c r="A2720" s="242"/>
      <c r="B2720" s="242"/>
      <c r="C2720" s="242"/>
      <c r="D2720" s="243"/>
      <c r="E2720" s="243"/>
      <c r="F2720" s="244"/>
      <c r="G2720" s="247"/>
      <c r="H2720" s="246"/>
      <c r="I2720" s="247"/>
    </row>
    <row r="2721" spans="1:9">
      <c r="A2721" s="242"/>
      <c r="B2721" s="242"/>
      <c r="C2721" s="242"/>
      <c r="D2721" s="243"/>
      <c r="E2721" s="243"/>
      <c r="F2721" s="244"/>
      <c r="G2721" s="247"/>
      <c r="H2721" s="246"/>
      <c r="I2721" s="247"/>
    </row>
    <row r="2722" spans="1:9">
      <c r="A2722" s="242"/>
      <c r="B2722" s="242"/>
      <c r="C2722" s="242"/>
      <c r="D2722" s="243"/>
      <c r="E2722" s="243"/>
      <c r="F2722" s="244"/>
      <c r="G2722" s="247"/>
      <c r="H2722" s="246"/>
      <c r="I2722" s="247"/>
    </row>
    <row r="2723" spans="1:9">
      <c r="A2723" s="242"/>
      <c r="B2723" s="242"/>
      <c r="C2723" s="242"/>
      <c r="D2723" s="243"/>
      <c r="E2723" s="243"/>
      <c r="F2723" s="244"/>
      <c r="G2723" s="247"/>
      <c r="H2723" s="246"/>
      <c r="I2723" s="247"/>
    </row>
    <row r="2724" spans="1:9">
      <c r="A2724" s="242"/>
      <c r="B2724" s="242"/>
      <c r="C2724" s="242"/>
      <c r="D2724" s="243"/>
      <c r="E2724" s="243"/>
      <c r="F2724" s="244"/>
      <c r="G2724" s="247"/>
      <c r="H2724" s="246"/>
      <c r="I2724" s="247"/>
    </row>
    <row r="2725" spans="1:9">
      <c r="A2725" s="242"/>
      <c r="B2725" s="242"/>
      <c r="C2725" s="242"/>
      <c r="D2725" s="243"/>
      <c r="E2725" s="243"/>
      <c r="F2725" s="244"/>
      <c r="G2725" s="247"/>
      <c r="H2725" s="246"/>
      <c r="I2725" s="247"/>
    </row>
    <row r="2726" spans="1:9">
      <c r="A2726" s="242"/>
      <c r="B2726" s="242"/>
      <c r="C2726" s="242"/>
      <c r="D2726" s="243"/>
      <c r="E2726" s="243"/>
      <c r="F2726" s="244"/>
      <c r="G2726" s="247"/>
      <c r="H2726" s="246"/>
      <c r="I2726" s="247"/>
    </row>
    <row r="2727" spans="1:9">
      <c r="A2727" s="242"/>
      <c r="B2727" s="242"/>
      <c r="C2727" s="242"/>
      <c r="D2727" s="243"/>
      <c r="E2727" s="243"/>
      <c r="F2727" s="244"/>
      <c r="G2727" s="247"/>
      <c r="H2727" s="246"/>
      <c r="I2727" s="247"/>
    </row>
    <row r="2728" spans="1:9">
      <c r="A2728" s="242"/>
      <c r="B2728" s="242"/>
      <c r="C2728" s="242"/>
      <c r="D2728" s="243"/>
      <c r="E2728" s="243"/>
      <c r="F2728" s="244"/>
      <c r="G2728" s="247"/>
      <c r="H2728" s="246"/>
      <c r="I2728" s="247"/>
    </row>
    <row r="2729" spans="1:9">
      <c r="A2729" s="242"/>
      <c r="B2729" s="242"/>
      <c r="C2729" s="242"/>
      <c r="D2729" s="243"/>
      <c r="E2729" s="243"/>
      <c r="F2729" s="244"/>
      <c r="G2729" s="247"/>
      <c r="H2729" s="246"/>
      <c r="I2729" s="247"/>
    </row>
    <row r="2730" spans="1:9">
      <c r="A2730" s="242"/>
      <c r="B2730" s="242"/>
      <c r="C2730" s="242"/>
      <c r="D2730" s="243"/>
      <c r="E2730" s="243"/>
      <c r="F2730" s="244"/>
      <c r="G2730" s="247"/>
      <c r="H2730" s="246"/>
      <c r="I2730" s="247"/>
    </row>
    <row r="2731" spans="1:9">
      <c r="A2731" s="242"/>
      <c r="B2731" s="242"/>
      <c r="C2731" s="242"/>
      <c r="D2731" s="243"/>
      <c r="E2731" s="243"/>
      <c r="F2731" s="244"/>
      <c r="G2731" s="247"/>
      <c r="H2731" s="246"/>
      <c r="I2731" s="247"/>
    </row>
    <row r="2732" spans="1:9">
      <c r="A2732" s="242"/>
      <c r="B2732" s="242"/>
      <c r="C2732" s="242"/>
      <c r="D2732" s="243"/>
      <c r="E2732" s="243"/>
      <c r="F2732" s="244"/>
      <c r="G2732" s="247"/>
      <c r="H2732" s="246"/>
      <c r="I2732" s="247"/>
    </row>
    <row r="2733" spans="1:9">
      <c r="A2733" s="242"/>
      <c r="B2733" s="242"/>
      <c r="C2733" s="242"/>
      <c r="D2733" s="243"/>
      <c r="E2733" s="243"/>
      <c r="F2733" s="244"/>
      <c r="G2733" s="247"/>
      <c r="H2733" s="246"/>
      <c r="I2733" s="247"/>
    </row>
    <row r="2734" spans="1:9">
      <c r="A2734" s="242"/>
      <c r="B2734" s="242"/>
      <c r="C2734" s="242"/>
      <c r="D2734" s="243"/>
      <c r="E2734" s="243"/>
      <c r="F2734" s="244"/>
      <c r="G2734" s="247"/>
      <c r="H2734" s="246"/>
      <c r="I2734" s="247"/>
    </row>
    <row r="2735" spans="1:9">
      <c r="A2735" s="242"/>
      <c r="B2735" s="242"/>
      <c r="C2735" s="242"/>
      <c r="D2735" s="243"/>
      <c r="E2735" s="243"/>
      <c r="F2735" s="244"/>
      <c r="G2735" s="247"/>
      <c r="H2735" s="246"/>
      <c r="I2735" s="247"/>
    </row>
    <row r="2736" spans="1:9">
      <c r="A2736" s="242"/>
      <c r="B2736" s="242"/>
      <c r="C2736" s="242"/>
      <c r="D2736" s="243"/>
      <c r="E2736" s="243"/>
      <c r="F2736" s="244"/>
      <c r="G2736" s="247"/>
      <c r="H2736" s="246"/>
      <c r="I2736" s="247"/>
    </row>
    <row r="2737" spans="1:9">
      <c r="A2737" s="242"/>
      <c r="B2737" s="242"/>
      <c r="C2737" s="242"/>
      <c r="D2737" s="243"/>
      <c r="E2737" s="243"/>
      <c r="F2737" s="244"/>
      <c r="G2737" s="247"/>
      <c r="H2737" s="246"/>
      <c r="I2737" s="247"/>
    </row>
    <row r="2738" spans="1:9">
      <c r="A2738" s="242"/>
      <c r="B2738" s="242"/>
      <c r="C2738" s="242"/>
      <c r="D2738" s="243"/>
      <c r="E2738" s="243"/>
      <c r="F2738" s="244"/>
      <c r="G2738" s="247"/>
      <c r="H2738" s="246"/>
      <c r="I2738" s="247"/>
    </row>
    <row r="2739" spans="1:9">
      <c r="A2739" s="242"/>
      <c r="B2739" s="242"/>
      <c r="C2739" s="242"/>
      <c r="D2739" s="243"/>
      <c r="E2739" s="243"/>
      <c r="F2739" s="244"/>
      <c r="G2739" s="247"/>
      <c r="H2739" s="246"/>
      <c r="I2739" s="247"/>
    </row>
    <row r="2740" spans="1:9">
      <c r="A2740" s="242"/>
      <c r="B2740" s="242"/>
      <c r="C2740" s="242"/>
      <c r="D2740" s="243"/>
      <c r="E2740" s="243"/>
      <c r="F2740" s="244"/>
      <c r="G2740" s="247"/>
      <c r="H2740" s="246"/>
      <c r="I2740" s="247"/>
    </row>
    <row r="2741" spans="1:9">
      <c r="A2741" s="242"/>
      <c r="B2741" s="242"/>
      <c r="C2741" s="242"/>
      <c r="D2741" s="243"/>
      <c r="E2741" s="243"/>
      <c r="F2741" s="244"/>
      <c r="G2741" s="247"/>
      <c r="H2741" s="246"/>
      <c r="I2741" s="247"/>
    </row>
    <row r="2742" spans="1:9">
      <c r="A2742" s="242"/>
      <c r="B2742" s="242"/>
      <c r="C2742" s="242"/>
      <c r="D2742" s="243"/>
      <c r="E2742" s="243"/>
      <c r="F2742" s="244"/>
      <c r="G2742" s="247"/>
      <c r="H2742" s="246"/>
      <c r="I2742" s="247"/>
    </row>
    <row r="2743" spans="1:9">
      <c r="A2743" s="242"/>
      <c r="B2743" s="242"/>
      <c r="C2743" s="242"/>
      <c r="D2743" s="243"/>
      <c r="E2743" s="243"/>
      <c r="F2743" s="244"/>
      <c r="G2743" s="247"/>
      <c r="H2743" s="246"/>
      <c r="I2743" s="247"/>
    </row>
    <row r="2744" spans="1:9">
      <c r="A2744" s="242"/>
      <c r="B2744" s="242"/>
      <c r="C2744" s="242"/>
      <c r="D2744" s="243"/>
      <c r="E2744" s="243"/>
      <c r="F2744" s="244"/>
      <c r="G2744" s="247"/>
      <c r="H2744" s="246"/>
      <c r="I2744" s="247"/>
    </row>
    <row r="2745" spans="1:9">
      <c r="A2745" s="242"/>
      <c r="B2745" s="242"/>
      <c r="C2745" s="242"/>
      <c r="D2745" s="243"/>
      <c r="E2745" s="243"/>
      <c r="F2745" s="244"/>
      <c r="G2745" s="247"/>
      <c r="H2745" s="246"/>
      <c r="I2745" s="247"/>
    </row>
    <row r="2746" spans="1:9">
      <c r="A2746" s="242"/>
      <c r="B2746" s="242"/>
      <c r="C2746" s="242"/>
      <c r="D2746" s="243"/>
      <c r="E2746" s="243"/>
      <c r="F2746" s="244"/>
      <c r="G2746" s="247"/>
      <c r="H2746" s="246"/>
      <c r="I2746" s="247"/>
    </row>
    <row r="2747" spans="1:9">
      <c r="A2747" s="242"/>
      <c r="B2747" s="242"/>
      <c r="C2747" s="242"/>
      <c r="D2747" s="243"/>
      <c r="E2747" s="243"/>
      <c r="F2747" s="244"/>
      <c r="G2747" s="247"/>
      <c r="H2747" s="246"/>
      <c r="I2747" s="247"/>
    </row>
    <row r="2748" spans="1:9">
      <c r="A2748" s="242"/>
      <c r="B2748" s="242"/>
      <c r="C2748" s="242"/>
      <c r="D2748" s="243"/>
      <c r="E2748" s="243"/>
      <c r="F2748" s="244"/>
      <c r="G2748" s="247"/>
      <c r="H2748" s="246"/>
      <c r="I2748" s="247"/>
    </row>
    <row r="2749" spans="1:9">
      <c r="A2749" s="242"/>
      <c r="B2749" s="242"/>
      <c r="C2749" s="242"/>
      <c r="D2749" s="243"/>
      <c r="E2749" s="243"/>
      <c r="F2749" s="244"/>
      <c r="G2749" s="247"/>
      <c r="H2749" s="246"/>
      <c r="I2749" s="247"/>
    </row>
    <row r="2750" spans="1:9">
      <c r="A2750" s="242"/>
      <c r="B2750" s="242"/>
      <c r="C2750" s="242"/>
      <c r="D2750" s="243"/>
      <c r="E2750" s="243"/>
      <c r="F2750" s="244"/>
      <c r="G2750" s="247"/>
      <c r="H2750" s="246"/>
      <c r="I2750" s="247"/>
    </row>
    <row r="2751" spans="1:9">
      <c r="A2751" s="242"/>
      <c r="B2751" s="242"/>
      <c r="C2751" s="242"/>
      <c r="D2751" s="243"/>
      <c r="E2751" s="243"/>
      <c r="F2751" s="244"/>
      <c r="G2751" s="247"/>
      <c r="H2751" s="246"/>
      <c r="I2751" s="247"/>
    </row>
    <row r="2752" spans="1:9">
      <c r="A2752" s="242"/>
      <c r="B2752" s="242"/>
      <c r="C2752" s="242"/>
      <c r="D2752" s="243"/>
      <c r="E2752" s="243"/>
      <c r="F2752" s="244"/>
      <c r="G2752" s="247"/>
      <c r="H2752" s="246"/>
      <c r="I2752" s="247"/>
    </row>
    <row r="2753" spans="1:9">
      <c r="A2753" s="242"/>
      <c r="B2753" s="242"/>
      <c r="C2753" s="242"/>
      <c r="D2753" s="243"/>
      <c r="E2753" s="243"/>
      <c r="F2753" s="244"/>
      <c r="G2753" s="247"/>
      <c r="H2753" s="246"/>
      <c r="I2753" s="247"/>
    </row>
    <row r="2754" spans="1:9">
      <c r="A2754" s="242"/>
      <c r="B2754" s="242"/>
      <c r="C2754" s="242"/>
      <c r="D2754" s="243"/>
      <c r="E2754" s="243"/>
      <c r="F2754" s="244"/>
      <c r="G2754" s="247"/>
      <c r="H2754" s="246"/>
      <c r="I2754" s="247"/>
    </row>
    <row r="2755" spans="1:9">
      <c r="A2755" s="242"/>
      <c r="B2755" s="242"/>
      <c r="C2755" s="242"/>
      <c r="D2755" s="243"/>
      <c r="E2755" s="243"/>
      <c r="F2755" s="244"/>
      <c r="G2755" s="247"/>
      <c r="H2755" s="246"/>
      <c r="I2755" s="247"/>
    </row>
    <row r="2756" spans="1:9">
      <c r="A2756" s="242"/>
      <c r="B2756" s="242"/>
      <c r="C2756" s="242"/>
      <c r="D2756" s="243"/>
      <c r="E2756" s="243"/>
      <c r="F2756" s="244"/>
      <c r="G2756" s="247"/>
      <c r="H2756" s="246"/>
      <c r="I2756" s="247"/>
    </row>
    <row r="2757" spans="1:9">
      <c r="A2757" s="242"/>
      <c r="B2757" s="242"/>
      <c r="C2757" s="242"/>
      <c r="D2757" s="243"/>
      <c r="E2757" s="243"/>
      <c r="F2757" s="244"/>
      <c r="G2757" s="247"/>
      <c r="H2757" s="246"/>
      <c r="I2757" s="247"/>
    </row>
    <row r="2758" spans="1:9">
      <c r="A2758" s="242"/>
      <c r="B2758" s="242"/>
      <c r="C2758" s="242"/>
      <c r="D2758" s="243"/>
      <c r="E2758" s="243"/>
      <c r="F2758" s="244"/>
      <c r="G2758" s="247"/>
      <c r="H2758" s="246"/>
      <c r="I2758" s="247"/>
    </row>
    <row r="2759" spans="1:9">
      <c r="A2759" s="242"/>
      <c r="B2759" s="242"/>
      <c r="C2759" s="242"/>
      <c r="D2759" s="243"/>
      <c r="E2759" s="243"/>
      <c r="F2759" s="244"/>
      <c r="G2759" s="247"/>
      <c r="H2759" s="246"/>
      <c r="I2759" s="247"/>
    </row>
    <row r="2760" spans="1:9">
      <c r="A2760" s="242"/>
      <c r="B2760" s="242"/>
      <c r="C2760" s="242"/>
      <c r="D2760" s="243"/>
      <c r="E2760" s="243"/>
      <c r="F2760" s="244"/>
      <c r="G2760" s="247"/>
      <c r="H2760" s="246"/>
      <c r="I2760" s="247"/>
    </row>
    <row r="2761" spans="1:9">
      <c r="A2761" s="242"/>
      <c r="B2761" s="242"/>
      <c r="C2761" s="242"/>
      <c r="D2761" s="243"/>
      <c r="E2761" s="243"/>
      <c r="F2761" s="244"/>
      <c r="G2761" s="247"/>
      <c r="H2761" s="246"/>
      <c r="I2761" s="247"/>
    </row>
    <row r="2762" spans="1:9">
      <c r="A2762" s="242"/>
      <c r="B2762" s="242"/>
      <c r="C2762" s="242"/>
      <c r="D2762" s="243"/>
      <c r="E2762" s="243"/>
      <c r="F2762" s="244"/>
      <c r="G2762" s="247"/>
      <c r="H2762" s="246"/>
      <c r="I2762" s="247"/>
    </row>
    <row r="2763" spans="1:9">
      <c r="A2763" s="242"/>
      <c r="B2763" s="242"/>
      <c r="C2763" s="242"/>
      <c r="D2763" s="243"/>
      <c r="E2763" s="243"/>
      <c r="F2763" s="244"/>
      <c r="G2763" s="247"/>
      <c r="H2763" s="246"/>
      <c r="I2763" s="247"/>
    </row>
    <row r="2764" spans="1:9">
      <c r="A2764" s="242"/>
      <c r="B2764" s="242"/>
      <c r="C2764" s="242"/>
      <c r="D2764" s="243"/>
      <c r="E2764" s="243"/>
      <c r="F2764" s="244"/>
      <c r="G2764" s="247"/>
      <c r="H2764" s="246"/>
      <c r="I2764" s="247"/>
    </row>
    <row r="2765" spans="1:9">
      <c r="A2765" s="242"/>
      <c r="B2765" s="242"/>
      <c r="C2765" s="242"/>
      <c r="D2765" s="243"/>
      <c r="E2765" s="243"/>
      <c r="F2765" s="244"/>
      <c r="G2765" s="247"/>
      <c r="H2765" s="246"/>
      <c r="I2765" s="247"/>
    </row>
    <row r="2766" spans="1:9">
      <c r="A2766" s="242"/>
      <c r="B2766" s="242"/>
      <c r="C2766" s="242"/>
      <c r="D2766" s="243"/>
      <c r="E2766" s="243"/>
      <c r="F2766" s="244"/>
      <c r="G2766" s="247"/>
      <c r="H2766" s="246"/>
      <c r="I2766" s="247"/>
    </row>
    <row r="2767" spans="1:9">
      <c r="A2767" s="242"/>
      <c r="B2767" s="242"/>
      <c r="C2767" s="242"/>
      <c r="D2767" s="243"/>
      <c r="E2767" s="243"/>
      <c r="F2767" s="244"/>
      <c r="G2767" s="247"/>
      <c r="H2767" s="246"/>
      <c r="I2767" s="247"/>
    </row>
    <row r="2768" spans="1:9">
      <c r="A2768" s="242"/>
      <c r="B2768" s="242"/>
      <c r="C2768" s="242"/>
      <c r="D2768" s="243"/>
      <c r="E2768" s="243"/>
      <c r="F2768" s="244"/>
      <c r="G2768" s="247"/>
      <c r="H2768" s="246"/>
      <c r="I2768" s="247"/>
    </row>
    <row r="2769" spans="1:9">
      <c r="A2769" s="242"/>
      <c r="B2769" s="242"/>
      <c r="C2769" s="242"/>
      <c r="D2769" s="243"/>
      <c r="E2769" s="243"/>
      <c r="F2769" s="244"/>
      <c r="G2769" s="247"/>
      <c r="H2769" s="246"/>
      <c r="I2769" s="247"/>
    </row>
    <row r="2770" spans="1:9">
      <c r="A2770" s="242"/>
      <c r="B2770" s="242"/>
      <c r="C2770" s="242"/>
      <c r="D2770" s="243"/>
      <c r="E2770" s="243"/>
      <c r="F2770" s="244"/>
      <c r="G2770" s="247"/>
      <c r="H2770" s="246"/>
      <c r="I2770" s="247"/>
    </row>
    <row r="2771" spans="1:9">
      <c r="A2771" s="242"/>
      <c r="B2771" s="242"/>
      <c r="C2771" s="242"/>
      <c r="D2771" s="243"/>
      <c r="E2771" s="243"/>
      <c r="F2771" s="244"/>
      <c r="G2771" s="247"/>
      <c r="H2771" s="246"/>
      <c r="I2771" s="247"/>
    </row>
    <row r="2772" spans="1:9">
      <c r="A2772" s="242"/>
      <c r="B2772" s="242"/>
      <c r="C2772" s="242"/>
      <c r="D2772" s="243"/>
      <c r="E2772" s="243"/>
      <c r="F2772" s="244"/>
      <c r="G2772" s="247"/>
      <c r="H2772" s="246"/>
      <c r="I2772" s="247"/>
    </row>
    <row r="2773" spans="1:9">
      <c r="A2773" s="242"/>
      <c r="B2773" s="242"/>
      <c r="C2773" s="242"/>
      <c r="D2773" s="243"/>
      <c r="E2773" s="243"/>
      <c r="F2773" s="244"/>
      <c r="G2773" s="247"/>
      <c r="H2773" s="246"/>
      <c r="I2773" s="247"/>
    </row>
    <row r="2774" spans="1:9">
      <c r="A2774" s="242"/>
      <c r="B2774" s="242"/>
      <c r="C2774" s="242"/>
      <c r="D2774" s="243"/>
      <c r="E2774" s="243"/>
      <c r="F2774" s="244"/>
      <c r="G2774" s="247"/>
      <c r="H2774" s="246"/>
      <c r="I2774" s="247"/>
    </row>
    <row r="2775" spans="1:9">
      <c r="A2775" s="242"/>
      <c r="B2775" s="242"/>
      <c r="C2775" s="242"/>
      <c r="D2775" s="243"/>
      <c r="E2775" s="243"/>
      <c r="F2775" s="244"/>
      <c r="G2775" s="247"/>
      <c r="H2775" s="246"/>
      <c r="I2775" s="247"/>
    </row>
    <row r="2776" spans="1:9">
      <c r="A2776" s="242"/>
      <c r="B2776" s="242"/>
      <c r="C2776" s="242"/>
      <c r="D2776" s="243"/>
      <c r="E2776" s="243"/>
      <c r="F2776" s="244"/>
      <c r="G2776" s="247"/>
      <c r="H2776" s="246"/>
      <c r="I2776" s="247"/>
    </row>
    <row r="2777" spans="1:9">
      <c r="A2777" s="242"/>
      <c r="B2777" s="242"/>
      <c r="C2777" s="242"/>
      <c r="D2777" s="243"/>
      <c r="E2777" s="243"/>
      <c r="F2777" s="244"/>
      <c r="G2777" s="247"/>
      <c r="H2777" s="246"/>
      <c r="I2777" s="247"/>
    </row>
    <row r="2778" spans="1:9">
      <c r="A2778" s="242"/>
      <c r="B2778" s="242"/>
      <c r="C2778" s="242"/>
      <c r="D2778" s="243"/>
      <c r="E2778" s="243"/>
      <c r="F2778" s="244"/>
      <c r="G2778" s="247"/>
      <c r="H2778" s="246"/>
      <c r="I2778" s="247"/>
    </row>
    <row r="2779" spans="1:9">
      <c r="A2779" s="242"/>
      <c r="B2779" s="242"/>
      <c r="C2779" s="242"/>
      <c r="D2779" s="243"/>
      <c r="E2779" s="243"/>
      <c r="F2779" s="244"/>
      <c r="G2779" s="247"/>
      <c r="H2779" s="246"/>
      <c r="I2779" s="247"/>
    </row>
    <row r="2780" spans="1:9">
      <c r="A2780" s="242"/>
      <c r="B2780" s="242"/>
      <c r="C2780" s="242"/>
      <c r="D2780" s="243"/>
      <c r="E2780" s="243"/>
      <c r="F2780" s="244"/>
      <c r="G2780" s="247"/>
      <c r="H2780" s="246"/>
      <c r="I2780" s="247"/>
    </row>
    <row r="2781" spans="1:9">
      <c r="A2781" s="242"/>
      <c r="B2781" s="242"/>
      <c r="C2781" s="242"/>
      <c r="D2781" s="243"/>
      <c r="E2781" s="243"/>
      <c r="F2781" s="244"/>
      <c r="G2781" s="247"/>
      <c r="H2781" s="246"/>
      <c r="I2781" s="247"/>
    </row>
    <row r="2782" spans="1:9">
      <c r="A2782" s="242"/>
      <c r="B2782" s="242"/>
      <c r="C2782" s="242"/>
      <c r="D2782" s="243"/>
      <c r="E2782" s="243"/>
      <c r="F2782" s="244"/>
      <c r="G2782" s="247"/>
      <c r="H2782" s="246"/>
      <c r="I2782" s="247"/>
    </row>
    <row r="2783" spans="1:9">
      <c r="A2783" s="242"/>
      <c r="B2783" s="242"/>
      <c r="C2783" s="242"/>
      <c r="D2783" s="243"/>
      <c r="E2783" s="243"/>
      <c r="F2783" s="244"/>
      <c r="G2783" s="247"/>
      <c r="H2783" s="246"/>
      <c r="I2783" s="247"/>
    </row>
    <row r="2784" spans="1:9">
      <c r="A2784" s="242"/>
      <c r="B2784" s="242"/>
      <c r="C2784" s="242"/>
      <c r="D2784" s="243"/>
      <c r="E2784" s="243"/>
      <c r="F2784" s="244"/>
      <c r="G2784" s="247"/>
      <c r="H2784" s="246"/>
      <c r="I2784" s="247"/>
    </row>
    <row r="2785" spans="1:9">
      <c r="A2785" s="242"/>
      <c r="B2785" s="242"/>
      <c r="C2785" s="242"/>
      <c r="D2785" s="243"/>
      <c r="E2785" s="243"/>
      <c r="F2785" s="244"/>
      <c r="G2785" s="247"/>
      <c r="H2785" s="246"/>
      <c r="I2785" s="247"/>
    </row>
    <row r="2786" spans="1:9">
      <c r="A2786" s="242"/>
      <c r="B2786" s="242"/>
      <c r="C2786" s="242"/>
      <c r="D2786" s="243"/>
      <c r="E2786" s="243"/>
      <c r="F2786" s="244"/>
      <c r="G2786" s="247"/>
      <c r="H2786" s="246"/>
      <c r="I2786" s="247"/>
    </row>
    <row r="2787" spans="1:9">
      <c r="A2787" s="242"/>
      <c r="B2787" s="242"/>
      <c r="C2787" s="242"/>
      <c r="D2787" s="243"/>
      <c r="E2787" s="243"/>
      <c r="F2787" s="244"/>
      <c r="G2787" s="247"/>
      <c r="H2787" s="246"/>
      <c r="I2787" s="247"/>
    </row>
    <row r="2788" spans="1:9">
      <c r="A2788" s="242"/>
      <c r="B2788" s="242"/>
      <c r="C2788" s="242"/>
      <c r="D2788" s="243"/>
      <c r="E2788" s="243"/>
      <c r="F2788" s="244"/>
      <c r="G2788" s="247"/>
      <c r="H2788" s="246"/>
      <c r="I2788" s="247"/>
    </row>
    <row r="2789" spans="1:9">
      <c r="A2789" s="242"/>
      <c r="B2789" s="242"/>
      <c r="C2789" s="242"/>
      <c r="D2789" s="243"/>
      <c r="E2789" s="243"/>
      <c r="F2789" s="244"/>
      <c r="G2789" s="247"/>
      <c r="H2789" s="246"/>
      <c r="I2789" s="247"/>
    </row>
    <row r="2790" spans="1:9">
      <c r="A2790" s="242"/>
      <c r="B2790" s="242"/>
      <c r="C2790" s="242"/>
      <c r="D2790" s="243"/>
      <c r="E2790" s="243"/>
      <c r="F2790" s="244"/>
      <c r="G2790" s="247"/>
      <c r="H2790" s="246"/>
      <c r="I2790" s="247"/>
    </row>
    <row r="2791" spans="1:9">
      <c r="A2791" s="242"/>
      <c r="B2791" s="242"/>
      <c r="C2791" s="242"/>
      <c r="D2791" s="243"/>
      <c r="E2791" s="243"/>
      <c r="F2791" s="244"/>
      <c r="G2791" s="247"/>
      <c r="H2791" s="246"/>
      <c r="I2791" s="247"/>
    </row>
    <row r="2792" spans="1:9">
      <c r="A2792" s="242"/>
      <c r="B2792" s="242"/>
      <c r="C2792" s="242"/>
      <c r="D2792" s="243"/>
      <c r="E2792" s="243"/>
      <c r="F2792" s="244"/>
      <c r="G2792" s="247"/>
      <c r="H2792" s="246"/>
      <c r="I2792" s="247"/>
    </row>
    <row r="2793" spans="1:9">
      <c r="A2793" s="242"/>
      <c r="B2793" s="242"/>
      <c r="C2793" s="242"/>
      <c r="D2793" s="243"/>
      <c r="E2793" s="243"/>
      <c r="F2793" s="244"/>
      <c r="G2793" s="247"/>
      <c r="H2793" s="246"/>
      <c r="I2793" s="247"/>
    </row>
    <row r="2794" spans="1:9">
      <c r="A2794" s="242"/>
      <c r="B2794" s="242"/>
      <c r="C2794" s="242"/>
      <c r="D2794" s="243"/>
      <c r="E2794" s="243"/>
      <c r="F2794" s="244"/>
      <c r="G2794" s="247"/>
      <c r="H2794" s="246"/>
      <c r="I2794" s="247"/>
    </row>
    <row r="2795" spans="1:9">
      <c r="A2795" s="242"/>
      <c r="B2795" s="242"/>
      <c r="C2795" s="242"/>
      <c r="D2795" s="243"/>
      <c r="E2795" s="243"/>
      <c r="F2795" s="244"/>
      <c r="G2795" s="247"/>
      <c r="H2795" s="246"/>
      <c r="I2795" s="247"/>
    </row>
    <row r="2796" spans="1:9">
      <c r="A2796" s="242"/>
      <c r="B2796" s="242"/>
      <c r="C2796" s="242"/>
      <c r="D2796" s="243"/>
      <c r="E2796" s="243"/>
      <c r="F2796" s="244"/>
      <c r="G2796" s="247"/>
      <c r="H2796" s="246"/>
      <c r="I2796" s="247"/>
    </row>
    <row r="2797" spans="1:9">
      <c r="A2797" s="242"/>
      <c r="B2797" s="242"/>
      <c r="C2797" s="242"/>
      <c r="D2797" s="243"/>
      <c r="E2797" s="243"/>
      <c r="F2797" s="244"/>
      <c r="G2797" s="247"/>
      <c r="H2797" s="246"/>
      <c r="I2797" s="247"/>
    </row>
    <row r="2798" spans="1:9">
      <c r="A2798" s="242"/>
      <c r="B2798" s="242"/>
      <c r="C2798" s="242"/>
      <c r="D2798" s="243"/>
      <c r="E2798" s="243"/>
      <c r="F2798" s="244"/>
      <c r="G2798" s="247"/>
      <c r="H2798" s="246"/>
      <c r="I2798" s="247"/>
    </row>
    <row r="2799" spans="1:9">
      <c r="A2799" s="242"/>
      <c r="B2799" s="242"/>
      <c r="C2799" s="242"/>
      <c r="D2799" s="243"/>
      <c r="E2799" s="243"/>
      <c r="F2799" s="244"/>
      <c r="G2799" s="247"/>
      <c r="H2799" s="246"/>
      <c r="I2799" s="247"/>
    </row>
    <row r="2800" spans="1:9">
      <c r="A2800" s="242"/>
      <c r="B2800" s="242"/>
      <c r="C2800" s="242"/>
      <c r="D2800" s="243"/>
      <c r="E2800" s="243"/>
      <c r="F2800" s="244"/>
      <c r="G2800" s="247"/>
      <c r="H2800" s="246"/>
      <c r="I2800" s="247"/>
    </row>
    <row r="2801" spans="1:9">
      <c r="A2801" s="242"/>
      <c r="B2801" s="242"/>
      <c r="C2801" s="242"/>
      <c r="D2801" s="243"/>
      <c r="E2801" s="243"/>
      <c r="F2801" s="244"/>
      <c r="G2801" s="247"/>
      <c r="H2801" s="246"/>
      <c r="I2801" s="247"/>
    </row>
    <row r="2802" spans="1:9">
      <c r="A2802" s="242"/>
      <c r="B2802" s="242"/>
      <c r="C2802" s="242"/>
      <c r="D2802" s="243"/>
      <c r="E2802" s="243"/>
      <c r="F2802" s="244"/>
      <c r="G2802" s="247"/>
      <c r="H2802" s="246"/>
      <c r="I2802" s="247"/>
    </row>
    <row r="2803" spans="1:9">
      <c r="A2803" s="242"/>
      <c r="B2803" s="242"/>
      <c r="C2803" s="242"/>
      <c r="D2803" s="243"/>
      <c r="E2803" s="243"/>
      <c r="F2803" s="244"/>
      <c r="G2803" s="247"/>
      <c r="H2803" s="246"/>
      <c r="I2803" s="247"/>
    </row>
    <row r="2804" spans="1:9">
      <c r="A2804" s="242"/>
      <c r="B2804" s="242"/>
      <c r="C2804" s="242"/>
      <c r="D2804" s="243"/>
      <c r="E2804" s="243"/>
      <c r="F2804" s="244"/>
      <c r="G2804" s="247"/>
      <c r="H2804" s="246"/>
      <c r="I2804" s="247"/>
    </row>
    <row r="2805" spans="1:9">
      <c r="A2805" s="242"/>
      <c r="B2805" s="242"/>
      <c r="C2805" s="242"/>
      <c r="D2805" s="243"/>
      <c r="E2805" s="243"/>
      <c r="F2805" s="244"/>
      <c r="G2805" s="247"/>
      <c r="H2805" s="246"/>
      <c r="I2805" s="247"/>
    </row>
    <row r="2806" spans="1:9">
      <c r="A2806" s="242"/>
      <c r="B2806" s="242"/>
      <c r="C2806" s="242"/>
      <c r="D2806" s="243"/>
      <c r="E2806" s="243"/>
      <c r="F2806" s="244"/>
      <c r="G2806" s="247"/>
      <c r="H2806" s="246"/>
      <c r="I2806" s="247"/>
    </row>
    <row r="2807" spans="1:9">
      <c r="A2807" s="242"/>
      <c r="B2807" s="242"/>
      <c r="C2807" s="242"/>
      <c r="D2807" s="243"/>
      <c r="E2807" s="243"/>
      <c r="F2807" s="244"/>
      <c r="G2807" s="247"/>
      <c r="H2807" s="246"/>
      <c r="I2807" s="247"/>
    </row>
    <row r="2808" spans="1:9">
      <c r="A2808" s="242"/>
      <c r="B2808" s="242"/>
      <c r="C2808" s="242"/>
      <c r="D2808" s="243"/>
      <c r="E2808" s="243"/>
      <c r="F2808" s="244"/>
      <c r="G2808" s="247"/>
      <c r="H2808" s="246"/>
      <c r="I2808" s="247"/>
    </row>
    <row r="2809" spans="1:9">
      <c r="A2809" s="242"/>
      <c r="B2809" s="242"/>
      <c r="C2809" s="242"/>
      <c r="D2809" s="243"/>
      <c r="E2809" s="243"/>
      <c r="F2809" s="244"/>
      <c r="G2809" s="247"/>
      <c r="H2809" s="246"/>
      <c r="I2809" s="247"/>
    </row>
    <row r="2810" spans="1:9">
      <c r="A2810" s="242"/>
      <c r="B2810" s="242"/>
      <c r="C2810" s="242"/>
      <c r="D2810" s="243"/>
      <c r="E2810" s="243"/>
      <c r="F2810" s="244"/>
      <c r="G2810" s="247"/>
      <c r="H2810" s="246"/>
      <c r="I2810" s="247"/>
    </row>
    <row r="2811" spans="1:9">
      <c r="A2811" s="242"/>
      <c r="B2811" s="242"/>
      <c r="C2811" s="242"/>
      <c r="D2811" s="243"/>
      <c r="E2811" s="243"/>
      <c r="F2811" s="244"/>
      <c r="G2811" s="247"/>
      <c r="H2811" s="246"/>
      <c r="I2811" s="247"/>
    </row>
    <row r="2812" spans="1:9">
      <c r="A2812" s="242"/>
      <c r="B2812" s="242"/>
      <c r="C2812" s="242"/>
      <c r="D2812" s="243"/>
      <c r="E2812" s="243"/>
      <c r="F2812" s="244"/>
      <c r="G2812" s="247"/>
      <c r="H2812" s="246"/>
      <c r="I2812" s="247"/>
    </row>
    <row r="2813" spans="1:9">
      <c r="A2813" s="242"/>
      <c r="B2813" s="242"/>
      <c r="C2813" s="242"/>
      <c r="D2813" s="243"/>
      <c r="E2813" s="243"/>
      <c r="F2813" s="244"/>
      <c r="G2813" s="247"/>
      <c r="H2813" s="246"/>
      <c r="I2813" s="247"/>
    </row>
    <row r="2814" spans="1:9">
      <c r="A2814" s="242"/>
      <c r="B2814" s="242"/>
      <c r="C2814" s="242"/>
      <c r="D2814" s="243"/>
      <c r="E2814" s="243"/>
      <c r="F2814" s="244"/>
      <c r="G2814" s="247"/>
      <c r="H2814" s="246"/>
      <c r="I2814" s="247"/>
    </row>
    <row r="2815" spans="1:9">
      <c r="A2815" s="242"/>
      <c r="B2815" s="242"/>
      <c r="C2815" s="242"/>
      <c r="D2815" s="243"/>
      <c r="E2815" s="243"/>
      <c r="F2815" s="244"/>
      <c r="G2815" s="247"/>
      <c r="H2815" s="246"/>
      <c r="I2815" s="247"/>
    </row>
    <row r="2816" spans="1:9">
      <c r="A2816" s="242"/>
      <c r="B2816" s="242"/>
      <c r="C2816" s="242"/>
      <c r="D2816" s="243"/>
      <c r="E2816" s="243"/>
      <c r="F2816" s="244"/>
      <c r="G2816" s="247"/>
      <c r="H2816" s="246"/>
      <c r="I2816" s="247"/>
    </row>
    <row r="2817" spans="1:9">
      <c r="A2817" s="242"/>
      <c r="B2817" s="242"/>
      <c r="C2817" s="242"/>
      <c r="D2817" s="243"/>
      <c r="E2817" s="243"/>
      <c r="F2817" s="244"/>
      <c r="G2817" s="247"/>
      <c r="H2817" s="246"/>
      <c r="I2817" s="247"/>
    </row>
    <row r="2818" spans="1:9">
      <c r="A2818" s="242"/>
      <c r="B2818" s="242"/>
      <c r="C2818" s="242"/>
      <c r="D2818" s="243"/>
      <c r="E2818" s="243"/>
      <c r="F2818" s="244"/>
      <c r="G2818" s="247"/>
      <c r="H2818" s="246"/>
      <c r="I2818" s="247"/>
    </row>
    <row r="2819" spans="1:9">
      <c r="A2819" s="242"/>
      <c r="B2819" s="242"/>
      <c r="C2819" s="242"/>
      <c r="D2819" s="243"/>
      <c r="E2819" s="243"/>
      <c r="F2819" s="244"/>
      <c r="G2819" s="247"/>
      <c r="H2819" s="246"/>
      <c r="I2819" s="247"/>
    </row>
    <row r="2820" spans="1:9">
      <c r="A2820" s="242"/>
      <c r="B2820" s="242"/>
      <c r="C2820" s="242"/>
      <c r="D2820" s="243"/>
      <c r="E2820" s="243"/>
      <c r="F2820" s="244"/>
      <c r="G2820" s="247"/>
      <c r="H2820" s="246"/>
      <c r="I2820" s="247"/>
    </row>
    <row r="2821" spans="1:9">
      <c r="A2821" s="242"/>
      <c r="B2821" s="242"/>
      <c r="C2821" s="242"/>
      <c r="D2821" s="243"/>
      <c r="E2821" s="243"/>
      <c r="F2821" s="244"/>
      <c r="G2821" s="247"/>
      <c r="H2821" s="246"/>
      <c r="I2821" s="247"/>
    </row>
    <row r="2822" spans="1:9">
      <c r="A2822" s="242"/>
      <c r="B2822" s="242"/>
      <c r="C2822" s="242"/>
      <c r="D2822" s="243"/>
      <c r="E2822" s="243"/>
      <c r="F2822" s="244"/>
      <c r="G2822" s="247"/>
      <c r="H2822" s="246"/>
      <c r="I2822" s="247"/>
    </row>
    <row r="2823" spans="1:9">
      <c r="A2823" s="242"/>
      <c r="B2823" s="242"/>
      <c r="C2823" s="242"/>
      <c r="D2823" s="243"/>
      <c r="E2823" s="243"/>
      <c r="F2823" s="244"/>
      <c r="G2823" s="247"/>
      <c r="H2823" s="246"/>
      <c r="I2823" s="247"/>
    </row>
    <row r="2824" spans="1:9">
      <c r="A2824" s="242"/>
      <c r="B2824" s="242"/>
      <c r="C2824" s="242"/>
      <c r="D2824" s="243"/>
      <c r="E2824" s="243"/>
      <c r="F2824" s="244"/>
      <c r="G2824" s="247"/>
      <c r="H2824" s="246"/>
      <c r="I2824" s="247"/>
    </row>
    <row r="2825" spans="1:9">
      <c r="A2825" s="242"/>
      <c r="B2825" s="242"/>
      <c r="C2825" s="242"/>
      <c r="D2825" s="243"/>
      <c r="E2825" s="243"/>
      <c r="F2825" s="244"/>
      <c r="G2825" s="247"/>
      <c r="H2825" s="246"/>
      <c r="I2825" s="247"/>
    </row>
    <row r="2826" spans="1:9">
      <c r="A2826" s="242"/>
      <c r="B2826" s="242"/>
      <c r="C2826" s="242"/>
      <c r="D2826" s="243"/>
      <c r="E2826" s="243"/>
      <c r="F2826" s="244"/>
      <c r="G2826" s="247"/>
      <c r="H2826" s="246"/>
      <c r="I2826" s="247"/>
    </row>
    <row r="2827" spans="1:9">
      <c r="A2827" s="242"/>
      <c r="B2827" s="242"/>
      <c r="C2827" s="242"/>
      <c r="D2827" s="243"/>
      <c r="E2827" s="243"/>
      <c r="F2827" s="244"/>
      <c r="G2827" s="247"/>
      <c r="H2827" s="246"/>
      <c r="I2827" s="247"/>
    </row>
    <row r="2828" spans="1:9">
      <c r="A2828" s="242"/>
      <c r="B2828" s="242"/>
      <c r="C2828" s="242"/>
      <c r="D2828" s="243"/>
      <c r="E2828" s="243"/>
      <c r="F2828" s="244"/>
      <c r="G2828" s="247"/>
      <c r="H2828" s="246"/>
      <c r="I2828" s="247"/>
    </row>
    <row r="2829" spans="1:9">
      <c r="A2829" s="242"/>
      <c r="B2829" s="242"/>
      <c r="C2829" s="242"/>
      <c r="D2829" s="243"/>
      <c r="E2829" s="243"/>
      <c r="F2829" s="244"/>
      <c r="G2829" s="247"/>
      <c r="H2829" s="246"/>
      <c r="I2829" s="247"/>
    </row>
    <row r="2830" spans="1:9">
      <c r="A2830" s="242"/>
      <c r="B2830" s="242"/>
      <c r="C2830" s="242"/>
      <c r="D2830" s="243"/>
      <c r="E2830" s="243"/>
      <c r="F2830" s="244"/>
      <c r="G2830" s="247"/>
      <c r="H2830" s="246"/>
      <c r="I2830" s="247"/>
    </row>
    <row r="2831" spans="1:9">
      <c r="A2831" s="242"/>
      <c r="B2831" s="242"/>
      <c r="C2831" s="242"/>
      <c r="D2831" s="243"/>
      <c r="E2831" s="243"/>
      <c r="F2831" s="244"/>
      <c r="G2831" s="247"/>
      <c r="H2831" s="246"/>
      <c r="I2831" s="247"/>
    </row>
    <row r="2832" spans="1:9">
      <c r="A2832" s="242"/>
      <c r="B2832" s="242"/>
      <c r="C2832" s="242"/>
      <c r="D2832" s="243"/>
      <c r="E2832" s="243"/>
      <c r="F2832" s="244"/>
      <c r="G2832" s="247"/>
      <c r="H2832" s="246"/>
      <c r="I2832" s="247"/>
    </row>
    <row r="2833" spans="1:9">
      <c r="A2833" s="242"/>
      <c r="B2833" s="242"/>
      <c r="C2833" s="242"/>
      <c r="D2833" s="243"/>
      <c r="E2833" s="243"/>
      <c r="F2833" s="244"/>
      <c r="G2833" s="247"/>
      <c r="H2833" s="246"/>
      <c r="I2833" s="247"/>
    </row>
    <row r="2834" spans="1:9">
      <c r="A2834" s="242"/>
      <c r="B2834" s="242"/>
      <c r="C2834" s="242"/>
      <c r="D2834" s="243"/>
      <c r="E2834" s="243"/>
      <c r="F2834" s="244"/>
      <c r="G2834" s="247"/>
      <c r="H2834" s="246"/>
      <c r="I2834" s="247"/>
    </row>
    <row r="2835" spans="1:9">
      <c r="A2835" s="242"/>
      <c r="B2835" s="242"/>
      <c r="C2835" s="242"/>
      <c r="D2835" s="243"/>
      <c r="E2835" s="243"/>
      <c r="F2835" s="244"/>
      <c r="G2835" s="247"/>
      <c r="H2835" s="246"/>
      <c r="I2835" s="247"/>
    </row>
    <row r="2836" spans="1:9">
      <c r="A2836" s="242"/>
      <c r="B2836" s="242"/>
      <c r="C2836" s="242"/>
      <c r="D2836" s="243"/>
      <c r="E2836" s="243"/>
      <c r="F2836" s="244"/>
      <c r="G2836" s="247"/>
      <c r="H2836" s="246"/>
      <c r="I2836" s="247"/>
    </row>
    <row r="2837" spans="1:9">
      <c r="A2837" s="242"/>
      <c r="B2837" s="242"/>
      <c r="C2837" s="242"/>
      <c r="D2837" s="243"/>
      <c r="E2837" s="243"/>
      <c r="F2837" s="244"/>
      <c r="G2837" s="247"/>
      <c r="H2837" s="246"/>
      <c r="I2837" s="247"/>
    </row>
    <row r="2838" spans="1:9">
      <c r="A2838" s="242"/>
      <c r="B2838" s="242"/>
      <c r="C2838" s="242"/>
      <c r="D2838" s="243"/>
      <c r="E2838" s="243"/>
      <c r="F2838" s="244"/>
      <c r="G2838" s="247"/>
      <c r="H2838" s="246"/>
      <c r="I2838" s="247"/>
    </row>
    <row r="2839" spans="1:9">
      <c r="A2839" s="242"/>
      <c r="B2839" s="242"/>
      <c r="C2839" s="242"/>
      <c r="D2839" s="243"/>
      <c r="E2839" s="243"/>
      <c r="F2839" s="244"/>
      <c r="G2839" s="247"/>
      <c r="H2839" s="246"/>
      <c r="I2839" s="247"/>
    </row>
    <row r="2840" spans="1:9">
      <c r="A2840" s="242"/>
      <c r="B2840" s="242"/>
      <c r="C2840" s="242"/>
      <c r="D2840" s="243"/>
      <c r="E2840" s="243"/>
      <c r="F2840" s="244"/>
      <c r="G2840" s="247"/>
      <c r="H2840" s="246"/>
      <c r="I2840" s="247"/>
    </row>
    <row r="2841" spans="1:9">
      <c r="A2841" s="242"/>
      <c r="B2841" s="242"/>
      <c r="C2841" s="242"/>
      <c r="D2841" s="243"/>
      <c r="E2841" s="243"/>
      <c r="F2841" s="244"/>
      <c r="G2841" s="247"/>
      <c r="H2841" s="246"/>
      <c r="I2841" s="247"/>
    </row>
    <row r="2842" spans="1:9">
      <c r="A2842" s="242"/>
      <c r="B2842" s="242"/>
      <c r="C2842" s="242"/>
      <c r="D2842" s="243"/>
      <c r="E2842" s="243"/>
      <c r="F2842" s="244"/>
      <c r="G2842" s="247"/>
      <c r="H2842" s="246"/>
      <c r="I2842" s="247"/>
    </row>
    <row r="2843" spans="1:9">
      <c r="A2843" s="242"/>
      <c r="B2843" s="242"/>
      <c r="C2843" s="242"/>
      <c r="D2843" s="243"/>
      <c r="E2843" s="243"/>
      <c r="F2843" s="244"/>
      <c r="G2843" s="247"/>
      <c r="H2843" s="246"/>
      <c r="I2843" s="247"/>
    </row>
    <row r="2844" spans="1:9">
      <c r="A2844" s="242"/>
      <c r="B2844" s="242"/>
      <c r="C2844" s="242"/>
      <c r="D2844" s="243"/>
      <c r="E2844" s="243"/>
      <c r="F2844" s="244"/>
      <c r="G2844" s="247"/>
      <c r="H2844" s="246"/>
      <c r="I2844" s="247"/>
    </row>
    <row r="2845" spans="1:9">
      <c r="A2845" s="242"/>
      <c r="B2845" s="242"/>
      <c r="C2845" s="242"/>
      <c r="D2845" s="243"/>
      <c r="E2845" s="243"/>
      <c r="F2845" s="244"/>
      <c r="G2845" s="247"/>
      <c r="H2845" s="246"/>
      <c r="I2845" s="247"/>
    </row>
    <row r="2846" spans="1:9">
      <c r="A2846" s="242"/>
      <c r="B2846" s="242"/>
      <c r="C2846" s="242"/>
      <c r="D2846" s="243"/>
      <c r="E2846" s="243"/>
      <c r="F2846" s="244"/>
      <c r="G2846" s="247"/>
      <c r="H2846" s="246"/>
      <c r="I2846" s="247"/>
    </row>
    <row r="2847" spans="1:9">
      <c r="A2847" s="242"/>
      <c r="B2847" s="242"/>
      <c r="C2847" s="242"/>
      <c r="D2847" s="243"/>
      <c r="E2847" s="243"/>
      <c r="F2847" s="244"/>
      <c r="G2847" s="247"/>
      <c r="H2847" s="246"/>
      <c r="I2847" s="247"/>
    </row>
    <row r="2848" spans="1:9">
      <c r="A2848" s="242"/>
      <c r="B2848" s="242"/>
      <c r="C2848" s="242"/>
      <c r="D2848" s="243"/>
      <c r="E2848" s="243"/>
      <c r="F2848" s="244"/>
      <c r="G2848" s="247"/>
      <c r="H2848" s="246"/>
      <c r="I2848" s="247"/>
    </row>
    <row r="2849" spans="1:9">
      <c r="A2849" s="242"/>
      <c r="B2849" s="242"/>
      <c r="C2849" s="242"/>
      <c r="D2849" s="243"/>
      <c r="E2849" s="243"/>
      <c r="F2849" s="244"/>
      <c r="G2849" s="247"/>
      <c r="H2849" s="246"/>
      <c r="I2849" s="247"/>
    </row>
    <row r="2850" spans="1:9">
      <c r="A2850" s="242"/>
      <c r="B2850" s="242"/>
      <c r="C2850" s="242"/>
      <c r="D2850" s="243"/>
      <c r="E2850" s="243"/>
      <c r="F2850" s="244"/>
      <c r="G2850" s="247"/>
      <c r="H2850" s="246"/>
      <c r="I2850" s="247"/>
    </row>
    <row r="2851" spans="1:9">
      <c r="A2851" s="242"/>
      <c r="B2851" s="242"/>
      <c r="C2851" s="242"/>
      <c r="D2851" s="243"/>
      <c r="E2851" s="243"/>
      <c r="F2851" s="244"/>
      <c r="G2851" s="247"/>
      <c r="H2851" s="246"/>
      <c r="I2851" s="247"/>
    </row>
    <row r="2852" spans="1:9">
      <c r="A2852" s="242"/>
      <c r="B2852" s="242"/>
      <c r="C2852" s="242"/>
      <c r="D2852" s="243"/>
      <c r="E2852" s="243"/>
      <c r="F2852" s="244"/>
      <c r="G2852" s="247"/>
      <c r="H2852" s="246"/>
      <c r="I2852" s="247"/>
    </row>
    <row r="2853" spans="1:9">
      <c r="A2853" s="242"/>
      <c r="B2853" s="242"/>
      <c r="C2853" s="242"/>
      <c r="D2853" s="243"/>
      <c r="E2853" s="243"/>
      <c r="F2853" s="244"/>
      <c r="G2853" s="247"/>
      <c r="H2853" s="246"/>
      <c r="I2853" s="247"/>
    </row>
    <row r="2854" spans="1:9">
      <c r="A2854" s="242"/>
      <c r="B2854" s="242"/>
      <c r="C2854" s="242"/>
      <c r="D2854" s="243"/>
      <c r="E2854" s="243"/>
      <c r="F2854" s="244"/>
      <c r="G2854" s="247"/>
      <c r="H2854" s="246"/>
      <c r="I2854" s="247"/>
    </row>
    <row r="2855" spans="1:9">
      <c r="A2855" s="242"/>
      <c r="B2855" s="242"/>
      <c r="C2855" s="242"/>
      <c r="D2855" s="243"/>
      <c r="E2855" s="243"/>
      <c r="F2855" s="244"/>
      <c r="G2855" s="247"/>
      <c r="H2855" s="246"/>
      <c r="I2855" s="247"/>
    </row>
    <row r="2856" spans="1:9">
      <c r="A2856" s="242"/>
      <c r="B2856" s="242"/>
      <c r="C2856" s="242"/>
      <c r="D2856" s="243"/>
      <c r="E2856" s="243"/>
      <c r="F2856" s="244"/>
      <c r="G2856" s="247"/>
      <c r="H2856" s="246"/>
      <c r="I2856" s="247"/>
    </row>
    <row r="2857" spans="1:9">
      <c r="A2857" s="242"/>
      <c r="B2857" s="242"/>
      <c r="C2857" s="242"/>
      <c r="D2857" s="243"/>
      <c r="E2857" s="243"/>
      <c r="F2857" s="244"/>
      <c r="G2857" s="247"/>
      <c r="H2857" s="246"/>
      <c r="I2857" s="247"/>
    </row>
    <row r="2858" spans="1:9">
      <c r="A2858" s="242"/>
      <c r="B2858" s="242"/>
      <c r="C2858" s="242"/>
      <c r="D2858" s="243"/>
      <c r="E2858" s="243"/>
      <c r="F2858" s="244"/>
      <c r="G2858" s="247"/>
      <c r="H2858" s="246"/>
      <c r="I2858" s="247"/>
    </row>
    <row r="2859" spans="1:9">
      <c r="A2859" s="242"/>
      <c r="B2859" s="242"/>
      <c r="C2859" s="242"/>
      <c r="D2859" s="243"/>
      <c r="E2859" s="243"/>
      <c r="F2859" s="244"/>
      <c r="G2859" s="247"/>
      <c r="H2859" s="246"/>
      <c r="I2859" s="247"/>
    </row>
    <row r="2860" spans="1:9">
      <c r="A2860" s="242"/>
      <c r="B2860" s="242"/>
      <c r="C2860" s="242"/>
      <c r="D2860" s="243"/>
      <c r="E2860" s="243"/>
      <c r="F2860" s="244"/>
      <c r="G2860" s="247"/>
      <c r="H2860" s="246"/>
      <c r="I2860" s="247"/>
    </row>
    <row r="2861" spans="1:9">
      <c r="A2861" s="242"/>
      <c r="B2861" s="242"/>
      <c r="C2861" s="242"/>
      <c r="D2861" s="243"/>
      <c r="E2861" s="243"/>
      <c r="F2861" s="244"/>
      <c r="G2861" s="247"/>
      <c r="H2861" s="246"/>
      <c r="I2861" s="247"/>
    </row>
    <row r="2862" spans="1:9">
      <c r="A2862" s="242"/>
      <c r="B2862" s="242"/>
      <c r="C2862" s="242"/>
      <c r="D2862" s="243"/>
      <c r="E2862" s="243"/>
      <c r="F2862" s="244"/>
      <c r="G2862" s="247"/>
      <c r="H2862" s="246"/>
      <c r="I2862" s="247"/>
    </row>
    <row r="2863" spans="1:9">
      <c r="A2863" s="242"/>
      <c r="B2863" s="242"/>
      <c r="C2863" s="242"/>
      <c r="D2863" s="243"/>
      <c r="E2863" s="243"/>
      <c r="F2863" s="244"/>
      <c r="G2863" s="247"/>
      <c r="H2863" s="246"/>
      <c r="I2863" s="247"/>
    </row>
    <row r="2864" spans="1:9">
      <c r="A2864" s="242"/>
      <c r="B2864" s="242"/>
      <c r="C2864" s="242"/>
      <c r="D2864" s="243"/>
      <c r="E2864" s="243"/>
      <c r="F2864" s="244"/>
      <c r="G2864" s="247"/>
      <c r="H2864" s="246"/>
      <c r="I2864" s="247"/>
    </row>
    <row r="2865" spans="1:9">
      <c r="A2865" s="242"/>
      <c r="B2865" s="242"/>
      <c r="C2865" s="242"/>
      <c r="D2865" s="243"/>
      <c r="E2865" s="243"/>
      <c r="F2865" s="244"/>
      <c r="G2865" s="247"/>
      <c r="H2865" s="246"/>
      <c r="I2865" s="247"/>
    </row>
    <row r="2866" spans="1:9">
      <c r="A2866" s="242"/>
      <c r="B2866" s="242"/>
      <c r="C2866" s="242"/>
      <c r="D2866" s="243"/>
      <c r="E2866" s="243"/>
      <c r="F2866" s="244"/>
      <c r="G2866" s="247"/>
      <c r="H2866" s="246"/>
      <c r="I2866" s="247"/>
    </row>
    <row r="2867" spans="1:9">
      <c r="A2867" s="242"/>
      <c r="B2867" s="242"/>
      <c r="C2867" s="242"/>
      <c r="D2867" s="243"/>
      <c r="E2867" s="243"/>
      <c r="F2867" s="244"/>
      <c r="G2867" s="247"/>
      <c r="H2867" s="246"/>
      <c r="I2867" s="247"/>
    </row>
    <row r="2868" spans="1:9">
      <c r="A2868" s="242"/>
      <c r="B2868" s="242"/>
      <c r="C2868" s="242"/>
      <c r="D2868" s="243"/>
      <c r="E2868" s="243"/>
      <c r="F2868" s="244"/>
      <c r="G2868" s="247"/>
      <c r="H2868" s="246"/>
      <c r="I2868" s="247"/>
    </row>
    <row r="2869" spans="1:9">
      <c r="A2869" s="242"/>
      <c r="B2869" s="242"/>
      <c r="C2869" s="242"/>
      <c r="D2869" s="243"/>
      <c r="E2869" s="243"/>
      <c r="F2869" s="244"/>
      <c r="G2869" s="247"/>
      <c r="H2869" s="246"/>
      <c r="I2869" s="247"/>
    </row>
    <row r="2870" spans="1:9">
      <c r="A2870" s="242"/>
      <c r="B2870" s="242"/>
      <c r="C2870" s="242"/>
      <c r="D2870" s="243"/>
      <c r="E2870" s="243"/>
      <c r="F2870" s="244"/>
      <c r="G2870" s="247"/>
      <c r="H2870" s="246"/>
      <c r="I2870" s="247"/>
    </row>
    <row r="2871" spans="1:9">
      <c r="A2871" s="242"/>
      <c r="B2871" s="242"/>
      <c r="C2871" s="242"/>
      <c r="D2871" s="243"/>
      <c r="E2871" s="243"/>
      <c r="F2871" s="244"/>
      <c r="G2871" s="247"/>
      <c r="H2871" s="246"/>
      <c r="I2871" s="247"/>
    </row>
    <row r="2872" spans="1:9">
      <c r="A2872" s="242"/>
      <c r="B2872" s="242"/>
      <c r="C2872" s="242"/>
      <c r="D2872" s="243"/>
      <c r="E2872" s="243"/>
      <c r="F2872" s="244"/>
      <c r="G2872" s="247"/>
      <c r="H2872" s="246"/>
      <c r="I2872" s="247"/>
    </row>
    <row r="2873" spans="1:9">
      <c r="A2873" s="242"/>
      <c r="B2873" s="242"/>
      <c r="C2873" s="242"/>
      <c r="D2873" s="243"/>
      <c r="E2873" s="243"/>
      <c r="F2873" s="244"/>
      <c r="G2873" s="247"/>
      <c r="H2873" s="246"/>
      <c r="I2873" s="247"/>
    </row>
    <row r="2874" spans="1:9">
      <c r="A2874" s="242"/>
      <c r="B2874" s="242"/>
      <c r="C2874" s="242"/>
      <c r="D2874" s="243"/>
      <c r="E2874" s="243"/>
      <c r="F2874" s="244"/>
      <c r="G2874" s="247"/>
      <c r="H2874" s="246"/>
      <c r="I2874" s="247"/>
    </row>
    <row r="2875" spans="1:9">
      <c r="A2875" s="242"/>
      <c r="B2875" s="242"/>
      <c r="C2875" s="242"/>
      <c r="D2875" s="243"/>
      <c r="E2875" s="243"/>
      <c r="F2875" s="244"/>
      <c r="G2875" s="247"/>
      <c r="H2875" s="246"/>
      <c r="I2875" s="247"/>
    </row>
    <row r="2876" spans="1:9">
      <c r="A2876" s="242"/>
      <c r="B2876" s="242"/>
      <c r="C2876" s="242"/>
      <c r="D2876" s="243"/>
      <c r="E2876" s="243"/>
      <c r="F2876" s="244"/>
      <c r="G2876" s="247"/>
      <c r="H2876" s="246"/>
      <c r="I2876" s="247"/>
    </row>
    <row r="2877" spans="1:9">
      <c r="A2877" s="242"/>
      <c r="B2877" s="242"/>
      <c r="C2877" s="242"/>
      <c r="D2877" s="243"/>
      <c r="E2877" s="243"/>
      <c r="F2877" s="244"/>
      <c r="G2877" s="247"/>
      <c r="H2877" s="246"/>
      <c r="I2877" s="247"/>
    </row>
    <row r="2878" spans="1:9">
      <c r="A2878" s="242"/>
      <c r="B2878" s="242"/>
      <c r="C2878" s="242"/>
      <c r="D2878" s="243"/>
      <c r="E2878" s="243"/>
      <c r="F2878" s="244"/>
      <c r="G2878" s="247"/>
      <c r="H2878" s="246"/>
      <c r="I2878" s="247"/>
    </row>
    <row r="2879" spans="1:9">
      <c r="A2879" s="242"/>
      <c r="B2879" s="242"/>
      <c r="C2879" s="242"/>
      <c r="D2879" s="243"/>
      <c r="E2879" s="243"/>
      <c r="F2879" s="244"/>
      <c r="G2879" s="247"/>
      <c r="H2879" s="246"/>
      <c r="I2879" s="247"/>
    </row>
    <row r="2880" spans="1:9">
      <c r="A2880" s="242"/>
      <c r="B2880" s="242"/>
      <c r="C2880" s="242"/>
      <c r="D2880" s="243"/>
      <c r="E2880" s="243"/>
      <c r="F2880" s="244"/>
      <c r="G2880" s="247"/>
      <c r="H2880" s="246"/>
      <c r="I2880" s="247"/>
    </row>
    <row r="2881" spans="1:9">
      <c r="A2881" s="242"/>
      <c r="B2881" s="242"/>
      <c r="C2881" s="242"/>
      <c r="D2881" s="243"/>
      <c r="E2881" s="243"/>
      <c r="F2881" s="244"/>
      <c r="G2881" s="247"/>
      <c r="H2881" s="246"/>
      <c r="I2881" s="247"/>
    </row>
    <row r="2882" spans="1:9">
      <c r="A2882" s="242"/>
      <c r="B2882" s="242"/>
      <c r="C2882" s="242"/>
      <c r="D2882" s="243"/>
      <c r="E2882" s="243"/>
      <c r="F2882" s="244"/>
      <c r="G2882" s="247"/>
      <c r="H2882" s="246"/>
      <c r="I2882" s="247"/>
    </row>
    <row r="2883" spans="1:9">
      <c r="A2883" s="242"/>
      <c r="B2883" s="242"/>
      <c r="C2883" s="242"/>
      <c r="D2883" s="243"/>
      <c r="E2883" s="243"/>
      <c r="F2883" s="244"/>
      <c r="G2883" s="247"/>
      <c r="H2883" s="246"/>
      <c r="I2883" s="247"/>
    </row>
    <row r="2884" spans="1:9">
      <c r="A2884" s="242"/>
      <c r="B2884" s="242"/>
      <c r="C2884" s="242"/>
      <c r="D2884" s="243"/>
      <c r="E2884" s="243"/>
      <c r="F2884" s="244"/>
      <c r="G2884" s="247"/>
      <c r="H2884" s="246"/>
      <c r="I2884" s="247"/>
    </row>
    <row r="2885" spans="1:9">
      <c r="A2885" s="242"/>
      <c r="B2885" s="242"/>
      <c r="C2885" s="242"/>
      <c r="D2885" s="243"/>
      <c r="E2885" s="243"/>
      <c r="F2885" s="244"/>
      <c r="G2885" s="247"/>
      <c r="H2885" s="246"/>
      <c r="I2885" s="247"/>
    </row>
    <row r="2886" spans="1:9">
      <c r="A2886" s="242"/>
      <c r="B2886" s="242"/>
      <c r="C2886" s="242"/>
      <c r="D2886" s="243"/>
      <c r="E2886" s="243"/>
      <c r="F2886" s="244"/>
      <c r="G2886" s="247"/>
      <c r="H2886" s="246"/>
      <c r="I2886" s="247"/>
    </row>
    <row r="2887" spans="1:9">
      <c r="A2887" s="242"/>
      <c r="B2887" s="242"/>
      <c r="C2887" s="242"/>
      <c r="D2887" s="243"/>
      <c r="E2887" s="243"/>
      <c r="F2887" s="244"/>
      <c r="G2887" s="247"/>
      <c r="H2887" s="246"/>
      <c r="I2887" s="247"/>
    </row>
    <row r="2888" spans="1:9">
      <c r="A2888" s="242"/>
      <c r="B2888" s="242"/>
      <c r="C2888" s="242"/>
      <c r="D2888" s="243"/>
      <c r="E2888" s="243"/>
      <c r="F2888" s="244"/>
      <c r="G2888" s="247"/>
      <c r="H2888" s="246"/>
      <c r="I2888" s="247"/>
    </row>
    <row r="2889" spans="1:9">
      <c r="A2889" s="242"/>
      <c r="B2889" s="242"/>
      <c r="C2889" s="242"/>
      <c r="D2889" s="243"/>
      <c r="E2889" s="243"/>
      <c r="F2889" s="244"/>
      <c r="G2889" s="247"/>
      <c r="H2889" s="246"/>
      <c r="I2889" s="247"/>
    </row>
    <row r="2890" spans="1:9">
      <c r="A2890" s="242"/>
      <c r="B2890" s="242"/>
      <c r="C2890" s="242"/>
      <c r="D2890" s="243"/>
      <c r="E2890" s="243"/>
      <c r="F2890" s="244"/>
      <c r="G2890" s="247"/>
      <c r="H2890" s="246"/>
      <c r="I2890" s="247"/>
    </row>
    <row r="2891" spans="1:9">
      <c r="A2891" s="242"/>
      <c r="B2891" s="242"/>
      <c r="C2891" s="242"/>
      <c r="D2891" s="243"/>
      <c r="E2891" s="243"/>
      <c r="F2891" s="244"/>
      <c r="G2891" s="247"/>
      <c r="H2891" s="246"/>
      <c r="I2891" s="247"/>
    </row>
    <row r="2892" spans="1:9">
      <c r="A2892" s="242"/>
      <c r="B2892" s="242"/>
      <c r="C2892" s="242"/>
      <c r="D2892" s="243"/>
      <c r="E2892" s="243"/>
      <c r="F2892" s="244"/>
      <c r="G2892" s="247"/>
      <c r="H2892" s="246"/>
      <c r="I2892" s="247"/>
    </row>
    <row r="2893" spans="1:9">
      <c r="A2893" s="242"/>
      <c r="B2893" s="242"/>
      <c r="C2893" s="242"/>
      <c r="D2893" s="243"/>
      <c r="E2893" s="243"/>
      <c r="F2893" s="244"/>
      <c r="G2893" s="247"/>
      <c r="H2893" s="246"/>
      <c r="I2893" s="247"/>
    </row>
    <row r="2894" spans="1:9">
      <c r="A2894" s="242"/>
      <c r="B2894" s="242"/>
      <c r="C2894" s="242"/>
      <c r="D2894" s="243"/>
      <c r="E2894" s="243"/>
      <c r="F2894" s="244"/>
      <c r="G2894" s="247"/>
      <c r="H2894" s="246"/>
      <c r="I2894" s="247"/>
    </row>
    <row r="2895" spans="1:9">
      <c r="A2895" s="242"/>
      <c r="B2895" s="242"/>
      <c r="C2895" s="242"/>
      <c r="D2895" s="243"/>
      <c r="E2895" s="243"/>
      <c r="F2895" s="244"/>
      <c r="G2895" s="247"/>
      <c r="H2895" s="246"/>
      <c r="I2895" s="247"/>
    </row>
    <row r="2896" spans="1:9">
      <c r="A2896" s="242"/>
      <c r="B2896" s="242"/>
      <c r="C2896" s="242"/>
      <c r="D2896" s="243"/>
      <c r="E2896" s="243"/>
      <c r="F2896" s="244"/>
      <c r="G2896" s="247"/>
      <c r="H2896" s="246"/>
      <c r="I2896" s="247"/>
    </row>
    <row r="2897" spans="1:9">
      <c r="A2897" s="242"/>
      <c r="B2897" s="242"/>
      <c r="C2897" s="242"/>
      <c r="D2897" s="243"/>
      <c r="E2897" s="243"/>
      <c r="F2897" s="244"/>
      <c r="G2897" s="247"/>
      <c r="H2897" s="246"/>
      <c r="I2897" s="247"/>
    </row>
    <row r="2898" spans="1:9">
      <c r="A2898" s="242"/>
      <c r="B2898" s="242"/>
      <c r="C2898" s="242"/>
      <c r="D2898" s="243"/>
      <c r="E2898" s="243"/>
      <c r="F2898" s="244"/>
      <c r="G2898" s="247"/>
      <c r="H2898" s="246"/>
      <c r="I2898" s="247"/>
    </row>
    <row r="2899" spans="1:9">
      <c r="A2899" s="242"/>
      <c r="B2899" s="242"/>
      <c r="C2899" s="242"/>
      <c r="D2899" s="243"/>
      <c r="E2899" s="243"/>
      <c r="F2899" s="244"/>
      <c r="G2899" s="247"/>
      <c r="H2899" s="246"/>
      <c r="I2899" s="247"/>
    </row>
    <row r="2900" spans="1:9">
      <c r="A2900" s="242"/>
      <c r="B2900" s="242"/>
      <c r="C2900" s="242"/>
      <c r="D2900" s="243"/>
      <c r="E2900" s="243"/>
      <c r="F2900" s="244"/>
      <c r="G2900" s="247"/>
      <c r="H2900" s="246"/>
      <c r="I2900" s="247"/>
    </row>
    <row r="2901" spans="1:9">
      <c r="A2901" s="242"/>
      <c r="B2901" s="242"/>
      <c r="C2901" s="242"/>
      <c r="D2901" s="243"/>
      <c r="E2901" s="243"/>
      <c r="F2901" s="244"/>
      <c r="G2901" s="247"/>
      <c r="H2901" s="246"/>
      <c r="I2901" s="247"/>
    </row>
    <row r="2902" spans="1:9">
      <c r="A2902" s="242"/>
      <c r="B2902" s="242"/>
      <c r="C2902" s="242"/>
      <c r="D2902" s="243"/>
      <c r="E2902" s="243"/>
      <c r="F2902" s="244"/>
      <c r="G2902" s="247"/>
      <c r="H2902" s="246"/>
      <c r="I2902" s="247"/>
    </row>
    <row r="2903" spans="1:9">
      <c r="A2903" s="242"/>
      <c r="B2903" s="242"/>
      <c r="C2903" s="242"/>
      <c r="D2903" s="243"/>
      <c r="E2903" s="243"/>
      <c r="F2903" s="244"/>
      <c r="G2903" s="247"/>
      <c r="H2903" s="246"/>
      <c r="I2903" s="247"/>
    </row>
    <row r="2904" spans="1:9">
      <c r="A2904" s="242"/>
      <c r="B2904" s="242"/>
      <c r="C2904" s="242"/>
      <c r="D2904" s="243"/>
      <c r="E2904" s="243"/>
      <c r="F2904" s="244"/>
      <c r="G2904" s="247"/>
      <c r="H2904" s="246"/>
      <c r="I2904" s="247"/>
    </row>
    <row r="2905" spans="1:9">
      <c r="A2905" s="242"/>
      <c r="B2905" s="242"/>
      <c r="C2905" s="242"/>
      <c r="D2905" s="243"/>
      <c r="E2905" s="243"/>
      <c r="F2905" s="244"/>
      <c r="G2905" s="247"/>
      <c r="H2905" s="246"/>
      <c r="I2905" s="247"/>
    </row>
    <row r="2906" spans="1:9">
      <c r="A2906" s="242"/>
      <c r="B2906" s="242"/>
      <c r="C2906" s="242"/>
      <c r="D2906" s="243"/>
      <c r="E2906" s="243"/>
      <c r="F2906" s="244"/>
      <c r="G2906" s="247"/>
      <c r="H2906" s="246"/>
      <c r="I2906" s="247"/>
    </row>
    <row r="2907" spans="1:9">
      <c r="A2907" s="242"/>
      <c r="B2907" s="242"/>
      <c r="C2907" s="242"/>
      <c r="D2907" s="243"/>
      <c r="E2907" s="243"/>
      <c r="F2907" s="244"/>
      <c r="G2907" s="247"/>
      <c r="H2907" s="246"/>
      <c r="I2907" s="247"/>
    </row>
    <row r="2908" spans="1:9">
      <c r="A2908" s="242"/>
      <c r="B2908" s="242"/>
      <c r="C2908" s="242"/>
      <c r="D2908" s="243"/>
      <c r="E2908" s="243"/>
      <c r="F2908" s="244"/>
      <c r="G2908" s="247"/>
      <c r="H2908" s="246"/>
      <c r="I2908" s="247"/>
    </row>
    <row r="2909" spans="1:9">
      <c r="A2909" s="242"/>
      <c r="B2909" s="242"/>
      <c r="C2909" s="242"/>
      <c r="D2909" s="243"/>
      <c r="E2909" s="243"/>
      <c r="F2909" s="244"/>
      <c r="G2909" s="247"/>
      <c r="H2909" s="246"/>
      <c r="I2909" s="247"/>
    </row>
    <row r="2910" spans="1:9">
      <c r="A2910" s="242"/>
      <c r="B2910" s="242"/>
      <c r="C2910" s="242"/>
      <c r="D2910" s="243"/>
      <c r="E2910" s="243"/>
      <c r="F2910" s="244"/>
      <c r="G2910" s="247"/>
      <c r="H2910" s="246"/>
      <c r="I2910" s="247"/>
    </row>
    <row r="2911" spans="1:9">
      <c r="A2911" s="242"/>
      <c r="B2911" s="242"/>
      <c r="C2911" s="242"/>
      <c r="D2911" s="243"/>
      <c r="E2911" s="243"/>
      <c r="F2911" s="244"/>
      <c r="G2911" s="247"/>
      <c r="H2911" s="246"/>
      <c r="I2911" s="247"/>
    </row>
    <row r="2912" spans="1:9">
      <c r="A2912" s="242"/>
      <c r="B2912" s="242"/>
      <c r="C2912" s="242"/>
      <c r="D2912" s="243"/>
      <c r="E2912" s="243"/>
      <c r="F2912" s="244"/>
      <c r="G2912" s="247"/>
      <c r="H2912" s="246"/>
      <c r="I2912" s="247"/>
    </row>
    <row r="2913" spans="1:9">
      <c r="A2913" s="242"/>
      <c r="B2913" s="242"/>
      <c r="C2913" s="242"/>
      <c r="D2913" s="243"/>
      <c r="E2913" s="243"/>
      <c r="F2913" s="244"/>
      <c r="G2913" s="247"/>
      <c r="H2913" s="246"/>
      <c r="I2913" s="247"/>
    </row>
    <row r="2914" spans="1:9">
      <c r="A2914" s="242"/>
      <c r="B2914" s="242"/>
      <c r="C2914" s="242"/>
      <c r="D2914" s="243"/>
      <c r="E2914" s="243"/>
      <c r="F2914" s="244"/>
      <c r="G2914" s="247"/>
      <c r="H2914" s="246"/>
      <c r="I2914" s="247"/>
    </row>
    <row r="2915" spans="1:9">
      <c r="A2915" s="242"/>
      <c r="B2915" s="242"/>
      <c r="C2915" s="242"/>
      <c r="D2915" s="243"/>
      <c r="E2915" s="243"/>
      <c r="F2915" s="244"/>
      <c r="G2915" s="247"/>
      <c r="H2915" s="246"/>
      <c r="I2915" s="247"/>
    </row>
    <row r="2916" spans="1:9">
      <c r="A2916" s="242"/>
      <c r="B2916" s="242"/>
      <c r="C2916" s="242"/>
      <c r="D2916" s="243"/>
      <c r="E2916" s="243"/>
      <c r="F2916" s="244"/>
      <c r="G2916" s="247"/>
      <c r="H2916" s="246"/>
      <c r="I2916" s="247"/>
    </row>
    <row r="2917" spans="1:9">
      <c r="A2917" s="242"/>
      <c r="B2917" s="242"/>
      <c r="C2917" s="242"/>
      <c r="D2917" s="243"/>
      <c r="E2917" s="243"/>
      <c r="F2917" s="244"/>
      <c r="G2917" s="247"/>
      <c r="H2917" s="246"/>
      <c r="I2917" s="247"/>
    </row>
    <row r="2918" spans="1:9">
      <c r="A2918" s="242"/>
      <c r="B2918" s="242"/>
      <c r="C2918" s="242"/>
      <c r="D2918" s="243"/>
      <c r="E2918" s="243"/>
      <c r="F2918" s="244"/>
      <c r="G2918" s="247"/>
      <c r="H2918" s="246"/>
      <c r="I2918" s="247"/>
    </row>
    <row r="2919" spans="1:9">
      <c r="A2919" s="242"/>
      <c r="B2919" s="242"/>
      <c r="C2919" s="242"/>
      <c r="D2919" s="243"/>
      <c r="E2919" s="243"/>
      <c r="F2919" s="244"/>
      <c r="G2919" s="247"/>
      <c r="H2919" s="246"/>
      <c r="I2919" s="247"/>
    </row>
    <row r="2920" spans="1:9">
      <c r="A2920" s="242"/>
      <c r="B2920" s="242"/>
      <c r="C2920" s="242"/>
      <c r="D2920" s="243"/>
      <c r="E2920" s="243"/>
      <c r="F2920" s="244"/>
      <c r="G2920" s="247"/>
      <c r="H2920" s="246"/>
      <c r="I2920" s="247"/>
    </row>
    <row r="2921" spans="1:9">
      <c r="A2921" s="242"/>
      <c r="B2921" s="242"/>
      <c r="C2921" s="242"/>
      <c r="D2921" s="243"/>
      <c r="E2921" s="243"/>
      <c r="F2921" s="244"/>
      <c r="G2921" s="247"/>
      <c r="H2921" s="246"/>
      <c r="I2921" s="247"/>
    </row>
    <row r="2922" spans="1:9">
      <c r="A2922" s="242"/>
      <c r="B2922" s="242"/>
      <c r="C2922" s="242"/>
      <c r="D2922" s="243"/>
      <c r="E2922" s="243"/>
      <c r="F2922" s="244"/>
      <c r="G2922" s="247"/>
      <c r="H2922" s="246"/>
      <c r="I2922" s="247"/>
    </row>
    <row r="2923" spans="1:9">
      <c r="A2923" s="242"/>
      <c r="B2923" s="242"/>
      <c r="C2923" s="242"/>
      <c r="D2923" s="243"/>
      <c r="E2923" s="243"/>
      <c r="F2923" s="244"/>
      <c r="G2923" s="247"/>
      <c r="H2923" s="246"/>
      <c r="I2923" s="247"/>
    </row>
    <row r="2924" spans="1:9">
      <c r="A2924" s="242"/>
      <c r="B2924" s="242"/>
      <c r="C2924" s="242"/>
      <c r="D2924" s="243"/>
      <c r="E2924" s="243"/>
      <c r="F2924" s="244"/>
      <c r="G2924" s="247"/>
      <c r="H2924" s="246"/>
      <c r="I2924" s="247"/>
    </row>
    <row r="2925" spans="1:9">
      <c r="A2925" s="242"/>
      <c r="B2925" s="242"/>
      <c r="C2925" s="242"/>
      <c r="D2925" s="243"/>
      <c r="E2925" s="243"/>
      <c r="F2925" s="244"/>
      <c r="G2925" s="247"/>
      <c r="H2925" s="246"/>
      <c r="I2925" s="247"/>
    </row>
    <row r="2926" spans="1:9">
      <c r="A2926" s="242"/>
      <c r="B2926" s="242"/>
      <c r="C2926" s="242"/>
      <c r="D2926" s="243"/>
      <c r="E2926" s="243"/>
      <c r="F2926" s="244"/>
      <c r="G2926" s="247"/>
      <c r="H2926" s="246"/>
      <c r="I2926" s="247"/>
    </row>
    <row r="2927" spans="1:9">
      <c r="A2927" s="242"/>
      <c r="B2927" s="242"/>
      <c r="C2927" s="242"/>
      <c r="D2927" s="243"/>
      <c r="E2927" s="243"/>
      <c r="F2927" s="244"/>
      <c r="G2927" s="247"/>
      <c r="H2927" s="246"/>
      <c r="I2927" s="247"/>
    </row>
    <row r="2928" spans="1:9">
      <c r="A2928" s="242"/>
      <c r="B2928" s="242"/>
      <c r="C2928" s="242"/>
      <c r="D2928" s="243"/>
      <c r="E2928" s="243"/>
      <c r="F2928" s="244"/>
      <c r="G2928" s="247"/>
      <c r="H2928" s="246"/>
      <c r="I2928" s="247"/>
    </row>
    <row r="2929" spans="1:9">
      <c r="A2929" s="242"/>
      <c r="B2929" s="242"/>
      <c r="C2929" s="242"/>
      <c r="D2929" s="243"/>
      <c r="E2929" s="243"/>
      <c r="F2929" s="244"/>
      <c r="G2929" s="247"/>
      <c r="H2929" s="246"/>
      <c r="I2929" s="247"/>
    </row>
    <row r="2930" spans="1:9">
      <c r="A2930" s="242"/>
      <c r="B2930" s="242"/>
      <c r="C2930" s="242"/>
      <c r="D2930" s="243"/>
      <c r="E2930" s="243"/>
      <c r="F2930" s="244"/>
      <c r="G2930" s="247"/>
      <c r="H2930" s="246"/>
      <c r="I2930" s="247"/>
    </row>
    <row r="2931" spans="1:9">
      <c r="A2931" s="242"/>
      <c r="B2931" s="242"/>
      <c r="C2931" s="242"/>
      <c r="D2931" s="243"/>
      <c r="E2931" s="243"/>
      <c r="F2931" s="244"/>
      <c r="G2931" s="247"/>
      <c r="H2931" s="246"/>
      <c r="I2931" s="247"/>
    </row>
    <row r="2932" spans="1:9">
      <c r="A2932" s="242"/>
      <c r="B2932" s="242"/>
      <c r="C2932" s="242"/>
      <c r="D2932" s="243"/>
      <c r="E2932" s="243"/>
      <c r="F2932" s="244"/>
      <c r="G2932" s="247"/>
      <c r="H2932" s="246"/>
      <c r="I2932" s="247"/>
    </row>
    <row r="2933" spans="1:9">
      <c r="A2933" s="242"/>
      <c r="B2933" s="242"/>
      <c r="C2933" s="242"/>
      <c r="D2933" s="243"/>
      <c r="E2933" s="243"/>
      <c r="F2933" s="244"/>
      <c r="G2933" s="247"/>
      <c r="H2933" s="246"/>
      <c r="I2933" s="247"/>
    </row>
    <row r="2934" spans="1:9">
      <c r="A2934" s="242"/>
      <c r="B2934" s="242"/>
      <c r="C2934" s="242"/>
      <c r="D2934" s="243"/>
      <c r="E2934" s="243"/>
      <c r="F2934" s="244"/>
      <c r="G2934" s="247"/>
      <c r="H2934" s="246"/>
      <c r="I2934" s="247"/>
    </row>
    <row r="2935" spans="1:9">
      <c r="A2935" s="242"/>
      <c r="B2935" s="242"/>
      <c r="C2935" s="242"/>
      <c r="D2935" s="243"/>
      <c r="E2935" s="243"/>
      <c r="F2935" s="244"/>
      <c r="G2935" s="247"/>
      <c r="H2935" s="246"/>
      <c r="I2935" s="247"/>
    </row>
    <row r="2936" spans="1:9">
      <c r="A2936" s="242"/>
      <c r="B2936" s="242"/>
      <c r="C2936" s="242"/>
      <c r="D2936" s="243"/>
      <c r="E2936" s="243"/>
      <c r="F2936" s="244"/>
      <c r="G2936" s="247"/>
      <c r="H2936" s="246"/>
      <c r="I2936" s="247"/>
    </row>
    <row r="2937" spans="1:9">
      <c r="A2937" s="242"/>
      <c r="B2937" s="242"/>
      <c r="C2937" s="242"/>
      <c r="D2937" s="243"/>
      <c r="E2937" s="243"/>
      <c r="F2937" s="244"/>
      <c r="G2937" s="247"/>
      <c r="H2937" s="246"/>
      <c r="I2937" s="247"/>
    </row>
    <row r="2938" spans="1:9">
      <c r="A2938" s="242"/>
      <c r="B2938" s="242"/>
      <c r="C2938" s="242"/>
      <c r="D2938" s="243"/>
      <c r="E2938" s="243"/>
      <c r="F2938" s="244"/>
      <c r="G2938" s="247"/>
      <c r="H2938" s="246"/>
      <c r="I2938" s="247"/>
    </row>
    <row r="2939" spans="1:9">
      <c r="A2939" s="242"/>
      <c r="B2939" s="242"/>
      <c r="C2939" s="242"/>
      <c r="D2939" s="243"/>
      <c r="E2939" s="243"/>
      <c r="F2939" s="244"/>
      <c r="G2939" s="247"/>
      <c r="H2939" s="246"/>
      <c r="I2939" s="247"/>
    </row>
    <row r="2940" spans="1:9">
      <c r="A2940" s="242"/>
      <c r="B2940" s="242"/>
      <c r="C2940" s="242"/>
      <c r="D2940" s="243"/>
      <c r="E2940" s="243"/>
      <c r="F2940" s="244"/>
      <c r="G2940" s="247"/>
      <c r="H2940" s="246"/>
      <c r="I2940" s="247"/>
    </row>
    <row r="2941" spans="1:9">
      <c r="A2941" s="242"/>
      <c r="B2941" s="242"/>
      <c r="C2941" s="242"/>
      <c r="D2941" s="243"/>
      <c r="E2941" s="243"/>
      <c r="F2941" s="244"/>
      <c r="G2941" s="247"/>
      <c r="H2941" s="246"/>
      <c r="I2941" s="247"/>
    </row>
    <row r="2942" spans="1:9">
      <c r="A2942" s="242"/>
      <c r="B2942" s="242"/>
      <c r="C2942" s="242"/>
      <c r="D2942" s="243"/>
      <c r="E2942" s="243"/>
      <c r="F2942" s="244"/>
      <c r="G2942" s="247"/>
      <c r="H2942" s="246"/>
      <c r="I2942" s="247"/>
    </row>
    <row r="2943" spans="1:9">
      <c r="A2943" s="242"/>
      <c r="B2943" s="242"/>
      <c r="C2943" s="242"/>
      <c r="D2943" s="243"/>
      <c r="E2943" s="243"/>
      <c r="F2943" s="244"/>
      <c r="G2943" s="247"/>
      <c r="H2943" s="246"/>
      <c r="I2943" s="247"/>
    </row>
    <row r="2944" spans="1:9">
      <c r="A2944" s="242"/>
      <c r="B2944" s="242"/>
      <c r="C2944" s="242"/>
      <c r="D2944" s="243"/>
      <c r="E2944" s="243"/>
      <c r="F2944" s="244"/>
      <c r="G2944" s="247"/>
      <c r="H2944" s="246"/>
      <c r="I2944" s="247"/>
    </row>
    <row r="2945" spans="1:9">
      <c r="A2945" s="242"/>
      <c r="B2945" s="242"/>
      <c r="C2945" s="242"/>
      <c r="D2945" s="243"/>
      <c r="E2945" s="243"/>
      <c r="F2945" s="244"/>
      <c r="G2945" s="247"/>
      <c r="H2945" s="246"/>
      <c r="I2945" s="247"/>
    </row>
    <row r="2946" spans="1:9">
      <c r="A2946" s="242"/>
      <c r="B2946" s="242"/>
      <c r="C2946" s="242"/>
      <c r="D2946" s="243"/>
      <c r="E2946" s="243"/>
      <c r="F2946" s="244"/>
      <c r="G2946" s="247"/>
      <c r="H2946" s="246"/>
      <c r="I2946" s="247"/>
    </row>
    <row r="2947" spans="1:9">
      <c r="A2947" s="242"/>
      <c r="B2947" s="242"/>
      <c r="C2947" s="242"/>
      <c r="D2947" s="243"/>
      <c r="E2947" s="243"/>
      <c r="F2947" s="244"/>
      <c r="G2947" s="247"/>
      <c r="H2947" s="246"/>
      <c r="I2947" s="247"/>
    </row>
    <row r="2948" spans="1:9">
      <c r="A2948" s="242"/>
      <c r="B2948" s="242"/>
      <c r="C2948" s="242"/>
      <c r="D2948" s="243"/>
      <c r="E2948" s="243"/>
      <c r="F2948" s="244"/>
      <c r="G2948" s="247"/>
      <c r="H2948" s="246"/>
      <c r="I2948" s="247"/>
    </row>
    <row r="2949" spans="1:9">
      <c r="A2949" s="242"/>
      <c r="B2949" s="242"/>
      <c r="C2949" s="242"/>
      <c r="D2949" s="243"/>
      <c r="E2949" s="243"/>
      <c r="F2949" s="244"/>
      <c r="G2949" s="247"/>
      <c r="H2949" s="246"/>
      <c r="I2949" s="247"/>
    </row>
    <row r="2950" spans="1:9">
      <c r="A2950" s="242"/>
      <c r="B2950" s="242"/>
      <c r="C2950" s="242"/>
      <c r="D2950" s="243"/>
      <c r="E2950" s="243"/>
      <c r="F2950" s="244"/>
      <c r="G2950" s="247"/>
      <c r="H2950" s="246"/>
      <c r="I2950" s="247"/>
    </row>
    <row r="2951" spans="1:9">
      <c r="A2951" s="242"/>
      <c r="B2951" s="242"/>
      <c r="C2951" s="242"/>
      <c r="D2951" s="243"/>
      <c r="E2951" s="243"/>
      <c r="F2951" s="244"/>
      <c r="G2951" s="247"/>
      <c r="H2951" s="246"/>
      <c r="I2951" s="247"/>
    </row>
    <row r="2952" spans="1:9">
      <c r="A2952" s="242"/>
      <c r="B2952" s="242"/>
      <c r="C2952" s="242"/>
      <c r="D2952" s="243"/>
      <c r="E2952" s="243"/>
      <c r="F2952" s="244"/>
      <c r="G2952" s="247"/>
      <c r="H2952" s="246"/>
      <c r="I2952" s="247"/>
    </row>
    <row r="2953" spans="1:9">
      <c r="A2953" s="242"/>
      <c r="B2953" s="242"/>
      <c r="C2953" s="242"/>
      <c r="D2953" s="243"/>
      <c r="E2953" s="243"/>
      <c r="F2953" s="244"/>
      <c r="G2953" s="247"/>
      <c r="H2953" s="246"/>
      <c r="I2953" s="247"/>
    </row>
    <row r="2954" spans="1:9">
      <c r="A2954" s="242"/>
      <c r="B2954" s="242"/>
      <c r="C2954" s="242"/>
      <c r="D2954" s="243"/>
      <c r="E2954" s="243"/>
      <c r="F2954" s="244"/>
      <c r="G2954" s="247"/>
      <c r="H2954" s="246"/>
      <c r="I2954" s="247"/>
    </row>
    <row r="2955" spans="1:9">
      <c r="A2955" s="242"/>
      <c r="B2955" s="242"/>
      <c r="C2955" s="242"/>
      <c r="D2955" s="243"/>
      <c r="E2955" s="243"/>
      <c r="F2955" s="244"/>
      <c r="G2955" s="247"/>
      <c r="H2955" s="246"/>
      <c r="I2955" s="247"/>
    </row>
    <row r="2956" spans="1:9">
      <c r="A2956" s="242"/>
      <c r="B2956" s="242"/>
      <c r="C2956" s="242"/>
      <c r="D2956" s="243"/>
      <c r="E2956" s="243"/>
      <c r="F2956" s="244"/>
      <c r="G2956" s="247"/>
      <c r="H2956" s="246"/>
      <c r="I2956" s="247"/>
    </row>
    <row r="2957" spans="1:9">
      <c r="A2957" s="242"/>
      <c r="B2957" s="242"/>
      <c r="C2957" s="242"/>
      <c r="D2957" s="243"/>
      <c r="E2957" s="243"/>
      <c r="F2957" s="244"/>
      <c r="G2957" s="247"/>
      <c r="H2957" s="246"/>
      <c r="I2957" s="247"/>
    </row>
    <row r="2958" spans="1:9">
      <c r="A2958" s="242"/>
      <c r="B2958" s="242"/>
      <c r="C2958" s="242"/>
      <c r="D2958" s="243"/>
      <c r="E2958" s="243"/>
      <c r="F2958" s="244"/>
      <c r="G2958" s="247"/>
      <c r="H2958" s="246"/>
      <c r="I2958" s="247"/>
    </row>
    <row r="2959" spans="1:9">
      <c r="A2959" s="242"/>
      <c r="B2959" s="242"/>
      <c r="C2959" s="242"/>
      <c r="D2959" s="243"/>
      <c r="E2959" s="243"/>
      <c r="F2959" s="244"/>
      <c r="G2959" s="247"/>
      <c r="H2959" s="246"/>
      <c r="I2959" s="247"/>
    </row>
    <row r="2960" spans="1:9">
      <c r="A2960" s="242"/>
      <c r="B2960" s="242"/>
      <c r="C2960" s="242"/>
      <c r="D2960" s="243"/>
      <c r="E2960" s="243"/>
      <c r="F2960" s="244"/>
      <c r="G2960" s="247"/>
      <c r="H2960" s="246"/>
      <c r="I2960" s="247"/>
    </row>
    <row r="2961" spans="1:9">
      <c r="A2961" s="242"/>
      <c r="B2961" s="242"/>
      <c r="C2961" s="242"/>
      <c r="D2961" s="243"/>
      <c r="E2961" s="243"/>
      <c r="F2961" s="244"/>
      <c r="G2961" s="247"/>
      <c r="H2961" s="246"/>
      <c r="I2961" s="247"/>
    </row>
    <row r="2962" spans="1:9">
      <c r="A2962" s="242"/>
      <c r="B2962" s="242"/>
      <c r="C2962" s="242"/>
      <c r="D2962" s="243"/>
      <c r="E2962" s="243"/>
      <c r="F2962" s="244"/>
      <c r="G2962" s="247"/>
      <c r="H2962" s="246"/>
      <c r="I2962" s="247"/>
    </row>
    <row r="2963" spans="1:9">
      <c r="A2963" s="242"/>
      <c r="B2963" s="242"/>
      <c r="C2963" s="242"/>
      <c r="D2963" s="243"/>
      <c r="E2963" s="243"/>
      <c r="F2963" s="244"/>
      <c r="G2963" s="247"/>
      <c r="H2963" s="246"/>
      <c r="I2963" s="247"/>
    </row>
    <row r="2964" spans="1:9">
      <c r="A2964" s="242"/>
      <c r="B2964" s="242"/>
      <c r="C2964" s="242"/>
      <c r="D2964" s="243"/>
      <c r="E2964" s="243"/>
      <c r="F2964" s="244"/>
      <c r="G2964" s="247"/>
      <c r="H2964" s="246"/>
      <c r="I2964" s="247"/>
    </row>
    <row r="2965" spans="1:9">
      <c r="A2965" s="242"/>
      <c r="B2965" s="242"/>
      <c r="C2965" s="242"/>
      <c r="D2965" s="243"/>
      <c r="E2965" s="243"/>
      <c r="F2965" s="244"/>
      <c r="G2965" s="247"/>
      <c r="H2965" s="246"/>
      <c r="I2965" s="247"/>
    </row>
    <row r="2966" spans="1:9">
      <c r="A2966" s="242"/>
      <c r="B2966" s="242"/>
      <c r="C2966" s="242"/>
      <c r="D2966" s="243"/>
      <c r="E2966" s="243"/>
      <c r="F2966" s="244"/>
      <c r="G2966" s="247"/>
      <c r="H2966" s="246"/>
      <c r="I2966" s="247"/>
    </row>
    <row r="2967" spans="1:9">
      <c r="A2967" s="242"/>
      <c r="B2967" s="242"/>
      <c r="C2967" s="242"/>
      <c r="D2967" s="243"/>
      <c r="E2967" s="243"/>
      <c r="F2967" s="244"/>
      <c r="G2967" s="247"/>
      <c r="H2967" s="246"/>
      <c r="I2967" s="247"/>
    </row>
    <row r="2968" spans="1:9">
      <c r="A2968" s="242"/>
      <c r="B2968" s="242"/>
      <c r="C2968" s="242"/>
      <c r="D2968" s="243"/>
      <c r="E2968" s="243"/>
      <c r="F2968" s="244"/>
      <c r="G2968" s="247"/>
      <c r="H2968" s="246"/>
      <c r="I2968" s="247"/>
    </row>
    <row r="2969" spans="1:9">
      <c r="A2969" s="242"/>
      <c r="B2969" s="242"/>
      <c r="C2969" s="242"/>
      <c r="D2969" s="243"/>
      <c r="E2969" s="243"/>
      <c r="F2969" s="244"/>
      <c r="G2969" s="247"/>
      <c r="H2969" s="246"/>
      <c r="I2969" s="247"/>
    </row>
    <row r="2970" spans="1:9">
      <c r="A2970" s="242"/>
      <c r="B2970" s="242"/>
      <c r="C2970" s="242"/>
      <c r="D2970" s="243"/>
      <c r="E2970" s="243"/>
      <c r="F2970" s="244"/>
      <c r="G2970" s="247"/>
      <c r="H2970" s="246"/>
      <c r="I2970" s="247"/>
    </row>
    <row r="2971" spans="1:9">
      <c r="A2971" s="242"/>
      <c r="B2971" s="242"/>
      <c r="C2971" s="242"/>
      <c r="D2971" s="243"/>
      <c r="E2971" s="243"/>
      <c r="F2971" s="244"/>
      <c r="G2971" s="247"/>
      <c r="H2971" s="246"/>
      <c r="I2971" s="247"/>
    </row>
    <row r="2972" spans="1:9">
      <c r="A2972" s="242"/>
      <c r="B2972" s="242"/>
      <c r="C2972" s="242"/>
      <c r="D2972" s="243"/>
      <c r="E2972" s="243"/>
      <c r="F2972" s="244"/>
      <c r="G2972" s="247"/>
      <c r="H2972" s="246"/>
      <c r="I2972" s="247"/>
    </row>
    <row r="2973" spans="1:9">
      <c r="A2973" s="242"/>
      <c r="B2973" s="242"/>
      <c r="C2973" s="242"/>
      <c r="D2973" s="243"/>
      <c r="E2973" s="243"/>
      <c r="F2973" s="244"/>
      <c r="G2973" s="247"/>
      <c r="H2973" s="246"/>
      <c r="I2973" s="247"/>
    </row>
    <row r="2974" spans="1:9">
      <c r="A2974" s="242"/>
      <c r="B2974" s="242"/>
      <c r="C2974" s="242"/>
      <c r="D2974" s="243"/>
      <c r="E2974" s="243"/>
      <c r="F2974" s="244"/>
      <c r="G2974" s="247"/>
      <c r="H2974" s="246"/>
      <c r="I2974" s="247"/>
    </row>
    <row r="2975" spans="1:9">
      <c r="A2975" s="242"/>
      <c r="B2975" s="242"/>
      <c r="C2975" s="242"/>
      <c r="D2975" s="243"/>
      <c r="E2975" s="243"/>
      <c r="F2975" s="244"/>
      <c r="G2975" s="247"/>
      <c r="H2975" s="246"/>
      <c r="I2975" s="247"/>
    </row>
    <row r="2976" spans="1:9">
      <c r="A2976" s="242"/>
      <c r="B2976" s="242"/>
      <c r="C2976" s="242"/>
      <c r="D2976" s="243"/>
      <c r="E2976" s="243"/>
      <c r="F2976" s="244"/>
      <c r="G2976" s="247"/>
      <c r="H2976" s="246"/>
      <c r="I2976" s="247"/>
    </row>
    <row r="2977" spans="1:9">
      <c r="A2977" s="242"/>
      <c r="B2977" s="242"/>
      <c r="C2977" s="242"/>
      <c r="D2977" s="243"/>
      <c r="E2977" s="243"/>
      <c r="F2977" s="244"/>
      <c r="G2977" s="247"/>
      <c r="H2977" s="246"/>
      <c r="I2977" s="247"/>
    </row>
    <row r="2978" spans="1:9">
      <c r="A2978" s="242"/>
      <c r="B2978" s="242"/>
      <c r="C2978" s="242"/>
      <c r="D2978" s="243"/>
      <c r="E2978" s="243"/>
      <c r="F2978" s="244"/>
      <c r="G2978" s="247"/>
      <c r="H2978" s="246"/>
      <c r="I2978" s="247"/>
    </row>
    <row r="2979" spans="1:9">
      <c r="A2979" s="242"/>
      <c r="B2979" s="242"/>
      <c r="C2979" s="242"/>
      <c r="D2979" s="243"/>
      <c r="E2979" s="243"/>
      <c r="F2979" s="244"/>
      <c r="G2979" s="247"/>
      <c r="H2979" s="246"/>
      <c r="I2979" s="247"/>
    </row>
    <row r="2980" spans="1:9">
      <c r="A2980" s="242"/>
      <c r="B2980" s="242"/>
      <c r="C2980" s="242"/>
      <c r="D2980" s="243"/>
      <c r="E2980" s="243"/>
      <c r="F2980" s="244"/>
      <c r="G2980" s="247"/>
      <c r="H2980" s="246"/>
      <c r="I2980" s="247"/>
    </row>
    <row r="2981" spans="1:9">
      <c r="A2981" s="242"/>
      <c r="B2981" s="242"/>
      <c r="C2981" s="242"/>
      <c r="D2981" s="243"/>
      <c r="E2981" s="243"/>
      <c r="F2981" s="244"/>
      <c r="G2981" s="247"/>
      <c r="H2981" s="246"/>
      <c r="I2981" s="247"/>
    </row>
    <row r="2982" spans="1:9">
      <c r="A2982" s="242"/>
      <c r="B2982" s="242"/>
      <c r="C2982" s="242"/>
      <c r="D2982" s="243"/>
      <c r="E2982" s="243"/>
      <c r="F2982" s="244"/>
      <c r="G2982" s="247"/>
      <c r="H2982" s="246"/>
      <c r="I2982" s="247"/>
    </row>
    <row r="2983" spans="1:9">
      <c r="A2983" s="242"/>
      <c r="B2983" s="242"/>
      <c r="C2983" s="242"/>
      <c r="D2983" s="243"/>
      <c r="E2983" s="243"/>
      <c r="F2983" s="244"/>
      <c r="G2983" s="247"/>
      <c r="H2983" s="246"/>
      <c r="I2983" s="247"/>
    </row>
    <row r="2984" spans="1:9">
      <c r="A2984" s="242"/>
      <c r="B2984" s="242"/>
      <c r="C2984" s="242"/>
      <c r="D2984" s="243"/>
      <c r="E2984" s="243"/>
      <c r="F2984" s="244"/>
      <c r="G2984" s="247"/>
      <c r="H2984" s="246"/>
      <c r="I2984" s="247"/>
    </row>
    <row r="2985" spans="1:9">
      <c r="A2985" s="242"/>
      <c r="B2985" s="242"/>
      <c r="C2985" s="242"/>
      <c r="D2985" s="243"/>
      <c r="E2985" s="243"/>
      <c r="F2985" s="244"/>
      <c r="G2985" s="247"/>
      <c r="H2985" s="246"/>
      <c r="I2985" s="247"/>
    </row>
    <row r="2986" spans="1:9">
      <c r="A2986" s="242"/>
      <c r="B2986" s="242"/>
      <c r="C2986" s="242"/>
      <c r="D2986" s="243"/>
      <c r="E2986" s="243"/>
      <c r="F2986" s="244"/>
      <c r="G2986" s="247"/>
      <c r="H2986" s="246"/>
      <c r="I2986" s="247"/>
    </row>
    <row r="2987" spans="1:9">
      <c r="A2987" s="242"/>
      <c r="B2987" s="242"/>
      <c r="C2987" s="242"/>
      <c r="D2987" s="243"/>
      <c r="E2987" s="243"/>
      <c r="F2987" s="244"/>
      <c r="G2987" s="247"/>
      <c r="H2987" s="246"/>
      <c r="I2987" s="247"/>
    </row>
    <row r="2988" spans="1:9">
      <c r="A2988" s="242"/>
      <c r="B2988" s="242"/>
      <c r="C2988" s="242"/>
      <c r="D2988" s="243"/>
      <c r="E2988" s="243"/>
      <c r="F2988" s="244"/>
      <c r="G2988" s="247"/>
      <c r="H2988" s="246"/>
      <c r="I2988" s="247"/>
    </row>
    <row r="2989" spans="1:9">
      <c r="A2989" s="242"/>
      <c r="B2989" s="242"/>
      <c r="C2989" s="242"/>
      <c r="D2989" s="243"/>
      <c r="E2989" s="243"/>
      <c r="F2989" s="244"/>
      <c r="G2989" s="247"/>
      <c r="H2989" s="246"/>
      <c r="I2989" s="247"/>
    </row>
    <row r="2990" spans="1:9">
      <c r="A2990" s="242"/>
      <c r="B2990" s="242"/>
      <c r="C2990" s="242"/>
      <c r="D2990" s="243"/>
      <c r="E2990" s="243"/>
      <c r="F2990" s="244"/>
      <c r="G2990" s="247"/>
      <c r="H2990" s="246"/>
      <c r="I2990" s="247"/>
    </row>
    <row r="2991" spans="1:9">
      <c r="A2991" s="242"/>
      <c r="B2991" s="242"/>
      <c r="C2991" s="242"/>
      <c r="D2991" s="243"/>
      <c r="E2991" s="243"/>
      <c r="F2991" s="244"/>
      <c r="G2991" s="247"/>
      <c r="H2991" s="246"/>
      <c r="I2991" s="247"/>
    </row>
    <row r="2992" spans="1:9">
      <c r="A2992" s="242"/>
      <c r="B2992" s="242"/>
      <c r="C2992" s="242"/>
      <c r="D2992" s="243"/>
      <c r="E2992" s="243"/>
      <c r="F2992" s="244"/>
      <c r="G2992" s="247"/>
      <c r="H2992" s="246"/>
      <c r="I2992" s="247"/>
    </row>
    <row r="2993" spans="1:9">
      <c r="A2993" s="242"/>
      <c r="B2993" s="242"/>
      <c r="C2993" s="242"/>
      <c r="D2993" s="243"/>
      <c r="E2993" s="243"/>
      <c r="F2993" s="244"/>
      <c r="G2993" s="247"/>
      <c r="H2993" s="246"/>
      <c r="I2993" s="247"/>
    </row>
    <row r="2994" spans="1:9">
      <c r="A2994" s="242"/>
      <c r="B2994" s="242"/>
      <c r="C2994" s="242"/>
      <c r="D2994" s="243"/>
      <c r="E2994" s="243"/>
      <c r="F2994" s="244"/>
      <c r="G2994" s="247"/>
      <c r="H2994" s="246"/>
      <c r="I2994" s="247"/>
    </row>
    <row r="2995" spans="1:9">
      <c r="A2995" s="242"/>
      <c r="B2995" s="242"/>
      <c r="C2995" s="242"/>
      <c r="D2995" s="243"/>
      <c r="E2995" s="243"/>
      <c r="F2995" s="244"/>
      <c r="G2995" s="247"/>
      <c r="H2995" s="246"/>
      <c r="I2995" s="247"/>
    </row>
    <row r="2996" spans="1:9">
      <c r="A2996" s="242"/>
      <c r="B2996" s="242"/>
      <c r="C2996" s="242"/>
      <c r="D2996" s="243"/>
      <c r="E2996" s="243"/>
      <c r="F2996" s="244"/>
      <c r="G2996" s="247"/>
      <c r="H2996" s="246"/>
      <c r="I2996" s="247"/>
    </row>
    <row r="2997" spans="1:9">
      <c r="A2997" s="242"/>
      <c r="B2997" s="242"/>
      <c r="C2997" s="242"/>
      <c r="D2997" s="243"/>
      <c r="E2997" s="243"/>
      <c r="F2997" s="244"/>
      <c r="G2997" s="247"/>
      <c r="H2997" s="246"/>
      <c r="I2997" s="247"/>
    </row>
    <row r="2998" spans="1:9">
      <c r="A2998" s="242"/>
      <c r="B2998" s="242"/>
      <c r="C2998" s="242"/>
      <c r="D2998" s="243"/>
      <c r="E2998" s="243"/>
      <c r="F2998" s="244"/>
      <c r="G2998" s="247"/>
      <c r="H2998" s="246"/>
      <c r="I2998" s="247"/>
    </row>
    <row r="2999" spans="1:9">
      <c r="A2999" s="242"/>
      <c r="B2999" s="242"/>
      <c r="C2999" s="242"/>
      <c r="D2999" s="243"/>
      <c r="E2999" s="243"/>
      <c r="F2999" s="244"/>
      <c r="G2999" s="247"/>
      <c r="H2999" s="246"/>
      <c r="I2999" s="247"/>
    </row>
    <row r="3000" spans="1:9">
      <c r="A3000" s="242"/>
      <c r="B3000" s="242"/>
      <c r="C3000" s="242"/>
      <c r="D3000" s="243"/>
      <c r="E3000" s="243"/>
      <c r="F3000" s="244"/>
      <c r="G3000" s="247"/>
      <c r="H3000" s="246"/>
      <c r="I3000" s="247"/>
    </row>
    <row r="3001" spans="1:9">
      <c r="A3001" s="242"/>
      <c r="B3001" s="242"/>
      <c r="C3001" s="242"/>
      <c r="D3001" s="243"/>
      <c r="E3001" s="243"/>
      <c r="F3001" s="244"/>
      <c r="G3001" s="247"/>
      <c r="H3001" s="246"/>
      <c r="I3001" s="247"/>
    </row>
    <row r="3002" spans="1:9">
      <c r="A3002" s="242"/>
      <c r="B3002" s="242"/>
      <c r="C3002" s="242"/>
      <c r="D3002" s="243"/>
      <c r="E3002" s="243"/>
      <c r="F3002" s="244"/>
      <c r="G3002" s="247"/>
      <c r="H3002" s="246"/>
      <c r="I3002" s="247"/>
    </row>
    <row r="3003" spans="1:9">
      <c r="A3003" s="242"/>
      <c r="B3003" s="242"/>
      <c r="C3003" s="242"/>
      <c r="D3003" s="243"/>
      <c r="E3003" s="243"/>
      <c r="F3003" s="244"/>
      <c r="G3003" s="247"/>
      <c r="H3003" s="246"/>
      <c r="I3003" s="247"/>
    </row>
    <row r="3004" spans="1:9">
      <c r="A3004" s="242"/>
      <c r="B3004" s="242"/>
      <c r="C3004" s="242"/>
      <c r="D3004" s="243"/>
      <c r="E3004" s="243"/>
      <c r="F3004" s="244"/>
      <c r="G3004" s="247"/>
      <c r="H3004" s="246"/>
      <c r="I3004" s="247"/>
    </row>
    <row r="3005" spans="1:9">
      <c r="A3005" s="242"/>
      <c r="B3005" s="242"/>
      <c r="C3005" s="242"/>
      <c r="D3005" s="243"/>
      <c r="E3005" s="243"/>
      <c r="F3005" s="244"/>
      <c r="G3005" s="247"/>
      <c r="H3005" s="246"/>
      <c r="I3005" s="247"/>
    </row>
    <row r="3006" spans="1:9">
      <c r="A3006" s="242"/>
      <c r="B3006" s="242"/>
      <c r="C3006" s="242"/>
      <c r="D3006" s="243"/>
      <c r="E3006" s="243"/>
      <c r="F3006" s="244"/>
      <c r="G3006" s="247"/>
      <c r="H3006" s="246"/>
      <c r="I3006" s="247"/>
    </row>
    <row r="3007" spans="1:9">
      <c r="A3007" s="242"/>
      <c r="B3007" s="242"/>
      <c r="C3007" s="242"/>
      <c r="D3007" s="243"/>
      <c r="E3007" s="243"/>
      <c r="F3007" s="244"/>
      <c r="G3007" s="247"/>
      <c r="H3007" s="246"/>
      <c r="I3007" s="247"/>
    </row>
    <row r="3008" spans="1:9">
      <c r="A3008" s="242"/>
      <c r="B3008" s="242"/>
      <c r="C3008" s="242"/>
      <c r="D3008" s="243"/>
      <c r="E3008" s="243"/>
      <c r="F3008" s="244"/>
      <c r="G3008" s="247"/>
      <c r="H3008" s="246"/>
      <c r="I3008" s="247"/>
    </row>
    <row r="3009" spans="1:9">
      <c r="A3009" s="242"/>
      <c r="B3009" s="242"/>
      <c r="C3009" s="242"/>
      <c r="D3009" s="243"/>
      <c r="E3009" s="243"/>
      <c r="F3009" s="244"/>
      <c r="G3009" s="247"/>
      <c r="H3009" s="246"/>
      <c r="I3009" s="247"/>
    </row>
    <row r="3010" spans="1:9">
      <c r="A3010" s="242"/>
      <c r="B3010" s="242"/>
      <c r="C3010" s="242"/>
      <c r="D3010" s="243"/>
      <c r="E3010" s="243"/>
      <c r="F3010" s="244"/>
      <c r="G3010" s="247"/>
      <c r="H3010" s="246"/>
      <c r="I3010" s="247"/>
    </row>
    <row r="3011" spans="1:9">
      <c r="A3011" s="242"/>
      <c r="B3011" s="242"/>
      <c r="C3011" s="242"/>
      <c r="D3011" s="243"/>
      <c r="E3011" s="243"/>
      <c r="F3011" s="244"/>
      <c r="G3011" s="247"/>
      <c r="H3011" s="246"/>
      <c r="I3011" s="247"/>
    </row>
    <row r="3012" spans="1:9">
      <c r="A3012" s="242"/>
      <c r="B3012" s="242"/>
      <c r="C3012" s="242"/>
      <c r="D3012" s="243"/>
      <c r="E3012" s="243"/>
      <c r="F3012" s="244"/>
      <c r="G3012" s="247"/>
      <c r="H3012" s="246"/>
      <c r="I3012" s="247"/>
    </row>
    <row r="3013" spans="1:9">
      <c r="A3013" s="242"/>
      <c r="B3013" s="242"/>
      <c r="C3013" s="242"/>
      <c r="D3013" s="243"/>
      <c r="E3013" s="243"/>
      <c r="F3013" s="244"/>
      <c r="G3013" s="247"/>
      <c r="H3013" s="246"/>
      <c r="I3013" s="247"/>
    </row>
    <row r="3014" spans="1:9">
      <c r="A3014" s="242"/>
      <c r="B3014" s="242"/>
      <c r="C3014" s="242"/>
      <c r="D3014" s="243"/>
      <c r="E3014" s="243"/>
      <c r="F3014" s="244"/>
      <c r="G3014" s="247"/>
      <c r="H3014" s="246"/>
      <c r="I3014" s="247"/>
    </row>
    <row r="3015" spans="1:9">
      <c r="A3015" s="242"/>
      <c r="B3015" s="242"/>
      <c r="C3015" s="242"/>
      <c r="D3015" s="243"/>
      <c r="E3015" s="243"/>
      <c r="F3015" s="244"/>
      <c r="G3015" s="247"/>
      <c r="H3015" s="246"/>
      <c r="I3015" s="247"/>
    </row>
    <row r="3016" spans="1:9">
      <c r="A3016" s="242"/>
      <c r="B3016" s="242"/>
      <c r="C3016" s="242"/>
      <c r="D3016" s="243"/>
      <c r="E3016" s="243"/>
      <c r="F3016" s="244"/>
      <c r="G3016" s="247"/>
      <c r="H3016" s="246"/>
      <c r="I3016" s="247"/>
    </row>
    <row r="3017" spans="1:9">
      <c r="A3017" s="242"/>
      <c r="B3017" s="242"/>
      <c r="C3017" s="242"/>
      <c r="D3017" s="243"/>
      <c r="E3017" s="243"/>
      <c r="F3017" s="244"/>
      <c r="G3017" s="247"/>
      <c r="H3017" s="246"/>
      <c r="I3017" s="247"/>
    </row>
    <row r="3018" spans="1:9">
      <c r="A3018" s="242"/>
      <c r="B3018" s="242"/>
      <c r="C3018" s="242"/>
      <c r="D3018" s="243"/>
      <c r="E3018" s="243"/>
      <c r="F3018" s="244"/>
      <c r="G3018" s="247"/>
      <c r="H3018" s="246"/>
      <c r="I3018" s="247"/>
    </row>
    <row r="3019" spans="1:9">
      <c r="A3019" s="242"/>
      <c r="B3019" s="242"/>
      <c r="C3019" s="242"/>
      <c r="D3019" s="243"/>
      <c r="E3019" s="243"/>
      <c r="F3019" s="244"/>
      <c r="G3019" s="247"/>
      <c r="H3019" s="246"/>
      <c r="I3019" s="247"/>
    </row>
    <row r="3020" spans="1:9">
      <c r="A3020" s="242"/>
      <c r="B3020" s="242"/>
      <c r="C3020" s="242"/>
      <c r="D3020" s="243"/>
      <c r="E3020" s="243"/>
      <c r="F3020" s="244"/>
      <c r="G3020" s="247"/>
      <c r="H3020" s="246"/>
      <c r="I3020" s="247"/>
    </row>
    <row r="3021" spans="1:9">
      <c r="A3021" s="242"/>
      <c r="B3021" s="242"/>
      <c r="C3021" s="242"/>
      <c r="D3021" s="243"/>
      <c r="E3021" s="243"/>
      <c r="F3021" s="244"/>
      <c r="G3021" s="247"/>
      <c r="H3021" s="246"/>
      <c r="I3021" s="247"/>
    </row>
    <row r="3022" spans="1:9">
      <c r="A3022" s="242"/>
      <c r="B3022" s="242"/>
      <c r="C3022" s="242"/>
      <c r="D3022" s="243"/>
      <c r="E3022" s="243"/>
      <c r="F3022" s="244"/>
      <c r="G3022" s="247"/>
      <c r="H3022" s="246"/>
      <c r="I3022" s="247"/>
    </row>
    <row r="3023" spans="1:9">
      <c r="A3023" s="242"/>
      <c r="B3023" s="242"/>
      <c r="C3023" s="242"/>
      <c r="D3023" s="243"/>
      <c r="E3023" s="243"/>
      <c r="F3023" s="244"/>
      <c r="G3023" s="247"/>
      <c r="H3023" s="246"/>
      <c r="I3023" s="247"/>
    </row>
    <row r="3024" spans="1:9">
      <c r="A3024" s="242"/>
      <c r="B3024" s="242"/>
      <c r="C3024" s="242"/>
      <c r="D3024" s="243"/>
      <c r="E3024" s="243"/>
      <c r="F3024" s="244"/>
      <c r="G3024" s="247"/>
      <c r="H3024" s="246"/>
      <c r="I3024" s="247"/>
    </row>
    <row r="3025" spans="1:9">
      <c r="A3025" s="242"/>
      <c r="B3025" s="242"/>
      <c r="C3025" s="242"/>
      <c r="D3025" s="243"/>
      <c r="E3025" s="243"/>
      <c r="F3025" s="244"/>
      <c r="G3025" s="247"/>
      <c r="H3025" s="246"/>
      <c r="I3025" s="247"/>
    </row>
    <row r="3026" spans="1:9">
      <c r="A3026" s="242"/>
      <c r="B3026" s="242"/>
      <c r="C3026" s="242"/>
      <c r="D3026" s="243"/>
      <c r="E3026" s="243"/>
      <c r="F3026" s="244"/>
      <c r="G3026" s="247"/>
      <c r="H3026" s="246"/>
      <c r="I3026" s="247"/>
    </row>
    <row r="3027" spans="1:9">
      <c r="A3027" s="242"/>
      <c r="B3027" s="242"/>
      <c r="C3027" s="242"/>
      <c r="D3027" s="243"/>
      <c r="E3027" s="243"/>
      <c r="F3027" s="244"/>
      <c r="G3027" s="247"/>
      <c r="H3027" s="246"/>
      <c r="I3027" s="247"/>
    </row>
    <row r="3028" spans="1:9">
      <c r="A3028" s="242"/>
      <c r="B3028" s="242"/>
      <c r="C3028" s="242"/>
      <c r="D3028" s="243"/>
      <c r="E3028" s="243"/>
      <c r="F3028" s="244"/>
      <c r="G3028" s="247"/>
      <c r="H3028" s="246"/>
      <c r="I3028" s="247"/>
    </row>
    <row r="3029" spans="1:9">
      <c r="A3029" s="242"/>
      <c r="B3029" s="242"/>
      <c r="C3029" s="242"/>
      <c r="D3029" s="243"/>
      <c r="E3029" s="243"/>
      <c r="F3029" s="244"/>
      <c r="G3029" s="247"/>
      <c r="H3029" s="246"/>
      <c r="I3029" s="247"/>
    </row>
    <row r="3030" spans="1:9">
      <c r="A3030" s="242"/>
      <c r="B3030" s="242"/>
      <c r="C3030" s="242"/>
      <c r="D3030" s="243"/>
      <c r="E3030" s="243"/>
      <c r="F3030" s="244"/>
      <c r="G3030" s="247"/>
      <c r="H3030" s="246"/>
      <c r="I3030" s="247"/>
    </row>
    <row r="3031" spans="1:9">
      <c r="A3031" s="242"/>
      <c r="B3031" s="242"/>
      <c r="C3031" s="242"/>
      <c r="D3031" s="243"/>
      <c r="E3031" s="243"/>
      <c r="F3031" s="244"/>
      <c r="G3031" s="247"/>
      <c r="H3031" s="246"/>
      <c r="I3031" s="247"/>
    </row>
    <row r="3032" spans="1:9">
      <c r="A3032" s="242"/>
      <c r="B3032" s="242"/>
      <c r="C3032" s="242"/>
      <c r="D3032" s="243"/>
      <c r="E3032" s="243"/>
      <c r="F3032" s="244"/>
      <c r="G3032" s="247"/>
      <c r="H3032" s="246"/>
      <c r="I3032" s="247"/>
    </row>
    <row r="3033" spans="1:9">
      <c r="A3033" s="242"/>
      <c r="B3033" s="242"/>
      <c r="C3033" s="242"/>
      <c r="D3033" s="243"/>
      <c r="E3033" s="243"/>
      <c r="F3033" s="244"/>
      <c r="G3033" s="247"/>
      <c r="H3033" s="246"/>
      <c r="I3033" s="247"/>
    </row>
    <row r="3034" spans="1:9">
      <c r="A3034" s="242"/>
      <c r="B3034" s="242"/>
      <c r="C3034" s="242"/>
      <c r="D3034" s="243"/>
      <c r="E3034" s="243"/>
      <c r="F3034" s="244"/>
      <c r="G3034" s="247"/>
      <c r="H3034" s="246"/>
      <c r="I3034" s="247"/>
    </row>
    <row r="3035" spans="1:9">
      <c r="A3035" s="242"/>
      <c r="B3035" s="242"/>
      <c r="C3035" s="242"/>
      <c r="D3035" s="243"/>
      <c r="E3035" s="243"/>
      <c r="F3035" s="244"/>
      <c r="G3035" s="247"/>
      <c r="H3035" s="246"/>
      <c r="I3035" s="247"/>
    </row>
    <row r="3036" spans="1:9">
      <c r="A3036" s="242"/>
      <c r="B3036" s="242"/>
      <c r="C3036" s="242"/>
      <c r="D3036" s="243"/>
      <c r="E3036" s="243"/>
      <c r="F3036" s="244"/>
      <c r="G3036" s="247"/>
      <c r="H3036" s="246"/>
      <c r="I3036" s="247"/>
    </row>
    <row r="3037" spans="1:9">
      <c r="A3037" s="242"/>
      <c r="B3037" s="242"/>
      <c r="C3037" s="242"/>
      <c r="D3037" s="243"/>
      <c r="E3037" s="243"/>
      <c r="F3037" s="244"/>
      <c r="G3037" s="247"/>
      <c r="H3037" s="246"/>
      <c r="I3037" s="247"/>
    </row>
    <row r="3038" spans="1:9">
      <c r="A3038" s="242"/>
      <c r="B3038" s="242"/>
      <c r="C3038" s="242"/>
      <c r="D3038" s="243"/>
      <c r="E3038" s="243"/>
      <c r="F3038" s="244"/>
      <c r="G3038" s="247"/>
      <c r="H3038" s="246"/>
      <c r="I3038" s="247"/>
    </row>
    <row r="3039" spans="1:9">
      <c r="A3039" s="242"/>
      <c r="B3039" s="242"/>
      <c r="C3039" s="242"/>
      <c r="D3039" s="243"/>
      <c r="E3039" s="243"/>
      <c r="F3039" s="244"/>
      <c r="G3039" s="247"/>
      <c r="H3039" s="246"/>
      <c r="I3039" s="247"/>
    </row>
    <row r="3040" spans="1:9">
      <c r="A3040" s="242"/>
      <c r="B3040" s="242"/>
      <c r="C3040" s="242"/>
      <c r="D3040" s="243"/>
      <c r="E3040" s="243"/>
      <c r="F3040" s="244"/>
      <c r="G3040" s="247"/>
      <c r="H3040" s="246"/>
      <c r="I3040" s="247"/>
    </row>
    <row r="3041" spans="1:9">
      <c r="A3041" s="242"/>
      <c r="B3041" s="242"/>
      <c r="C3041" s="242"/>
      <c r="D3041" s="243"/>
      <c r="E3041" s="243"/>
      <c r="F3041" s="244"/>
      <c r="G3041" s="247"/>
      <c r="H3041" s="246"/>
      <c r="I3041" s="247"/>
    </row>
    <row r="3042" spans="1:9">
      <c r="A3042" s="242"/>
      <c r="B3042" s="242"/>
      <c r="C3042" s="242"/>
      <c r="D3042" s="243"/>
      <c r="E3042" s="243"/>
      <c r="F3042" s="244"/>
      <c r="G3042" s="247"/>
      <c r="H3042" s="246"/>
      <c r="I3042" s="247"/>
    </row>
    <row r="3043" spans="1:9">
      <c r="A3043" s="242"/>
      <c r="B3043" s="242"/>
      <c r="C3043" s="242"/>
      <c r="D3043" s="243"/>
      <c r="E3043" s="243"/>
      <c r="F3043" s="244"/>
      <c r="G3043" s="247"/>
      <c r="H3043" s="246"/>
      <c r="I3043" s="247"/>
    </row>
    <row r="3044" spans="1:9">
      <c r="A3044" s="242"/>
      <c r="B3044" s="242"/>
      <c r="C3044" s="242"/>
      <c r="D3044" s="243"/>
      <c r="E3044" s="243"/>
      <c r="F3044" s="244"/>
      <c r="G3044" s="247"/>
      <c r="H3044" s="246"/>
      <c r="I3044" s="247"/>
    </row>
    <row r="3045" spans="1:9">
      <c r="A3045" s="242"/>
      <c r="B3045" s="242"/>
      <c r="C3045" s="242"/>
      <c r="D3045" s="243"/>
      <c r="E3045" s="243"/>
      <c r="F3045" s="244"/>
      <c r="G3045" s="247"/>
      <c r="H3045" s="246"/>
      <c r="I3045" s="247"/>
    </row>
    <row r="3046" spans="1:9">
      <c r="A3046" s="242"/>
      <c r="B3046" s="242"/>
      <c r="C3046" s="242"/>
      <c r="D3046" s="243"/>
      <c r="E3046" s="243"/>
      <c r="F3046" s="244"/>
      <c r="G3046" s="247"/>
      <c r="H3046" s="246"/>
      <c r="I3046" s="247"/>
    </row>
    <row r="3047" spans="1:9">
      <c r="A3047" s="242"/>
      <c r="B3047" s="242"/>
      <c r="C3047" s="242"/>
      <c r="D3047" s="243"/>
      <c r="E3047" s="243"/>
      <c r="F3047" s="244"/>
      <c r="G3047" s="247"/>
      <c r="H3047" s="246"/>
      <c r="I3047" s="247"/>
    </row>
    <row r="3048" spans="1:9">
      <c r="A3048" s="242"/>
      <c r="B3048" s="242"/>
      <c r="C3048" s="242"/>
      <c r="D3048" s="243"/>
      <c r="E3048" s="243"/>
      <c r="F3048" s="244"/>
      <c r="G3048" s="247"/>
      <c r="H3048" s="246"/>
      <c r="I3048" s="247"/>
    </row>
    <row r="3049" spans="1:9">
      <c r="A3049" s="242"/>
      <c r="B3049" s="242"/>
      <c r="C3049" s="242"/>
      <c r="D3049" s="243"/>
      <c r="E3049" s="243"/>
      <c r="F3049" s="244"/>
      <c r="G3049" s="247"/>
      <c r="H3049" s="246"/>
      <c r="I3049" s="247"/>
    </row>
    <row r="3050" spans="1:9">
      <c r="A3050" s="242"/>
      <c r="B3050" s="242"/>
      <c r="C3050" s="242"/>
      <c r="D3050" s="243"/>
      <c r="E3050" s="243"/>
      <c r="F3050" s="244"/>
      <c r="G3050" s="247"/>
      <c r="H3050" s="246"/>
      <c r="I3050" s="247"/>
    </row>
    <row r="3051" spans="1:9">
      <c r="A3051" s="242"/>
      <c r="B3051" s="242"/>
      <c r="C3051" s="242"/>
      <c r="D3051" s="243"/>
      <c r="E3051" s="243"/>
      <c r="F3051" s="244"/>
      <c r="G3051" s="247"/>
      <c r="H3051" s="246"/>
      <c r="I3051" s="247"/>
    </row>
    <row r="3052" spans="1:9">
      <c r="A3052" s="242"/>
      <c r="B3052" s="242"/>
      <c r="C3052" s="242"/>
      <c r="D3052" s="243"/>
      <c r="E3052" s="243"/>
      <c r="F3052" s="244"/>
      <c r="G3052" s="247"/>
      <c r="H3052" s="246"/>
      <c r="I3052" s="247"/>
    </row>
    <row r="3053" spans="1:9">
      <c r="A3053" s="242"/>
      <c r="B3053" s="242"/>
      <c r="C3053" s="242"/>
      <c r="D3053" s="243"/>
      <c r="E3053" s="243"/>
      <c r="F3053" s="244"/>
      <c r="G3053" s="247"/>
      <c r="H3053" s="246"/>
      <c r="I3053" s="247"/>
    </row>
    <row r="3054" spans="1:9">
      <c r="A3054" s="242"/>
      <c r="B3054" s="242"/>
      <c r="C3054" s="242"/>
      <c r="D3054" s="243"/>
      <c r="E3054" s="243"/>
      <c r="F3054" s="244"/>
      <c r="G3054" s="247"/>
      <c r="H3054" s="246"/>
      <c r="I3054" s="247"/>
    </row>
    <row r="3055" spans="1:9">
      <c r="A3055" s="242"/>
      <c r="B3055" s="242"/>
      <c r="C3055" s="242"/>
      <c r="D3055" s="243"/>
      <c r="E3055" s="243"/>
      <c r="F3055" s="244"/>
      <c r="G3055" s="247"/>
      <c r="H3055" s="246"/>
      <c r="I3055" s="247"/>
    </row>
    <row r="3056" spans="1:9">
      <c r="A3056" s="242"/>
      <c r="B3056" s="242"/>
      <c r="C3056" s="242"/>
      <c r="D3056" s="243"/>
      <c r="E3056" s="243"/>
      <c r="F3056" s="244"/>
      <c r="G3056" s="247"/>
      <c r="H3056" s="246"/>
      <c r="I3056" s="247"/>
    </row>
    <row r="3057" spans="1:9">
      <c r="A3057" s="242"/>
      <c r="B3057" s="242"/>
      <c r="C3057" s="242"/>
      <c r="D3057" s="243"/>
      <c r="E3057" s="243"/>
      <c r="F3057" s="244"/>
      <c r="G3057" s="247"/>
      <c r="H3057" s="246"/>
      <c r="I3057" s="247"/>
    </row>
    <row r="3058" spans="1:9">
      <c r="A3058" s="242"/>
      <c r="B3058" s="242"/>
      <c r="C3058" s="242"/>
      <c r="D3058" s="243"/>
      <c r="E3058" s="243"/>
      <c r="F3058" s="244"/>
      <c r="G3058" s="247"/>
      <c r="H3058" s="246"/>
      <c r="I3058" s="247"/>
    </row>
    <row r="3059" spans="1:9">
      <c r="A3059" s="242"/>
      <c r="B3059" s="242"/>
      <c r="C3059" s="242"/>
      <c r="D3059" s="243"/>
      <c r="E3059" s="243"/>
      <c r="F3059" s="244"/>
      <c r="G3059" s="247"/>
      <c r="H3059" s="246"/>
      <c r="I3059" s="247"/>
    </row>
    <row r="3060" spans="1:9">
      <c r="A3060" s="242"/>
      <c r="B3060" s="242"/>
      <c r="C3060" s="242"/>
      <c r="D3060" s="243"/>
      <c r="E3060" s="243"/>
      <c r="F3060" s="244"/>
      <c r="G3060" s="247"/>
      <c r="H3060" s="246"/>
      <c r="I3060" s="247"/>
    </row>
    <row r="3061" spans="1:9">
      <c r="A3061" s="242"/>
      <c r="B3061" s="242"/>
      <c r="C3061" s="242"/>
      <c r="D3061" s="243"/>
      <c r="E3061" s="243"/>
      <c r="F3061" s="244"/>
      <c r="G3061" s="247"/>
      <c r="H3061" s="246"/>
      <c r="I3061" s="247"/>
    </row>
    <row r="3062" spans="1:9">
      <c r="A3062" s="242"/>
      <c r="B3062" s="242"/>
      <c r="C3062" s="242"/>
      <c r="D3062" s="243"/>
      <c r="E3062" s="243"/>
      <c r="F3062" s="244"/>
      <c r="G3062" s="247"/>
      <c r="H3062" s="246"/>
      <c r="I3062" s="247"/>
    </row>
    <row r="3063" spans="1:9">
      <c r="A3063" s="242"/>
      <c r="B3063" s="242"/>
      <c r="C3063" s="242"/>
      <c r="D3063" s="243"/>
      <c r="E3063" s="243"/>
      <c r="F3063" s="244"/>
      <c r="G3063" s="247"/>
      <c r="H3063" s="246"/>
      <c r="I3063" s="247"/>
    </row>
    <row r="3064" spans="1:9">
      <c r="A3064" s="242"/>
      <c r="B3064" s="242"/>
      <c r="C3064" s="242"/>
      <c r="D3064" s="243"/>
      <c r="E3064" s="243"/>
      <c r="F3064" s="244"/>
      <c r="G3064" s="247"/>
      <c r="H3064" s="246"/>
      <c r="I3064" s="247"/>
    </row>
    <row r="3065" spans="1:9">
      <c r="A3065" s="242"/>
      <c r="B3065" s="242"/>
      <c r="C3065" s="242"/>
      <c r="D3065" s="243"/>
      <c r="E3065" s="243"/>
      <c r="F3065" s="244"/>
      <c r="G3065" s="247"/>
      <c r="H3065" s="246"/>
      <c r="I3065" s="247"/>
    </row>
    <row r="3066" spans="1:9">
      <c r="A3066" s="242"/>
      <c r="B3066" s="242"/>
      <c r="C3066" s="242"/>
      <c r="D3066" s="243"/>
      <c r="E3066" s="243"/>
      <c r="F3066" s="244"/>
      <c r="G3066" s="247"/>
      <c r="H3066" s="246"/>
      <c r="I3066" s="247"/>
    </row>
    <row r="3067" spans="1:9">
      <c r="A3067" s="242"/>
      <c r="B3067" s="242"/>
      <c r="C3067" s="242"/>
      <c r="D3067" s="243"/>
      <c r="E3067" s="243"/>
      <c r="F3067" s="244"/>
      <c r="G3067" s="247"/>
      <c r="H3067" s="246"/>
      <c r="I3067" s="247"/>
    </row>
    <row r="3068" spans="1:9">
      <c r="A3068" s="242"/>
      <c r="B3068" s="242"/>
      <c r="C3068" s="242"/>
      <c r="D3068" s="243"/>
      <c r="E3068" s="243"/>
      <c r="F3068" s="244"/>
      <c r="G3068" s="247"/>
      <c r="H3068" s="246"/>
      <c r="I3068" s="247"/>
    </row>
    <row r="3069" spans="1:9">
      <c r="A3069" s="242"/>
      <c r="B3069" s="242"/>
      <c r="C3069" s="242"/>
      <c r="D3069" s="243"/>
      <c r="E3069" s="243"/>
      <c r="F3069" s="244"/>
      <c r="G3069" s="247"/>
      <c r="H3069" s="246"/>
      <c r="I3069" s="247"/>
    </row>
    <row r="3070" spans="1:9">
      <c r="A3070" s="242"/>
      <c r="B3070" s="242"/>
      <c r="C3070" s="242"/>
      <c r="D3070" s="243"/>
      <c r="E3070" s="243"/>
      <c r="F3070" s="244"/>
      <c r="G3070" s="247"/>
      <c r="H3070" s="246"/>
      <c r="I3070" s="247"/>
    </row>
    <row r="3071" spans="1:9">
      <c r="A3071" s="242"/>
      <c r="B3071" s="242"/>
      <c r="C3071" s="242"/>
      <c r="D3071" s="243"/>
      <c r="E3071" s="243"/>
      <c r="F3071" s="244"/>
      <c r="G3071" s="247"/>
      <c r="H3071" s="246"/>
      <c r="I3071" s="247"/>
    </row>
    <row r="3072" spans="1:9">
      <c r="A3072" s="242"/>
      <c r="B3072" s="242"/>
      <c r="C3072" s="242"/>
      <c r="D3072" s="243"/>
      <c r="E3072" s="243"/>
      <c r="F3072" s="244"/>
      <c r="G3072" s="247"/>
      <c r="H3072" s="246"/>
      <c r="I3072" s="247"/>
    </row>
    <row r="3073" spans="1:9">
      <c r="A3073" s="242"/>
      <c r="B3073" s="242"/>
      <c r="C3073" s="242"/>
      <c r="D3073" s="243"/>
      <c r="E3073" s="243"/>
      <c r="F3073" s="244"/>
      <c r="G3073" s="247"/>
      <c r="H3073" s="246"/>
      <c r="I3073" s="247"/>
    </row>
    <row r="3074" spans="1:9">
      <c r="A3074" s="242"/>
      <c r="B3074" s="242"/>
      <c r="C3074" s="242"/>
      <c r="D3074" s="243"/>
      <c r="E3074" s="243"/>
      <c r="F3074" s="244"/>
      <c r="G3074" s="247"/>
      <c r="H3074" s="246"/>
      <c r="I3074" s="247"/>
    </row>
    <row r="3075" spans="1:9">
      <c r="A3075" s="242"/>
      <c r="B3075" s="242"/>
      <c r="C3075" s="242"/>
      <c r="D3075" s="243"/>
      <c r="E3075" s="243"/>
      <c r="F3075" s="244"/>
      <c r="G3075" s="247"/>
      <c r="H3075" s="246"/>
      <c r="I3075" s="247"/>
    </row>
    <row r="3076" spans="1:9">
      <c r="A3076" s="242"/>
      <c r="B3076" s="242"/>
      <c r="C3076" s="242"/>
      <c r="D3076" s="243"/>
      <c r="E3076" s="243"/>
      <c r="F3076" s="244"/>
      <c r="G3076" s="247"/>
      <c r="H3076" s="246"/>
      <c r="I3076" s="247"/>
    </row>
    <row r="3077" spans="1:9">
      <c r="A3077" s="242"/>
      <c r="B3077" s="242"/>
      <c r="C3077" s="242"/>
      <c r="D3077" s="243"/>
      <c r="E3077" s="243"/>
      <c r="F3077" s="244"/>
      <c r="G3077" s="247"/>
      <c r="H3077" s="246"/>
      <c r="I3077" s="247"/>
    </row>
    <row r="3078" spans="1:9">
      <c r="A3078" s="242"/>
      <c r="B3078" s="242"/>
      <c r="C3078" s="242"/>
      <c r="D3078" s="243"/>
      <c r="E3078" s="243"/>
      <c r="F3078" s="244"/>
      <c r="G3078" s="247"/>
      <c r="H3078" s="246"/>
      <c r="I3078" s="247"/>
    </row>
    <row r="3079" spans="1:9">
      <c r="A3079" s="242"/>
      <c r="B3079" s="242"/>
      <c r="C3079" s="242"/>
      <c r="D3079" s="243"/>
      <c r="E3079" s="243"/>
      <c r="F3079" s="244"/>
      <c r="G3079" s="247"/>
      <c r="H3079" s="246"/>
      <c r="I3079" s="247"/>
    </row>
    <row r="3080" spans="1:9">
      <c r="A3080" s="242"/>
      <c r="B3080" s="242"/>
      <c r="C3080" s="242"/>
      <c r="D3080" s="243"/>
      <c r="E3080" s="243"/>
      <c r="F3080" s="244"/>
      <c r="G3080" s="247"/>
      <c r="H3080" s="246"/>
      <c r="I3080" s="247"/>
    </row>
    <row r="3081" spans="1:9">
      <c r="A3081" s="242"/>
      <c r="B3081" s="242"/>
      <c r="C3081" s="242"/>
      <c r="D3081" s="243"/>
      <c r="E3081" s="243"/>
      <c r="F3081" s="244"/>
      <c r="G3081" s="247"/>
      <c r="H3081" s="246"/>
      <c r="I3081" s="247"/>
    </row>
    <row r="3082" spans="1:9">
      <c r="A3082" s="242"/>
      <c r="B3082" s="242"/>
      <c r="C3082" s="242"/>
      <c r="D3082" s="243"/>
      <c r="E3082" s="243"/>
      <c r="F3082" s="244"/>
      <c r="G3082" s="247"/>
      <c r="H3082" s="246"/>
      <c r="I3082" s="247"/>
    </row>
    <row r="3083" spans="1:9">
      <c r="A3083" s="242"/>
      <c r="B3083" s="242"/>
      <c r="C3083" s="242"/>
      <c r="D3083" s="243"/>
      <c r="E3083" s="243"/>
      <c r="F3083" s="244"/>
      <c r="G3083" s="247"/>
      <c r="H3083" s="246"/>
      <c r="I3083" s="247"/>
    </row>
    <row r="3084" spans="1:9">
      <c r="A3084" s="242"/>
      <c r="B3084" s="242"/>
      <c r="C3084" s="242"/>
      <c r="D3084" s="243"/>
      <c r="E3084" s="243"/>
      <c r="F3084" s="244"/>
      <c r="G3084" s="247"/>
      <c r="H3084" s="246"/>
      <c r="I3084" s="247"/>
    </row>
    <row r="3085" spans="1:9">
      <c r="A3085" s="242"/>
      <c r="B3085" s="242"/>
      <c r="C3085" s="242"/>
      <c r="D3085" s="243"/>
      <c r="E3085" s="243"/>
      <c r="F3085" s="244"/>
      <c r="G3085" s="247"/>
      <c r="H3085" s="246"/>
      <c r="I3085" s="247"/>
    </row>
    <row r="3086" spans="1:9">
      <c r="A3086" s="242"/>
      <c r="B3086" s="242"/>
      <c r="C3086" s="242"/>
      <c r="D3086" s="243"/>
      <c r="E3086" s="243"/>
      <c r="F3086" s="244"/>
      <c r="G3086" s="247"/>
      <c r="H3086" s="246"/>
      <c r="I3086" s="247"/>
    </row>
    <row r="3087" spans="1:9">
      <c r="A3087" s="242"/>
      <c r="B3087" s="242"/>
      <c r="C3087" s="242"/>
      <c r="D3087" s="243"/>
      <c r="E3087" s="243"/>
      <c r="F3087" s="244"/>
      <c r="G3087" s="247"/>
      <c r="H3087" s="246"/>
      <c r="I3087" s="247"/>
    </row>
    <row r="3088" spans="1:9">
      <c r="A3088" s="242"/>
      <c r="B3088" s="242"/>
      <c r="C3088" s="242"/>
      <c r="D3088" s="243"/>
      <c r="E3088" s="243"/>
      <c r="F3088" s="244"/>
      <c r="G3088" s="247"/>
      <c r="H3088" s="246"/>
      <c r="I3088" s="247"/>
    </row>
    <row r="3089" spans="1:9">
      <c r="A3089" s="242"/>
      <c r="B3089" s="242"/>
      <c r="C3089" s="242"/>
      <c r="D3089" s="243"/>
      <c r="E3089" s="243"/>
      <c r="F3089" s="244"/>
      <c r="G3089" s="247"/>
      <c r="H3089" s="246"/>
      <c r="I3089" s="247"/>
    </row>
    <row r="3090" spans="1:9">
      <c r="A3090" s="242"/>
      <c r="B3090" s="242"/>
      <c r="C3090" s="242"/>
      <c r="D3090" s="243"/>
      <c r="E3090" s="243"/>
      <c r="F3090" s="244"/>
      <c r="G3090" s="247"/>
      <c r="H3090" s="246"/>
      <c r="I3090" s="247"/>
    </row>
    <row r="3091" spans="1:9">
      <c r="A3091" s="242"/>
      <c r="B3091" s="242"/>
      <c r="C3091" s="242"/>
      <c r="D3091" s="243"/>
      <c r="E3091" s="243"/>
      <c r="F3091" s="244"/>
      <c r="G3091" s="247"/>
      <c r="H3091" s="246"/>
      <c r="I3091" s="247"/>
    </row>
    <row r="3092" spans="1:9">
      <c r="A3092" s="242"/>
      <c r="B3092" s="242"/>
      <c r="C3092" s="242"/>
      <c r="D3092" s="243"/>
      <c r="E3092" s="243"/>
      <c r="F3092" s="244"/>
      <c r="G3092" s="247"/>
      <c r="H3092" s="246"/>
      <c r="I3092" s="247"/>
    </row>
    <row r="3093" spans="1:9">
      <c r="A3093" s="242"/>
      <c r="B3093" s="242"/>
      <c r="C3093" s="242"/>
      <c r="D3093" s="243"/>
      <c r="E3093" s="243"/>
      <c r="F3093" s="244"/>
      <c r="G3093" s="247"/>
      <c r="H3093" s="246"/>
      <c r="I3093" s="247"/>
    </row>
    <row r="3094" spans="1:9">
      <c r="A3094" s="242"/>
      <c r="B3094" s="242"/>
      <c r="C3094" s="242"/>
      <c r="D3094" s="243"/>
      <c r="E3094" s="243"/>
      <c r="F3094" s="244"/>
      <c r="G3094" s="247"/>
      <c r="H3094" s="246"/>
      <c r="I3094" s="247"/>
    </row>
    <row r="3095" spans="1:9">
      <c r="A3095" s="242"/>
      <c r="B3095" s="242"/>
      <c r="C3095" s="242"/>
      <c r="D3095" s="243"/>
      <c r="E3095" s="243"/>
      <c r="F3095" s="244"/>
      <c r="G3095" s="247"/>
      <c r="H3095" s="246"/>
      <c r="I3095" s="247"/>
    </row>
    <row r="3096" spans="1:9">
      <c r="A3096" s="242"/>
      <c r="B3096" s="242"/>
      <c r="C3096" s="242"/>
      <c r="D3096" s="243"/>
      <c r="E3096" s="243"/>
      <c r="F3096" s="244"/>
      <c r="G3096" s="247"/>
      <c r="H3096" s="246"/>
      <c r="I3096" s="247"/>
    </row>
    <row r="3097" spans="1:9">
      <c r="A3097" s="242"/>
      <c r="B3097" s="242"/>
      <c r="C3097" s="242"/>
      <c r="D3097" s="243"/>
      <c r="E3097" s="243"/>
      <c r="F3097" s="244"/>
      <c r="G3097" s="247"/>
      <c r="H3097" s="246"/>
      <c r="I3097" s="247"/>
    </row>
    <row r="3098" spans="1:9">
      <c r="A3098" s="242"/>
      <c r="B3098" s="242"/>
      <c r="C3098" s="242"/>
      <c r="D3098" s="243"/>
      <c r="E3098" s="243"/>
      <c r="F3098" s="244"/>
      <c r="G3098" s="247"/>
      <c r="H3098" s="246"/>
      <c r="I3098" s="247"/>
    </row>
    <row r="3099" spans="1:9">
      <c r="A3099" s="242"/>
      <c r="B3099" s="242"/>
      <c r="C3099" s="242"/>
      <c r="D3099" s="243"/>
      <c r="E3099" s="243"/>
      <c r="F3099" s="244"/>
      <c r="G3099" s="247"/>
      <c r="H3099" s="246"/>
      <c r="I3099" s="247"/>
    </row>
    <row r="3100" spans="1:9">
      <c r="A3100" s="242"/>
      <c r="B3100" s="242"/>
      <c r="C3100" s="242"/>
      <c r="D3100" s="243"/>
      <c r="E3100" s="243"/>
      <c r="F3100" s="244"/>
      <c r="G3100" s="247"/>
      <c r="H3100" s="246"/>
      <c r="I3100" s="247"/>
    </row>
    <row r="3101" spans="1:9">
      <c r="A3101" s="242"/>
      <c r="B3101" s="242"/>
      <c r="C3101" s="242"/>
      <c r="D3101" s="243"/>
      <c r="E3101" s="243"/>
      <c r="F3101" s="244"/>
      <c r="G3101" s="247"/>
      <c r="H3101" s="246"/>
      <c r="I3101" s="247"/>
    </row>
    <row r="3102" spans="1:9">
      <c r="A3102" s="242"/>
      <c r="B3102" s="242"/>
      <c r="C3102" s="242"/>
      <c r="D3102" s="243"/>
      <c r="E3102" s="243"/>
      <c r="F3102" s="244"/>
      <c r="G3102" s="247"/>
      <c r="H3102" s="246"/>
      <c r="I3102" s="247"/>
    </row>
    <row r="3103" spans="1:9">
      <c r="A3103" s="242"/>
      <c r="B3103" s="242"/>
      <c r="C3103" s="242"/>
      <c r="D3103" s="243"/>
      <c r="E3103" s="243"/>
      <c r="F3103" s="244"/>
      <c r="G3103" s="247"/>
      <c r="H3103" s="246"/>
      <c r="I3103" s="247"/>
    </row>
    <row r="3104" spans="1:9">
      <c r="A3104" s="242"/>
      <c r="B3104" s="242"/>
      <c r="C3104" s="242"/>
      <c r="D3104" s="243"/>
      <c r="E3104" s="243"/>
      <c r="F3104" s="244"/>
      <c r="G3104" s="247"/>
      <c r="H3104" s="246"/>
      <c r="I3104" s="247"/>
    </row>
    <row r="3105" spans="1:9">
      <c r="A3105" s="242"/>
      <c r="B3105" s="242"/>
      <c r="C3105" s="242"/>
      <c r="D3105" s="243"/>
      <c r="E3105" s="243"/>
      <c r="F3105" s="244"/>
      <c r="G3105" s="247"/>
      <c r="H3105" s="246"/>
      <c r="I3105" s="247"/>
    </row>
    <row r="3106" spans="1:9">
      <c r="A3106" s="242"/>
      <c r="B3106" s="242"/>
      <c r="C3106" s="242"/>
      <c r="D3106" s="243"/>
      <c r="E3106" s="243"/>
      <c r="F3106" s="244"/>
      <c r="G3106" s="247"/>
      <c r="H3106" s="246"/>
      <c r="I3106" s="247"/>
    </row>
    <row r="3107" spans="1:9">
      <c r="A3107" s="242"/>
      <c r="B3107" s="242"/>
      <c r="C3107" s="242"/>
      <c r="D3107" s="243"/>
      <c r="E3107" s="243"/>
      <c r="F3107" s="244"/>
      <c r="G3107" s="247"/>
      <c r="H3107" s="246"/>
      <c r="I3107" s="247"/>
    </row>
    <row r="3108" spans="1:9">
      <c r="A3108" s="242"/>
      <c r="B3108" s="242"/>
      <c r="C3108" s="242"/>
      <c r="D3108" s="243"/>
      <c r="E3108" s="243"/>
      <c r="F3108" s="244"/>
      <c r="G3108" s="247"/>
      <c r="H3108" s="246"/>
      <c r="I3108" s="247"/>
    </row>
    <row r="3109" spans="1:9">
      <c r="A3109" s="242"/>
      <c r="B3109" s="242"/>
      <c r="C3109" s="242"/>
      <c r="D3109" s="243"/>
      <c r="E3109" s="243"/>
      <c r="F3109" s="244"/>
      <c r="G3109" s="247"/>
      <c r="H3109" s="246"/>
      <c r="I3109" s="247"/>
    </row>
    <row r="3110" spans="1:9">
      <c r="A3110" s="242"/>
      <c r="B3110" s="242"/>
      <c r="C3110" s="242"/>
      <c r="D3110" s="243"/>
      <c r="E3110" s="243"/>
      <c r="F3110" s="244"/>
      <c r="G3110" s="247"/>
      <c r="H3110" s="246"/>
      <c r="I3110" s="247"/>
    </row>
    <row r="3111" spans="1:9">
      <c r="A3111" s="242"/>
      <c r="B3111" s="242"/>
      <c r="C3111" s="242"/>
      <c r="D3111" s="243"/>
      <c r="E3111" s="243"/>
      <c r="F3111" s="244"/>
      <c r="G3111" s="247"/>
      <c r="H3111" s="246"/>
      <c r="I3111" s="247"/>
    </row>
    <row r="3112" spans="1:9">
      <c r="A3112" s="242"/>
      <c r="B3112" s="242"/>
      <c r="C3112" s="242"/>
      <c r="D3112" s="243"/>
      <c r="E3112" s="243"/>
      <c r="F3112" s="244"/>
      <c r="G3112" s="247"/>
      <c r="H3112" s="246"/>
      <c r="I3112" s="247"/>
    </row>
    <row r="3113" spans="1:9">
      <c r="A3113" s="242"/>
      <c r="B3113" s="242"/>
      <c r="C3113" s="242"/>
      <c r="D3113" s="243"/>
      <c r="E3113" s="243"/>
      <c r="F3113" s="244"/>
      <c r="G3113" s="247"/>
      <c r="H3113" s="246"/>
      <c r="I3113" s="247"/>
    </row>
    <row r="3114" spans="1:9">
      <c r="A3114" s="242"/>
      <c r="B3114" s="242"/>
      <c r="C3114" s="242"/>
      <c r="D3114" s="243"/>
      <c r="E3114" s="243"/>
      <c r="F3114" s="244"/>
      <c r="G3114" s="247"/>
      <c r="H3114" s="246"/>
      <c r="I3114" s="247"/>
    </row>
    <row r="3115" spans="1:9">
      <c r="A3115" s="242"/>
      <c r="B3115" s="242"/>
      <c r="C3115" s="242"/>
      <c r="D3115" s="243"/>
      <c r="E3115" s="243"/>
      <c r="F3115" s="244"/>
      <c r="G3115" s="247"/>
      <c r="H3115" s="246"/>
      <c r="I3115" s="247"/>
    </row>
    <row r="3116" spans="1:9">
      <c r="A3116" s="242"/>
      <c r="B3116" s="242"/>
      <c r="C3116" s="242"/>
      <c r="D3116" s="243"/>
      <c r="E3116" s="243"/>
      <c r="F3116" s="244"/>
      <c r="G3116" s="247"/>
      <c r="H3116" s="246"/>
      <c r="I3116" s="247"/>
    </row>
    <row r="3117" spans="1:9">
      <c r="A3117" s="242"/>
      <c r="B3117" s="242"/>
      <c r="C3117" s="242"/>
      <c r="D3117" s="243"/>
      <c r="E3117" s="243"/>
      <c r="F3117" s="244"/>
      <c r="G3117" s="247"/>
      <c r="H3117" s="246"/>
      <c r="I3117" s="247"/>
    </row>
    <row r="3118" spans="1:9">
      <c r="A3118" s="242"/>
      <c r="B3118" s="242"/>
      <c r="C3118" s="242"/>
      <c r="D3118" s="243"/>
      <c r="E3118" s="243"/>
      <c r="F3118" s="244"/>
      <c r="G3118" s="247"/>
      <c r="H3118" s="246"/>
      <c r="I3118" s="247"/>
    </row>
    <row r="3119" spans="1:9">
      <c r="A3119" s="242"/>
      <c r="B3119" s="242"/>
      <c r="C3119" s="242"/>
      <c r="D3119" s="243"/>
      <c r="E3119" s="243"/>
      <c r="F3119" s="244"/>
      <c r="G3119" s="247"/>
      <c r="H3119" s="246"/>
      <c r="I3119" s="247"/>
    </row>
    <row r="3120" spans="1:9">
      <c r="A3120" s="242"/>
      <c r="B3120" s="242"/>
      <c r="C3120" s="242"/>
      <c r="D3120" s="243"/>
      <c r="E3120" s="243"/>
      <c r="F3120" s="244"/>
      <c r="G3120" s="247"/>
      <c r="H3120" s="246"/>
      <c r="I3120" s="247"/>
    </row>
    <row r="3121" spans="1:9">
      <c r="A3121" s="242"/>
      <c r="B3121" s="242"/>
      <c r="C3121" s="242"/>
      <c r="D3121" s="243"/>
      <c r="E3121" s="243"/>
      <c r="F3121" s="244"/>
      <c r="G3121" s="247"/>
      <c r="H3121" s="246"/>
      <c r="I3121" s="247"/>
    </row>
    <row r="3122" spans="1:9">
      <c r="A3122" s="242"/>
      <c r="B3122" s="242"/>
      <c r="C3122" s="242"/>
      <c r="D3122" s="243"/>
      <c r="E3122" s="243"/>
      <c r="F3122" s="244"/>
      <c r="G3122" s="247"/>
      <c r="H3122" s="246"/>
      <c r="I3122" s="247"/>
    </row>
    <row r="3123" spans="1:9">
      <c r="A3123" s="242"/>
      <c r="B3123" s="242"/>
      <c r="C3123" s="242"/>
      <c r="D3123" s="243"/>
      <c r="E3123" s="243"/>
      <c r="F3123" s="244"/>
      <c r="G3123" s="247"/>
      <c r="H3123" s="246"/>
      <c r="I3123" s="247"/>
    </row>
    <row r="3124" spans="1:9">
      <c r="A3124" s="242"/>
      <c r="B3124" s="242"/>
      <c r="C3124" s="242"/>
      <c r="D3124" s="243"/>
      <c r="E3124" s="243"/>
      <c r="F3124" s="244"/>
      <c r="G3124" s="247"/>
      <c r="H3124" s="246"/>
      <c r="I3124" s="247"/>
    </row>
    <row r="3125" spans="1:9">
      <c r="A3125" s="242"/>
      <c r="B3125" s="242"/>
      <c r="C3125" s="242"/>
      <c r="D3125" s="243"/>
      <c r="E3125" s="243"/>
      <c r="F3125" s="244"/>
      <c r="G3125" s="247"/>
      <c r="H3125" s="246"/>
      <c r="I3125" s="247"/>
    </row>
    <row r="3126" spans="1:9">
      <c r="A3126" s="242"/>
      <c r="B3126" s="242"/>
      <c r="C3126" s="242"/>
      <c r="D3126" s="243"/>
      <c r="E3126" s="243"/>
      <c r="F3126" s="244"/>
      <c r="G3126" s="247"/>
      <c r="H3126" s="246"/>
      <c r="I3126" s="247"/>
    </row>
    <row r="3127" spans="1:9">
      <c r="A3127" s="242"/>
      <c r="B3127" s="242"/>
      <c r="C3127" s="242"/>
      <c r="D3127" s="243"/>
      <c r="E3127" s="243"/>
      <c r="F3127" s="244"/>
      <c r="G3127" s="247"/>
      <c r="H3127" s="246"/>
      <c r="I3127" s="247"/>
    </row>
    <row r="3128" spans="1:9">
      <c r="A3128" s="242"/>
      <c r="B3128" s="242"/>
      <c r="C3128" s="242"/>
      <c r="D3128" s="243"/>
      <c r="E3128" s="243"/>
      <c r="F3128" s="244"/>
      <c r="G3128" s="247"/>
      <c r="H3128" s="246"/>
      <c r="I3128" s="247"/>
    </row>
    <row r="3129" spans="1:9">
      <c r="A3129" s="242"/>
      <c r="B3129" s="242"/>
      <c r="C3129" s="242"/>
      <c r="D3129" s="243"/>
      <c r="E3129" s="243"/>
      <c r="F3129" s="244"/>
      <c r="G3129" s="247"/>
      <c r="H3129" s="246"/>
      <c r="I3129" s="247"/>
    </row>
    <row r="3130" spans="1:9">
      <c r="A3130" s="242"/>
      <c r="B3130" s="242"/>
      <c r="C3130" s="242"/>
      <c r="D3130" s="243"/>
      <c r="E3130" s="243"/>
      <c r="F3130" s="244"/>
      <c r="G3130" s="247"/>
      <c r="H3130" s="246"/>
      <c r="I3130" s="247"/>
    </row>
    <row r="3131" spans="1:9">
      <c r="A3131" s="242"/>
      <c r="B3131" s="242"/>
      <c r="C3131" s="242"/>
      <c r="D3131" s="243"/>
      <c r="E3131" s="243"/>
      <c r="F3131" s="244"/>
      <c r="G3131" s="247"/>
      <c r="H3131" s="246"/>
      <c r="I3131" s="247"/>
    </row>
    <row r="3132" spans="1:9">
      <c r="A3132" s="242"/>
      <c r="B3132" s="242"/>
      <c r="C3132" s="242"/>
      <c r="D3132" s="243"/>
      <c r="E3132" s="243"/>
      <c r="F3132" s="244"/>
      <c r="G3132" s="247"/>
      <c r="H3132" s="246"/>
      <c r="I3132" s="247"/>
    </row>
    <row r="3133" spans="1:9">
      <c r="A3133" s="242"/>
      <c r="B3133" s="242"/>
      <c r="C3133" s="242"/>
      <c r="D3133" s="243"/>
      <c r="E3133" s="243"/>
      <c r="F3133" s="244"/>
      <c r="G3133" s="247"/>
      <c r="H3133" s="246"/>
      <c r="I3133" s="247"/>
    </row>
    <row r="3134" spans="1:9">
      <c r="A3134" s="242"/>
      <c r="B3134" s="242"/>
      <c r="C3134" s="242"/>
      <c r="D3134" s="243"/>
      <c r="E3134" s="243"/>
      <c r="F3134" s="244"/>
      <c r="G3134" s="247"/>
      <c r="H3134" s="246"/>
      <c r="I3134" s="247"/>
    </row>
    <row r="3135" spans="1:9">
      <c r="A3135" s="242"/>
      <c r="B3135" s="242"/>
      <c r="C3135" s="242"/>
      <c r="D3135" s="243"/>
      <c r="E3135" s="243"/>
      <c r="F3135" s="244"/>
      <c r="G3135" s="247"/>
      <c r="H3135" s="246"/>
      <c r="I3135" s="247"/>
    </row>
    <row r="3136" spans="1:9">
      <c r="A3136" s="242"/>
      <c r="B3136" s="242"/>
      <c r="C3136" s="242"/>
      <c r="D3136" s="243"/>
      <c r="E3136" s="243"/>
      <c r="F3136" s="244"/>
      <c r="G3136" s="247"/>
      <c r="H3136" s="246"/>
      <c r="I3136" s="247"/>
    </row>
    <row r="3137" spans="1:9">
      <c r="A3137" s="242"/>
      <c r="B3137" s="242"/>
      <c r="C3137" s="242"/>
      <c r="D3137" s="243"/>
      <c r="E3137" s="243"/>
      <c r="F3137" s="244"/>
      <c r="G3137" s="247"/>
      <c r="H3137" s="246"/>
      <c r="I3137" s="247"/>
    </row>
    <row r="3138" spans="1:9">
      <c r="A3138" s="242"/>
      <c r="B3138" s="242"/>
      <c r="C3138" s="242"/>
      <c r="D3138" s="243"/>
      <c r="E3138" s="243"/>
      <c r="F3138" s="244"/>
      <c r="G3138" s="247"/>
      <c r="H3138" s="246"/>
      <c r="I3138" s="247"/>
    </row>
    <row r="3139" spans="1:9">
      <c r="A3139" s="242"/>
      <c r="B3139" s="242"/>
      <c r="C3139" s="242"/>
      <c r="D3139" s="243"/>
      <c r="E3139" s="243"/>
      <c r="F3139" s="244"/>
      <c r="G3139" s="247"/>
      <c r="H3139" s="246"/>
      <c r="I3139" s="247"/>
    </row>
    <row r="3140" spans="1:9">
      <c r="A3140" s="242"/>
      <c r="B3140" s="242"/>
      <c r="C3140" s="242"/>
      <c r="D3140" s="243"/>
      <c r="E3140" s="243"/>
      <c r="F3140" s="244"/>
      <c r="G3140" s="247"/>
      <c r="H3140" s="246"/>
      <c r="I3140" s="247"/>
    </row>
    <row r="3141" spans="1:9">
      <c r="A3141" s="242"/>
      <c r="B3141" s="242"/>
      <c r="C3141" s="242"/>
      <c r="D3141" s="243"/>
      <c r="E3141" s="243"/>
      <c r="F3141" s="244"/>
      <c r="G3141" s="247"/>
      <c r="H3141" s="246"/>
      <c r="I3141" s="247"/>
    </row>
    <row r="3142" spans="1:9">
      <c r="A3142" s="242"/>
      <c r="B3142" s="242"/>
      <c r="C3142" s="242"/>
      <c r="D3142" s="243"/>
      <c r="E3142" s="243"/>
      <c r="F3142" s="244"/>
      <c r="G3142" s="247"/>
      <c r="H3142" s="246"/>
      <c r="I3142" s="247"/>
    </row>
    <row r="3143" spans="1:9">
      <c r="A3143" s="242"/>
      <c r="B3143" s="242"/>
      <c r="C3143" s="242"/>
      <c r="D3143" s="243"/>
      <c r="E3143" s="243"/>
      <c r="F3143" s="244"/>
      <c r="G3143" s="247"/>
      <c r="H3143" s="246"/>
      <c r="I3143" s="247"/>
    </row>
    <row r="3144" spans="1:9">
      <c r="A3144" s="242"/>
      <c r="B3144" s="242"/>
      <c r="C3144" s="242"/>
      <c r="D3144" s="243"/>
      <c r="E3144" s="243"/>
      <c r="F3144" s="244"/>
      <c r="G3144" s="247"/>
      <c r="H3144" s="246"/>
      <c r="I3144" s="247"/>
    </row>
    <row r="3145" spans="1:9">
      <c r="A3145" s="242"/>
      <c r="B3145" s="242"/>
      <c r="C3145" s="242"/>
      <c r="D3145" s="243"/>
      <c r="E3145" s="243"/>
      <c r="F3145" s="244"/>
      <c r="G3145" s="247"/>
      <c r="H3145" s="246"/>
      <c r="I3145" s="247"/>
    </row>
    <row r="3146" spans="1:9">
      <c r="A3146" s="242"/>
      <c r="B3146" s="242"/>
      <c r="C3146" s="242"/>
      <c r="D3146" s="243"/>
      <c r="E3146" s="243"/>
      <c r="F3146" s="244"/>
      <c r="G3146" s="247"/>
      <c r="H3146" s="246"/>
      <c r="I3146" s="247"/>
    </row>
    <row r="3147" spans="1:9">
      <c r="A3147" s="242"/>
      <c r="B3147" s="242"/>
      <c r="C3147" s="242"/>
      <c r="D3147" s="243"/>
      <c r="E3147" s="243"/>
      <c r="F3147" s="244"/>
      <c r="G3147" s="247"/>
      <c r="H3147" s="246"/>
      <c r="I3147" s="247"/>
    </row>
    <row r="3148" spans="1:9">
      <c r="A3148" s="242"/>
      <c r="B3148" s="242"/>
      <c r="C3148" s="242"/>
      <c r="D3148" s="243"/>
      <c r="E3148" s="243"/>
      <c r="F3148" s="244"/>
      <c r="G3148" s="247"/>
      <c r="H3148" s="246"/>
      <c r="I3148" s="247"/>
    </row>
    <row r="3149" spans="1:9">
      <c r="A3149" s="242"/>
      <c r="B3149" s="242"/>
      <c r="C3149" s="242"/>
      <c r="D3149" s="243"/>
      <c r="E3149" s="243"/>
      <c r="F3149" s="244"/>
      <c r="G3149" s="247"/>
      <c r="H3149" s="246"/>
      <c r="I3149" s="247"/>
    </row>
    <row r="3150" spans="1:9">
      <c r="A3150" s="242"/>
      <c r="B3150" s="242"/>
      <c r="C3150" s="242"/>
      <c r="D3150" s="243"/>
      <c r="E3150" s="243"/>
      <c r="F3150" s="244"/>
      <c r="G3150" s="247"/>
      <c r="H3150" s="246"/>
      <c r="I3150" s="247"/>
    </row>
    <row r="3151" spans="1:9">
      <c r="A3151" s="242"/>
      <c r="B3151" s="242"/>
      <c r="C3151" s="242"/>
      <c r="D3151" s="243"/>
      <c r="E3151" s="243"/>
      <c r="F3151" s="244"/>
      <c r="G3151" s="247"/>
      <c r="H3151" s="246"/>
      <c r="I3151" s="247"/>
    </row>
    <row r="3152" spans="1:9">
      <c r="A3152" s="242"/>
      <c r="B3152" s="242"/>
      <c r="C3152" s="242"/>
      <c r="D3152" s="243"/>
      <c r="E3152" s="243"/>
      <c r="F3152" s="244"/>
      <c r="G3152" s="247"/>
      <c r="H3152" s="246"/>
      <c r="I3152" s="247"/>
    </row>
    <row r="3153" spans="1:9">
      <c r="A3153" s="242"/>
      <c r="B3153" s="242"/>
      <c r="C3153" s="242"/>
      <c r="D3153" s="243"/>
      <c r="E3153" s="243"/>
      <c r="F3153" s="244"/>
      <c r="G3153" s="247"/>
      <c r="H3153" s="246"/>
      <c r="I3153" s="247"/>
    </row>
    <row r="3154" spans="1:9">
      <c r="A3154" s="242"/>
      <c r="B3154" s="242"/>
      <c r="C3154" s="242"/>
      <c r="D3154" s="243"/>
      <c r="E3154" s="243"/>
      <c r="F3154" s="244"/>
      <c r="G3154" s="247"/>
      <c r="H3154" s="246"/>
      <c r="I3154" s="247"/>
    </row>
    <row r="3155" spans="1:9">
      <c r="A3155" s="242"/>
      <c r="B3155" s="242"/>
      <c r="C3155" s="242"/>
      <c r="D3155" s="243"/>
      <c r="E3155" s="243"/>
      <c r="F3155" s="244"/>
      <c r="G3155" s="247"/>
      <c r="H3155" s="246"/>
      <c r="I3155" s="247"/>
    </row>
    <row r="3156" spans="1:9">
      <c r="A3156" s="242"/>
      <c r="B3156" s="242"/>
      <c r="C3156" s="242"/>
      <c r="D3156" s="243"/>
      <c r="E3156" s="243"/>
      <c r="F3156" s="244"/>
      <c r="G3156" s="247"/>
      <c r="H3156" s="246"/>
      <c r="I3156" s="247"/>
    </row>
    <row r="3157" spans="1:9">
      <c r="A3157" s="242"/>
      <c r="B3157" s="242"/>
      <c r="C3157" s="242"/>
      <c r="D3157" s="243"/>
      <c r="E3157" s="243"/>
      <c r="F3157" s="244"/>
      <c r="G3157" s="247"/>
      <c r="H3157" s="246"/>
      <c r="I3157" s="247"/>
    </row>
    <row r="3158" spans="1:9">
      <c r="A3158" s="242"/>
      <c r="B3158" s="242"/>
      <c r="C3158" s="242"/>
      <c r="D3158" s="243"/>
      <c r="E3158" s="243"/>
      <c r="F3158" s="244"/>
      <c r="G3158" s="247"/>
      <c r="H3158" s="246"/>
      <c r="I3158" s="247"/>
    </row>
    <row r="3159" spans="1:9">
      <c r="A3159" s="242"/>
      <c r="B3159" s="242"/>
      <c r="C3159" s="242"/>
      <c r="D3159" s="243"/>
      <c r="E3159" s="243"/>
      <c r="F3159" s="244"/>
      <c r="G3159" s="247"/>
      <c r="H3159" s="246"/>
      <c r="I3159" s="247"/>
    </row>
    <row r="3160" spans="1:9">
      <c r="A3160" s="242"/>
      <c r="B3160" s="242"/>
      <c r="C3160" s="242"/>
      <c r="D3160" s="243"/>
      <c r="E3160" s="243"/>
      <c r="F3160" s="244"/>
      <c r="G3160" s="247"/>
      <c r="H3160" s="246"/>
      <c r="I3160" s="247"/>
    </row>
    <row r="3161" spans="1:9">
      <c r="A3161" s="242"/>
      <c r="B3161" s="242"/>
      <c r="C3161" s="242"/>
      <c r="D3161" s="243"/>
      <c r="E3161" s="243"/>
      <c r="F3161" s="244"/>
      <c r="G3161" s="247"/>
      <c r="H3161" s="246"/>
      <c r="I3161" s="247"/>
    </row>
    <row r="3162" spans="1:9">
      <c r="A3162" s="242"/>
      <c r="B3162" s="242"/>
      <c r="C3162" s="242"/>
      <c r="D3162" s="243"/>
      <c r="E3162" s="243"/>
      <c r="F3162" s="244"/>
      <c r="G3162" s="247"/>
      <c r="H3162" s="246"/>
      <c r="I3162" s="247"/>
    </row>
    <row r="3163" spans="1:9">
      <c r="A3163" s="242"/>
      <c r="B3163" s="242"/>
      <c r="C3163" s="242"/>
      <c r="D3163" s="243"/>
      <c r="E3163" s="243"/>
      <c r="F3163" s="244"/>
      <c r="G3163" s="247"/>
      <c r="H3163" s="246"/>
      <c r="I3163" s="247"/>
    </row>
    <row r="3164" spans="1:9">
      <c r="A3164" s="242"/>
      <c r="B3164" s="242"/>
      <c r="C3164" s="242"/>
      <c r="D3164" s="243"/>
      <c r="E3164" s="243"/>
      <c r="F3164" s="244"/>
      <c r="G3164" s="247"/>
      <c r="H3164" s="246"/>
      <c r="I3164" s="247"/>
    </row>
    <row r="3165" spans="1:9">
      <c r="A3165" s="242"/>
      <c r="B3165" s="242"/>
      <c r="C3165" s="242"/>
      <c r="D3165" s="243"/>
      <c r="E3165" s="243"/>
      <c r="F3165" s="244"/>
      <c r="G3165" s="247"/>
      <c r="H3165" s="246"/>
      <c r="I3165" s="247"/>
    </row>
    <row r="3166" spans="1:9">
      <c r="A3166" s="242"/>
      <c r="B3166" s="242"/>
      <c r="C3166" s="242"/>
      <c r="D3166" s="243"/>
      <c r="E3166" s="243"/>
      <c r="F3166" s="244"/>
      <c r="G3166" s="247"/>
      <c r="H3166" s="246"/>
      <c r="I3166" s="247"/>
    </row>
    <row r="3167" spans="1:9">
      <c r="A3167" s="242"/>
      <c r="B3167" s="242"/>
      <c r="C3167" s="242"/>
      <c r="D3167" s="243"/>
      <c r="E3167" s="243"/>
      <c r="F3167" s="244"/>
      <c r="G3167" s="247"/>
      <c r="H3167" s="246"/>
      <c r="I3167" s="247"/>
    </row>
    <row r="3168" spans="1:9">
      <c r="A3168" s="242"/>
      <c r="B3168" s="242"/>
      <c r="C3168" s="242"/>
      <c r="D3168" s="243"/>
      <c r="E3168" s="243"/>
      <c r="F3168" s="244"/>
      <c r="G3168" s="247"/>
      <c r="H3168" s="246"/>
      <c r="I3168" s="247"/>
    </row>
    <row r="3169" spans="1:9">
      <c r="A3169" s="242"/>
      <c r="B3169" s="242"/>
      <c r="C3169" s="242"/>
      <c r="D3169" s="243"/>
      <c r="E3169" s="243"/>
      <c r="F3169" s="244"/>
      <c r="G3169" s="247"/>
      <c r="H3169" s="246"/>
      <c r="I3169" s="247"/>
    </row>
    <row r="3170" spans="1:9">
      <c r="A3170" s="242"/>
      <c r="B3170" s="242"/>
      <c r="C3170" s="242"/>
      <c r="D3170" s="243"/>
      <c r="E3170" s="243"/>
      <c r="F3170" s="244"/>
      <c r="G3170" s="247"/>
      <c r="H3170" s="246"/>
      <c r="I3170" s="247"/>
    </row>
    <row r="3171" spans="1:9">
      <c r="A3171" s="242"/>
      <c r="B3171" s="242"/>
      <c r="C3171" s="242"/>
      <c r="D3171" s="243"/>
      <c r="E3171" s="243"/>
      <c r="F3171" s="244"/>
      <c r="G3171" s="247"/>
      <c r="H3171" s="246"/>
      <c r="I3171" s="247"/>
    </row>
    <row r="3172" spans="1:9">
      <c r="A3172" s="242"/>
      <c r="B3172" s="242"/>
      <c r="C3172" s="242"/>
      <c r="D3172" s="243"/>
      <c r="E3172" s="243"/>
      <c r="F3172" s="244"/>
      <c r="G3172" s="247"/>
      <c r="H3172" s="246"/>
      <c r="I3172" s="247"/>
    </row>
    <row r="3173" spans="1:9">
      <c r="A3173" s="242"/>
      <c r="B3173" s="242"/>
      <c r="C3173" s="242"/>
      <c r="D3173" s="243"/>
      <c r="E3173" s="243"/>
      <c r="F3173" s="244"/>
      <c r="G3173" s="247"/>
      <c r="H3173" s="246"/>
      <c r="I3173" s="247"/>
    </row>
    <row r="3174" spans="1:9">
      <c r="A3174" s="242"/>
      <c r="B3174" s="242"/>
      <c r="C3174" s="242"/>
      <c r="D3174" s="243"/>
      <c r="E3174" s="243"/>
      <c r="F3174" s="244"/>
      <c r="G3174" s="247"/>
      <c r="H3174" s="246"/>
      <c r="I3174" s="247"/>
    </row>
    <row r="3175" spans="1:9">
      <c r="A3175" s="242"/>
      <c r="B3175" s="242"/>
      <c r="C3175" s="242"/>
      <c r="D3175" s="243"/>
      <c r="E3175" s="243"/>
      <c r="F3175" s="244"/>
      <c r="G3175" s="247"/>
      <c r="H3175" s="246"/>
      <c r="I3175" s="247"/>
    </row>
    <row r="3176" spans="1:9">
      <c r="A3176" s="242"/>
      <c r="B3176" s="242"/>
      <c r="C3176" s="242"/>
      <c r="D3176" s="243"/>
      <c r="E3176" s="243"/>
      <c r="F3176" s="244"/>
      <c r="G3176" s="247"/>
      <c r="H3176" s="246"/>
      <c r="I3176" s="247"/>
    </row>
    <row r="3177" spans="1:9">
      <c r="A3177" s="242"/>
      <c r="B3177" s="242"/>
      <c r="C3177" s="242"/>
      <c r="D3177" s="243"/>
      <c r="E3177" s="243"/>
      <c r="F3177" s="244"/>
      <c r="G3177" s="247"/>
      <c r="H3177" s="246"/>
      <c r="I3177" s="247"/>
    </row>
    <row r="3178" spans="1:9">
      <c r="A3178" s="242"/>
      <c r="B3178" s="242"/>
      <c r="C3178" s="242"/>
      <c r="D3178" s="243"/>
      <c r="E3178" s="243"/>
      <c r="F3178" s="244"/>
      <c r="G3178" s="247"/>
      <c r="H3178" s="246"/>
      <c r="I3178" s="247"/>
    </row>
    <row r="3179" spans="1:9">
      <c r="A3179" s="242"/>
      <c r="B3179" s="242"/>
      <c r="C3179" s="242"/>
      <c r="D3179" s="243"/>
      <c r="E3179" s="243"/>
      <c r="F3179" s="244"/>
      <c r="G3179" s="247"/>
      <c r="H3179" s="246"/>
      <c r="I3179" s="247"/>
    </row>
    <row r="3180" spans="1:9">
      <c r="A3180" s="242"/>
      <c r="B3180" s="242"/>
      <c r="C3180" s="242"/>
      <c r="D3180" s="243"/>
      <c r="E3180" s="243"/>
      <c r="F3180" s="244"/>
      <c r="G3180" s="247"/>
      <c r="H3180" s="246"/>
      <c r="I3180" s="247"/>
    </row>
    <row r="3181" spans="1:9">
      <c r="A3181" s="242"/>
      <c r="B3181" s="242"/>
      <c r="C3181" s="242"/>
      <c r="D3181" s="243"/>
      <c r="E3181" s="243"/>
      <c r="F3181" s="244"/>
      <c r="G3181" s="247"/>
      <c r="H3181" s="246"/>
      <c r="I3181" s="247"/>
    </row>
    <row r="3182" spans="1:9">
      <c r="A3182" s="242"/>
      <c r="B3182" s="242"/>
      <c r="C3182" s="242"/>
      <c r="D3182" s="243"/>
      <c r="E3182" s="243"/>
      <c r="F3182" s="244"/>
      <c r="G3182" s="247"/>
      <c r="H3182" s="246"/>
      <c r="I3182" s="247"/>
    </row>
    <row r="3183" spans="1:9">
      <c r="A3183" s="242"/>
      <c r="B3183" s="242"/>
      <c r="C3183" s="242"/>
      <c r="D3183" s="243"/>
      <c r="E3183" s="243"/>
      <c r="F3183" s="244"/>
      <c r="G3183" s="247"/>
      <c r="H3183" s="246"/>
      <c r="I3183" s="247"/>
    </row>
    <row r="3184" spans="1:9">
      <c r="A3184" s="242"/>
      <c r="B3184" s="242"/>
      <c r="C3184" s="242"/>
      <c r="D3184" s="243"/>
      <c r="E3184" s="243"/>
      <c r="F3184" s="244"/>
      <c r="G3184" s="247"/>
      <c r="H3184" s="246"/>
      <c r="I3184" s="247"/>
    </row>
    <row r="3185" spans="1:9">
      <c r="A3185" s="242"/>
      <c r="B3185" s="242"/>
      <c r="C3185" s="242"/>
      <c r="D3185" s="243"/>
      <c r="E3185" s="243"/>
      <c r="F3185" s="244"/>
      <c r="G3185" s="247"/>
      <c r="H3185" s="246"/>
      <c r="I3185" s="247"/>
    </row>
    <row r="3186" spans="1:9">
      <c r="A3186" s="242"/>
      <c r="B3186" s="242"/>
      <c r="C3186" s="242"/>
      <c r="D3186" s="243"/>
      <c r="E3186" s="243"/>
      <c r="F3186" s="244"/>
      <c r="G3186" s="247"/>
      <c r="H3186" s="246"/>
      <c r="I3186" s="247"/>
    </row>
    <row r="3187" spans="1:9">
      <c r="A3187" s="242"/>
      <c r="B3187" s="242"/>
      <c r="C3187" s="242"/>
      <c r="D3187" s="243"/>
      <c r="E3187" s="243"/>
      <c r="F3187" s="244"/>
      <c r="G3187" s="247"/>
      <c r="H3187" s="246"/>
      <c r="I3187" s="247"/>
    </row>
    <row r="3188" spans="1:9">
      <c r="A3188" s="242"/>
      <c r="B3188" s="242"/>
      <c r="C3188" s="242"/>
      <c r="D3188" s="243"/>
      <c r="E3188" s="243"/>
      <c r="F3188" s="244"/>
      <c r="G3188" s="247"/>
      <c r="H3188" s="246"/>
      <c r="I3188" s="247"/>
    </row>
    <row r="3189" spans="1:9">
      <c r="A3189" s="242"/>
      <c r="B3189" s="242"/>
      <c r="C3189" s="242"/>
      <c r="D3189" s="243"/>
      <c r="E3189" s="243"/>
      <c r="F3189" s="244"/>
      <c r="G3189" s="247"/>
      <c r="H3189" s="246"/>
      <c r="I3189" s="247"/>
    </row>
    <row r="3190" spans="1:9">
      <c r="A3190" s="242"/>
      <c r="B3190" s="242"/>
      <c r="C3190" s="242"/>
      <c r="D3190" s="243"/>
      <c r="E3190" s="243"/>
      <c r="F3190" s="244"/>
      <c r="G3190" s="247"/>
      <c r="H3190" s="246"/>
      <c r="I3190" s="247"/>
    </row>
    <row r="3191" spans="1:9">
      <c r="A3191" s="242"/>
      <c r="B3191" s="242"/>
      <c r="C3191" s="242"/>
      <c r="D3191" s="243"/>
      <c r="E3191" s="243"/>
      <c r="F3191" s="244"/>
      <c r="G3191" s="247"/>
      <c r="H3191" s="246"/>
      <c r="I3191" s="247"/>
    </row>
    <row r="3192" spans="1:9">
      <c r="A3192" s="242"/>
      <c r="B3192" s="242"/>
      <c r="C3192" s="242"/>
      <c r="D3192" s="243"/>
      <c r="E3192" s="243"/>
      <c r="F3192" s="244"/>
      <c r="G3192" s="247"/>
      <c r="H3192" s="246"/>
      <c r="I3192" s="247"/>
    </row>
    <row r="3193" spans="1:9">
      <c r="A3193" s="242"/>
      <c r="B3193" s="242"/>
      <c r="C3193" s="242"/>
      <c r="D3193" s="243"/>
      <c r="E3193" s="243"/>
      <c r="F3193" s="244"/>
      <c r="G3193" s="247"/>
      <c r="H3193" s="246"/>
      <c r="I3193" s="247"/>
    </row>
    <row r="3194" spans="1:9">
      <c r="A3194" s="242"/>
      <c r="B3194" s="242"/>
      <c r="C3194" s="242"/>
      <c r="D3194" s="243"/>
      <c r="E3194" s="243"/>
      <c r="F3194" s="244"/>
      <c r="G3194" s="247"/>
      <c r="H3194" s="246"/>
      <c r="I3194" s="247"/>
    </row>
    <row r="3195" spans="1:9">
      <c r="A3195" s="242"/>
      <c r="B3195" s="242"/>
      <c r="C3195" s="242"/>
      <c r="D3195" s="243"/>
      <c r="E3195" s="243"/>
      <c r="F3195" s="244"/>
      <c r="G3195" s="247"/>
      <c r="H3195" s="246"/>
      <c r="I3195" s="247"/>
    </row>
    <row r="3196" spans="1:9">
      <c r="A3196" s="242"/>
      <c r="B3196" s="242"/>
      <c r="C3196" s="242"/>
      <c r="D3196" s="243"/>
      <c r="E3196" s="243"/>
      <c r="F3196" s="244"/>
      <c r="G3196" s="247"/>
      <c r="H3196" s="246"/>
      <c r="I3196" s="247"/>
    </row>
    <row r="3197" spans="1:9">
      <c r="A3197" s="242"/>
      <c r="B3197" s="242"/>
      <c r="C3197" s="242"/>
      <c r="D3197" s="243"/>
      <c r="E3197" s="243"/>
      <c r="F3197" s="244"/>
      <c r="G3197" s="247"/>
      <c r="H3197" s="246"/>
      <c r="I3197" s="247"/>
    </row>
    <row r="3198" spans="1:9">
      <c r="A3198" s="242"/>
      <c r="B3198" s="242"/>
      <c r="C3198" s="242"/>
      <c r="D3198" s="243"/>
      <c r="E3198" s="243"/>
      <c r="F3198" s="244"/>
      <c r="G3198" s="247"/>
      <c r="H3198" s="246"/>
      <c r="I3198" s="247"/>
    </row>
    <row r="3199" spans="1:9">
      <c r="A3199" s="242"/>
      <c r="B3199" s="242"/>
      <c r="C3199" s="242"/>
      <c r="D3199" s="243"/>
      <c r="E3199" s="243"/>
      <c r="F3199" s="244"/>
      <c r="G3199" s="247"/>
      <c r="H3199" s="246"/>
      <c r="I3199" s="247"/>
    </row>
    <row r="3200" spans="1:9">
      <c r="A3200" s="242"/>
      <c r="B3200" s="242"/>
      <c r="C3200" s="242"/>
      <c r="D3200" s="243"/>
      <c r="E3200" s="243"/>
      <c r="F3200" s="244"/>
      <c r="G3200" s="247"/>
      <c r="H3200" s="246"/>
      <c r="I3200" s="247"/>
    </row>
    <row r="3201" spans="1:9">
      <c r="A3201" s="242"/>
      <c r="B3201" s="242"/>
      <c r="C3201" s="242"/>
      <c r="D3201" s="243"/>
      <c r="E3201" s="243"/>
      <c r="F3201" s="244"/>
      <c r="G3201" s="247"/>
      <c r="H3201" s="246"/>
      <c r="I3201" s="247"/>
    </row>
    <row r="3202" spans="1:9">
      <c r="A3202" s="242"/>
      <c r="B3202" s="242"/>
      <c r="C3202" s="242"/>
      <c r="D3202" s="243"/>
      <c r="E3202" s="243"/>
      <c r="F3202" s="244"/>
      <c r="G3202" s="247"/>
      <c r="H3202" s="246"/>
      <c r="I3202" s="247"/>
    </row>
    <row r="3203" spans="1:9">
      <c r="A3203" s="242"/>
      <c r="B3203" s="242"/>
      <c r="C3203" s="242"/>
      <c r="D3203" s="243"/>
      <c r="E3203" s="243"/>
      <c r="F3203" s="244"/>
      <c r="G3203" s="247"/>
      <c r="H3203" s="246"/>
      <c r="I3203" s="247"/>
    </row>
    <row r="3204" spans="1:9">
      <c r="A3204" s="242"/>
      <c r="B3204" s="242"/>
      <c r="C3204" s="242"/>
      <c r="D3204" s="243"/>
      <c r="E3204" s="243"/>
      <c r="F3204" s="244"/>
      <c r="G3204" s="247"/>
      <c r="H3204" s="246"/>
      <c r="I3204" s="247"/>
    </row>
    <row r="3205" spans="1:9">
      <c r="A3205" s="242"/>
      <c r="B3205" s="242"/>
      <c r="C3205" s="242"/>
      <c r="D3205" s="243"/>
      <c r="E3205" s="243"/>
      <c r="F3205" s="244"/>
      <c r="G3205" s="247"/>
      <c r="H3205" s="246"/>
      <c r="I3205" s="247"/>
    </row>
    <row r="3206" spans="1:9">
      <c r="A3206" s="242"/>
      <c r="B3206" s="242"/>
      <c r="C3206" s="242"/>
      <c r="D3206" s="243"/>
      <c r="E3206" s="243"/>
      <c r="F3206" s="244"/>
      <c r="G3206" s="247"/>
      <c r="H3206" s="246"/>
      <c r="I3206" s="247"/>
    </row>
    <row r="3207" spans="1:9">
      <c r="A3207" s="242"/>
      <c r="B3207" s="242"/>
      <c r="C3207" s="242"/>
      <c r="D3207" s="243"/>
      <c r="E3207" s="243"/>
      <c r="F3207" s="244"/>
      <c r="G3207" s="247"/>
      <c r="H3207" s="246"/>
      <c r="I3207" s="247"/>
    </row>
    <row r="3208" spans="1:9">
      <c r="A3208" s="242"/>
      <c r="B3208" s="242"/>
      <c r="C3208" s="242"/>
      <c r="D3208" s="243"/>
      <c r="E3208" s="243"/>
      <c r="F3208" s="244"/>
      <c r="G3208" s="247"/>
      <c r="H3208" s="246"/>
      <c r="I3208" s="247"/>
    </row>
    <row r="3209" spans="1:9">
      <c r="A3209" s="242"/>
      <c r="B3209" s="242"/>
      <c r="C3209" s="242"/>
      <c r="D3209" s="243"/>
      <c r="E3209" s="243"/>
      <c r="F3209" s="244"/>
      <c r="G3209" s="247"/>
      <c r="H3209" s="246"/>
      <c r="I3209" s="247"/>
    </row>
    <row r="3210" spans="1:9">
      <c r="A3210" s="242"/>
      <c r="B3210" s="242"/>
      <c r="C3210" s="242"/>
      <c r="D3210" s="243"/>
      <c r="E3210" s="243"/>
      <c r="F3210" s="244"/>
      <c r="G3210" s="247"/>
      <c r="H3210" s="246"/>
      <c r="I3210" s="247"/>
    </row>
    <row r="3211" spans="1:9">
      <c r="A3211" s="242"/>
      <c r="B3211" s="242"/>
      <c r="C3211" s="242"/>
      <c r="D3211" s="243"/>
      <c r="E3211" s="243"/>
      <c r="F3211" s="244"/>
      <c r="G3211" s="247"/>
      <c r="H3211" s="246"/>
      <c r="I3211" s="247"/>
    </row>
    <row r="3212" spans="1:9">
      <c r="A3212" s="242"/>
      <c r="B3212" s="242"/>
      <c r="C3212" s="242"/>
      <c r="D3212" s="243"/>
      <c r="E3212" s="243"/>
      <c r="F3212" s="244"/>
      <c r="G3212" s="247"/>
      <c r="H3212" s="246"/>
      <c r="I3212" s="247"/>
    </row>
    <row r="3213" spans="1:9">
      <c r="A3213" s="242"/>
      <c r="B3213" s="242"/>
      <c r="C3213" s="242"/>
      <c r="D3213" s="243"/>
      <c r="E3213" s="243"/>
      <c r="F3213" s="244"/>
      <c r="G3213" s="247"/>
      <c r="H3213" s="246"/>
      <c r="I3213" s="247"/>
    </row>
    <row r="3214" spans="1:9">
      <c r="A3214" s="242"/>
      <c r="B3214" s="242"/>
      <c r="C3214" s="242"/>
      <c r="D3214" s="243"/>
      <c r="E3214" s="243"/>
      <c r="F3214" s="244"/>
      <c r="G3214" s="247"/>
      <c r="H3214" s="246"/>
      <c r="I3214" s="247"/>
    </row>
    <row r="3215" spans="1:9">
      <c r="A3215" s="242"/>
      <c r="B3215" s="242"/>
      <c r="C3215" s="242"/>
      <c r="D3215" s="243"/>
      <c r="E3215" s="243"/>
      <c r="F3215" s="244"/>
      <c r="G3215" s="247"/>
      <c r="H3215" s="246"/>
      <c r="I3215" s="247"/>
    </row>
    <row r="3216" spans="1:9">
      <c r="A3216" s="242"/>
      <c r="B3216" s="242"/>
      <c r="C3216" s="242"/>
      <c r="D3216" s="243"/>
      <c r="E3216" s="243"/>
      <c r="F3216" s="244"/>
      <c r="G3216" s="247"/>
      <c r="H3216" s="246"/>
      <c r="I3216" s="247"/>
    </row>
    <row r="3217" spans="1:9">
      <c r="A3217" s="242"/>
      <c r="B3217" s="242"/>
      <c r="C3217" s="242"/>
      <c r="D3217" s="243"/>
      <c r="E3217" s="243"/>
      <c r="F3217" s="244"/>
      <c r="G3217" s="247"/>
      <c r="H3217" s="246"/>
      <c r="I3217" s="247"/>
    </row>
    <row r="3218" spans="1:9">
      <c r="A3218" s="242"/>
      <c r="B3218" s="242"/>
      <c r="C3218" s="242"/>
      <c r="D3218" s="243"/>
      <c r="E3218" s="243"/>
      <c r="F3218" s="244"/>
      <c r="G3218" s="247"/>
      <c r="H3218" s="246"/>
      <c r="I3218" s="247"/>
    </row>
    <row r="3219" spans="1:9">
      <c r="A3219" s="242"/>
      <c r="B3219" s="242"/>
      <c r="C3219" s="242"/>
      <c r="D3219" s="243"/>
      <c r="E3219" s="243"/>
      <c r="F3219" s="244"/>
      <c r="G3219" s="247"/>
      <c r="H3219" s="246"/>
      <c r="I3219" s="247"/>
    </row>
    <row r="3220" spans="1:9">
      <c r="A3220" s="242"/>
      <c r="B3220" s="242"/>
      <c r="C3220" s="242"/>
      <c r="D3220" s="243"/>
      <c r="E3220" s="243"/>
      <c r="F3220" s="244"/>
      <c r="G3220" s="247"/>
      <c r="H3220" s="246"/>
      <c r="I3220" s="247"/>
    </row>
    <row r="3221" spans="1:9">
      <c r="A3221" s="242"/>
      <c r="B3221" s="242"/>
      <c r="C3221" s="242"/>
      <c r="D3221" s="243"/>
      <c r="E3221" s="243"/>
      <c r="F3221" s="244"/>
      <c r="G3221" s="247"/>
      <c r="H3221" s="246"/>
      <c r="I3221" s="247"/>
    </row>
    <row r="3222" spans="1:9">
      <c r="A3222" s="242"/>
      <c r="B3222" s="242"/>
      <c r="C3222" s="242"/>
      <c r="D3222" s="243"/>
      <c r="E3222" s="243"/>
      <c r="F3222" s="244"/>
      <c r="G3222" s="247"/>
      <c r="H3222" s="246"/>
      <c r="I3222" s="247"/>
    </row>
    <row r="3223" spans="1:9">
      <c r="A3223" s="242"/>
      <c r="B3223" s="242"/>
      <c r="C3223" s="242"/>
      <c r="D3223" s="243"/>
      <c r="E3223" s="243"/>
      <c r="F3223" s="244"/>
      <c r="G3223" s="247"/>
      <c r="H3223" s="246"/>
      <c r="I3223" s="247"/>
    </row>
    <row r="3224" spans="1:9">
      <c r="A3224" s="242"/>
      <c r="B3224" s="242"/>
      <c r="C3224" s="242"/>
      <c r="D3224" s="243"/>
      <c r="E3224" s="243"/>
      <c r="F3224" s="244"/>
      <c r="G3224" s="247"/>
      <c r="H3224" s="246"/>
      <c r="I3224" s="247"/>
    </row>
    <row r="3225" spans="1:9">
      <c r="A3225" s="242"/>
      <c r="B3225" s="242"/>
      <c r="C3225" s="242"/>
      <c r="D3225" s="243"/>
      <c r="E3225" s="243"/>
      <c r="F3225" s="244"/>
      <c r="G3225" s="247"/>
      <c r="H3225" s="246"/>
      <c r="I3225" s="247"/>
    </row>
    <row r="3226" spans="1:9">
      <c r="A3226" s="242"/>
      <c r="B3226" s="242"/>
      <c r="C3226" s="242"/>
      <c r="D3226" s="243"/>
      <c r="E3226" s="243"/>
      <c r="F3226" s="244"/>
      <c r="G3226" s="247"/>
      <c r="H3226" s="246"/>
      <c r="I3226" s="247"/>
    </row>
    <row r="3227" spans="1:9">
      <c r="A3227" s="242"/>
      <c r="B3227" s="242"/>
      <c r="C3227" s="242"/>
      <c r="D3227" s="243"/>
      <c r="E3227" s="243"/>
      <c r="F3227" s="244"/>
      <c r="G3227" s="247"/>
      <c r="H3227" s="246"/>
      <c r="I3227" s="247"/>
    </row>
    <row r="3228" spans="1:9">
      <c r="A3228" s="242"/>
      <c r="B3228" s="242"/>
      <c r="C3228" s="242"/>
      <c r="D3228" s="243"/>
      <c r="E3228" s="243"/>
      <c r="F3228" s="244"/>
      <c r="G3228" s="247"/>
      <c r="H3228" s="246"/>
      <c r="I3228" s="247"/>
    </row>
    <row r="3229" spans="1:9">
      <c r="A3229" s="242"/>
      <c r="B3229" s="242"/>
      <c r="C3229" s="242"/>
      <c r="D3229" s="243"/>
      <c r="E3229" s="243"/>
      <c r="F3229" s="244"/>
      <c r="G3229" s="247"/>
      <c r="H3229" s="246"/>
      <c r="I3229" s="247"/>
    </row>
    <row r="3230" spans="1:9">
      <c r="A3230" s="242"/>
      <c r="B3230" s="242"/>
      <c r="C3230" s="242"/>
      <c r="D3230" s="243"/>
      <c r="E3230" s="243"/>
      <c r="F3230" s="244"/>
      <c r="G3230" s="247"/>
      <c r="H3230" s="246"/>
      <c r="I3230" s="247"/>
    </row>
    <row r="3231" spans="1:9">
      <c r="A3231" s="242"/>
      <c r="B3231" s="242"/>
      <c r="C3231" s="242"/>
      <c r="D3231" s="243"/>
      <c r="E3231" s="243"/>
      <c r="F3231" s="244"/>
      <c r="G3231" s="247"/>
      <c r="H3231" s="246"/>
      <c r="I3231" s="247"/>
    </row>
    <row r="3232" spans="1:9">
      <c r="A3232" s="242"/>
      <c r="B3232" s="242"/>
      <c r="C3232" s="242"/>
      <c r="D3232" s="243"/>
      <c r="E3232" s="243"/>
      <c r="F3232" s="244"/>
      <c r="G3232" s="247"/>
      <c r="H3232" s="246"/>
      <c r="I3232" s="247"/>
    </row>
    <row r="3233" spans="1:9">
      <c r="A3233" s="242"/>
      <c r="B3233" s="242"/>
      <c r="C3233" s="242"/>
      <c r="D3233" s="243"/>
      <c r="E3233" s="243"/>
      <c r="F3233" s="244"/>
      <c r="G3233" s="247"/>
      <c r="H3233" s="246"/>
      <c r="I3233" s="247"/>
    </row>
    <row r="3234" spans="1:9">
      <c r="A3234" s="242"/>
      <c r="B3234" s="242"/>
      <c r="C3234" s="242"/>
      <c r="D3234" s="243"/>
      <c r="E3234" s="243"/>
      <c r="F3234" s="244"/>
      <c r="G3234" s="247"/>
      <c r="H3234" s="246"/>
      <c r="I3234" s="247"/>
    </row>
    <row r="3235" spans="1:9">
      <c r="A3235" s="242"/>
      <c r="B3235" s="242"/>
      <c r="C3235" s="242"/>
      <c r="D3235" s="243"/>
      <c r="E3235" s="243"/>
      <c r="F3235" s="244"/>
      <c r="G3235" s="247"/>
      <c r="H3235" s="246"/>
      <c r="I3235" s="247"/>
    </row>
    <row r="3236" spans="1:9">
      <c r="A3236" s="242"/>
      <c r="B3236" s="242"/>
      <c r="C3236" s="242"/>
      <c r="D3236" s="243"/>
      <c r="E3236" s="243"/>
      <c r="F3236" s="244"/>
      <c r="G3236" s="247"/>
      <c r="H3236" s="246"/>
      <c r="I3236" s="247"/>
    </row>
    <row r="3237" spans="1:9">
      <c r="A3237" s="242"/>
      <c r="B3237" s="242"/>
      <c r="C3237" s="242"/>
      <c r="D3237" s="243"/>
      <c r="E3237" s="243"/>
      <c r="F3237" s="244"/>
      <c r="G3237" s="247"/>
      <c r="H3237" s="246"/>
      <c r="I3237" s="247"/>
    </row>
    <row r="3238" spans="1:9">
      <c r="A3238" s="242"/>
      <c r="B3238" s="242"/>
      <c r="C3238" s="242"/>
      <c r="D3238" s="243"/>
      <c r="E3238" s="243"/>
      <c r="F3238" s="244"/>
      <c r="G3238" s="247"/>
      <c r="H3238" s="246"/>
      <c r="I3238" s="247"/>
    </row>
    <row r="3239" spans="1:9">
      <c r="A3239" s="242"/>
      <c r="B3239" s="242"/>
      <c r="C3239" s="242"/>
      <c r="D3239" s="243"/>
      <c r="E3239" s="243"/>
      <c r="F3239" s="244"/>
      <c r="G3239" s="247"/>
      <c r="H3239" s="246"/>
      <c r="I3239" s="247"/>
    </row>
    <row r="3240" spans="1:9">
      <c r="A3240" s="242"/>
      <c r="B3240" s="242"/>
      <c r="C3240" s="242"/>
      <c r="D3240" s="243"/>
      <c r="E3240" s="243"/>
      <c r="F3240" s="244"/>
      <c r="G3240" s="247"/>
      <c r="H3240" s="246"/>
      <c r="I3240" s="247"/>
    </row>
    <row r="3241" spans="1:9">
      <c r="A3241" s="242"/>
      <c r="B3241" s="242"/>
      <c r="C3241" s="242"/>
      <c r="D3241" s="243"/>
      <c r="E3241" s="243"/>
      <c r="F3241" s="244"/>
      <c r="G3241" s="247"/>
      <c r="H3241" s="246"/>
      <c r="I3241" s="247"/>
    </row>
    <row r="3242" spans="1:9">
      <c r="A3242" s="242"/>
      <c r="B3242" s="242"/>
      <c r="C3242" s="242"/>
      <c r="D3242" s="243"/>
      <c r="E3242" s="243"/>
      <c r="F3242" s="244"/>
      <c r="G3242" s="247"/>
      <c r="H3242" s="246"/>
      <c r="I3242" s="247"/>
    </row>
    <row r="3243" spans="1:9">
      <c r="A3243" s="242"/>
      <c r="B3243" s="242"/>
      <c r="C3243" s="242"/>
      <c r="D3243" s="243"/>
      <c r="E3243" s="243"/>
      <c r="F3243" s="244"/>
      <c r="G3243" s="247"/>
      <c r="H3243" s="246"/>
      <c r="I3243" s="247"/>
    </row>
    <row r="3244" spans="1:9">
      <c r="A3244" s="242"/>
      <c r="B3244" s="242"/>
      <c r="C3244" s="242"/>
      <c r="D3244" s="243"/>
      <c r="E3244" s="243"/>
      <c r="F3244" s="244"/>
      <c r="G3244" s="247"/>
      <c r="H3244" s="246"/>
      <c r="I3244" s="247"/>
    </row>
    <row r="3245" spans="1:9">
      <c r="A3245" s="242"/>
      <c r="B3245" s="242"/>
      <c r="C3245" s="242"/>
      <c r="D3245" s="243"/>
      <c r="E3245" s="243"/>
      <c r="F3245" s="244"/>
      <c r="G3245" s="247"/>
      <c r="H3245" s="246"/>
      <c r="I3245" s="247"/>
    </row>
    <row r="3246" spans="1:9">
      <c r="A3246" s="242"/>
      <c r="B3246" s="242"/>
      <c r="C3246" s="242"/>
      <c r="D3246" s="243"/>
      <c r="E3246" s="243"/>
      <c r="F3246" s="244"/>
      <c r="G3246" s="247"/>
      <c r="H3246" s="246"/>
      <c r="I3246" s="247"/>
    </row>
    <row r="3247" spans="1:9">
      <c r="A3247" s="242"/>
      <c r="B3247" s="242"/>
      <c r="C3247" s="242"/>
      <c r="D3247" s="243"/>
      <c r="E3247" s="243"/>
      <c r="F3247" s="244"/>
      <c r="G3247" s="247"/>
      <c r="H3247" s="246"/>
      <c r="I3247" s="247"/>
    </row>
    <row r="3248" spans="1:9">
      <c r="A3248" s="242"/>
      <c r="B3248" s="242"/>
      <c r="C3248" s="242"/>
      <c r="D3248" s="243"/>
      <c r="E3248" s="243"/>
      <c r="F3248" s="244"/>
      <c r="G3248" s="247"/>
      <c r="H3248" s="246"/>
      <c r="I3248" s="247"/>
    </row>
    <row r="3249" spans="1:9">
      <c r="A3249" s="242"/>
      <c r="B3249" s="242"/>
      <c r="C3249" s="242"/>
      <c r="D3249" s="243"/>
      <c r="E3249" s="243"/>
      <c r="F3249" s="244"/>
      <c r="G3249" s="247"/>
      <c r="H3249" s="246"/>
      <c r="I3249" s="247"/>
    </row>
    <row r="3250" spans="1:9">
      <c r="A3250" s="242"/>
      <c r="B3250" s="242"/>
      <c r="C3250" s="242"/>
      <c r="D3250" s="243"/>
      <c r="E3250" s="243"/>
      <c r="F3250" s="244"/>
      <c r="G3250" s="247"/>
      <c r="H3250" s="246"/>
      <c r="I3250" s="247"/>
    </row>
    <row r="3251" spans="1:9">
      <c r="A3251" s="242"/>
      <c r="B3251" s="242"/>
      <c r="C3251" s="242"/>
      <c r="D3251" s="243"/>
      <c r="E3251" s="243"/>
      <c r="F3251" s="244"/>
      <c r="G3251" s="247"/>
      <c r="H3251" s="246"/>
      <c r="I3251" s="247"/>
    </row>
    <row r="3252" spans="1:9">
      <c r="A3252" s="242"/>
      <c r="B3252" s="242"/>
      <c r="C3252" s="242"/>
      <c r="D3252" s="243"/>
      <c r="E3252" s="243"/>
      <c r="F3252" s="244"/>
      <c r="G3252" s="247"/>
      <c r="H3252" s="246"/>
      <c r="I3252" s="247"/>
    </row>
    <row r="3253" spans="1:9">
      <c r="A3253" s="242"/>
      <c r="B3253" s="242"/>
      <c r="C3253" s="242"/>
      <c r="D3253" s="243"/>
      <c r="E3253" s="243"/>
      <c r="F3253" s="244"/>
      <c r="G3253" s="247"/>
      <c r="H3253" s="246"/>
      <c r="I3253" s="247"/>
    </row>
    <row r="3254" spans="1:9">
      <c r="A3254" s="242"/>
      <c r="B3254" s="242"/>
      <c r="C3254" s="242"/>
      <c r="D3254" s="243"/>
      <c r="E3254" s="243"/>
      <c r="F3254" s="244"/>
      <c r="G3254" s="247"/>
      <c r="H3254" s="246"/>
      <c r="I3254" s="247"/>
    </row>
    <row r="3255" spans="1:9">
      <c r="A3255" s="242"/>
      <c r="B3255" s="242"/>
      <c r="C3255" s="242"/>
      <c r="D3255" s="243"/>
      <c r="E3255" s="243"/>
      <c r="F3255" s="244"/>
      <c r="G3255" s="247"/>
      <c r="H3255" s="246"/>
      <c r="I3255" s="247"/>
    </row>
    <row r="3256" spans="1:9">
      <c r="A3256" s="242"/>
      <c r="B3256" s="242"/>
      <c r="C3256" s="242"/>
      <c r="D3256" s="243"/>
      <c r="E3256" s="243"/>
      <c r="F3256" s="244"/>
      <c r="G3256" s="247"/>
      <c r="H3256" s="246"/>
      <c r="I3256" s="247"/>
    </row>
    <row r="3257" spans="1:9">
      <c r="A3257" s="242"/>
      <c r="B3257" s="242"/>
      <c r="C3257" s="242"/>
      <c r="D3257" s="243"/>
      <c r="E3257" s="243"/>
      <c r="F3257" s="244"/>
      <c r="G3257" s="247"/>
      <c r="H3257" s="246"/>
      <c r="I3257" s="247"/>
    </row>
    <row r="3258" spans="1:9">
      <c r="A3258" s="242"/>
      <c r="B3258" s="242"/>
      <c r="C3258" s="242"/>
      <c r="D3258" s="243"/>
      <c r="E3258" s="243"/>
      <c r="F3258" s="244"/>
      <c r="G3258" s="247"/>
      <c r="H3258" s="246"/>
      <c r="I3258" s="247"/>
    </row>
    <row r="3259" spans="1:9">
      <c r="A3259" s="242"/>
      <c r="B3259" s="242"/>
      <c r="C3259" s="242"/>
      <c r="D3259" s="243"/>
      <c r="E3259" s="243"/>
      <c r="F3259" s="244"/>
      <c r="G3259" s="247"/>
      <c r="H3259" s="246"/>
      <c r="I3259" s="247"/>
    </row>
    <row r="3260" spans="1:9">
      <c r="A3260" s="242"/>
      <c r="B3260" s="242"/>
      <c r="C3260" s="242"/>
      <c r="D3260" s="243"/>
      <c r="E3260" s="243"/>
      <c r="F3260" s="244"/>
      <c r="G3260" s="247"/>
      <c r="H3260" s="246"/>
      <c r="I3260" s="247"/>
    </row>
    <row r="3261" spans="1:9">
      <c r="A3261" s="242"/>
      <c r="B3261" s="242"/>
      <c r="C3261" s="242"/>
      <c r="D3261" s="243"/>
      <c r="E3261" s="243"/>
      <c r="F3261" s="244"/>
      <c r="G3261" s="247"/>
      <c r="H3261" s="246"/>
      <c r="I3261" s="247"/>
    </row>
    <row r="3262" spans="1:9">
      <c r="A3262" s="242"/>
      <c r="B3262" s="242"/>
      <c r="C3262" s="242"/>
      <c r="D3262" s="243"/>
      <c r="E3262" s="243"/>
      <c r="F3262" s="244"/>
      <c r="G3262" s="247"/>
      <c r="H3262" s="246"/>
      <c r="I3262" s="247"/>
    </row>
    <row r="3263" spans="1:9">
      <c r="A3263" s="242"/>
      <c r="B3263" s="242"/>
      <c r="C3263" s="242"/>
      <c r="D3263" s="243"/>
      <c r="E3263" s="243"/>
      <c r="F3263" s="244"/>
      <c r="G3263" s="247"/>
      <c r="H3263" s="246"/>
      <c r="I3263" s="247"/>
    </row>
    <row r="3264" spans="1:9">
      <c r="A3264" s="242"/>
      <c r="B3264" s="242"/>
      <c r="C3264" s="242"/>
      <c r="D3264" s="243"/>
      <c r="E3264" s="243"/>
      <c r="F3264" s="244"/>
      <c r="G3264" s="247"/>
      <c r="H3264" s="246"/>
      <c r="I3264" s="247"/>
    </row>
    <row r="3265" spans="1:9">
      <c r="A3265" s="242"/>
      <c r="B3265" s="242"/>
      <c r="C3265" s="242"/>
      <c r="D3265" s="243"/>
      <c r="E3265" s="243"/>
      <c r="F3265" s="244"/>
      <c r="G3265" s="247"/>
      <c r="H3265" s="246"/>
      <c r="I3265" s="247"/>
    </row>
    <row r="3266" spans="1:9">
      <c r="A3266" s="242"/>
      <c r="B3266" s="242"/>
      <c r="C3266" s="242"/>
      <c r="D3266" s="243"/>
      <c r="E3266" s="243"/>
      <c r="F3266" s="244"/>
      <c r="G3266" s="247"/>
      <c r="H3266" s="246"/>
      <c r="I3266" s="247"/>
    </row>
    <row r="3267" spans="1:9">
      <c r="A3267" s="242"/>
      <c r="B3267" s="242"/>
      <c r="C3267" s="242"/>
      <c r="D3267" s="243"/>
      <c r="E3267" s="243"/>
      <c r="F3267" s="244"/>
      <c r="G3267" s="247"/>
      <c r="H3267" s="246"/>
      <c r="I3267" s="247"/>
    </row>
    <row r="3268" spans="1:9">
      <c r="A3268" s="242"/>
      <c r="B3268" s="242"/>
      <c r="C3268" s="242"/>
      <c r="D3268" s="243"/>
      <c r="E3268" s="243"/>
      <c r="F3268" s="244"/>
      <c r="G3268" s="247"/>
      <c r="H3268" s="246"/>
      <c r="I3268" s="247"/>
    </row>
    <row r="3269" spans="1:9">
      <c r="A3269" s="242"/>
      <c r="B3269" s="242"/>
      <c r="C3269" s="242"/>
      <c r="D3269" s="243"/>
      <c r="E3269" s="243"/>
      <c r="F3269" s="244"/>
      <c r="G3269" s="247"/>
      <c r="H3269" s="246"/>
      <c r="I3269" s="247"/>
    </row>
    <row r="3270" spans="1:9">
      <c r="A3270" s="242"/>
      <c r="B3270" s="242"/>
      <c r="C3270" s="242"/>
      <c r="D3270" s="243"/>
      <c r="E3270" s="243"/>
      <c r="F3270" s="244"/>
      <c r="G3270" s="247"/>
      <c r="H3270" s="246"/>
      <c r="I3270" s="247"/>
    </row>
    <row r="3271" spans="1:9">
      <c r="A3271" s="242"/>
      <c r="B3271" s="242"/>
      <c r="C3271" s="242"/>
      <c r="D3271" s="243"/>
      <c r="E3271" s="243"/>
      <c r="F3271" s="244"/>
      <c r="G3271" s="247"/>
      <c r="H3271" s="246"/>
      <c r="I3271" s="247"/>
    </row>
    <row r="3272" spans="1:9">
      <c r="A3272" s="242"/>
      <c r="B3272" s="242"/>
      <c r="C3272" s="242"/>
      <c r="D3272" s="243"/>
      <c r="E3272" s="243"/>
      <c r="F3272" s="244"/>
      <c r="G3272" s="247"/>
      <c r="H3272" s="246"/>
      <c r="I3272" s="247"/>
    </row>
    <row r="3273" spans="1:9">
      <c r="A3273" s="242"/>
      <c r="B3273" s="242"/>
      <c r="C3273" s="242"/>
      <c r="D3273" s="243"/>
      <c r="E3273" s="243"/>
      <c r="F3273" s="244"/>
      <c r="G3273" s="247"/>
      <c r="H3273" s="246"/>
      <c r="I3273" s="247"/>
    </row>
    <row r="3274" spans="1:9">
      <c r="A3274" s="242"/>
      <c r="B3274" s="242"/>
      <c r="C3274" s="242"/>
      <c r="D3274" s="243"/>
      <c r="E3274" s="243"/>
      <c r="F3274" s="244"/>
      <c r="G3274" s="247"/>
      <c r="H3274" s="246"/>
      <c r="I3274" s="247"/>
    </row>
    <row r="3275" spans="1:9">
      <c r="A3275" s="242"/>
      <c r="B3275" s="242"/>
      <c r="C3275" s="242"/>
      <c r="D3275" s="243"/>
      <c r="E3275" s="243"/>
      <c r="F3275" s="244"/>
      <c r="G3275" s="247"/>
      <c r="H3275" s="246"/>
      <c r="I3275" s="247"/>
    </row>
    <row r="3276" spans="1:9">
      <c r="A3276" s="242"/>
      <c r="B3276" s="242"/>
      <c r="C3276" s="242"/>
      <c r="D3276" s="243"/>
      <c r="E3276" s="243"/>
      <c r="F3276" s="244"/>
      <c r="G3276" s="247"/>
      <c r="H3276" s="246"/>
      <c r="I3276" s="247"/>
    </row>
    <row r="3277" spans="1:9">
      <c r="A3277" s="242"/>
      <c r="B3277" s="242"/>
      <c r="C3277" s="242"/>
      <c r="D3277" s="243"/>
      <c r="E3277" s="243"/>
      <c r="F3277" s="244"/>
      <c r="G3277" s="247"/>
      <c r="H3277" s="246"/>
      <c r="I3277" s="247"/>
    </row>
    <row r="3278" spans="1:9">
      <c r="A3278" s="242"/>
      <c r="B3278" s="242"/>
      <c r="C3278" s="242"/>
      <c r="D3278" s="243"/>
      <c r="E3278" s="243"/>
      <c r="F3278" s="244"/>
      <c r="G3278" s="247"/>
      <c r="H3278" s="246"/>
      <c r="I3278" s="247"/>
    </row>
    <row r="3279" spans="1:9">
      <c r="A3279" s="242"/>
      <c r="B3279" s="242"/>
      <c r="C3279" s="242"/>
      <c r="D3279" s="243"/>
      <c r="E3279" s="243"/>
      <c r="F3279" s="244"/>
      <c r="G3279" s="247"/>
      <c r="H3279" s="246"/>
      <c r="I3279" s="247"/>
    </row>
    <row r="3280" spans="1:9">
      <c r="A3280" s="242"/>
      <c r="B3280" s="242"/>
      <c r="C3280" s="242"/>
      <c r="D3280" s="243"/>
      <c r="E3280" s="243"/>
      <c r="F3280" s="244"/>
      <c r="G3280" s="247"/>
      <c r="H3280" s="246"/>
      <c r="I3280" s="247"/>
    </row>
    <row r="3281" spans="1:9">
      <c r="A3281" s="242"/>
      <c r="B3281" s="242"/>
      <c r="C3281" s="242"/>
      <c r="D3281" s="243"/>
      <c r="E3281" s="243"/>
      <c r="F3281" s="244"/>
      <c r="G3281" s="247"/>
      <c r="H3281" s="246"/>
      <c r="I3281" s="247"/>
    </row>
    <row r="3282" spans="1:9">
      <c r="A3282" s="242"/>
      <c r="B3282" s="242"/>
      <c r="C3282" s="242"/>
      <c r="D3282" s="243"/>
      <c r="E3282" s="243"/>
      <c r="F3282" s="244"/>
      <c r="G3282" s="247"/>
      <c r="H3282" s="246"/>
      <c r="I3282" s="247"/>
    </row>
    <row r="3283" spans="1:9">
      <c r="A3283" s="242"/>
      <c r="B3283" s="242"/>
      <c r="C3283" s="242"/>
      <c r="D3283" s="243"/>
      <c r="E3283" s="243"/>
      <c r="F3283" s="244"/>
      <c r="G3283" s="247"/>
      <c r="H3283" s="246"/>
      <c r="I3283" s="247"/>
    </row>
    <row r="3284" spans="1:9">
      <c r="A3284" s="242"/>
      <c r="B3284" s="242"/>
      <c r="C3284" s="242"/>
      <c r="D3284" s="243"/>
      <c r="E3284" s="243"/>
      <c r="F3284" s="244"/>
      <c r="G3284" s="247"/>
      <c r="H3284" s="246"/>
      <c r="I3284" s="247"/>
    </row>
    <row r="3285" spans="1:9">
      <c r="A3285" s="242"/>
      <c r="B3285" s="242"/>
      <c r="C3285" s="242"/>
      <c r="D3285" s="243"/>
      <c r="E3285" s="243"/>
      <c r="F3285" s="244"/>
      <c r="G3285" s="247"/>
      <c r="H3285" s="246"/>
      <c r="I3285" s="247"/>
    </row>
    <row r="3286" spans="1:9">
      <c r="A3286" s="242"/>
      <c r="B3286" s="242"/>
      <c r="C3286" s="242"/>
      <c r="D3286" s="243"/>
      <c r="E3286" s="243"/>
      <c r="F3286" s="244"/>
      <c r="G3286" s="247"/>
      <c r="H3286" s="246"/>
      <c r="I3286" s="247"/>
    </row>
    <row r="3287" spans="1:9">
      <c r="A3287" s="242"/>
      <c r="B3287" s="242"/>
      <c r="C3287" s="242"/>
      <c r="D3287" s="243"/>
      <c r="E3287" s="243"/>
      <c r="F3287" s="244"/>
      <c r="G3287" s="247"/>
      <c r="H3287" s="246"/>
      <c r="I3287" s="247"/>
    </row>
    <row r="3288" spans="1:9">
      <c r="A3288" s="242"/>
      <c r="B3288" s="242"/>
      <c r="C3288" s="242"/>
      <c r="D3288" s="243"/>
      <c r="E3288" s="243"/>
      <c r="F3288" s="244"/>
      <c r="G3288" s="247"/>
      <c r="H3288" s="246"/>
      <c r="I3288" s="247"/>
    </row>
    <row r="3289" spans="1:9">
      <c r="A3289" s="242"/>
      <c r="B3289" s="242"/>
      <c r="C3289" s="242"/>
      <c r="D3289" s="243"/>
      <c r="E3289" s="243"/>
      <c r="F3289" s="244"/>
      <c r="G3289" s="247"/>
      <c r="H3289" s="246"/>
      <c r="I3289" s="247"/>
    </row>
    <row r="3290" spans="1:9">
      <c r="A3290" s="242"/>
      <c r="B3290" s="242"/>
      <c r="C3290" s="242"/>
      <c r="D3290" s="243"/>
      <c r="E3290" s="243"/>
      <c r="F3290" s="244"/>
      <c r="G3290" s="247"/>
      <c r="H3290" s="246"/>
      <c r="I3290" s="247"/>
    </row>
    <row r="3291" spans="1:9">
      <c r="A3291" s="242"/>
      <c r="B3291" s="242"/>
      <c r="C3291" s="242"/>
      <c r="D3291" s="243"/>
      <c r="E3291" s="243"/>
      <c r="F3291" s="244"/>
      <c r="G3291" s="247"/>
      <c r="H3291" s="246"/>
      <c r="I3291" s="247"/>
    </row>
    <row r="3292" spans="1:9">
      <c r="A3292" s="242"/>
      <c r="B3292" s="242"/>
      <c r="C3292" s="242"/>
      <c r="D3292" s="243"/>
      <c r="E3292" s="243"/>
      <c r="F3292" s="244"/>
      <c r="G3292" s="247"/>
      <c r="H3292" s="246"/>
      <c r="I3292" s="247"/>
    </row>
    <row r="3293" spans="1:9">
      <c r="A3293" s="242"/>
      <c r="B3293" s="242"/>
      <c r="C3293" s="242"/>
      <c r="D3293" s="243"/>
      <c r="E3293" s="243"/>
      <c r="F3293" s="244"/>
      <c r="G3293" s="247"/>
      <c r="H3293" s="246"/>
      <c r="I3293" s="247"/>
    </row>
    <row r="3294" spans="1:9">
      <c r="A3294" s="242"/>
      <c r="B3294" s="242"/>
      <c r="C3294" s="242"/>
      <c r="D3294" s="243"/>
      <c r="E3294" s="243"/>
      <c r="F3294" s="244"/>
      <c r="G3294" s="247"/>
      <c r="H3294" s="246"/>
      <c r="I3294" s="247"/>
    </row>
    <row r="3295" spans="1:9">
      <c r="A3295" s="242"/>
      <c r="B3295" s="242"/>
      <c r="C3295" s="242"/>
      <c r="D3295" s="243"/>
      <c r="E3295" s="243"/>
      <c r="F3295" s="244"/>
      <c r="G3295" s="247"/>
      <c r="H3295" s="246"/>
      <c r="I3295" s="247"/>
    </row>
    <row r="3296" spans="1:9">
      <c r="A3296" s="242"/>
      <c r="B3296" s="242"/>
      <c r="C3296" s="242"/>
      <c r="D3296" s="243"/>
      <c r="E3296" s="243"/>
      <c r="F3296" s="244"/>
      <c r="G3296" s="247"/>
      <c r="H3296" s="246"/>
      <c r="I3296" s="247"/>
    </row>
    <row r="3297" spans="1:9">
      <c r="A3297" s="242"/>
      <c r="B3297" s="242"/>
      <c r="C3297" s="242"/>
      <c r="D3297" s="243"/>
      <c r="E3297" s="243"/>
      <c r="F3297" s="244"/>
      <c r="G3297" s="247"/>
      <c r="H3297" s="246"/>
      <c r="I3297" s="247"/>
    </row>
    <row r="3298" spans="1:9">
      <c r="A3298" s="242"/>
      <c r="B3298" s="242"/>
      <c r="C3298" s="242"/>
      <c r="D3298" s="243"/>
      <c r="E3298" s="243"/>
      <c r="F3298" s="244"/>
      <c r="G3298" s="247"/>
      <c r="H3298" s="246"/>
      <c r="I3298" s="247"/>
    </row>
    <row r="3299" spans="1:9">
      <c r="A3299" s="242"/>
      <c r="B3299" s="242"/>
      <c r="C3299" s="242"/>
      <c r="D3299" s="243"/>
      <c r="E3299" s="243"/>
      <c r="F3299" s="244"/>
      <c r="G3299" s="247"/>
      <c r="H3299" s="246"/>
      <c r="I3299" s="247"/>
    </row>
    <row r="3300" spans="1:9">
      <c r="A3300" s="242"/>
      <c r="B3300" s="242"/>
      <c r="C3300" s="242"/>
      <c r="D3300" s="243"/>
      <c r="E3300" s="243"/>
      <c r="F3300" s="244"/>
      <c r="G3300" s="247"/>
      <c r="H3300" s="246"/>
      <c r="I3300" s="247"/>
    </row>
    <row r="3301" spans="1:9">
      <c r="A3301" s="242"/>
      <c r="B3301" s="242"/>
      <c r="C3301" s="242"/>
      <c r="D3301" s="243"/>
      <c r="E3301" s="243"/>
      <c r="F3301" s="244"/>
      <c r="G3301" s="247"/>
      <c r="H3301" s="246"/>
      <c r="I3301" s="247"/>
    </row>
    <row r="3302" spans="1:9">
      <c r="A3302" s="242"/>
      <c r="B3302" s="242"/>
      <c r="C3302" s="242"/>
      <c r="D3302" s="243"/>
      <c r="E3302" s="243"/>
      <c r="F3302" s="244"/>
      <c r="G3302" s="247"/>
      <c r="H3302" s="246"/>
      <c r="I3302" s="247"/>
    </row>
    <row r="3303" spans="1:9">
      <c r="A3303" s="242"/>
      <c r="B3303" s="242"/>
      <c r="C3303" s="242"/>
      <c r="D3303" s="243"/>
      <c r="E3303" s="243"/>
      <c r="F3303" s="244"/>
      <c r="G3303" s="247"/>
      <c r="H3303" s="246"/>
      <c r="I3303" s="247"/>
    </row>
    <row r="3304" spans="1:9">
      <c r="A3304" s="242"/>
      <c r="B3304" s="242"/>
      <c r="C3304" s="242"/>
      <c r="D3304" s="243"/>
      <c r="E3304" s="243"/>
      <c r="F3304" s="244"/>
      <c r="G3304" s="247"/>
      <c r="H3304" s="246"/>
      <c r="I3304" s="247"/>
    </row>
    <row r="3305" spans="1:9">
      <c r="A3305" s="242"/>
      <c r="B3305" s="242"/>
      <c r="C3305" s="242"/>
      <c r="D3305" s="243"/>
      <c r="E3305" s="243"/>
      <c r="F3305" s="244"/>
      <c r="G3305" s="247"/>
      <c r="H3305" s="246"/>
      <c r="I3305" s="247"/>
    </row>
    <row r="3306" spans="1:9">
      <c r="A3306" s="242"/>
      <c r="B3306" s="242"/>
      <c r="C3306" s="242"/>
      <c r="D3306" s="243"/>
      <c r="E3306" s="243"/>
      <c r="F3306" s="244"/>
      <c r="G3306" s="247"/>
      <c r="H3306" s="246"/>
      <c r="I3306" s="247"/>
    </row>
    <row r="3307" spans="1:9">
      <c r="A3307" s="242"/>
      <c r="B3307" s="242"/>
      <c r="C3307" s="242"/>
      <c r="D3307" s="243"/>
      <c r="E3307" s="243"/>
      <c r="F3307" s="244"/>
      <c r="G3307" s="247"/>
      <c r="H3307" s="246"/>
      <c r="I3307" s="247"/>
    </row>
    <row r="3308" spans="1:9">
      <c r="A3308" s="242"/>
      <c r="B3308" s="242"/>
      <c r="C3308" s="242"/>
      <c r="D3308" s="243"/>
      <c r="E3308" s="243"/>
      <c r="F3308" s="244"/>
      <c r="G3308" s="247"/>
      <c r="H3308" s="246"/>
      <c r="I3308" s="247"/>
    </row>
    <row r="3309" spans="1:9">
      <c r="A3309" s="242"/>
      <c r="B3309" s="242"/>
      <c r="C3309" s="242"/>
      <c r="D3309" s="243"/>
      <c r="E3309" s="243"/>
      <c r="F3309" s="244"/>
      <c r="G3309" s="247"/>
      <c r="H3309" s="246"/>
      <c r="I3309" s="247"/>
    </row>
    <row r="3310" spans="1:9">
      <c r="A3310" s="242"/>
      <c r="B3310" s="242"/>
      <c r="C3310" s="242"/>
      <c r="D3310" s="243"/>
      <c r="E3310" s="243"/>
      <c r="F3310" s="244"/>
      <c r="G3310" s="247"/>
      <c r="H3310" s="246"/>
      <c r="I3310" s="247"/>
    </row>
    <row r="3311" spans="1:9">
      <c r="A3311" s="242"/>
      <c r="B3311" s="242"/>
      <c r="C3311" s="242"/>
      <c r="D3311" s="243"/>
      <c r="E3311" s="243"/>
      <c r="F3311" s="244"/>
      <c r="G3311" s="247"/>
      <c r="H3311" s="246"/>
      <c r="I3311" s="247"/>
    </row>
    <row r="3312" spans="1:9">
      <c r="A3312" s="242"/>
      <c r="B3312" s="242"/>
      <c r="C3312" s="242"/>
      <c r="D3312" s="243"/>
      <c r="E3312" s="243"/>
      <c r="F3312" s="244"/>
      <c r="G3312" s="247"/>
      <c r="H3312" s="246"/>
      <c r="I3312" s="247"/>
    </row>
    <row r="3313" spans="1:9">
      <c r="A3313" s="242"/>
      <c r="B3313" s="242"/>
      <c r="C3313" s="242"/>
      <c r="D3313" s="243"/>
      <c r="E3313" s="243"/>
      <c r="F3313" s="244"/>
      <c r="G3313" s="247"/>
      <c r="H3313" s="246"/>
      <c r="I3313" s="247"/>
    </row>
    <row r="3314" spans="1:9">
      <c r="A3314" s="242"/>
      <c r="B3314" s="242"/>
      <c r="C3314" s="242"/>
      <c r="D3314" s="243"/>
      <c r="E3314" s="243"/>
      <c r="F3314" s="244"/>
      <c r="G3314" s="247"/>
      <c r="H3314" s="246"/>
      <c r="I3314" s="247"/>
    </row>
    <row r="3315" spans="1:9">
      <c r="A3315" s="242"/>
      <c r="B3315" s="242"/>
      <c r="C3315" s="242"/>
      <c r="D3315" s="243"/>
      <c r="E3315" s="243"/>
      <c r="F3315" s="244"/>
      <c r="G3315" s="247"/>
      <c r="H3315" s="246"/>
      <c r="I3315" s="247"/>
    </row>
    <row r="3316" spans="1:9">
      <c r="A3316" s="242"/>
      <c r="B3316" s="242"/>
      <c r="C3316" s="242"/>
      <c r="D3316" s="243"/>
      <c r="E3316" s="243"/>
      <c r="F3316" s="244"/>
      <c r="G3316" s="247"/>
      <c r="H3316" s="246"/>
      <c r="I3316" s="247"/>
    </row>
    <row r="3317" spans="1:9">
      <c r="A3317" s="242"/>
      <c r="B3317" s="242"/>
      <c r="C3317" s="242"/>
      <c r="D3317" s="243"/>
      <c r="E3317" s="243"/>
      <c r="F3317" s="244"/>
      <c r="G3317" s="247"/>
      <c r="H3317" s="246"/>
      <c r="I3317" s="247"/>
    </row>
    <row r="3318" spans="1:9">
      <c r="A3318" s="242"/>
      <c r="B3318" s="242"/>
      <c r="C3318" s="242"/>
      <c r="D3318" s="243"/>
      <c r="E3318" s="243"/>
      <c r="F3318" s="244"/>
      <c r="G3318" s="247"/>
      <c r="H3318" s="246"/>
      <c r="I3318" s="247"/>
    </row>
    <row r="3319" spans="1:9">
      <c r="A3319" s="242"/>
      <c r="B3319" s="242"/>
      <c r="C3319" s="242"/>
      <c r="D3319" s="243"/>
      <c r="E3319" s="243"/>
      <c r="F3319" s="244"/>
      <c r="G3319" s="247"/>
      <c r="H3319" s="246"/>
      <c r="I3319" s="247"/>
    </row>
    <row r="3320" spans="1:9">
      <c r="A3320" s="242"/>
      <c r="B3320" s="242"/>
      <c r="C3320" s="242"/>
      <c r="D3320" s="243"/>
      <c r="E3320" s="243"/>
      <c r="F3320" s="244"/>
      <c r="G3320" s="247"/>
      <c r="H3320" s="246"/>
      <c r="I3320" s="247"/>
    </row>
    <row r="3321" spans="1:9">
      <c r="A3321" s="242"/>
      <c r="B3321" s="242"/>
      <c r="C3321" s="242"/>
      <c r="D3321" s="243"/>
      <c r="E3321" s="243"/>
      <c r="F3321" s="244"/>
      <c r="G3321" s="247"/>
      <c r="H3321" s="246"/>
      <c r="I3321" s="247"/>
    </row>
    <row r="3322" spans="1:9">
      <c r="A3322" s="242"/>
      <c r="B3322" s="242"/>
      <c r="C3322" s="242"/>
      <c r="D3322" s="243"/>
      <c r="E3322" s="243"/>
      <c r="F3322" s="244"/>
      <c r="G3322" s="247"/>
      <c r="H3322" s="246"/>
      <c r="I3322" s="247"/>
    </row>
    <row r="3323" spans="1:9">
      <c r="A3323" s="242"/>
      <c r="B3323" s="242"/>
      <c r="C3323" s="242"/>
      <c r="D3323" s="243"/>
      <c r="E3323" s="243"/>
      <c r="F3323" s="244"/>
      <c r="G3323" s="247"/>
      <c r="H3323" s="246"/>
      <c r="I3323" s="247"/>
    </row>
    <row r="3324" spans="1:9">
      <c r="A3324" s="242"/>
      <c r="B3324" s="242"/>
      <c r="C3324" s="242"/>
      <c r="D3324" s="243"/>
      <c r="E3324" s="243"/>
      <c r="F3324" s="244"/>
      <c r="G3324" s="247"/>
      <c r="H3324" s="246"/>
      <c r="I3324" s="247"/>
    </row>
    <row r="3325" spans="1:9">
      <c r="A3325" s="242"/>
      <c r="B3325" s="242"/>
      <c r="C3325" s="242"/>
      <c r="D3325" s="243"/>
      <c r="E3325" s="243"/>
      <c r="F3325" s="244"/>
      <c r="G3325" s="247"/>
      <c r="H3325" s="246"/>
      <c r="I3325" s="247"/>
    </row>
    <row r="3326" spans="1:9">
      <c r="A3326" s="242"/>
      <c r="B3326" s="242"/>
      <c r="C3326" s="242"/>
      <c r="D3326" s="243"/>
      <c r="E3326" s="243"/>
      <c r="F3326" s="244"/>
      <c r="G3326" s="247"/>
      <c r="H3326" s="246"/>
      <c r="I3326" s="247"/>
    </row>
    <row r="3327" spans="1:9">
      <c r="A3327" s="242"/>
      <c r="B3327" s="242"/>
      <c r="C3327" s="242"/>
      <c r="D3327" s="243"/>
      <c r="E3327" s="243"/>
      <c r="F3327" s="244"/>
      <c r="G3327" s="247"/>
      <c r="H3327" s="246"/>
      <c r="I3327" s="247"/>
    </row>
    <row r="3328" spans="1:9">
      <c r="A3328" s="242"/>
      <c r="B3328" s="242"/>
      <c r="C3328" s="242"/>
      <c r="D3328" s="243"/>
      <c r="E3328" s="243"/>
      <c r="F3328" s="244"/>
      <c r="G3328" s="247"/>
      <c r="H3328" s="246"/>
      <c r="I3328" s="247"/>
    </row>
    <row r="3329" spans="1:9">
      <c r="A3329" s="242"/>
      <c r="B3329" s="242"/>
      <c r="C3329" s="242"/>
      <c r="D3329" s="243"/>
      <c r="E3329" s="243"/>
      <c r="F3329" s="244"/>
      <c r="G3329" s="247"/>
      <c r="H3329" s="246"/>
      <c r="I3329" s="247"/>
    </row>
    <row r="3330" spans="1:9">
      <c r="A3330" s="242"/>
      <c r="B3330" s="242"/>
      <c r="C3330" s="242"/>
      <c r="D3330" s="243"/>
      <c r="E3330" s="243"/>
      <c r="F3330" s="244"/>
      <c r="G3330" s="247"/>
      <c r="H3330" s="246"/>
      <c r="I3330" s="247"/>
    </row>
    <row r="3331" spans="1:9">
      <c r="A3331" s="242"/>
      <c r="B3331" s="242"/>
      <c r="C3331" s="242"/>
      <c r="D3331" s="243"/>
      <c r="E3331" s="243"/>
      <c r="F3331" s="244"/>
      <c r="G3331" s="247"/>
      <c r="H3331" s="246"/>
      <c r="I3331" s="247"/>
    </row>
    <row r="3332" spans="1:9">
      <c r="A3332" s="242"/>
      <c r="B3332" s="242"/>
      <c r="C3332" s="242"/>
      <c r="D3332" s="243"/>
      <c r="E3332" s="243"/>
      <c r="F3332" s="244"/>
      <c r="G3332" s="247"/>
      <c r="H3332" s="246"/>
      <c r="I3332" s="247"/>
    </row>
    <row r="3333" spans="1:9">
      <c r="A3333" s="242"/>
      <c r="B3333" s="242"/>
      <c r="C3333" s="242"/>
      <c r="D3333" s="243"/>
      <c r="E3333" s="243"/>
      <c r="F3333" s="244"/>
      <c r="G3333" s="247"/>
      <c r="H3333" s="246"/>
      <c r="I3333" s="247"/>
    </row>
    <row r="3334" spans="1:9">
      <c r="A3334" s="242"/>
      <c r="B3334" s="242"/>
      <c r="C3334" s="242"/>
      <c r="D3334" s="243"/>
      <c r="E3334" s="243"/>
      <c r="F3334" s="244"/>
      <c r="G3334" s="247"/>
      <c r="H3334" s="246"/>
      <c r="I3334" s="247"/>
    </row>
    <row r="3335" spans="1:9">
      <c r="A3335" s="242"/>
      <c r="B3335" s="242"/>
      <c r="C3335" s="242"/>
      <c r="D3335" s="243"/>
      <c r="E3335" s="243"/>
      <c r="F3335" s="244"/>
      <c r="G3335" s="247"/>
      <c r="H3335" s="246"/>
      <c r="I3335" s="247"/>
    </row>
    <row r="3336" spans="1:9">
      <c r="A3336" s="242"/>
      <c r="B3336" s="242"/>
      <c r="C3336" s="242"/>
      <c r="D3336" s="243"/>
      <c r="E3336" s="243"/>
      <c r="F3336" s="244"/>
      <c r="G3336" s="247"/>
      <c r="H3336" s="246"/>
      <c r="I3336" s="247"/>
    </row>
    <row r="3337" spans="1:9">
      <c r="A3337" s="242"/>
      <c r="B3337" s="242"/>
      <c r="C3337" s="242"/>
      <c r="D3337" s="243"/>
      <c r="E3337" s="243"/>
      <c r="F3337" s="244"/>
      <c r="G3337" s="247"/>
      <c r="H3337" s="246"/>
      <c r="I3337" s="247"/>
    </row>
    <row r="3338" spans="1:9">
      <c r="A3338" s="242"/>
      <c r="B3338" s="242"/>
      <c r="C3338" s="242"/>
      <c r="D3338" s="243"/>
      <c r="E3338" s="243"/>
      <c r="F3338" s="244"/>
      <c r="G3338" s="247"/>
      <c r="H3338" s="246"/>
      <c r="I3338" s="247"/>
    </row>
    <row r="3339" spans="1:9">
      <c r="A3339" s="242"/>
      <c r="B3339" s="242"/>
      <c r="C3339" s="242"/>
      <c r="D3339" s="243"/>
      <c r="E3339" s="243"/>
      <c r="F3339" s="244"/>
      <c r="G3339" s="247"/>
      <c r="H3339" s="246"/>
      <c r="I3339" s="247"/>
    </row>
    <row r="3340" spans="1:9">
      <c r="A3340" s="242"/>
      <c r="B3340" s="242"/>
      <c r="C3340" s="242"/>
      <c r="D3340" s="243"/>
      <c r="E3340" s="243"/>
      <c r="F3340" s="244"/>
      <c r="G3340" s="247"/>
      <c r="H3340" s="246"/>
      <c r="I3340" s="247"/>
    </row>
    <row r="3341" spans="1:9">
      <c r="A3341" s="242"/>
      <c r="B3341" s="242"/>
      <c r="C3341" s="242"/>
      <c r="D3341" s="243"/>
      <c r="E3341" s="243"/>
      <c r="F3341" s="244"/>
      <c r="G3341" s="247"/>
      <c r="H3341" s="246"/>
      <c r="I3341" s="247"/>
    </row>
    <row r="3342" spans="1:9">
      <c r="A3342" s="242"/>
      <c r="B3342" s="242"/>
      <c r="C3342" s="242"/>
      <c r="D3342" s="243"/>
      <c r="E3342" s="243"/>
      <c r="F3342" s="244"/>
      <c r="G3342" s="247"/>
      <c r="H3342" s="246"/>
      <c r="I3342" s="247"/>
    </row>
    <row r="3343" spans="1:9">
      <c r="A3343" s="242"/>
      <c r="B3343" s="242"/>
      <c r="C3343" s="242"/>
      <c r="D3343" s="243"/>
      <c r="E3343" s="243"/>
      <c r="F3343" s="244"/>
      <c r="G3343" s="247"/>
      <c r="H3343" s="246"/>
      <c r="I3343" s="247"/>
    </row>
    <row r="3344" spans="1:9">
      <c r="A3344" s="242"/>
      <c r="B3344" s="242"/>
      <c r="C3344" s="242"/>
      <c r="D3344" s="243"/>
      <c r="E3344" s="243"/>
      <c r="F3344" s="244"/>
      <c r="G3344" s="247"/>
      <c r="H3344" s="246"/>
      <c r="I3344" s="247"/>
    </row>
    <row r="3345" spans="1:9">
      <c r="A3345" s="242"/>
      <c r="B3345" s="242"/>
      <c r="C3345" s="242"/>
      <c r="D3345" s="243"/>
      <c r="E3345" s="243"/>
      <c r="F3345" s="244"/>
      <c r="G3345" s="247"/>
      <c r="H3345" s="246"/>
      <c r="I3345" s="247"/>
    </row>
    <row r="3346" spans="1:9">
      <c r="A3346" s="242"/>
      <c r="B3346" s="242"/>
      <c r="C3346" s="242"/>
      <c r="D3346" s="243"/>
      <c r="E3346" s="243"/>
      <c r="F3346" s="244"/>
      <c r="G3346" s="247"/>
      <c r="H3346" s="246"/>
      <c r="I3346" s="247"/>
    </row>
    <row r="3347" spans="1:9">
      <c r="A3347" s="242"/>
      <c r="B3347" s="242"/>
      <c r="C3347" s="242"/>
      <c r="D3347" s="243"/>
      <c r="E3347" s="243"/>
      <c r="F3347" s="244"/>
      <c r="G3347" s="247"/>
      <c r="H3347" s="246"/>
      <c r="I3347" s="247"/>
    </row>
    <row r="3348" spans="1:9">
      <c r="A3348" s="242"/>
      <c r="B3348" s="242"/>
      <c r="C3348" s="242"/>
      <c r="D3348" s="243"/>
      <c r="E3348" s="243"/>
      <c r="F3348" s="244"/>
      <c r="G3348" s="247"/>
      <c r="H3348" s="246"/>
      <c r="I3348" s="247"/>
    </row>
    <row r="3349" spans="1:9">
      <c r="A3349" s="242"/>
      <c r="B3349" s="242"/>
      <c r="C3349" s="242"/>
      <c r="D3349" s="243"/>
      <c r="E3349" s="243"/>
      <c r="F3349" s="244"/>
      <c r="G3349" s="247"/>
      <c r="H3349" s="246"/>
      <c r="I3349" s="247"/>
    </row>
    <row r="3350" spans="1:9">
      <c r="A3350" s="242"/>
      <c r="B3350" s="242"/>
      <c r="C3350" s="242"/>
      <c r="D3350" s="243"/>
      <c r="E3350" s="243"/>
      <c r="F3350" s="244"/>
      <c r="G3350" s="247"/>
      <c r="H3350" s="246"/>
      <c r="I3350" s="247"/>
    </row>
    <row r="3351" spans="1:9">
      <c r="A3351" s="242"/>
      <c r="B3351" s="242"/>
      <c r="C3351" s="242"/>
      <c r="D3351" s="243"/>
      <c r="E3351" s="243"/>
      <c r="F3351" s="244"/>
      <c r="G3351" s="247"/>
      <c r="H3351" s="246"/>
      <c r="I3351" s="247"/>
    </row>
    <row r="3352" spans="1:9">
      <c r="A3352" s="242"/>
      <c r="B3352" s="242"/>
      <c r="C3352" s="242"/>
      <c r="D3352" s="243"/>
      <c r="E3352" s="243"/>
      <c r="F3352" s="244"/>
      <c r="G3352" s="247"/>
      <c r="H3352" s="246"/>
      <c r="I3352" s="247"/>
    </row>
    <row r="3353" spans="1:9">
      <c r="A3353" s="242"/>
      <c r="B3353" s="242"/>
      <c r="C3353" s="242"/>
      <c r="D3353" s="243"/>
      <c r="E3353" s="243"/>
      <c r="F3353" s="244"/>
      <c r="G3353" s="247"/>
      <c r="H3353" s="246"/>
      <c r="I3353" s="247"/>
    </row>
    <row r="3354" spans="1:9">
      <c r="A3354" s="242"/>
      <c r="B3354" s="242"/>
      <c r="C3354" s="242"/>
      <c r="D3354" s="243"/>
      <c r="E3354" s="243"/>
      <c r="F3354" s="244"/>
      <c r="G3354" s="247"/>
      <c r="H3354" s="246"/>
      <c r="I3354" s="247"/>
    </row>
    <row r="3355" spans="1:9">
      <c r="A3355" s="242"/>
      <c r="B3355" s="242"/>
      <c r="C3355" s="242"/>
      <c r="D3355" s="243"/>
      <c r="E3355" s="243"/>
      <c r="F3355" s="244"/>
      <c r="G3355" s="247"/>
      <c r="H3355" s="246"/>
      <c r="I3355" s="247"/>
    </row>
    <row r="3356" spans="1:9">
      <c r="A3356" s="242"/>
      <c r="B3356" s="242"/>
      <c r="C3356" s="242"/>
      <c r="D3356" s="243"/>
      <c r="E3356" s="243"/>
      <c r="F3356" s="244"/>
      <c r="G3356" s="247"/>
      <c r="H3356" s="246"/>
      <c r="I3356" s="247"/>
    </row>
    <row r="3357" spans="1:9">
      <c r="A3357" s="242"/>
      <c r="B3357" s="242"/>
      <c r="C3357" s="242"/>
      <c r="D3357" s="243"/>
      <c r="E3357" s="243"/>
      <c r="F3357" s="244"/>
      <c r="G3357" s="247"/>
      <c r="H3357" s="246"/>
      <c r="I3357" s="247"/>
    </row>
    <row r="3358" spans="1:9">
      <c r="A3358" s="242"/>
      <c r="B3358" s="242"/>
      <c r="C3358" s="242"/>
      <c r="D3358" s="243"/>
      <c r="E3358" s="243"/>
      <c r="F3358" s="244"/>
      <c r="G3358" s="247"/>
      <c r="H3358" s="246"/>
      <c r="I3358" s="247"/>
    </row>
    <row r="3359" spans="1:9">
      <c r="A3359" s="242"/>
      <c r="B3359" s="242"/>
      <c r="C3359" s="242"/>
      <c r="D3359" s="243"/>
      <c r="E3359" s="243"/>
      <c r="F3359" s="244"/>
      <c r="G3359" s="247"/>
      <c r="H3359" s="246"/>
      <c r="I3359" s="247"/>
    </row>
    <row r="3360" spans="1:9">
      <c r="A3360" s="242"/>
      <c r="B3360" s="242"/>
      <c r="C3360" s="242"/>
      <c r="D3360" s="243"/>
      <c r="E3360" s="243"/>
      <c r="F3360" s="244"/>
      <c r="G3360" s="247"/>
      <c r="H3360" s="246"/>
      <c r="I3360" s="247"/>
    </row>
    <row r="3361" spans="1:9">
      <c r="A3361" s="242"/>
      <c r="B3361" s="242"/>
      <c r="C3361" s="242"/>
      <c r="D3361" s="243"/>
      <c r="E3361" s="243"/>
      <c r="F3361" s="244"/>
      <c r="G3361" s="247"/>
      <c r="H3361" s="246"/>
      <c r="I3361" s="247"/>
    </row>
    <row r="3362" spans="1:9">
      <c r="A3362" s="242"/>
      <c r="B3362" s="242"/>
      <c r="C3362" s="242"/>
      <c r="D3362" s="243"/>
      <c r="E3362" s="243"/>
      <c r="F3362" s="244"/>
      <c r="G3362" s="247"/>
      <c r="H3362" s="246"/>
      <c r="I3362" s="247"/>
    </row>
    <row r="3363" spans="1:9">
      <c r="A3363" s="242"/>
      <c r="B3363" s="242"/>
      <c r="C3363" s="242"/>
      <c r="D3363" s="243"/>
      <c r="E3363" s="243"/>
      <c r="F3363" s="244"/>
      <c r="G3363" s="247"/>
      <c r="H3363" s="246"/>
      <c r="I3363" s="247"/>
    </row>
    <row r="3364" spans="1:9">
      <c r="A3364" s="242"/>
      <c r="B3364" s="242"/>
      <c r="C3364" s="242"/>
      <c r="D3364" s="243"/>
      <c r="E3364" s="243"/>
      <c r="F3364" s="244"/>
      <c r="G3364" s="247"/>
      <c r="H3364" s="246"/>
      <c r="I3364" s="247"/>
    </row>
    <row r="3365" spans="1:9">
      <c r="A3365" s="242"/>
      <c r="B3365" s="242"/>
      <c r="C3365" s="242"/>
      <c r="D3365" s="243"/>
      <c r="E3365" s="243"/>
      <c r="F3365" s="244"/>
      <c r="G3365" s="247"/>
      <c r="H3365" s="246"/>
      <c r="I3365" s="247"/>
    </row>
    <row r="3366" spans="1:9">
      <c r="A3366" s="242"/>
      <c r="B3366" s="242"/>
      <c r="C3366" s="242"/>
      <c r="D3366" s="243"/>
      <c r="E3366" s="243"/>
      <c r="F3366" s="244"/>
      <c r="G3366" s="247"/>
      <c r="H3366" s="246"/>
      <c r="I3366" s="247"/>
    </row>
    <row r="3367" spans="1:9">
      <c r="A3367" s="242"/>
      <c r="B3367" s="242"/>
      <c r="C3367" s="242"/>
      <c r="D3367" s="243"/>
      <c r="E3367" s="243"/>
      <c r="F3367" s="244"/>
      <c r="G3367" s="247"/>
      <c r="H3367" s="246"/>
      <c r="I3367" s="247"/>
    </row>
    <row r="3368" spans="1:9">
      <c r="A3368" s="242"/>
      <c r="B3368" s="242"/>
      <c r="C3368" s="242"/>
      <c r="D3368" s="243"/>
      <c r="E3368" s="243"/>
      <c r="F3368" s="244"/>
      <c r="G3368" s="247"/>
      <c r="H3368" s="246"/>
      <c r="I3368" s="247"/>
    </row>
    <row r="3369" spans="1:9">
      <c r="A3369" s="242"/>
      <c r="B3369" s="242"/>
      <c r="C3369" s="242"/>
      <c r="D3369" s="243"/>
      <c r="E3369" s="243"/>
      <c r="F3369" s="244"/>
      <c r="G3369" s="247"/>
      <c r="H3369" s="246"/>
      <c r="I3369" s="247"/>
    </row>
    <row r="3370" spans="1:9">
      <c r="A3370" s="242"/>
      <c r="B3370" s="242"/>
      <c r="C3370" s="242"/>
      <c r="D3370" s="243"/>
      <c r="E3370" s="243"/>
      <c r="F3370" s="244"/>
      <c r="G3370" s="247"/>
      <c r="H3370" s="246"/>
      <c r="I3370" s="247"/>
    </row>
    <row r="3371" spans="1:9">
      <c r="A3371" s="242"/>
      <c r="B3371" s="242"/>
      <c r="C3371" s="242"/>
      <c r="D3371" s="243"/>
      <c r="E3371" s="243"/>
      <c r="F3371" s="244"/>
      <c r="G3371" s="247"/>
      <c r="H3371" s="246"/>
      <c r="I3371" s="247"/>
    </row>
    <row r="3372" spans="1:9">
      <c r="A3372" s="242"/>
      <c r="B3372" s="242"/>
      <c r="C3372" s="242"/>
      <c r="D3372" s="243"/>
      <c r="E3372" s="243"/>
      <c r="F3372" s="244"/>
      <c r="G3372" s="247"/>
      <c r="H3372" s="246"/>
      <c r="I3372" s="247"/>
    </row>
    <row r="3373" spans="1:9">
      <c r="A3373" s="242"/>
      <c r="B3373" s="242"/>
      <c r="C3373" s="242"/>
      <c r="D3373" s="243"/>
      <c r="E3373" s="243"/>
      <c r="F3373" s="244"/>
      <c r="G3373" s="247"/>
      <c r="H3373" s="246"/>
      <c r="I3373" s="247"/>
    </row>
    <row r="3374" spans="1:9">
      <c r="A3374" s="242"/>
      <c r="B3374" s="242"/>
      <c r="C3374" s="242"/>
      <c r="D3374" s="243"/>
      <c r="E3374" s="243"/>
      <c r="F3374" s="244"/>
      <c r="G3374" s="247"/>
      <c r="H3374" s="246"/>
      <c r="I3374" s="247"/>
    </row>
    <row r="3375" spans="1:9">
      <c r="A3375" s="242"/>
      <c r="B3375" s="242"/>
      <c r="C3375" s="242"/>
      <c r="D3375" s="243"/>
      <c r="E3375" s="243"/>
      <c r="F3375" s="244"/>
      <c r="G3375" s="247"/>
      <c r="H3375" s="246"/>
      <c r="I3375" s="247"/>
    </row>
    <row r="3376" spans="1:9">
      <c r="A3376" s="242"/>
      <c r="B3376" s="242"/>
      <c r="C3376" s="242"/>
      <c r="D3376" s="243"/>
      <c r="E3376" s="243"/>
      <c r="F3376" s="244"/>
      <c r="G3376" s="247"/>
      <c r="H3376" s="246"/>
      <c r="I3376" s="247"/>
    </row>
    <row r="3377" spans="1:9">
      <c r="A3377" s="242"/>
      <c r="B3377" s="242"/>
      <c r="C3377" s="242"/>
      <c r="D3377" s="243"/>
      <c r="E3377" s="243"/>
      <c r="F3377" s="244"/>
      <c r="G3377" s="247"/>
      <c r="H3377" s="246"/>
      <c r="I3377" s="247"/>
    </row>
    <row r="3378" spans="1:9">
      <c r="A3378" s="242"/>
      <c r="B3378" s="242"/>
      <c r="C3378" s="242"/>
      <c r="D3378" s="243"/>
      <c r="E3378" s="243"/>
      <c r="F3378" s="244"/>
      <c r="G3378" s="247"/>
      <c r="H3378" s="246"/>
      <c r="I3378" s="247"/>
    </row>
    <row r="3379" spans="1:9">
      <c r="A3379" s="242"/>
      <c r="B3379" s="242"/>
      <c r="C3379" s="242"/>
      <c r="D3379" s="243"/>
      <c r="E3379" s="243"/>
      <c r="F3379" s="244"/>
      <c r="G3379" s="247"/>
      <c r="H3379" s="246"/>
      <c r="I3379" s="247"/>
    </row>
    <row r="3380" spans="1:9">
      <c r="A3380" s="242"/>
      <c r="B3380" s="242"/>
      <c r="C3380" s="242"/>
      <c r="D3380" s="243"/>
      <c r="E3380" s="243"/>
      <c r="F3380" s="244"/>
      <c r="G3380" s="247"/>
      <c r="H3380" s="246"/>
      <c r="I3380" s="247"/>
    </row>
    <row r="3381" spans="1:9">
      <c r="A3381" s="242"/>
      <c r="B3381" s="242"/>
      <c r="C3381" s="242"/>
      <c r="D3381" s="243"/>
      <c r="E3381" s="243"/>
      <c r="F3381" s="244"/>
      <c r="G3381" s="247"/>
      <c r="H3381" s="246"/>
      <c r="I3381" s="247"/>
    </row>
    <row r="3382" spans="1:9">
      <c r="A3382" s="242"/>
      <c r="B3382" s="242"/>
      <c r="C3382" s="242"/>
      <c r="D3382" s="243"/>
      <c r="E3382" s="243"/>
      <c r="F3382" s="244"/>
      <c r="G3382" s="247"/>
      <c r="H3382" s="246"/>
      <c r="I3382" s="247"/>
    </row>
    <row r="3383" spans="1:9">
      <c r="A3383" s="242"/>
      <c r="B3383" s="242"/>
      <c r="C3383" s="242"/>
      <c r="D3383" s="243"/>
      <c r="E3383" s="243"/>
      <c r="F3383" s="244"/>
      <c r="G3383" s="247"/>
      <c r="H3383" s="246"/>
      <c r="I3383" s="247"/>
    </row>
    <row r="3384" spans="1:9">
      <c r="A3384" s="242"/>
      <c r="B3384" s="242"/>
      <c r="C3384" s="242"/>
      <c r="D3384" s="243"/>
      <c r="E3384" s="243"/>
      <c r="F3384" s="244"/>
      <c r="G3384" s="247"/>
      <c r="H3384" s="246"/>
      <c r="I3384" s="247"/>
    </row>
    <row r="3385" spans="1:9">
      <c r="A3385" s="242"/>
      <c r="B3385" s="242"/>
      <c r="C3385" s="242"/>
      <c r="D3385" s="243"/>
      <c r="E3385" s="243"/>
      <c r="F3385" s="244"/>
      <c r="G3385" s="247"/>
      <c r="H3385" s="246"/>
      <c r="I3385" s="247"/>
    </row>
    <row r="3386" spans="1:9">
      <c r="A3386" s="242"/>
      <c r="B3386" s="242"/>
      <c r="C3386" s="242"/>
      <c r="D3386" s="243"/>
      <c r="E3386" s="243"/>
      <c r="F3386" s="244"/>
      <c r="G3386" s="247"/>
      <c r="H3386" s="246"/>
      <c r="I3386" s="247"/>
    </row>
    <row r="3387" spans="1:9">
      <c r="A3387" s="242"/>
      <c r="B3387" s="242"/>
      <c r="C3387" s="242"/>
      <c r="D3387" s="243"/>
      <c r="E3387" s="243"/>
      <c r="F3387" s="244"/>
      <c r="G3387" s="247"/>
      <c r="H3387" s="246"/>
      <c r="I3387" s="247"/>
    </row>
    <row r="3388" spans="1:9">
      <c r="A3388" s="242"/>
      <c r="B3388" s="242"/>
      <c r="C3388" s="242"/>
      <c r="D3388" s="243"/>
      <c r="E3388" s="243"/>
      <c r="F3388" s="244"/>
      <c r="G3388" s="247"/>
      <c r="H3388" s="246"/>
      <c r="I3388" s="247"/>
    </row>
    <row r="3389" spans="1:9">
      <c r="A3389" s="242"/>
      <c r="B3389" s="242"/>
      <c r="C3389" s="242"/>
      <c r="D3389" s="243"/>
      <c r="E3389" s="243"/>
      <c r="F3389" s="244"/>
      <c r="G3389" s="247"/>
      <c r="H3389" s="246"/>
      <c r="I3389" s="247"/>
    </row>
    <row r="3390" spans="1:9">
      <c r="A3390" s="242"/>
      <c r="B3390" s="242"/>
      <c r="C3390" s="242"/>
      <c r="D3390" s="243"/>
      <c r="E3390" s="243"/>
      <c r="F3390" s="244"/>
      <c r="G3390" s="247"/>
      <c r="H3390" s="246"/>
      <c r="I3390" s="247"/>
    </row>
    <row r="3391" spans="1:9">
      <c r="A3391" s="242"/>
      <c r="B3391" s="242"/>
      <c r="C3391" s="242"/>
      <c r="D3391" s="243"/>
      <c r="E3391" s="243"/>
      <c r="F3391" s="244"/>
      <c r="G3391" s="247"/>
      <c r="H3391" s="246"/>
      <c r="I3391" s="247"/>
    </row>
    <row r="3392" spans="1:9">
      <c r="A3392" s="242"/>
      <c r="B3392" s="242"/>
      <c r="C3392" s="242"/>
      <c r="D3392" s="243"/>
      <c r="E3392" s="243"/>
      <c r="F3392" s="244"/>
      <c r="G3392" s="247"/>
      <c r="H3392" s="246"/>
      <c r="I3392" s="247"/>
    </row>
    <row r="3393" spans="1:9">
      <c r="A3393" s="242"/>
      <c r="B3393" s="242"/>
      <c r="C3393" s="242"/>
      <c r="D3393" s="243"/>
      <c r="E3393" s="243"/>
      <c r="F3393" s="244"/>
      <c r="G3393" s="247"/>
      <c r="H3393" s="246"/>
      <c r="I3393" s="247"/>
    </row>
    <row r="3394" spans="1:9">
      <c r="A3394" s="242"/>
      <c r="B3394" s="242"/>
      <c r="C3394" s="242"/>
      <c r="D3394" s="243"/>
      <c r="E3394" s="243"/>
      <c r="F3394" s="244"/>
      <c r="G3394" s="247"/>
      <c r="H3394" s="246"/>
      <c r="I3394" s="247"/>
    </row>
    <row r="3395" spans="1:9">
      <c r="A3395" s="242"/>
      <c r="B3395" s="242"/>
      <c r="C3395" s="242"/>
      <c r="D3395" s="243"/>
      <c r="E3395" s="243"/>
      <c r="F3395" s="244"/>
      <c r="G3395" s="247"/>
      <c r="H3395" s="246"/>
      <c r="I3395" s="247"/>
    </row>
    <row r="3396" spans="1:9">
      <c r="A3396" s="242"/>
      <c r="B3396" s="242"/>
      <c r="C3396" s="242"/>
      <c r="D3396" s="243"/>
      <c r="E3396" s="243"/>
      <c r="F3396" s="244"/>
      <c r="G3396" s="247"/>
      <c r="H3396" s="246"/>
      <c r="I3396" s="247"/>
    </row>
    <row r="3397" spans="1:9">
      <c r="A3397" s="242"/>
      <c r="B3397" s="242"/>
      <c r="C3397" s="242"/>
      <c r="D3397" s="243"/>
      <c r="E3397" s="243"/>
      <c r="F3397" s="244"/>
      <c r="G3397" s="247"/>
      <c r="H3397" s="246"/>
      <c r="I3397" s="247"/>
    </row>
    <row r="3398" spans="1:9">
      <c r="A3398" s="242"/>
      <c r="B3398" s="242"/>
      <c r="C3398" s="242"/>
      <c r="D3398" s="243"/>
      <c r="E3398" s="243"/>
      <c r="F3398" s="244"/>
      <c r="G3398" s="247"/>
      <c r="H3398" s="246"/>
      <c r="I3398" s="247"/>
    </row>
    <row r="3399" spans="1:9">
      <c r="A3399" s="242"/>
      <c r="B3399" s="242"/>
      <c r="C3399" s="242"/>
      <c r="D3399" s="243"/>
      <c r="E3399" s="243"/>
      <c r="F3399" s="244"/>
      <c r="G3399" s="247"/>
      <c r="H3399" s="246"/>
      <c r="I3399" s="247"/>
    </row>
    <row r="3400" spans="1:9">
      <c r="A3400" s="242"/>
      <c r="B3400" s="242"/>
      <c r="C3400" s="242"/>
      <c r="D3400" s="243"/>
      <c r="E3400" s="243"/>
      <c r="F3400" s="244"/>
      <c r="G3400" s="247"/>
      <c r="H3400" s="246"/>
      <c r="I3400" s="247"/>
    </row>
    <row r="3401" spans="1:9">
      <c r="A3401" s="242"/>
      <c r="B3401" s="242"/>
      <c r="C3401" s="242"/>
      <c r="D3401" s="243"/>
      <c r="E3401" s="243"/>
      <c r="F3401" s="244"/>
      <c r="G3401" s="247"/>
      <c r="H3401" s="246"/>
      <c r="I3401" s="247"/>
    </row>
    <row r="3402" spans="1:9">
      <c r="A3402" s="242"/>
      <c r="B3402" s="242"/>
      <c r="C3402" s="242"/>
      <c r="D3402" s="243"/>
      <c r="E3402" s="243"/>
      <c r="F3402" s="244"/>
      <c r="G3402" s="247"/>
      <c r="H3402" s="246"/>
      <c r="I3402" s="247"/>
    </row>
    <row r="3403" spans="1:9">
      <c r="A3403" s="242"/>
      <c r="B3403" s="242"/>
      <c r="C3403" s="242"/>
      <c r="D3403" s="243"/>
      <c r="E3403" s="243"/>
      <c r="F3403" s="244"/>
      <c r="G3403" s="247"/>
      <c r="H3403" s="246"/>
      <c r="I3403" s="247"/>
    </row>
    <row r="3404" spans="1:9">
      <c r="A3404" s="242"/>
      <c r="B3404" s="242"/>
      <c r="C3404" s="242"/>
      <c r="D3404" s="243"/>
      <c r="E3404" s="243"/>
      <c r="F3404" s="244"/>
      <c r="G3404" s="247"/>
      <c r="H3404" s="246"/>
      <c r="I3404" s="247"/>
    </row>
    <row r="3405" spans="1:9">
      <c r="A3405" s="242"/>
      <c r="B3405" s="242"/>
      <c r="C3405" s="242"/>
      <c r="D3405" s="243"/>
      <c r="E3405" s="243"/>
      <c r="F3405" s="244"/>
      <c r="G3405" s="247"/>
      <c r="H3405" s="246"/>
      <c r="I3405" s="247"/>
    </row>
    <row r="3406" spans="1:9">
      <c r="A3406" s="242"/>
      <c r="B3406" s="242"/>
      <c r="C3406" s="242"/>
      <c r="D3406" s="243"/>
      <c r="E3406" s="243"/>
      <c r="F3406" s="244"/>
      <c r="G3406" s="247"/>
      <c r="H3406" s="246"/>
      <c r="I3406" s="247"/>
    </row>
    <row r="3407" spans="1:9">
      <c r="A3407" s="242"/>
      <c r="B3407" s="242"/>
      <c r="C3407" s="242"/>
      <c r="D3407" s="243"/>
      <c r="E3407" s="243"/>
      <c r="F3407" s="244"/>
      <c r="G3407" s="247"/>
      <c r="H3407" s="246"/>
      <c r="I3407" s="247"/>
    </row>
    <row r="3408" spans="1:9">
      <c r="A3408" s="242"/>
      <c r="B3408" s="242"/>
      <c r="C3408" s="242"/>
      <c r="D3408" s="243"/>
      <c r="E3408" s="243"/>
      <c r="F3408" s="244"/>
      <c r="G3408" s="247"/>
      <c r="H3408" s="246"/>
      <c r="I3408" s="247"/>
    </row>
    <row r="3409" spans="1:9">
      <c r="A3409" s="242"/>
      <c r="B3409" s="242"/>
      <c r="C3409" s="242"/>
      <c r="D3409" s="243"/>
      <c r="E3409" s="243"/>
      <c r="F3409" s="244"/>
      <c r="G3409" s="247"/>
      <c r="H3409" s="246"/>
      <c r="I3409" s="247"/>
    </row>
    <row r="3410" spans="1:9">
      <c r="A3410" s="242"/>
      <c r="B3410" s="242"/>
      <c r="C3410" s="242"/>
      <c r="D3410" s="243"/>
      <c r="E3410" s="243"/>
      <c r="F3410" s="244"/>
      <c r="G3410" s="247"/>
      <c r="H3410" s="246"/>
      <c r="I3410" s="247"/>
    </row>
    <row r="3411" spans="1:9">
      <c r="A3411" s="242"/>
      <c r="B3411" s="242"/>
      <c r="C3411" s="242"/>
      <c r="D3411" s="243"/>
      <c r="E3411" s="243"/>
      <c r="F3411" s="244"/>
      <c r="G3411" s="247"/>
      <c r="H3411" s="246"/>
      <c r="I3411" s="247"/>
    </row>
    <row r="3412" spans="1:9">
      <c r="A3412" s="242"/>
      <c r="B3412" s="242"/>
      <c r="C3412" s="242"/>
      <c r="D3412" s="243"/>
      <c r="E3412" s="243"/>
      <c r="F3412" s="244"/>
      <c r="G3412" s="247"/>
      <c r="H3412" s="246"/>
      <c r="I3412" s="247"/>
    </row>
    <row r="3413" spans="1:9">
      <c r="A3413" s="242"/>
      <c r="B3413" s="242"/>
      <c r="C3413" s="242"/>
      <c r="D3413" s="243"/>
      <c r="E3413" s="243"/>
      <c r="F3413" s="244"/>
      <c r="G3413" s="247"/>
      <c r="H3413" s="246"/>
      <c r="I3413" s="247"/>
    </row>
    <row r="3414" spans="1:9">
      <c r="A3414" s="242"/>
      <c r="B3414" s="242"/>
      <c r="C3414" s="242"/>
      <c r="D3414" s="243"/>
      <c r="E3414" s="243"/>
      <c r="F3414" s="244"/>
      <c r="G3414" s="247"/>
      <c r="H3414" s="246"/>
      <c r="I3414" s="247"/>
    </row>
    <row r="3415" spans="1:9">
      <c r="A3415" s="242"/>
      <c r="B3415" s="242"/>
      <c r="C3415" s="242"/>
      <c r="D3415" s="243"/>
      <c r="E3415" s="243"/>
      <c r="F3415" s="244"/>
      <c r="G3415" s="247"/>
      <c r="H3415" s="246"/>
      <c r="I3415" s="247"/>
    </row>
    <row r="3416" spans="1:9">
      <c r="A3416" s="242"/>
      <c r="B3416" s="242"/>
      <c r="C3416" s="242"/>
      <c r="D3416" s="243"/>
      <c r="E3416" s="243"/>
      <c r="F3416" s="244"/>
      <c r="G3416" s="247"/>
      <c r="H3416" s="246"/>
      <c r="I3416" s="247"/>
    </row>
    <row r="3417" spans="1:9">
      <c r="A3417" s="242"/>
      <c r="B3417" s="242"/>
      <c r="C3417" s="242"/>
      <c r="D3417" s="243"/>
      <c r="E3417" s="243"/>
      <c r="F3417" s="244"/>
      <c r="G3417" s="247"/>
      <c r="H3417" s="246"/>
      <c r="I3417" s="247"/>
    </row>
    <row r="3418" spans="1:9">
      <c r="A3418" s="242"/>
      <c r="B3418" s="242"/>
      <c r="C3418" s="242"/>
      <c r="D3418" s="243"/>
      <c r="E3418" s="243"/>
      <c r="F3418" s="244"/>
      <c r="G3418" s="247"/>
      <c r="H3418" s="246"/>
      <c r="I3418" s="247"/>
    </row>
    <row r="3419" spans="1:9">
      <c r="A3419" s="242"/>
      <c r="B3419" s="242"/>
      <c r="C3419" s="242"/>
      <c r="D3419" s="243"/>
      <c r="E3419" s="243"/>
      <c r="F3419" s="244"/>
      <c r="G3419" s="247"/>
      <c r="H3419" s="246"/>
      <c r="I3419" s="247"/>
    </row>
    <row r="3420" spans="1:9">
      <c r="A3420" s="242"/>
      <c r="B3420" s="242"/>
      <c r="C3420" s="242"/>
      <c r="D3420" s="243"/>
      <c r="E3420" s="243"/>
      <c r="F3420" s="244"/>
      <c r="G3420" s="247"/>
      <c r="H3420" s="246"/>
      <c r="I3420" s="247"/>
    </row>
    <row r="3421" spans="1:9">
      <c r="A3421" s="242"/>
      <c r="B3421" s="242"/>
      <c r="C3421" s="242"/>
      <c r="D3421" s="243"/>
      <c r="E3421" s="243"/>
      <c r="F3421" s="244"/>
      <c r="G3421" s="247"/>
      <c r="H3421" s="246"/>
      <c r="I3421" s="247"/>
    </row>
    <row r="3422" spans="1:9">
      <c r="A3422" s="242"/>
      <c r="B3422" s="242"/>
      <c r="C3422" s="242"/>
      <c r="D3422" s="243"/>
      <c r="E3422" s="243"/>
      <c r="F3422" s="244"/>
      <c r="G3422" s="247"/>
      <c r="H3422" s="246"/>
      <c r="I3422" s="247"/>
    </row>
    <row r="3423" spans="1:9">
      <c r="A3423" s="242"/>
      <c r="B3423" s="242"/>
      <c r="C3423" s="242"/>
      <c r="D3423" s="243"/>
      <c r="E3423" s="243"/>
      <c r="F3423" s="244"/>
      <c r="G3423" s="247"/>
      <c r="H3423" s="246"/>
      <c r="I3423" s="247"/>
    </row>
    <row r="3424" spans="1:9">
      <c r="A3424" s="242"/>
      <c r="B3424" s="242"/>
      <c r="C3424" s="242"/>
      <c r="D3424" s="243"/>
      <c r="E3424" s="243"/>
      <c r="F3424" s="244"/>
      <c r="G3424" s="247"/>
      <c r="H3424" s="246"/>
      <c r="I3424" s="247"/>
    </row>
    <row r="3425" spans="1:9">
      <c r="A3425" s="242"/>
      <c r="B3425" s="242"/>
      <c r="C3425" s="242"/>
      <c r="D3425" s="243"/>
      <c r="E3425" s="243"/>
      <c r="F3425" s="244"/>
      <c r="G3425" s="247"/>
      <c r="H3425" s="246"/>
      <c r="I3425" s="247"/>
    </row>
    <row r="3426" spans="1:9">
      <c r="A3426" s="242"/>
      <c r="B3426" s="242"/>
      <c r="C3426" s="242"/>
      <c r="D3426" s="243"/>
      <c r="E3426" s="243"/>
      <c r="F3426" s="244"/>
      <c r="G3426" s="247"/>
      <c r="H3426" s="246"/>
      <c r="I3426" s="247"/>
    </row>
    <row r="3427" spans="1:9">
      <c r="A3427" s="242"/>
      <c r="B3427" s="242"/>
      <c r="C3427" s="242"/>
      <c r="D3427" s="243"/>
      <c r="E3427" s="243"/>
      <c r="F3427" s="244"/>
      <c r="G3427" s="247"/>
      <c r="H3427" s="246"/>
      <c r="I3427" s="247"/>
    </row>
    <row r="3428" spans="1:9">
      <c r="A3428" s="242"/>
      <c r="B3428" s="242"/>
      <c r="C3428" s="242"/>
      <c r="D3428" s="243"/>
      <c r="E3428" s="243"/>
      <c r="F3428" s="244"/>
      <c r="G3428" s="247"/>
      <c r="H3428" s="246"/>
      <c r="I3428" s="247"/>
    </row>
    <row r="3429" spans="1:9">
      <c r="A3429" s="242"/>
      <c r="B3429" s="242"/>
      <c r="C3429" s="242"/>
      <c r="D3429" s="243"/>
      <c r="E3429" s="243"/>
      <c r="F3429" s="244"/>
      <c r="G3429" s="247"/>
      <c r="H3429" s="246"/>
      <c r="I3429" s="247"/>
    </row>
    <row r="3430" spans="1:9">
      <c r="A3430" s="242"/>
      <c r="B3430" s="242"/>
      <c r="C3430" s="242"/>
      <c r="D3430" s="243"/>
      <c r="E3430" s="243"/>
      <c r="F3430" s="244"/>
      <c r="G3430" s="247"/>
      <c r="H3430" s="246"/>
      <c r="I3430" s="247"/>
    </row>
    <row r="3431" spans="1:9">
      <c r="A3431" s="242"/>
      <c r="B3431" s="242"/>
      <c r="C3431" s="242"/>
      <c r="D3431" s="243"/>
      <c r="E3431" s="243"/>
      <c r="F3431" s="244"/>
      <c r="G3431" s="247"/>
      <c r="H3431" s="246"/>
      <c r="I3431" s="247"/>
    </row>
    <row r="3432" spans="1:9">
      <c r="A3432" s="242"/>
      <c r="B3432" s="242"/>
      <c r="C3432" s="242"/>
      <c r="D3432" s="243"/>
      <c r="E3432" s="243"/>
      <c r="F3432" s="244"/>
      <c r="G3432" s="247"/>
      <c r="H3432" s="246"/>
      <c r="I3432" s="247"/>
    </row>
    <row r="3433" spans="1:9">
      <c r="A3433" s="242"/>
      <c r="B3433" s="242"/>
      <c r="C3433" s="242"/>
      <c r="D3433" s="243"/>
      <c r="E3433" s="243"/>
      <c r="F3433" s="244"/>
      <c r="G3433" s="247"/>
      <c r="H3433" s="246"/>
      <c r="I3433" s="247"/>
    </row>
    <row r="3434" spans="1:9">
      <c r="A3434" s="242"/>
      <c r="B3434" s="242"/>
      <c r="C3434" s="242"/>
      <c r="D3434" s="243"/>
      <c r="E3434" s="243"/>
      <c r="F3434" s="244"/>
      <c r="G3434" s="247"/>
      <c r="H3434" s="246"/>
      <c r="I3434" s="247"/>
    </row>
    <row r="3435" spans="1:9">
      <c r="A3435" s="242"/>
      <c r="B3435" s="242"/>
      <c r="C3435" s="242"/>
      <c r="D3435" s="243"/>
      <c r="E3435" s="243"/>
      <c r="F3435" s="244"/>
      <c r="G3435" s="247"/>
      <c r="H3435" s="246"/>
      <c r="I3435" s="247"/>
    </row>
    <row r="3436" spans="1:9">
      <c r="A3436" s="242"/>
      <c r="B3436" s="242"/>
      <c r="C3436" s="242"/>
      <c r="D3436" s="243"/>
      <c r="E3436" s="243"/>
      <c r="F3436" s="244"/>
      <c r="G3436" s="247"/>
      <c r="H3436" s="246"/>
      <c r="I3436" s="247"/>
    </row>
    <row r="3437" spans="1:9">
      <c r="A3437" s="242"/>
      <c r="B3437" s="242"/>
      <c r="C3437" s="242"/>
      <c r="D3437" s="243"/>
      <c r="E3437" s="243"/>
      <c r="F3437" s="244"/>
      <c r="G3437" s="247"/>
      <c r="H3437" s="246"/>
      <c r="I3437" s="247"/>
    </row>
    <row r="3438" spans="1:9">
      <c r="A3438" s="242"/>
      <c r="B3438" s="242"/>
      <c r="C3438" s="242"/>
      <c r="D3438" s="243"/>
      <c r="E3438" s="243"/>
      <c r="F3438" s="244"/>
      <c r="G3438" s="247"/>
      <c r="H3438" s="246"/>
      <c r="I3438" s="247"/>
    </row>
    <row r="3439" spans="1:9">
      <c r="A3439" s="242"/>
      <c r="B3439" s="242"/>
      <c r="C3439" s="242"/>
      <c r="D3439" s="243"/>
      <c r="E3439" s="243"/>
      <c r="F3439" s="244"/>
      <c r="G3439" s="247"/>
      <c r="H3439" s="246"/>
      <c r="I3439" s="247"/>
    </row>
    <row r="3440" spans="1:9">
      <c r="A3440" s="242"/>
      <c r="B3440" s="242"/>
      <c r="C3440" s="242"/>
      <c r="D3440" s="243"/>
      <c r="E3440" s="243"/>
      <c r="F3440" s="244"/>
      <c r="G3440" s="247"/>
      <c r="H3440" s="246"/>
      <c r="I3440" s="247"/>
    </row>
    <row r="3441" spans="1:9">
      <c r="A3441" s="242"/>
      <c r="B3441" s="242"/>
      <c r="C3441" s="242"/>
      <c r="D3441" s="243"/>
      <c r="E3441" s="243"/>
      <c r="F3441" s="244"/>
      <c r="G3441" s="247"/>
      <c r="H3441" s="246"/>
      <c r="I3441" s="247"/>
    </row>
    <row r="3442" spans="1:9">
      <c r="A3442" s="242"/>
      <c r="B3442" s="242"/>
      <c r="C3442" s="242"/>
      <c r="D3442" s="243"/>
      <c r="E3442" s="243"/>
      <c r="F3442" s="244"/>
      <c r="G3442" s="247"/>
      <c r="H3442" s="246"/>
      <c r="I3442" s="247"/>
    </row>
    <row r="3443" spans="1:9">
      <c r="A3443" s="242"/>
      <c r="B3443" s="242"/>
      <c r="C3443" s="242"/>
      <c r="D3443" s="243"/>
      <c r="E3443" s="243"/>
      <c r="F3443" s="244"/>
      <c r="G3443" s="247"/>
      <c r="H3443" s="246"/>
      <c r="I3443" s="247"/>
    </row>
    <row r="3444" spans="1:9">
      <c r="A3444" s="242"/>
      <c r="B3444" s="242"/>
      <c r="C3444" s="242"/>
      <c r="D3444" s="243"/>
      <c r="E3444" s="243"/>
      <c r="F3444" s="244"/>
      <c r="G3444" s="247"/>
      <c r="H3444" s="246"/>
      <c r="I3444" s="247"/>
    </row>
    <row r="3445" spans="1:9">
      <c r="A3445" s="242"/>
      <c r="B3445" s="242"/>
      <c r="C3445" s="242"/>
      <c r="D3445" s="243"/>
      <c r="E3445" s="243"/>
      <c r="F3445" s="244"/>
      <c r="G3445" s="247"/>
      <c r="H3445" s="246"/>
      <c r="I3445" s="247"/>
    </row>
    <row r="3446" spans="1:9">
      <c r="A3446" s="242"/>
      <c r="B3446" s="242"/>
      <c r="C3446" s="242"/>
      <c r="D3446" s="243"/>
      <c r="E3446" s="243"/>
      <c r="F3446" s="244"/>
      <c r="G3446" s="247"/>
      <c r="H3446" s="246"/>
      <c r="I3446" s="247"/>
    </row>
    <row r="3447" spans="1:9">
      <c r="A3447" s="242"/>
      <c r="B3447" s="242"/>
      <c r="C3447" s="242"/>
      <c r="D3447" s="243"/>
      <c r="E3447" s="243"/>
      <c r="F3447" s="244"/>
      <c r="G3447" s="247"/>
      <c r="H3447" s="246"/>
      <c r="I3447" s="247"/>
    </row>
    <row r="3448" spans="1:9">
      <c r="A3448" s="242"/>
      <c r="B3448" s="242"/>
      <c r="C3448" s="242"/>
      <c r="D3448" s="243"/>
      <c r="E3448" s="243"/>
      <c r="F3448" s="244"/>
      <c r="G3448" s="247"/>
      <c r="H3448" s="246"/>
      <c r="I3448" s="247"/>
    </row>
    <row r="3449" spans="1:9">
      <c r="A3449" s="242"/>
      <c r="B3449" s="242"/>
      <c r="C3449" s="242"/>
      <c r="D3449" s="243"/>
      <c r="E3449" s="243"/>
      <c r="F3449" s="244"/>
      <c r="G3449" s="247"/>
      <c r="H3449" s="246"/>
      <c r="I3449" s="247"/>
    </row>
    <row r="3450" spans="1:9">
      <c r="A3450" s="242"/>
      <c r="B3450" s="242"/>
      <c r="C3450" s="242"/>
      <c r="D3450" s="243"/>
      <c r="E3450" s="243"/>
      <c r="F3450" s="244"/>
      <c r="G3450" s="247"/>
      <c r="H3450" s="246"/>
      <c r="I3450" s="247"/>
    </row>
    <row r="3451" spans="1:9">
      <c r="A3451" s="242"/>
      <c r="B3451" s="242"/>
      <c r="C3451" s="242"/>
      <c r="D3451" s="243"/>
      <c r="E3451" s="243"/>
      <c r="F3451" s="244"/>
      <c r="G3451" s="247"/>
      <c r="H3451" s="246"/>
      <c r="I3451" s="247"/>
    </row>
    <row r="3452" spans="1:9">
      <c r="A3452" s="242"/>
      <c r="B3452" s="242"/>
      <c r="C3452" s="242"/>
      <c r="D3452" s="243"/>
      <c r="E3452" s="243"/>
      <c r="F3452" s="244"/>
      <c r="G3452" s="247"/>
      <c r="H3452" s="246"/>
      <c r="I3452" s="247"/>
    </row>
    <row r="3453" spans="1:9">
      <c r="A3453" s="242"/>
      <c r="B3453" s="242"/>
      <c r="C3453" s="242"/>
      <c r="D3453" s="243"/>
      <c r="E3453" s="243"/>
      <c r="F3453" s="244"/>
      <c r="G3453" s="247"/>
      <c r="H3453" s="246"/>
      <c r="I3453" s="247"/>
    </row>
    <row r="3454" spans="1:9">
      <c r="A3454" s="242"/>
      <c r="B3454" s="242"/>
      <c r="C3454" s="242"/>
      <c r="D3454" s="243"/>
      <c r="E3454" s="243"/>
      <c r="F3454" s="244"/>
      <c r="G3454" s="247"/>
      <c r="H3454" s="246"/>
      <c r="I3454" s="247"/>
    </row>
    <row r="3455" spans="1:9">
      <c r="A3455" s="242"/>
      <c r="B3455" s="242"/>
      <c r="C3455" s="242"/>
      <c r="D3455" s="243"/>
      <c r="E3455" s="243"/>
      <c r="F3455" s="244"/>
      <c r="G3455" s="247"/>
      <c r="H3455" s="246"/>
      <c r="I3455" s="247"/>
    </row>
    <row r="3456" spans="1:9">
      <c r="A3456" s="242"/>
      <c r="B3456" s="242"/>
      <c r="C3456" s="242"/>
      <c r="D3456" s="243"/>
      <c r="E3456" s="243"/>
      <c r="F3456" s="244"/>
      <c r="G3456" s="247"/>
      <c r="H3456" s="246"/>
      <c r="I3456" s="247"/>
    </row>
    <row r="3457" spans="1:9">
      <c r="A3457" s="242"/>
      <c r="B3457" s="242"/>
      <c r="C3457" s="242"/>
      <c r="D3457" s="243"/>
      <c r="E3457" s="243"/>
      <c r="F3457" s="244"/>
      <c r="G3457" s="247"/>
      <c r="H3457" s="246"/>
      <c r="I3457" s="247"/>
    </row>
    <row r="3458" spans="1:9">
      <c r="A3458" s="242"/>
      <c r="B3458" s="242"/>
      <c r="C3458" s="242"/>
      <c r="D3458" s="243"/>
      <c r="E3458" s="243"/>
      <c r="F3458" s="244"/>
      <c r="G3458" s="247"/>
      <c r="H3458" s="246"/>
      <c r="I3458" s="247"/>
    </row>
    <row r="3459" spans="1:9">
      <c r="A3459" s="242"/>
      <c r="B3459" s="242"/>
      <c r="C3459" s="242"/>
      <c r="D3459" s="243"/>
      <c r="E3459" s="243"/>
      <c r="F3459" s="244"/>
      <c r="G3459" s="247"/>
      <c r="H3459" s="246"/>
      <c r="I3459" s="247"/>
    </row>
    <row r="3460" spans="1:9">
      <c r="A3460" s="242"/>
      <c r="B3460" s="242"/>
      <c r="C3460" s="242"/>
      <c r="D3460" s="243"/>
      <c r="E3460" s="243"/>
      <c r="F3460" s="244"/>
      <c r="G3460" s="247"/>
      <c r="H3460" s="246"/>
      <c r="I3460" s="247"/>
    </row>
    <row r="3461" spans="1:9">
      <c r="A3461" s="242"/>
      <c r="B3461" s="242"/>
      <c r="C3461" s="242"/>
      <c r="D3461" s="243"/>
      <c r="E3461" s="243"/>
      <c r="F3461" s="244"/>
      <c r="G3461" s="247"/>
      <c r="H3461" s="246"/>
      <c r="I3461" s="247"/>
    </row>
    <row r="3462" spans="1:9">
      <c r="A3462" s="242"/>
      <c r="B3462" s="242"/>
      <c r="C3462" s="242"/>
      <c r="D3462" s="243"/>
      <c r="E3462" s="243"/>
      <c r="F3462" s="244"/>
      <c r="G3462" s="247"/>
      <c r="H3462" s="246"/>
      <c r="I3462" s="247"/>
    </row>
    <row r="3463" spans="1:9">
      <c r="A3463" s="242"/>
      <c r="B3463" s="242"/>
      <c r="C3463" s="242"/>
      <c r="D3463" s="243"/>
      <c r="E3463" s="243"/>
      <c r="F3463" s="244"/>
      <c r="G3463" s="247"/>
      <c r="H3463" s="246"/>
      <c r="I3463" s="247"/>
    </row>
    <row r="3464" spans="1:9">
      <c r="A3464" s="242"/>
      <c r="B3464" s="242"/>
      <c r="C3464" s="242"/>
      <c r="D3464" s="243"/>
      <c r="E3464" s="243"/>
      <c r="F3464" s="244"/>
      <c r="G3464" s="247"/>
      <c r="H3464" s="246"/>
      <c r="I3464" s="247"/>
    </row>
    <row r="3465" spans="1:9">
      <c r="A3465" s="242"/>
      <c r="B3465" s="242"/>
      <c r="C3465" s="242"/>
      <c r="D3465" s="243"/>
      <c r="E3465" s="243"/>
      <c r="F3465" s="244"/>
      <c r="G3465" s="247"/>
      <c r="H3465" s="246"/>
      <c r="I3465" s="247"/>
    </row>
    <row r="3466" spans="1:9">
      <c r="A3466" s="242"/>
      <c r="B3466" s="242"/>
      <c r="C3466" s="242"/>
      <c r="D3466" s="243"/>
      <c r="E3466" s="243"/>
      <c r="F3466" s="244"/>
      <c r="G3466" s="247"/>
      <c r="H3466" s="246"/>
      <c r="I3466" s="247"/>
    </row>
    <row r="3467" spans="1:9">
      <c r="A3467" s="242"/>
      <c r="B3467" s="242"/>
      <c r="C3467" s="242"/>
      <c r="D3467" s="243"/>
      <c r="E3467" s="243"/>
      <c r="F3467" s="244"/>
      <c r="G3467" s="247"/>
      <c r="H3467" s="246"/>
      <c r="I3467" s="247"/>
    </row>
    <row r="3468" spans="1:9">
      <c r="A3468" s="242"/>
      <c r="B3468" s="242"/>
      <c r="C3468" s="242"/>
      <c r="D3468" s="243"/>
      <c r="E3468" s="243"/>
      <c r="F3468" s="244"/>
      <c r="G3468" s="247"/>
      <c r="H3468" s="246"/>
      <c r="I3468" s="247"/>
    </row>
    <row r="3469" spans="1:9">
      <c r="A3469" s="242"/>
      <c r="B3469" s="242"/>
      <c r="C3469" s="242"/>
      <c r="D3469" s="243"/>
      <c r="E3469" s="243"/>
      <c r="F3469" s="244"/>
      <c r="G3469" s="247"/>
      <c r="H3469" s="246"/>
      <c r="I3469" s="247"/>
    </row>
    <row r="3470" spans="1:9">
      <c r="A3470" s="242"/>
      <c r="B3470" s="242"/>
      <c r="C3470" s="242"/>
      <c r="D3470" s="243"/>
      <c r="E3470" s="243"/>
      <c r="F3470" s="244"/>
      <c r="G3470" s="247"/>
      <c r="H3470" s="246"/>
      <c r="I3470" s="247"/>
    </row>
    <row r="3471" spans="1:9">
      <c r="A3471" s="242"/>
      <c r="B3471" s="242"/>
      <c r="C3471" s="242"/>
      <c r="D3471" s="243"/>
      <c r="E3471" s="243"/>
      <c r="F3471" s="244"/>
      <c r="G3471" s="247"/>
      <c r="H3471" s="246"/>
      <c r="I3471" s="247"/>
    </row>
    <row r="3472" spans="1:9">
      <c r="A3472" s="242"/>
      <c r="B3472" s="242"/>
      <c r="C3472" s="242"/>
      <c r="D3472" s="243"/>
      <c r="E3472" s="243"/>
      <c r="F3472" s="244"/>
      <c r="G3472" s="247"/>
      <c r="H3472" s="246"/>
      <c r="I3472" s="247"/>
    </row>
    <row r="3473" spans="1:9">
      <c r="A3473" s="242"/>
      <c r="B3473" s="242"/>
      <c r="C3473" s="242"/>
      <c r="D3473" s="243"/>
      <c r="E3473" s="243"/>
      <c r="F3473" s="244"/>
      <c r="G3473" s="247"/>
      <c r="H3473" s="246"/>
      <c r="I3473" s="247"/>
    </row>
    <row r="3474" spans="1:9">
      <c r="A3474" s="242"/>
      <c r="B3474" s="242"/>
      <c r="C3474" s="242"/>
      <c r="D3474" s="243"/>
      <c r="E3474" s="243"/>
      <c r="F3474" s="244"/>
      <c r="G3474" s="247"/>
      <c r="H3474" s="246"/>
      <c r="I3474" s="247"/>
    </row>
    <row r="3475" spans="1:9">
      <c r="A3475" s="242"/>
      <c r="B3475" s="242"/>
      <c r="C3475" s="242"/>
      <c r="D3475" s="243"/>
      <c r="E3475" s="243"/>
      <c r="F3475" s="244"/>
      <c r="G3475" s="247"/>
      <c r="H3475" s="246"/>
      <c r="I3475" s="247"/>
    </row>
    <row r="3476" spans="1:9">
      <c r="A3476" s="242"/>
      <c r="B3476" s="242"/>
      <c r="C3476" s="242"/>
      <c r="D3476" s="243"/>
      <c r="E3476" s="243"/>
      <c r="F3476" s="244"/>
      <c r="G3476" s="247"/>
      <c r="H3476" s="246"/>
      <c r="I3476" s="247"/>
    </row>
    <row r="3477" spans="1:9">
      <c r="A3477" s="242"/>
      <c r="B3477" s="242"/>
      <c r="C3477" s="242"/>
      <c r="D3477" s="243"/>
      <c r="E3477" s="243"/>
      <c r="F3477" s="244"/>
      <c r="G3477" s="247"/>
      <c r="H3477" s="246"/>
      <c r="I3477" s="247"/>
    </row>
    <row r="3478" spans="1:9">
      <c r="A3478" s="242"/>
      <c r="B3478" s="242"/>
      <c r="C3478" s="242"/>
      <c r="D3478" s="243"/>
      <c r="E3478" s="243"/>
      <c r="F3478" s="244"/>
      <c r="G3478" s="247"/>
      <c r="H3478" s="246"/>
      <c r="I3478" s="247"/>
    </row>
    <row r="3479" spans="1:9">
      <c r="A3479" s="242"/>
      <c r="B3479" s="242"/>
      <c r="C3479" s="242"/>
      <c r="D3479" s="243"/>
      <c r="E3479" s="243"/>
      <c r="F3479" s="244"/>
      <c r="G3479" s="247"/>
      <c r="H3479" s="246"/>
      <c r="I3479" s="247"/>
    </row>
    <row r="3480" spans="1:9">
      <c r="A3480" s="242"/>
      <c r="B3480" s="242"/>
      <c r="C3480" s="242"/>
      <c r="D3480" s="243"/>
      <c r="E3480" s="243"/>
      <c r="F3480" s="244"/>
      <c r="G3480" s="247"/>
      <c r="H3480" s="246"/>
      <c r="I3480" s="247"/>
    </row>
    <row r="3481" spans="1:9">
      <c r="A3481" s="242"/>
      <c r="B3481" s="242"/>
      <c r="C3481" s="242"/>
      <c r="D3481" s="243"/>
      <c r="E3481" s="243"/>
      <c r="F3481" s="244"/>
      <c r="G3481" s="247"/>
      <c r="H3481" s="246"/>
      <c r="I3481" s="247"/>
    </row>
    <row r="3482" spans="1:9">
      <c r="A3482" s="242"/>
      <c r="B3482" s="242"/>
      <c r="C3482" s="242"/>
      <c r="D3482" s="243"/>
      <c r="E3482" s="243"/>
      <c r="F3482" s="244"/>
      <c r="G3482" s="247"/>
      <c r="H3482" s="246"/>
      <c r="I3482" s="247"/>
    </row>
    <row r="3483" spans="1:9">
      <c r="A3483" s="242"/>
      <c r="B3483" s="242"/>
      <c r="C3483" s="242"/>
      <c r="D3483" s="243"/>
      <c r="E3483" s="243"/>
      <c r="F3483" s="244"/>
      <c r="G3483" s="247"/>
      <c r="H3483" s="246"/>
      <c r="I3483" s="247"/>
    </row>
    <row r="3484" spans="1:9">
      <c r="A3484" s="242"/>
      <c r="B3484" s="242"/>
      <c r="C3484" s="242"/>
      <c r="D3484" s="243"/>
      <c r="E3484" s="243"/>
      <c r="F3484" s="244"/>
      <c r="G3484" s="247"/>
      <c r="H3484" s="246"/>
      <c r="I3484" s="247"/>
    </row>
    <row r="3485" spans="1:9">
      <c r="A3485" s="242"/>
      <c r="B3485" s="242"/>
      <c r="C3485" s="242"/>
      <c r="D3485" s="243"/>
      <c r="E3485" s="243"/>
      <c r="F3485" s="244"/>
      <c r="G3485" s="247"/>
      <c r="H3485" s="246"/>
      <c r="I3485" s="247"/>
    </row>
    <row r="3486" spans="1:9">
      <c r="A3486" s="242"/>
      <c r="B3486" s="242"/>
      <c r="C3486" s="242"/>
      <c r="D3486" s="243"/>
      <c r="E3486" s="243"/>
      <c r="F3486" s="244"/>
      <c r="G3486" s="247"/>
      <c r="H3486" s="246"/>
      <c r="I3486" s="247"/>
    </row>
    <row r="3487" spans="1:9">
      <c r="A3487" s="242"/>
      <c r="B3487" s="242"/>
      <c r="C3487" s="242"/>
      <c r="D3487" s="243"/>
      <c r="E3487" s="243"/>
      <c r="F3487" s="244"/>
      <c r="G3487" s="247"/>
      <c r="H3487" s="246"/>
      <c r="I3487" s="247"/>
    </row>
    <row r="3488" spans="1:9">
      <c r="A3488" s="242"/>
      <c r="B3488" s="242"/>
      <c r="C3488" s="242"/>
      <c r="D3488" s="243"/>
      <c r="E3488" s="243"/>
      <c r="F3488" s="244"/>
      <c r="G3488" s="247"/>
      <c r="H3488" s="246"/>
      <c r="I3488" s="247"/>
    </row>
    <row r="3489" spans="1:9">
      <c r="A3489" s="242"/>
      <c r="B3489" s="242"/>
      <c r="C3489" s="242"/>
      <c r="D3489" s="243"/>
      <c r="E3489" s="243"/>
      <c r="F3489" s="244"/>
      <c r="G3489" s="247"/>
      <c r="H3489" s="246"/>
      <c r="I3489" s="247"/>
    </row>
    <row r="3490" spans="1:9">
      <c r="A3490" s="242"/>
      <c r="B3490" s="242"/>
      <c r="C3490" s="242"/>
      <c r="D3490" s="243"/>
      <c r="E3490" s="243"/>
      <c r="F3490" s="244"/>
      <c r="G3490" s="247"/>
      <c r="H3490" s="246"/>
      <c r="I3490" s="247"/>
    </row>
    <row r="3491" spans="1:9">
      <c r="A3491" s="242"/>
      <c r="B3491" s="242"/>
      <c r="C3491" s="242"/>
      <c r="D3491" s="243"/>
      <c r="E3491" s="243"/>
      <c r="F3491" s="244"/>
      <c r="G3491" s="247"/>
      <c r="H3491" s="246"/>
      <c r="I3491" s="247"/>
    </row>
    <row r="3492" spans="1:9">
      <c r="A3492" s="242"/>
      <c r="B3492" s="242"/>
      <c r="C3492" s="242"/>
      <c r="D3492" s="243"/>
      <c r="E3492" s="243"/>
      <c r="F3492" s="244"/>
      <c r="G3492" s="247"/>
      <c r="H3492" s="246"/>
      <c r="I3492" s="247"/>
    </row>
    <row r="3493" spans="1:9">
      <c r="A3493" s="242"/>
      <c r="B3493" s="242"/>
      <c r="C3493" s="242"/>
      <c r="D3493" s="243"/>
      <c r="E3493" s="243"/>
      <c r="F3493" s="244"/>
      <c r="G3493" s="247"/>
      <c r="H3493" s="246"/>
      <c r="I3493" s="247"/>
    </row>
    <row r="3494" spans="1:9">
      <c r="A3494" s="242"/>
      <c r="B3494" s="242"/>
      <c r="C3494" s="242"/>
      <c r="D3494" s="243"/>
      <c r="E3494" s="243"/>
      <c r="F3494" s="244"/>
      <c r="G3494" s="247"/>
      <c r="H3494" s="246"/>
      <c r="I3494" s="247"/>
    </row>
    <row r="3495" spans="1:9">
      <c r="A3495" s="242"/>
      <c r="B3495" s="242"/>
      <c r="C3495" s="242"/>
      <c r="D3495" s="243"/>
      <c r="E3495" s="243"/>
      <c r="F3495" s="244"/>
      <c r="G3495" s="247"/>
      <c r="H3495" s="246"/>
      <c r="I3495" s="247"/>
    </row>
    <row r="3496" spans="1:9">
      <c r="A3496" s="242"/>
      <c r="B3496" s="242"/>
      <c r="C3496" s="242"/>
      <c r="D3496" s="243"/>
      <c r="E3496" s="243"/>
      <c r="F3496" s="244"/>
      <c r="G3496" s="247"/>
      <c r="H3496" s="246"/>
      <c r="I3496" s="247"/>
    </row>
    <row r="3497" spans="1:9">
      <c r="A3497" s="242"/>
      <c r="B3497" s="242"/>
      <c r="C3497" s="242"/>
      <c r="D3497" s="243"/>
      <c r="E3497" s="243"/>
      <c r="F3497" s="244"/>
      <c r="G3497" s="247"/>
      <c r="H3497" s="246"/>
      <c r="I3497" s="247"/>
    </row>
    <row r="3498" spans="1:9">
      <c r="A3498" s="242"/>
      <c r="B3498" s="242"/>
      <c r="C3498" s="242"/>
      <c r="D3498" s="243"/>
      <c r="E3498" s="243"/>
      <c r="F3498" s="244"/>
      <c r="G3498" s="247"/>
      <c r="H3498" s="246"/>
      <c r="I3498" s="247"/>
    </row>
    <row r="3499" spans="1:9">
      <c r="A3499" s="242"/>
      <c r="B3499" s="242"/>
      <c r="C3499" s="242"/>
      <c r="D3499" s="243"/>
      <c r="E3499" s="243"/>
      <c r="F3499" s="244"/>
      <c r="G3499" s="247"/>
      <c r="H3499" s="246"/>
      <c r="I3499" s="247"/>
    </row>
    <row r="3500" spans="1:9">
      <c r="A3500" s="242"/>
      <c r="B3500" s="242"/>
      <c r="C3500" s="242"/>
      <c r="D3500" s="243"/>
      <c r="E3500" s="243"/>
      <c r="F3500" s="244"/>
      <c r="G3500" s="247"/>
      <c r="H3500" s="246"/>
      <c r="I3500" s="247"/>
    </row>
    <row r="3501" spans="1:9">
      <c r="A3501" s="242"/>
      <c r="B3501" s="242"/>
      <c r="C3501" s="242"/>
      <c r="D3501" s="243"/>
      <c r="E3501" s="243"/>
      <c r="F3501" s="244"/>
      <c r="G3501" s="247"/>
      <c r="H3501" s="246"/>
      <c r="I3501" s="247"/>
    </row>
    <row r="3502" spans="1:9">
      <c r="A3502" s="242"/>
      <c r="B3502" s="242"/>
      <c r="C3502" s="242"/>
      <c r="D3502" s="243"/>
      <c r="E3502" s="243"/>
      <c r="F3502" s="244"/>
      <c r="G3502" s="247"/>
      <c r="H3502" s="246"/>
      <c r="I3502" s="247"/>
    </row>
    <row r="3503" spans="1:9">
      <c r="A3503" s="242"/>
      <c r="B3503" s="242"/>
      <c r="C3503" s="242"/>
      <c r="D3503" s="243"/>
      <c r="E3503" s="243"/>
      <c r="F3503" s="244"/>
      <c r="G3503" s="247"/>
      <c r="H3503" s="246"/>
      <c r="I3503" s="247"/>
    </row>
    <row r="3504" spans="1:9">
      <c r="A3504" s="242"/>
      <c r="B3504" s="242"/>
      <c r="C3504" s="242"/>
      <c r="D3504" s="243"/>
      <c r="E3504" s="243"/>
      <c r="F3504" s="244"/>
      <c r="G3504" s="247"/>
      <c r="H3504" s="246"/>
      <c r="I3504" s="247"/>
    </row>
    <row r="3505" spans="1:9">
      <c r="A3505" s="242"/>
      <c r="B3505" s="242"/>
      <c r="C3505" s="242"/>
      <c r="D3505" s="243"/>
      <c r="E3505" s="243"/>
      <c r="F3505" s="244"/>
      <c r="G3505" s="247"/>
      <c r="H3505" s="246"/>
      <c r="I3505" s="247"/>
    </row>
    <row r="3506" spans="1:9">
      <c r="A3506" s="242"/>
      <c r="B3506" s="242"/>
      <c r="C3506" s="242"/>
      <c r="D3506" s="243"/>
      <c r="E3506" s="243"/>
      <c r="F3506" s="244"/>
      <c r="G3506" s="247"/>
      <c r="H3506" s="246"/>
      <c r="I3506" s="247"/>
    </row>
    <row r="3507" spans="1:9">
      <c r="A3507" s="242"/>
      <c r="B3507" s="242"/>
      <c r="C3507" s="242"/>
      <c r="D3507" s="243"/>
      <c r="E3507" s="243"/>
      <c r="F3507" s="244"/>
      <c r="G3507" s="247"/>
      <c r="H3507" s="246"/>
      <c r="I3507" s="247"/>
    </row>
    <row r="3508" spans="1:9">
      <c r="A3508" s="242"/>
      <c r="B3508" s="242"/>
      <c r="C3508" s="242"/>
      <c r="D3508" s="243"/>
      <c r="E3508" s="243"/>
      <c r="F3508" s="244"/>
      <c r="G3508" s="247"/>
      <c r="H3508" s="246"/>
      <c r="I3508" s="247"/>
    </row>
    <row r="3509" spans="1:9">
      <c r="A3509" s="242"/>
      <c r="B3509" s="242"/>
      <c r="C3509" s="242"/>
      <c r="D3509" s="243"/>
      <c r="E3509" s="243"/>
      <c r="F3509" s="244"/>
      <c r="G3509" s="247"/>
      <c r="H3509" s="246"/>
      <c r="I3509" s="247"/>
    </row>
    <row r="3510" spans="1:9">
      <c r="A3510" s="242"/>
      <c r="B3510" s="242"/>
      <c r="C3510" s="242"/>
      <c r="D3510" s="243"/>
      <c r="E3510" s="243"/>
      <c r="F3510" s="244"/>
      <c r="G3510" s="247"/>
      <c r="H3510" s="246"/>
      <c r="I3510" s="247"/>
    </row>
    <row r="3511" spans="1:9">
      <c r="A3511" s="242"/>
      <c r="B3511" s="242"/>
      <c r="C3511" s="242"/>
      <c r="D3511" s="243"/>
      <c r="E3511" s="243"/>
      <c r="F3511" s="244"/>
      <c r="G3511" s="247"/>
      <c r="H3511" s="246"/>
      <c r="I3511" s="247"/>
    </row>
    <row r="3512" spans="1:9">
      <c r="A3512" s="242"/>
      <c r="B3512" s="242"/>
      <c r="C3512" s="242"/>
      <c r="D3512" s="243"/>
      <c r="E3512" s="243"/>
      <c r="F3512" s="244"/>
      <c r="G3512" s="247"/>
      <c r="H3512" s="246"/>
      <c r="I3512" s="247"/>
    </row>
    <row r="3513" spans="1:9">
      <c r="A3513" s="242"/>
      <c r="B3513" s="242"/>
      <c r="C3513" s="242"/>
      <c r="D3513" s="243"/>
      <c r="E3513" s="243"/>
      <c r="F3513" s="244"/>
      <c r="G3513" s="247"/>
      <c r="H3513" s="246"/>
      <c r="I3513" s="247"/>
    </row>
    <row r="3514" spans="1:9">
      <c r="A3514" s="242"/>
      <c r="B3514" s="242"/>
      <c r="C3514" s="242"/>
      <c r="D3514" s="243"/>
      <c r="E3514" s="243"/>
      <c r="F3514" s="244"/>
      <c r="G3514" s="247"/>
      <c r="H3514" s="246"/>
      <c r="I3514" s="247"/>
    </row>
    <row r="3515" spans="1:9">
      <c r="A3515" s="242"/>
      <c r="B3515" s="242"/>
      <c r="C3515" s="242"/>
      <c r="D3515" s="243"/>
      <c r="E3515" s="243"/>
      <c r="F3515" s="244"/>
      <c r="G3515" s="247"/>
      <c r="H3515" s="246"/>
      <c r="I3515" s="247"/>
    </row>
    <row r="3516" spans="1:9">
      <c r="A3516" s="242"/>
      <c r="B3516" s="242"/>
      <c r="C3516" s="242"/>
      <c r="D3516" s="243"/>
      <c r="E3516" s="243"/>
      <c r="F3516" s="244"/>
      <c r="G3516" s="247"/>
      <c r="H3516" s="246"/>
      <c r="I3516" s="247"/>
    </row>
    <row r="3517" spans="1:9">
      <c r="A3517" s="242"/>
      <c r="B3517" s="242"/>
      <c r="C3517" s="242"/>
      <c r="D3517" s="243"/>
      <c r="E3517" s="243"/>
      <c r="F3517" s="244"/>
      <c r="G3517" s="247"/>
      <c r="H3517" s="246"/>
      <c r="I3517" s="247"/>
    </row>
    <row r="3518" spans="1:9">
      <c r="A3518" s="242"/>
      <c r="B3518" s="242"/>
      <c r="C3518" s="242"/>
      <c r="D3518" s="243"/>
      <c r="E3518" s="243"/>
      <c r="F3518" s="244"/>
      <c r="G3518" s="247"/>
      <c r="H3518" s="246"/>
      <c r="I3518" s="247"/>
    </row>
    <row r="3519" spans="1:9">
      <c r="A3519" s="242"/>
      <c r="B3519" s="242"/>
      <c r="C3519" s="242"/>
      <c r="D3519" s="243"/>
      <c r="E3519" s="243"/>
      <c r="F3519" s="244"/>
      <c r="G3519" s="247"/>
      <c r="H3519" s="246"/>
      <c r="I3519" s="247"/>
    </row>
    <row r="3520" spans="1:9">
      <c r="A3520" s="242"/>
      <c r="B3520" s="242"/>
      <c r="C3520" s="242"/>
      <c r="D3520" s="243"/>
      <c r="E3520" s="243"/>
      <c r="F3520" s="244"/>
      <c r="G3520" s="247"/>
      <c r="H3520" s="246"/>
      <c r="I3520" s="247"/>
    </row>
    <row r="3521" spans="1:9">
      <c r="A3521" s="242"/>
      <c r="B3521" s="242"/>
      <c r="C3521" s="242"/>
      <c r="D3521" s="243"/>
      <c r="E3521" s="243"/>
      <c r="F3521" s="244"/>
      <c r="G3521" s="247"/>
      <c r="H3521" s="246"/>
      <c r="I3521" s="247"/>
    </row>
    <row r="3522" spans="1:9">
      <c r="A3522" s="242"/>
      <c r="B3522" s="242"/>
      <c r="C3522" s="242"/>
      <c r="D3522" s="243"/>
      <c r="E3522" s="243"/>
      <c r="F3522" s="244"/>
      <c r="G3522" s="247"/>
      <c r="H3522" s="246"/>
      <c r="I3522" s="247"/>
    </row>
    <row r="3523" spans="1:9">
      <c r="A3523" s="242"/>
      <c r="B3523" s="242"/>
      <c r="C3523" s="242"/>
      <c r="D3523" s="243"/>
      <c r="E3523" s="243"/>
      <c r="F3523" s="244"/>
      <c r="G3523" s="247"/>
      <c r="H3523" s="246"/>
      <c r="I3523" s="247"/>
    </row>
    <row r="3524" spans="1:9">
      <c r="A3524" s="242"/>
      <c r="B3524" s="242"/>
      <c r="C3524" s="242"/>
      <c r="D3524" s="243"/>
      <c r="E3524" s="243"/>
      <c r="F3524" s="244"/>
      <c r="G3524" s="247"/>
      <c r="H3524" s="246"/>
      <c r="I3524" s="247"/>
    </row>
    <row r="3525" spans="1:9">
      <c r="A3525" s="242"/>
      <c r="B3525" s="242"/>
      <c r="C3525" s="242"/>
      <c r="D3525" s="243"/>
      <c r="E3525" s="243"/>
      <c r="F3525" s="244"/>
      <c r="G3525" s="247"/>
      <c r="H3525" s="246"/>
      <c r="I3525" s="247"/>
    </row>
    <row r="3526" spans="1:9">
      <c r="A3526" s="242"/>
      <c r="B3526" s="242"/>
      <c r="C3526" s="242"/>
      <c r="D3526" s="243"/>
      <c r="E3526" s="243"/>
      <c r="F3526" s="244"/>
      <c r="G3526" s="247"/>
      <c r="H3526" s="246"/>
      <c r="I3526" s="247"/>
    </row>
    <row r="3527" spans="1:9">
      <c r="A3527" s="242"/>
      <c r="B3527" s="242"/>
      <c r="C3527" s="242"/>
      <c r="D3527" s="243"/>
      <c r="E3527" s="243"/>
      <c r="F3527" s="244"/>
      <c r="G3527" s="247"/>
      <c r="H3527" s="246"/>
      <c r="I3527" s="247"/>
    </row>
    <row r="3528" spans="1:9">
      <c r="A3528" s="242"/>
      <c r="B3528" s="242"/>
      <c r="C3528" s="242"/>
      <c r="D3528" s="243"/>
      <c r="E3528" s="243"/>
      <c r="F3528" s="244"/>
      <c r="G3528" s="247"/>
      <c r="H3528" s="246"/>
      <c r="I3528" s="247"/>
    </row>
    <row r="3529" spans="1:9">
      <c r="A3529" s="242"/>
      <c r="B3529" s="242"/>
      <c r="C3529" s="242"/>
      <c r="D3529" s="243"/>
      <c r="E3529" s="243"/>
      <c r="F3529" s="244"/>
      <c r="G3529" s="247"/>
      <c r="H3529" s="246"/>
      <c r="I3529" s="247"/>
    </row>
    <row r="3530" spans="1:9">
      <c r="A3530" s="242"/>
      <c r="B3530" s="242"/>
      <c r="C3530" s="242"/>
      <c r="D3530" s="243"/>
      <c r="E3530" s="243"/>
      <c r="F3530" s="244"/>
      <c r="G3530" s="247"/>
      <c r="H3530" s="246"/>
      <c r="I3530" s="247"/>
    </row>
    <row r="3531" spans="1:9">
      <c r="A3531" s="242"/>
      <c r="B3531" s="242"/>
      <c r="C3531" s="242"/>
      <c r="D3531" s="243"/>
      <c r="E3531" s="243"/>
      <c r="F3531" s="244"/>
      <c r="G3531" s="247"/>
      <c r="H3531" s="246"/>
      <c r="I3531" s="247"/>
    </row>
    <row r="3532" spans="1:9">
      <c r="A3532" s="242"/>
      <c r="B3532" s="242"/>
      <c r="C3532" s="242"/>
      <c r="D3532" s="243"/>
      <c r="E3532" s="243"/>
      <c r="F3532" s="244"/>
      <c r="G3532" s="247"/>
      <c r="H3532" s="246"/>
      <c r="I3532" s="247"/>
    </row>
    <row r="3533" spans="1:9">
      <c r="A3533" s="242"/>
      <c r="B3533" s="242"/>
      <c r="C3533" s="242"/>
      <c r="D3533" s="243"/>
      <c r="E3533" s="243"/>
      <c r="F3533" s="244"/>
      <c r="G3533" s="247"/>
      <c r="H3533" s="246"/>
      <c r="I3533" s="247"/>
    </row>
    <row r="3534" spans="1:9">
      <c r="A3534" s="242"/>
      <c r="B3534" s="242"/>
      <c r="C3534" s="242"/>
      <c r="D3534" s="243"/>
      <c r="E3534" s="243"/>
      <c r="F3534" s="244"/>
      <c r="G3534" s="247"/>
      <c r="H3534" s="246"/>
      <c r="I3534" s="247"/>
    </row>
    <row r="3535" spans="1:9">
      <c r="A3535" s="242"/>
      <c r="B3535" s="242"/>
      <c r="C3535" s="242"/>
      <c r="D3535" s="243"/>
      <c r="E3535" s="243"/>
      <c r="F3535" s="244"/>
      <c r="G3535" s="247"/>
      <c r="H3535" s="246"/>
      <c r="I3535" s="247"/>
    </row>
    <row r="3536" spans="1:9">
      <c r="A3536" s="242"/>
      <c r="B3536" s="242"/>
      <c r="C3536" s="242"/>
      <c r="D3536" s="243"/>
      <c r="E3536" s="243"/>
      <c r="F3536" s="244"/>
      <c r="G3536" s="247"/>
      <c r="H3536" s="246"/>
      <c r="I3536" s="247"/>
    </row>
    <row r="3537" spans="1:9">
      <c r="A3537" s="242"/>
      <c r="B3537" s="242"/>
      <c r="C3537" s="242"/>
      <c r="D3537" s="243"/>
      <c r="E3537" s="243"/>
      <c r="F3537" s="244"/>
      <c r="G3537" s="247"/>
      <c r="H3537" s="246"/>
      <c r="I3537" s="247"/>
    </row>
    <row r="3538" spans="1:9">
      <c r="A3538" s="242"/>
      <c r="B3538" s="242"/>
      <c r="C3538" s="242"/>
      <c r="D3538" s="243"/>
      <c r="E3538" s="243"/>
      <c r="F3538" s="244"/>
      <c r="G3538" s="247"/>
      <c r="H3538" s="246"/>
      <c r="I3538" s="247"/>
    </row>
    <row r="3539" spans="1:9">
      <c r="A3539" s="242"/>
      <c r="B3539" s="242"/>
      <c r="C3539" s="242"/>
      <c r="D3539" s="243"/>
      <c r="E3539" s="243"/>
      <c r="F3539" s="244"/>
      <c r="G3539" s="247"/>
      <c r="H3539" s="246"/>
      <c r="I3539" s="247"/>
    </row>
    <row r="3540" spans="1:9">
      <c r="A3540" s="242"/>
      <c r="B3540" s="242"/>
      <c r="C3540" s="242"/>
      <c r="D3540" s="243"/>
      <c r="E3540" s="243"/>
      <c r="F3540" s="244"/>
      <c r="G3540" s="247"/>
      <c r="H3540" s="246"/>
      <c r="I3540" s="247"/>
    </row>
    <row r="3541" spans="1:9">
      <c r="A3541" s="242"/>
      <c r="B3541" s="242"/>
      <c r="C3541" s="242"/>
      <c r="D3541" s="243"/>
      <c r="E3541" s="243"/>
      <c r="F3541" s="244"/>
      <c r="G3541" s="247"/>
      <c r="H3541" s="246"/>
      <c r="I3541" s="247"/>
    </row>
    <row r="3542" spans="1:9">
      <c r="A3542" s="242"/>
      <c r="B3542" s="242"/>
      <c r="C3542" s="242"/>
      <c r="D3542" s="243"/>
      <c r="E3542" s="243"/>
      <c r="F3542" s="244"/>
      <c r="G3542" s="247"/>
      <c r="H3542" s="246"/>
      <c r="I3542" s="247"/>
    </row>
    <row r="3543" spans="1:9">
      <c r="A3543" s="242"/>
      <c r="B3543" s="242"/>
      <c r="C3543" s="242"/>
      <c r="D3543" s="243"/>
      <c r="E3543" s="243"/>
      <c r="F3543" s="244"/>
      <c r="G3543" s="247"/>
      <c r="H3543" s="246"/>
      <c r="I3543" s="247"/>
    </row>
    <row r="3544" spans="1:9">
      <c r="A3544" s="242"/>
      <c r="B3544" s="242"/>
      <c r="C3544" s="242"/>
      <c r="D3544" s="243"/>
      <c r="E3544" s="243"/>
      <c r="F3544" s="244"/>
      <c r="G3544" s="247"/>
      <c r="H3544" s="246"/>
      <c r="I3544" s="247"/>
    </row>
    <row r="3545" spans="1:9">
      <c r="A3545" s="242"/>
      <c r="B3545" s="242"/>
      <c r="C3545" s="242"/>
      <c r="D3545" s="243"/>
      <c r="E3545" s="243"/>
      <c r="F3545" s="244"/>
      <c r="G3545" s="247"/>
      <c r="H3545" s="246"/>
      <c r="I3545" s="247"/>
    </row>
    <row r="3546" spans="1:9">
      <c r="A3546" s="242"/>
      <c r="B3546" s="242"/>
      <c r="C3546" s="242"/>
      <c r="D3546" s="243"/>
      <c r="E3546" s="243"/>
      <c r="F3546" s="244"/>
      <c r="G3546" s="247"/>
      <c r="H3546" s="246"/>
      <c r="I3546" s="247"/>
    </row>
    <row r="3547" spans="1:9">
      <c r="A3547" s="242"/>
      <c r="B3547" s="242"/>
      <c r="C3547" s="242"/>
      <c r="D3547" s="243"/>
      <c r="E3547" s="243"/>
      <c r="F3547" s="244"/>
      <c r="G3547" s="247"/>
      <c r="H3547" s="246"/>
      <c r="I3547" s="247"/>
    </row>
    <row r="3548" spans="1:9">
      <c r="A3548" s="242"/>
      <c r="B3548" s="242"/>
      <c r="C3548" s="242"/>
      <c r="D3548" s="243"/>
      <c r="E3548" s="243"/>
      <c r="F3548" s="244"/>
      <c r="G3548" s="247"/>
      <c r="H3548" s="246"/>
      <c r="I3548" s="247"/>
    </row>
    <row r="3549" spans="1:9">
      <c r="A3549" s="242"/>
      <c r="B3549" s="242"/>
      <c r="C3549" s="242"/>
      <c r="D3549" s="243"/>
      <c r="E3549" s="243"/>
      <c r="F3549" s="244"/>
      <c r="G3549" s="247"/>
      <c r="H3549" s="246"/>
      <c r="I3549" s="247"/>
    </row>
    <row r="3550" spans="1:9">
      <c r="A3550" s="242"/>
      <c r="B3550" s="242"/>
      <c r="C3550" s="242"/>
      <c r="D3550" s="243"/>
      <c r="E3550" s="243"/>
      <c r="F3550" s="244"/>
      <c r="G3550" s="247"/>
      <c r="H3550" s="246"/>
      <c r="I3550" s="247"/>
    </row>
    <row r="3551" spans="1:9">
      <c r="A3551" s="242"/>
      <c r="B3551" s="242"/>
      <c r="C3551" s="242"/>
      <c r="D3551" s="243"/>
      <c r="E3551" s="243"/>
      <c r="F3551" s="244"/>
      <c r="G3551" s="247"/>
      <c r="H3551" s="246"/>
      <c r="I3551" s="247"/>
    </row>
    <row r="3552" spans="1:9">
      <c r="A3552" s="242"/>
      <c r="B3552" s="242"/>
      <c r="C3552" s="242"/>
      <c r="D3552" s="243"/>
      <c r="E3552" s="243"/>
      <c r="F3552" s="244"/>
      <c r="G3552" s="247"/>
      <c r="H3552" s="246"/>
      <c r="I3552" s="247"/>
    </row>
    <row r="3553" spans="1:9">
      <c r="A3553" s="242"/>
      <c r="B3553" s="242"/>
      <c r="C3553" s="242"/>
      <c r="D3553" s="243"/>
      <c r="E3553" s="243"/>
      <c r="F3553" s="244"/>
      <c r="G3553" s="247"/>
      <c r="H3553" s="246"/>
      <c r="I3553" s="247"/>
    </row>
    <row r="3554" spans="1:9">
      <c r="A3554" s="242"/>
      <c r="B3554" s="242"/>
      <c r="C3554" s="242"/>
      <c r="D3554" s="243"/>
      <c r="E3554" s="243"/>
      <c r="F3554" s="244"/>
      <c r="G3554" s="247"/>
      <c r="H3554" s="246"/>
      <c r="I3554" s="247"/>
    </row>
    <row r="3555" spans="1:9">
      <c r="A3555" s="242"/>
      <c r="B3555" s="242"/>
      <c r="C3555" s="242"/>
      <c r="D3555" s="243"/>
      <c r="E3555" s="243"/>
      <c r="F3555" s="244"/>
      <c r="G3555" s="247"/>
      <c r="H3555" s="246"/>
      <c r="I3555" s="247"/>
    </row>
    <row r="3556" spans="1:9">
      <c r="A3556" s="242"/>
      <c r="B3556" s="242"/>
      <c r="C3556" s="242"/>
      <c r="D3556" s="243"/>
      <c r="E3556" s="243"/>
      <c r="F3556" s="244"/>
      <c r="G3556" s="247"/>
      <c r="H3556" s="246"/>
      <c r="I3556" s="247"/>
    </row>
    <row r="3557" spans="1:9">
      <c r="A3557" s="242"/>
      <c r="B3557" s="242"/>
      <c r="C3557" s="242"/>
      <c r="D3557" s="243"/>
      <c r="E3557" s="243"/>
      <c r="F3557" s="244"/>
      <c r="G3557" s="247"/>
      <c r="H3557" s="246"/>
      <c r="I3557" s="247"/>
    </row>
    <row r="3558" spans="1:9">
      <c r="A3558" s="242"/>
      <c r="B3558" s="242"/>
      <c r="C3558" s="242"/>
      <c r="D3558" s="243"/>
      <c r="E3558" s="243"/>
      <c r="F3558" s="244"/>
      <c r="G3558" s="247"/>
      <c r="H3558" s="246"/>
      <c r="I3558" s="247"/>
    </row>
    <row r="3559" spans="1:9">
      <c r="A3559" s="242"/>
      <c r="B3559" s="242"/>
      <c r="C3559" s="242"/>
      <c r="D3559" s="243"/>
      <c r="E3559" s="243"/>
      <c r="F3559" s="244"/>
      <c r="G3559" s="247"/>
      <c r="H3559" s="246"/>
      <c r="I3559" s="247"/>
    </row>
    <row r="3560" spans="1:9">
      <c r="A3560" s="242"/>
      <c r="B3560" s="242"/>
      <c r="C3560" s="242"/>
      <c r="D3560" s="243"/>
      <c r="E3560" s="243"/>
      <c r="F3560" s="244"/>
      <c r="G3560" s="247"/>
      <c r="H3560" s="246"/>
      <c r="I3560" s="247"/>
    </row>
    <row r="3561" spans="1:9">
      <c r="A3561" s="242"/>
      <c r="B3561" s="242"/>
      <c r="C3561" s="242"/>
      <c r="D3561" s="243"/>
      <c r="E3561" s="243"/>
      <c r="F3561" s="244"/>
      <c r="G3561" s="247"/>
      <c r="H3561" s="246"/>
      <c r="I3561" s="247"/>
    </row>
    <row r="3562" spans="1:9">
      <c r="A3562" s="242"/>
      <c r="B3562" s="242"/>
      <c r="C3562" s="242"/>
      <c r="D3562" s="243"/>
      <c r="E3562" s="243"/>
      <c r="F3562" s="244"/>
      <c r="G3562" s="247"/>
      <c r="H3562" s="246"/>
      <c r="I3562" s="247"/>
    </row>
    <row r="3563" spans="1:9">
      <c r="A3563" s="242"/>
      <c r="B3563" s="242"/>
      <c r="C3563" s="242"/>
      <c r="D3563" s="243"/>
      <c r="E3563" s="243"/>
      <c r="F3563" s="244"/>
      <c r="G3563" s="247"/>
      <c r="H3563" s="246"/>
      <c r="I3563" s="247"/>
    </row>
    <row r="3564" spans="1:9">
      <c r="A3564" s="242"/>
      <c r="B3564" s="242"/>
      <c r="C3564" s="242"/>
      <c r="D3564" s="243"/>
      <c r="E3564" s="243"/>
      <c r="F3564" s="244"/>
      <c r="G3564" s="247"/>
      <c r="H3564" s="246"/>
      <c r="I3564" s="247"/>
    </row>
    <row r="3565" spans="1:9">
      <c r="A3565" s="242"/>
      <c r="B3565" s="242"/>
      <c r="C3565" s="242"/>
      <c r="D3565" s="243"/>
      <c r="E3565" s="243"/>
      <c r="F3565" s="244"/>
      <c r="G3565" s="247"/>
      <c r="H3565" s="246"/>
      <c r="I3565" s="247"/>
    </row>
    <row r="3566" spans="1:9">
      <c r="A3566" s="242"/>
      <c r="B3566" s="242"/>
      <c r="C3566" s="242"/>
      <c r="D3566" s="243"/>
      <c r="E3566" s="243"/>
      <c r="F3566" s="244"/>
      <c r="G3566" s="247"/>
      <c r="H3566" s="246"/>
      <c r="I3566" s="247"/>
    </row>
    <row r="3567" spans="1:9">
      <c r="A3567" s="242"/>
      <c r="B3567" s="242"/>
      <c r="C3567" s="242"/>
      <c r="D3567" s="243"/>
      <c r="E3567" s="243"/>
      <c r="F3567" s="244"/>
      <c r="G3567" s="247"/>
      <c r="H3567" s="246"/>
      <c r="I3567" s="247"/>
    </row>
    <row r="3568" spans="1:9">
      <c r="A3568" s="242"/>
      <c r="B3568" s="242"/>
      <c r="C3568" s="242"/>
      <c r="D3568" s="243"/>
      <c r="E3568" s="243"/>
      <c r="F3568" s="244"/>
      <c r="G3568" s="247"/>
      <c r="H3568" s="246"/>
      <c r="I3568" s="247"/>
    </row>
    <row r="3569" spans="1:9">
      <c r="A3569" s="242"/>
      <c r="B3569" s="242"/>
      <c r="C3569" s="242"/>
      <c r="D3569" s="243"/>
      <c r="E3569" s="243"/>
      <c r="F3569" s="244"/>
      <c r="G3569" s="247"/>
      <c r="H3569" s="246"/>
      <c r="I3569" s="247"/>
    </row>
    <row r="3570" spans="1:9">
      <c r="A3570" s="242"/>
      <c r="B3570" s="242"/>
      <c r="C3570" s="242"/>
      <c r="D3570" s="243"/>
      <c r="E3570" s="243"/>
      <c r="F3570" s="244"/>
      <c r="G3570" s="247"/>
      <c r="H3570" s="246"/>
      <c r="I3570" s="247"/>
    </row>
    <row r="3571" spans="1:9">
      <c r="A3571" s="242"/>
      <c r="B3571" s="242"/>
      <c r="C3571" s="242"/>
      <c r="D3571" s="243"/>
      <c r="E3571" s="243"/>
      <c r="F3571" s="244"/>
      <c r="G3571" s="247"/>
      <c r="H3571" s="246"/>
      <c r="I3571" s="247"/>
    </row>
    <row r="3572" spans="1:9">
      <c r="A3572" s="242"/>
      <c r="B3572" s="242"/>
      <c r="C3572" s="242"/>
      <c r="D3572" s="243"/>
      <c r="E3572" s="243"/>
      <c r="F3572" s="244"/>
      <c r="G3572" s="247"/>
      <c r="H3572" s="246"/>
      <c r="I3572" s="247"/>
    </row>
    <row r="3573" spans="1:9">
      <c r="A3573" s="242"/>
      <c r="B3573" s="242"/>
      <c r="C3573" s="242"/>
      <c r="D3573" s="243"/>
      <c r="E3573" s="243"/>
      <c r="F3573" s="244"/>
      <c r="G3573" s="247"/>
      <c r="H3573" s="246"/>
      <c r="I3573" s="247"/>
    </row>
    <row r="3574" spans="1:9">
      <c r="A3574" s="242"/>
      <c r="B3574" s="242"/>
      <c r="C3574" s="242"/>
      <c r="D3574" s="243"/>
      <c r="E3574" s="243"/>
      <c r="F3574" s="244"/>
      <c r="G3574" s="247"/>
      <c r="H3574" s="246"/>
      <c r="I3574" s="247"/>
    </row>
    <row r="3575" spans="1:9">
      <c r="A3575" s="242"/>
      <c r="B3575" s="242"/>
      <c r="C3575" s="242"/>
      <c r="D3575" s="243"/>
      <c r="E3575" s="243"/>
      <c r="F3575" s="244"/>
      <c r="G3575" s="247"/>
      <c r="H3575" s="246"/>
      <c r="I3575" s="247"/>
    </row>
    <row r="3576" spans="1:9">
      <c r="A3576" s="242"/>
      <c r="B3576" s="242"/>
      <c r="C3576" s="242"/>
      <c r="D3576" s="243"/>
      <c r="E3576" s="243"/>
      <c r="F3576" s="244"/>
      <c r="G3576" s="247"/>
      <c r="H3576" s="246"/>
      <c r="I3576" s="247"/>
    </row>
    <row r="3577" spans="1:9">
      <c r="A3577" s="242"/>
      <c r="B3577" s="242"/>
      <c r="C3577" s="242"/>
      <c r="D3577" s="243"/>
      <c r="E3577" s="243"/>
      <c r="F3577" s="244"/>
      <c r="G3577" s="247"/>
      <c r="H3577" s="246"/>
      <c r="I3577" s="247"/>
    </row>
    <row r="3578" spans="1:9">
      <c r="A3578" s="242"/>
      <c r="B3578" s="242"/>
      <c r="C3578" s="242"/>
      <c r="D3578" s="243"/>
      <c r="E3578" s="243"/>
      <c r="F3578" s="244"/>
      <c r="G3578" s="247"/>
      <c r="H3578" s="246"/>
      <c r="I3578" s="247"/>
    </row>
    <row r="3579" spans="1:9">
      <c r="A3579" s="242"/>
      <c r="B3579" s="242"/>
      <c r="C3579" s="242"/>
      <c r="D3579" s="243"/>
      <c r="E3579" s="243"/>
      <c r="F3579" s="244"/>
      <c r="G3579" s="247"/>
      <c r="H3579" s="246"/>
      <c r="I3579" s="247"/>
    </row>
    <row r="3580" spans="1:9">
      <c r="A3580" s="242"/>
      <c r="B3580" s="242"/>
      <c r="C3580" s="242"/>
      <c r="D3580" s="243"/>
      <c r="E3580" s="243"/>
      <c r="F3580" s="244"/>
      <c r="G3580" s="247"/>
      <c r="H3580" s="246"/>
      <c r="I3580" s="247"/>
    </row>
    <row r="3581" spans="1:9">
      <c r="A3581" s="242"/>
      <c r="B3581" s="242"/>
      <c r="C3581" s="242"/>
      <c r="D3581" s="243"/>
      <c r="E3581" s="243"/>
      <c r="F3581" s="244"/>
      <c r="G3581" s="247"/>
      <c r="H3581" s="246"/>
      <c r="I3581" s="247"/>
    </row>
    <row r="3582" spans="1:9">
      <c r="A3582" s="242"/>
      <c r="B3582" s="242"/>
      <c r="C3582" s="242"/>
      <c r="D3582" s="243"/>
      <c r="E3582" s="243"/>
      <c r="F3582" s="244"/>
      <c r="G3582" s="247"/>
      <c r="H3582" s="246"/>
      <c r="I3582" s="247"/>
    </row>
    <row r="3583" spans="1:9">
      <c r="A3583" s="242"/>
      <c r="B3583" s="242"/>
      <c r="C3583" s="242"/>
      <c r="D3583" s="243"/>
      <c r="E3583" s="243"/>
      <c r="F3583" s="244"/>
      <c r="G3583" s="247"/>
      <c r="H3583" s="246"/>
      <c r="I3583" s="247"/>
    </row>
    <row r="3584" spans="1:9">
      <c r="A3584" s="242"/>
      <c r="B3584" s="242"/>
      <c r="C3584" s="242"/>
      <c r="D3584" s="243"/>
      <c r="E3584" s="243"/>
      <c r="F3584" s="244"/>
      <c r="G3584" s="247"/>
      <c r="H3584" s="246"/>
      <c r="I3584" s="247"/>
    </row>
    <row r="3585" spans="1:9">
      <c r="A3585" s="242"/>
      <c r="B3585" s="242"/>
      <c r="C3585" s="242"/>
      <c r="D3585" s="243"/>
      <c r="E3585" s="243"/>
      <c r="F3585" s="244"/>
      <c r="G3585" s="247"/>
      <c r="H3585" s="246"/>
      <c r="I3585" s="247"/>
    </row>
    <row r="3586" spans="1:9">
      <c r="A3586" s="242"/>
      <c r="B3586" s="242"/>
      <c r="C3586" s="242"/>
      <c r="D3586" s="243"/>
      <c r="E3586" s="243"/>
      <c r="F3586" s="244"/>
      <c r="G3586" s="247"/>
      <c r="H3586" s="246"/>
      <c r="I3586" s="247"/>
    </row>
    <row r="3587" spans="1:9">
      <c r="A3587" s="242"/>
      <c r="B3587" s="242"/>
      <c r="C3587" s="242"/>
      <c r="D3587" s="243"/>
      <c r="E3587" s="243"/>
      <c r="F3587" s="244"/>
      <c r="G3587" s="247"/>
      <c r="H3587" s="246"/>
      <c r="I3587" s="247"/>
    </row>
    <row r="3588" spans="1:9">
      <c r="A3588" s="242"/>
      <c r="B3588" s="242"/>
      <c r="C3588" s="242"/>
      <c r="D3588" s="243"/>
      <c r="E3588" s="243"/>
      <c r="F3588" s="244"/>
      <c r="G3588" s="247"/>
      <c r="H3588" s="246"/>
      <c r="I3588" s="247"/>
    </row>
    <row r="3589" spans="1:9">
      <c r="A3589" s="242"/>
      <c r="B3589" s="242"/>
      <c r="C3589" s="242"/>
      <c r="D3589" s="243"/>
      <c r="E3589" s="243"/>
      <c r="F3589" s="244"/>
      <c r="G3589" s="247"/>
      <c r="H3589" s="246"/>
      <c r="I3589" s="247"/>
    </row>
    <row r="3590" spans="1:9">
      <c r="A3590" s="242"/>
      <c r="B3590" s="242"/>
      <c r="C3590" s="242"/>
      <c r="D3590" s="243"/>
      <c r="E3590" s="243"/>
      <c r="F3590" s="244"/>
      <c r="G3590" s="247"/>
      <c r="H3590" s="246"/>
      <c r="I3590" s="247"/>
    </row>
    <row r="3591" spans="1:9">
      <c r="A3591" s="242"/>
      <c r="B3591" s="242"/>
      <c r="C3591" s="242"/>
      <c r="D3591" s="243"/>
      <c r="E3591" s="243"/>
      <c r="F3591" s="244"/>
      <c r="G3591" s="247"/>
      <c r="H3591" s="246"/>
      <c r="I3591" s="247"/>
    </row>
    <row r="3592" spans="1:9">
      <c r="A3592" s="242"/>
      <c r="B3592" s="242"/>
      <c r="C3592" s="242"/>
      <c r="D3592" s="243"/>
      <c r="E3592" s="243"/>
      <c r="F3592" s="244"/>
      <c r="G3592" s="247"/>
      <c r="H3592" s="246"/>
      <c r="I3592" s="247"/>
    </row>
    <row r="3593" spans="1:9">
      <c r="A3593" s="242"/>
      <c r="B3593" s="242"/>
      <c r="C3593" s="242"/>
      <c r="D3593" s="243"/>
      <c r="E3593" s="243"/>
      <c r="F3593" s="244"/>
      <c r="G3593" s="247"/>
      <c r="H3593" s="246"/>
      <c r="I3593" s="247"/>
    </row>
    <row r="3594" spans="1:9">
      <c r="A3594" s="242"/>
      <c r="B3594" s="242"/>
      <c r="C3594" s="242"/>
      <c r="D3594" s="243"/>
      <c r="E3594" s="243"/>
      <c r="F3594" s="244"/>
      <c r="G3594" s="247"/>
      <c r="H3594" s="246"/>
      <c r="I3594" s="247"/>
    </row>
    <row r="3595" spans="1:9">
      <c r="A3595" s="242"/>
      <c r="B3595" s="242"/>
      <c r="C3595" s="242"/>
      <c r="D3595" s="243"/>
      <c r="E3595" s="243"/>
      <c r="F3595" s="244"/>
      <c r="G3595" s="247"/>
      <c r="H3595" s="246"/>
      <c r="I3595" s="247"/>
    </row>
    <row r="3596" spans="1:9">
      <c r="A3596" s="242"/>
      <c r="B3596" s="242"/>
      <c r="C3596" s="242"/>
      <c r="D3596" s="243"/>
      <c r="E3596" s="243"/>
      <c r="F3596" s="244"/>
      <c r="G3596" s="247"/>
      <c r="H3596" s="246"/>
      <c r="I3596" s="247"/>
    </row>
    <row r="3597" spans="1:9">
      <c r="A3597" s="242"/>
      <c r="B3597" s="242"/>
      <c r="C3597" s="242"/>
      <c r="D3597" s="243"/>
      <c r="E3597" s="243"/>
      <c r="F3597" s="244"/>
      <c r="G3597" s="247"/>
      <c r="H3597" s="246"/>
      <c r="I3597" s="247"/>
    </row>
    <row r="3598" spans="1:9">
      <c r="A3598" s="242"/>
      <c r="B3598" s="242"/>
      <c r="C3598" s="242"/>
      <c r="D3598" s="243"/>
      <c r="E3598" s="243"/>
      <c r="F3598" s="244"/>
      <c r="G3598" s="247"/>
      <c r="H3598" s="246"/>
      <c r="I3598" s="247"/>
    </row>
    <row r="3599" spans="1:9">
      <c r="A3599" s="242"/>
      <c r="B3599" s="242"/>
      <c r="C3599" s="242"/>
      <c r="D3599" s="243"/>
      <c r="E3599" s="243"/>
      <c r="F3599" s="244"/>
      <c r="G3599" s="247"/>
      <c r="H3599" s="246"/>
      <c r="I3599" s="247"/>
    </row>
    <row r="3600" spans="1:9">
      <c r="A3600" s="242"/>
      <c r="B3600" s="242"/>
      <c r="C3600" s="242"/>
      <c r="D3600" s="243"/>
      <c r="E3600" s="243"/>
      <c r="F3600" s="244"/>
      <c r="G3600" s="247"/>
      <c r="H3600" s="246"/>
      <c r="I3600" s="247"/>
    </row>
    <row r="3601" spans="1:9">
      <c r="A3601" s="242"/>
      <c r="B3601" s="242"/>
      <c r="C3601" s="242"/>
      <c r="D3601" s="243"/>
      <c r="E3601" s="243"/>
      <c r="F3601" s="244"/>
      <c r="G3601" s="247"/>
      <c r="H3601" s="246"/>
      <c r="I3601" s="247"/>
    </row>
    <row r="3602" spans="1:9">
      <c r="A3602" s="242"/>
      <c r="B3602" s="242"/>
      <c r="C3602" s="242"/>
      <c r="D3602" s="243"/>
      <c r="E3602" s="243"/>
      <c r="F3602" s="244"/>
      <c r="G3602" s="247"/>
      <c r="H3602" s="246"/>
      <c r="I3602" s="247"/>
    </row>
    <row r="3603" spans="1:9">
      <c r="A3603" s="242"/>
      <c r="B3603" s="242"/>
      <c r="C3603" s="242"/>
      <c r="D3603" s="243"/>
      <c r="E3603" s="243"/>
      <c r="F3603" s="244"/>
      <c r="G3603" s="247"/>
      <c r="H3603" s="246"/>
      <c r="I3603" s="247"/>
    </row>
    <row r="3604" spans="1:9">
      <c r="A3604" s="242"/>
      <c r="B3604" s="242"/>
      <c r="C3604" s="242"/>
      <c r="D3604" s="243"/>
      <c r="E3604" s="243"/>
      <c r="F3604" s="244"/>
      <c r="G3604" s="247"/>
      <c r="H3604" s="246"/>
      <c r="I3604" s="247"/>
    </row>
    <row r="3605" spans="1:9">
      <c r="A3605" s="242"/>
      <c r="B3605" s="242"/>
      <c r="C3605" s="242"/>
      <c r="D3605" s="243"/>
      <c r="E3605" s="243"/>
      <c r="F3605" s="244"/>
      <c r="G3605" s="247"/>
      <c r="H3605" s="246"/>
      <c r="I3605" s="247"/>
    </row>
    <row r="3606" spans="1:9">
      <c r="A3606" s="242"/>
      <c r="B3606" s="242"/>
      <c r="C3606" s="242"/>
      <c r="D3606" s="243"/>
      <c r="E3606" s="243"/>
      <c r="F3606" s="244"/>
      <c r="G3606" s="247"/>
      <c r="H3606" s="246"/>
      <c r="I3606" s="247"/>
    </row>
    <row r="3607" spans="1:9">
      <c r="A3607" s="242"/>
      <c r="B3607" s="242"/>
      <c r="C3607" s="242"/>
      <c r="D3607" s="243"/>
      <c r="E3607" s="243"/>
      <c r="F3607" s="244"/>
      <c r="G3607" s="247"/>
      <c r="H3607" s="246"/>
      <c r="I3607" s="247"/>
    </row>
    <row r="3608" spans="1:9">
      <c r="A3608" s="242"/>
      <c r="B3608" s="242"/>
      <c r="C3608" s="242"/>
      <c r="D3608" s="243"/>
      <c r="E3608" s="243"/>
      <c r="F3608" s="244"/>
      <c r="G3608" s="247"/>
      <c r="H3608" s="246"/>
      <c r="I3608" s="247"/>
    </row>
    <row r="3609" spans="1:9">
      <c r="A3609" s="242"/>
      <c r="B3609" s="242"/>
      <c r="C3609" s="242"/>
      <c r="D3609" s="243"/>
      <c r="E3609" s="243"/>
      <c r="F3609" s="244"/>
      <c r="G3609" s="247"/>
      <c r="H3609" s="246"/>
      <c r="I3609" s="247"/>
    </row>
    <row r="3610" spans="1:9">
      <c r="A3610" s="242"/>
      <c r="B3610" s="242"/>
      <c r="C3610" s="242"/>
      <c r="D3610" s="243"/>
      <c r="E3610" s="243"/>
      <c r="F3610" s="244"/>
      <c r="G3610" s="247"/>
      <c r="H3610" s="246"/>
      <c r="I3610" s="247"/>
    </row>
    <row r="3611" spans="1:9">
      <c r="A3611" s="242"/>
      <c r="B3611" s="242"/>
      <c r="C3611" s="242"/>
      <c r="D3611" s="243"/>
      <c r="E3611" s="243"/>
      <c r="F3611" s="244"/>
      <c r="G3611" s="247"/>
      <c r="H3611" s="246"/>
      <c r="I3611" s="247"/>
    </row>
    <row r="3612" spans="1:9">
      <c r="A3612" s="242"/>
      <c r="B3612" s="242"/>
      <c r="C3612" s="242"/>
      <c r="D3612" s="243"/>
      <c r="E3612" s="243"/>
      <c r="F3612" s="244"/>
      <c r="G3612" s="247"/>
      <c r="H3612" s="246"/>
      <c r="I3612" s="247"/>
    </row>
    <row r="3613" spans="1:9">
      <c r="A3613" s="242"/>
      <c r="B3613" s="242"/>
      <c r="C3613" s="242"/>
      <c r="D3613" s="243"/>
      <c r="E3613" s="243"/>
      <c r="F3613" s="244"/>
      <c r="G3613" s="247"/>
      <c r="H3613" s="246"/>
      <c r="I3613" s="247"/>
    </row>
    <row r="3614" spans="1:9">
      <c r="A3614" s="242"/>
      <c r="B3614" s="242"/>
      <c r="C3614" s="242"/>
      <c r="D3614" s="243"/>
      <c r="E3614" s="243"/>
      <c r="F3614" s="244"/>
      <c r="G3614" s="247"/>
      <c r="H3614" s="246"/>
      <c r="I3614" s="247"/>
    </row>
    <row r="3615" spans="1:9">
      <c r="A3615" s="242"/>
      <c r="B3615" s="242"/>
      <c r="C3615" s="242"/>
      <c r="D3615" s="243"/>
      <c r="E3615" s="243"/>
      <c r="F3615" s="244"/>
      <c r="G3615" s="247"/>
      <c r="H3615" s="246"/>
      <c r="I3615" s="247"/>
    </row>
    <row r="3616" spans="1:9">
      <c r="A3616" s="242"/>
      <c r="B3616" s="242"/>
      <c r="C3616" s="242"/>
      <c r="D3616" s="243"/>
      <c r="E3616" s="243"/>
      <c r="F3616" s="244"/>
      <c r="G3616" s="247"/>
      <c r="H3616" s="246"/>
      <c r="I3616" s="247"/>
    </row>
    <row r="3617" spans="1:9">
      <c r="A3617" s="242"/>
      <c r="B3617" s="242"/>
      <c r="C3617" s="242"/>
      <c r="D3617" s="243"/>
      <c r="E3617" s="243"/>
      <c r="F3617" s="244"/>
      <c r="G3617" s="247"/>
      <c r="H3617" s="246"/>
      <c r="I3617" s="247"/>
    </row>
    <row r="3618" spans="1:9">
      <c r="A3618" s="242"/>
      <c r="B3618" s="242"/>
      <c r="C3618" s="242"/>
      <c r="D3618" s="243"/>
      <c r="E3618" s="243"/>
      <c r="F3618" s="244"/>
      <c r="G3618" s="247"/>
      <c r="H3618" s="246"/>
      <c r="I3618" s="247"/>
    </row>
    <row r="3619" spans="1:9">
      <c r="A3619" s="242"/>
      <c r="B3619" s="242"/>
      <c r="C3619" s="242"/>
      <c r="D3619" s="243"/>
      <c r="E3619" s="243"/>
      <c r="F3619" s="244"/>
      <c r="G3619" s="247"/>
      <c r="H3619" s="246"/>
      <c r="I3619" s="247"/>
    </row>
    <row r="3620" spans="1:9">
      <c r="A3620" s="242"/>
      <c r="B3620" s="242"/>
      <c r="C3620" s="242"/>
      <c r="D3620" s="243"/>
      <c r="E3620" s="243"/>
      <c r="F3620" s="244"/>
      <c r="G3620" s="247"/>
      <c r="H3620" s="246"/>
      <c r="I3620" s="247"/>
    </row>
    <row r="3621" spans="1:9">
      <c r="A3621" s="242"/>
      <c r="B3621" s="242"/>
      <c r="C3621" s="242"/>
      <c r="D3621" s="243"/>
      <c r="E3621" s="243"/>
      <c r="F3621" s="244"/>
      <c r="G3621" s="247"/>
      <c r="H3621" s="246"/>
      <c r="I3621" s="247"/>
    </row>
    <row r="3622" spans="1:9">
      <c r="A3622" s="242"/>
      <c r="B3622" s="242"/>
      <c r="C3622" s="242"/>
      <c r="D3622" s="243"/>
      <c r="E3622" s="243"/>
      <c r="F3622" s="244"/>
      <c r="G3622" s="247"/>
      <c r="H3622" s="246"/>
      <c r="I3622" s="247"/>
    </row>
    <row r="3623" spans="1:9">
      <c r="A3623" s="242"/>
      <c r="B3623" s="242"/>
      <c r="C3623" s="242"/>
      <c r="D3623" s="243"/>
      <c r="E3623" s="243"/>
      <c r="F3623" s="244"/>
      <c r="G3623" s="247"/>
      <c r="H3623" s="246"/>
      <c r="I3623" s="247"/>
    </row>
    <row r="3624" spans="1:9">
      <c r="A3624" s="242"/>
      <c r="B3624" s="242"/>
      <c r="C3624" s="242"/>
      <c r="D3624" s="243"/>
      <c r="E3624" s="243"/>
      <c r="F3624" s="244"/>
      <c r="G3624" s="247"/>
      <c r="H3624" s="246"/>
      <c r="I3624" s="247"/>
    </row>
    <row r="3625" spans="1:9">
      <c r="A3625" s="242"/>
      <c r="B3625" s="242"/>
      <c r="C3625" s="242"/>
      <c r="D3625" s="243"/>
      <c r="E3625" s="243"/>
      <c r="F3625" s="244"/>
      <c r="G3625" s="247"/>
      <c r="H3625" s="246"/>
      <c r="I3625" s="247"/>
    </row>
    <row r="3626" spans="1:9">
      <c r="A3626" s="242"/>
      <c r="B3626" s="242"/>
      <c r="C3626" s="242"/>
      <c r="D3626" s="243"/>
      <c r="E3626" s="243"/>
      <c r="F3626" s="244"/>
      <c r="G3626" s="247"/>
      <c r="H3626" s="246"/>
      <c r="I3626" s="247"/>
    </row>
    <row r="3627" spans="1:9">
      <c r="A3627" s="242"/>
      <c r="B3627" s="242"/>
      <c r="C3627" s="242"/>
      <c r="D3627" s="243"/>
      <c r="E3627" s="243"/>
      <c r="F3627" s="244"/>
      <c r="G3627" s="247"/>
      <c r="H3627" s="246"/>
      <c r="I3627" s="247"/>
    </row>
    <row r="3628" spans="1:9">
      <c r="A3628" s="242"/>
      <c r="B3628" s="242"/>
      <c r="C3628" s="242"/>
      <c r="D3628" s="243"/>
      <c r="E3628" s="243"/>
      <c r="F3628" s="244"/>
      <c r="G3628" s="247"/>
      <c r="H3628" s="246"/>
      <c r="I3628" s="247"/>
    </row>
    <row r="3629" spans="1:9">
      <c r="A3629" s="242"/>
      <c r="B3629" s="242"/>
      <c r="C3629" s="242"/>
      <c r="D3629" s="243"/>
      <c r="E3629" s="243"/>
      <c r="F3629" s="244"/>
      <c r="G3629" s="247"/>
      <c r="H3629" s="246"/>
      <c r="I3629" s="247"/>
    </row>
    <row r="3630" spans="1:9">
      <c r="A3630" s="242"/>
      <c r="B3630" s="242"/>
      <c r="C3630" s="242"/>
      <c r="D3630" s="243"/>
      <c r="E3630" s="243"/>
      <c r="F3630" s="244"/>
      <c r="G3630" s="247"/>
      <c r="H3630" s="246"/>
      <c r="I3630" s="247"/>
    </row>
    <row r="3631" spans="1:9">
      <c r="A3631" s="242"/>
      <c r="B3631" s="242"/>
      <c r="C3631" s="242"/>
      <c r="D3631" s="243"/>
      <c r="E3631" s="243"/>
      <c r="F3631" s="244"/>
      <c r="G3631" s="247"/>
      <c r="H3631" s="246"/>
      <c r="I3631" s="247"/>
    </row>
    <row r="3632" spans="1:9">
      <c r="A3632" s="242"/>
      <c r="B3632" s="242"/>
      <c r="C3632" s="242"/>
      <c r="D3632" s="243"/>
      <c r="E3632" s="243"/>
      <c r="F3632" s="244"/>
      <c r="G3632" s="247"/>
      <c r="H3632" s="246"/>
      <c r="I3632" s="247"/>
    </row>
    <row r="3633" spans="1:9">
      <c r="A3633" s="242"/>
      <c r="B3633" s="242"/>
      <c r="C3633" s="242"/>
      <c r="D3633" s="243"/>
      <c r="E3633" s="243"/>
      <c r="F3633" s="244"/>
      <c r="G3633" s="247"/>
      <c r="H3633" s="246"/>
      <c r="I3633" s="247"/>
    </row>
    <row r="3634" spans="1:9">
      <c r="A3634" s="242"/>
      <c r="B3634" s="242"/>
      <c r="C3634" s="242"/>
      <c r="D3634" s="243"/>
      <c r="E3634" s="243"/>
      <c r="F3634" s="244"/>
      <c r="G3634" s="247"/>
      <c r="H3634" s="246"/>
      <c r="I3634" s="247"/>
    </row>
    <row r="3635" spans="1:9">
      <c r="A3635" s="242"/>
      <c r="B3635" s="242"/>
      <c r="C3635" s="242"/>
      <c r="D3635" s="243"/>
      <c r="E3635" s="243"/>
      <c r="F3635" s="244"/>
      <c r="G3635" s="247"/>
      <c r="H3635" s="246"/>
      <c r="I3635" s="247"/>
    </row>
    <row r="3636" spans="1:9">
      <c r="A3636" s="242"/>
      <c r="B3636" s="242"/>
      <c r="C3636" s="242"/>
      <c r="D3636" s="243"/>
      <c r="E3636" s="243"/>
      <c r="F3636" s="244"/>
      <c r="G3636" s="247"/>
      <c r="H3636" s="246"/>
      <c r="I3636" s="247"/>
    </row>
    <row r="3637" spans="1:9">
      <c r="A3637" s="242"/>
      <c r="B3637" s="242"/>
      <c r="C3637" s="242"/>
      <c r="D3637" s="243"/>
      <c r="E3637" s="243"/>
      <c r="F3637" s="244"/>
      <c r="G3637" s="247"/>
      <c r="H3637" s="246"/>
      <c r="I3637" s="247"/>
    </row>
    <row r="3638" spans="1:9">
      <c r="A3638" s="242"/>
      <c r="B3638" s="242"/>
      <c r="C3638" s="242"/>
      <c r="D3638" s="243"/>
      <c r="E3638" s="243"/>
      <c r="F3638" s="244"/>
      <c r="G3638" s="247"/>
      <c r="H3638" s="246"/>
      <c r="I3638" s="247"/>
    </row>
    <row r="3639" spans="1:9">
      <c r="A3639" s="242"/>
      <c r="B3639" s="242"/>
      <c r="C3639" s="242"/>
      <c r="D3639" s="243"/>
      <c r="E3639" s="243"/>
      <c r="F3639" s="244"/>
      <c r="G3639" s="247"/>
      <c r="H3639" s="246"/>
      <c r="I3639" s="247"/>
    </row>
    <row r="3640" spans="1:9">
      <c r="A3640" s="242"/>
      <c r="B3640" s="242"/>
      <c r="C3640" s="242"/>
      <c r="D3640" s="243"/>
      <c r="E3640" s="243"/>
      <c r="F3640" s="244"/>
      <c r="G3640" s="247"/>
      <c r="H3640" s="246"/>
      <c r="I3640" s="247"/>
    </row>
    <row r="3641" spans="1:9">
      <c r="A3641" s="242"/>
      <c r="B3641" s="242"/>
      <c r="C3641" s="242"/>
      <c r="D3641" s="243"/>
      <c r="E3641" s="243"/>
      <c r="F3641" s="244"/>
      <c r="G3641" s="247"/>
      <c r="H3641" s="246"/>
      <c r="I3641" s="247"/>
    </row>
    <row r="3642" spans="1:9">
      <c r="A3642" s="242"/>
      <c r="B3642" s="242"/>
      <c r="C3642" s="242"/>
      <c r="D3642" s="243"/>
      <c r="E3642" s="243"/>
      <c r="F3642" s="244"/>
      <c r="G3642" s="247"/>
      <c r="H3642" s="246"/>
      <c r="I3642" s="247"/>
    </row>
    <row r="3643" spans="1:9">
      <c r="A3643" s="242"/>
      <c r="B3643" s="242"/>
      <c r="C3643" s="242"/>
      <c r="D3643" s="243"/>
      <c r="E3643" s="243"/>
      <c r="F3643" s="244"/>
      <c r="G3643" s="247"/>
      <c r="H3643" s="246"/>
      <c r="I3643" s="247"/>
    </row>
    <row r="3644" spans="1:9">
      <c r="A3644" s="242"/>
      <c r="B3644" s="242"/>
      <c r="C3644" s="242"/>
      <c r="D3644" s="243"/>
      <c r="E3644" s="243"/>
      <c r="F3644" s="244"/>
      <c r="G3644" s="247"/>
      <c r="H3644" s="246"/>
      <c r="I3644" s="247"/>
    </row>
    <row r="3645" spans="1:9">
      <c r="A3645" s="242"/>
      <c r="B3645" s="242"/>
      <c r="C3645" s="242"/>
      <c r="D3645" s="243"/>
      <c r="E3645" s="243"/>
      <c r="F3645" s="244"/>
      <c r="G3645" s="247"/>
      <c r="H3645" s="246"/>
      <c r="I3645" s="247"/>
    </row>
    <row r="3646" spans="1:9">
      <c r="A3646" s="242"/>
      <c r="B3646" s="242"/>
      <c r="C3646" s="242"/>
      <c r="D3646" s="243"/>
      <c r="E3646" s="243"/>
      <c r="F3646" s="244"/>
      <c r="G3646" s="247"/>
      <c r="H3646" s="246"/>
      <c r="I3646" s="247"/>
    </row>
    <row r="3647" spans="1:9">
      <c r="A3647" s="242"/>
      <c r="B3647" s="242"/>
      <c r="C3647" s="242"/>
      <c r="D3647" s="243"/>
      <c r="E3647" s="243"/>
      <c r="F3647" s="244"/>
      <c r="G3647" s="247"/>
      <c r="H3647" s="246"/>
      <c r="I3647" s="247"/>
    </row>
    <row r="3648" spans="1:9">
      <c r="A3648" s="242"/>
      <c r="B3648" s="242"/>
      <c r="C3648" s="242"/>
      <c r="D3648" s="243"/>
      <c r="E3648" s="243"/>
      <c r="F3648" s="244"/>
      <c r="G3648" s="247"/>
      <c r="H3648" s="246"/>
      <c r="I3648" s="247"/>
    </row>
    <row r="3649" spans="1:9">
      <c r="A3649" s="242"/>
      <c r="B3649" s="242"/>
      <c r="C3649" s="242"/>
      <c r="D3649" s="243"/>
      <c r="E3649" s="243"/>
      <c r="F3649" s="244"/>
      <c r="G3649" s="247"/>
      <c r="H3649" s="246"/>
      <c r="I3649" s="247"/>
    </row>
    <row r="3650" spans="1:9">
      <c r="A3650" s="242"/>
      <c r="B3650" s="242"/>
      <c r="C3650" s="242"/>
      <c r="D3650" s="243"/>
      <c r="E3650" s="243"/>
      <c r="F3650" s="244"/>
      <c r="G3650" s="247"/>
      <c r="H3650" s="246"/>
      <c r="I3650" s="247"/>
    </row>
    <row r="3651" spans="1:9">
      <c r="A3651" s="242"/>
      <c r="B3651" s="242"/>
      <c r="C3651" s="242"/>
      <c r="D3651" s="243"/>
      <c r="E3651" s="243"/>
      <c r="F3651" s="244"/>
      <c r="G3651" s="247"/>
      <c r="H3651" s="246"/>
      <c r="I3651" s="247"/>
    </row>
    <row r="3652" spans="1:9">
      <c r="A3652" s="242"/>
      <c r="B3652" s="242"/>
      <c r="C3652" s="242"/>
      <c r="D3652" s="243"/>
      <c r="E3652" s="243"/>
      <c r="F3652" s="244"/>
      <c r="G3652" s="247"/>
      <c r="H3652" s="246"/>
      <c r="I3652" s="247"/>
    </row>
    <row r="3653" spans="1:9">
      <c r="A3653" s="242"/>
      <c r="B3653" s="242"/>
      <c r="C3653" s="242"/>
      <c r="D3653" s="243"/>
      <c r="E3653" s="243"/>
      <c r="F3653" s="244"/>
      <c r="G3653" s="247"/>
      <c r="H3653" s="246"/>
      <c r="I3653" s="247"/>
    </row>
    <row r="3654" spans="1:9">
      <c r="A3654" s="242"/>
      <c r="B3654" s="242"/>
      <c r="C3654" s="242"/>
      <c r="D3654" s="243"/>
      <c r="E3654" s="243"/>
      <c r="F3654" s="244"/>
      <c r="G3654" s="247"/>
      <c r="H3654" s="246"/>
      <c r="I3654" s="247"/>
    </row>
    <row r="3655" spans="1:9">
      <c r="A3655" s="242"/>
      <c r="B3655" s="242"/>
      <c r="C3655" s="242"/>
      <c r="D3655" s="243"/>
      <c r="E3655" s="243"/>
      <c r="F3655" s="244"/>
      <c r="G3655" s="247"/>
      <c r="H3655" s="246"/>
      <c r="I3655" s="247"/>
    </row>
    <row r="3656" spans="1:9">
      <c r="A3656" s="242"/>
      <c r="B3656" s="242"/>
      <c r="C3656" s="242"/>
      <c r="D3656" s="243"/>
      <c r="E3656" s="243"/>
      <c r="F3656" s="244"/>
      <c r="G3656" s="247"/>
      <c r="H3656" s="246"/>
      <c r="I3656" s="247"/>
    </row>
    <row r="3657" spans="1:9">
      <c r="A3657" s="242"/>
      <c r="B3657" s="242"/>
      <c r="C3657" s="242"/>
      <c r="D3657" s="243"/>
      <c r="E3657" s="243"/>
      <c r="F3657" s="244"/>
      <c r="G3657" s="247"/>
      <c r="H3657" s="246"/>
      <c r="I3657" s="247"/>
    </row>
    <row r="3658" spans="1:9">
      <c r="A3658" s="242"/>
      <c r="B3658" s="242"/>
      <c r="C3658" s="242"/>
      <c r="D3658" s="243"/>
      <c r="E3658" s="243"/>
      <c r="F3658" s="244"/>
      <c r="G3658" s="247"/>
      <c r="H3658" s="246"/>
      <c r="I3658" s="247"/>
    </row>
    <row r="3659" spans="1:9">
      <c r="A3659" s="242"/>
      <c r="B3659" s="242"/>
      <c r="C3659" s="242"/>
      <c r="D3659" s="243"/>
      <c r="E3659" s="243"/>
      <c r="F3659" s="244"/>
      <c r="G3659" s="247"/>
      <c r="H3659" s="246"/>
      <c r="I3659" s="247"/>
    </row>
    <row r="3660" spans="1:9">
      <c r="A3660" s="242"/>
      <c r="B3660" s="242"/>
      <c r="C3660" s="242"/>
      <c r="D3660" s="243"/>
      <c r="E3660" s="243"/>
      <c r="F3660" s="244"/>
      <c r="G3660" s="247"/>
      <c r="H3660" s="246"/>
      <c r="I3660" s="247"/>
    </row>
    <row r="3661" spans="1:9">
      <c r="A3661" s="242"/>
      <c r="B3661" s="242"/>
      <c r="C3661" s="242"/>
      <c r="D3661" s="243"/>
      <c r="E3661" s="243"/>
      <c r="F3661" s="244"/>
      <c r="G3661" s="247"/>
      <c r="H3661" s="246"/>
      <c r="I3661" s="247"/>
    </row>
    <row r="3662" spans="1:9">
      <c r="A3662" s="242"/>
      <c r="B3662" s="242"/>
      <c r="C3662" s="242"/>
      <c r="D3662" s="243"/>
      <c r="E3662" s="243"/>
      <c r="F3662" s="244"/>
      <c r="G3662" s="247"/>
      <c r="H3662" s="246"/>
      <c r="I3662" s="247"/>
    </row>
    <row r="3663" spans="1:9">
      <c r="A3663" s="242"/>
      <c r="B3663" s="242"/>
      <c r="C3663" s="242"/>
      <c r="D3663" s="243"/>
      <c r="E3663" s="243"/>
      <c r="F3663" s="244"/>
      <c r="G3663" s="247"/>
      <c r="H3663" s="246"/>
      <c r="I3663" s="247"/>
    </row>
    <row r="3664" spans="1:9">
      <c r="A3664" s="242"/>
      <c r="B3664" s="242"/>
      <c r="C3664" s="242"/>
      <c r="D3664" s="243"/>
      <c r="E3664" s="243"/>
      <c r="F3664" s="244"/>
      <c r="G3664" s="247"/>
      <c r="H3664" s="246"/>
      <c r="I3664" s="247"/>
    </row>
    <row r="3665" spans="1:9">
      <c r="A3665" s="242"/>
      <c r="B3665" s="242"/>
      <c r="C3665" s="242"/>
      <c r="D3665" s="243"/>
      <c r="E3665" s="243"/>
      <c r="F3665" s="244"/>
      <c r="G3665" s="247"/>
      <c r="H3665" s="246"/>
      <c r="I3665" s="247"/>
    </row>
    <row r="3666" spans="1:9">
      <c r="A3666" s="242"/>
      <c r="B3666" s="242"/>
      <c r="C3666" s="242"/>
      <c r="D3666" s="243"/>
      <c r="E3666" s="243"/>
      <c r="F3666" s="244"/>
      <c r="G3666" s="247"/>
      <c r="H3666" s="246"/>
      <c r="I3666" s="247"/>
    </row>
    <row r="3667" spans="1:9">
      <c r="A3667" s="242"/>
      <c r="B3667" s="242"/>
      <c r="C3667" s="242"/>
      <c r="D3667" s="243"/>
      <c r="E3667" s="243"/>
      <c r="F3667" s="244"/>
      <c r="G3667" s="247"/>
      <c r="H3667" s="246"/>
      <c r="I3667" s="247"/>
    </row>
    <row r="3668" spans="1:9">
      <c r="A3668" s="242"/>
      <c r="B3668" s="242"/>
      <c r="C3668" s="242"/>
      <c r="D3668" s="243"/>
      <c r="E3668" s="243"/>
      <c r="F3668" s="244"/>
      <c r="G3668" s="247"/>
      <c r="H3668" s="246"/>
      <c r="I3668" s="247"/>
    </row>
    <row r="3669" spans="1:9">
      <c r="A3669" s="242"/>
      <c r="B3669" s="242"/>
      <c r="C3669" s="242"/>
      <c r="D3669" s="243"/>
      <c r="E3669" s="243"/>
      <c r="F3669" s="244"/>
      <c r="G3669" s="247"/>
      <c r="H3669" s="246"/>
      <c r="I3669" s="247"/>
    </row>
    <row r="3670" spans="1:9">
      <c r="A3670" s="242"/>
      <c r="B3670" s="242"/>
      <c r="C3670" s="242"/>
      <c r="D3670" s="243"/>
      <c r="E3670" s="243"/>
      <c r="F3670" s="244"/>
      <c r="G3670" s="247"/>
      <c r="H3670" s="246"/>
      <c r="I3670" s="247"/>
    </row>
    <row r="3671" spans="1:9">
      <c r="A3671" s="242"/>
      <c r="B3671" s="242"/>
      <c r="C3671" s="242"/>
      <c r="D3671" s="243"/>
      <c r="E3671" s="243"/>
      <c r="F3671" s="244"/>
      <c r="G3671" s="247"/>
      <c r="H3671" s="246"/>
      <c r="I3671" s="247"/>
    </row>
    <row r="3672" spans="1:9">
      <c r="A3672" s="242"/>
      <c r="B3672" s="242"/>
      <c r="C3672" s="242"/>
      <c r="D3672" s="243"/>
      <c r="E3672" s="243"/>
      <c r="F3672" s="244"/>
      <c r="G3672" s="247"/>
      <c r="H3672" s="246"/>
      <c r="I3672" s="247"/>
    </row>
    <row r="3673" spans="1:9">
      <c r="A3673" s="242"/>
      <c r="B3673" s="242"/>
      <c r="C3673" s="242"/>
      <c r="D3673" s="243"/>
      <c r="E3673" s="243"/>
      <c r="F3673" s="244"/>
      <c r="G3673" s="247"/>
      <c r="H3673" s="246"/>
      <c r="I3673" s="247"/>
    </row>
    <row r="3674" spans="1:9">
      <c r="A3674" s="242"/>
      <c r="B3674" s="242"/>
      <c r="C3674" s="242"/>
      <c r="D3674" s="243"/>
      <c r="E3674" s="243"/>
      <c r="F3674" s="244"/>
      <c r="G3674" s="247"/>
      <c r="H3674" s="246"/>
      <c r="I3674" s="247"/>
    </row>
    <row r="3675" spans="1:9">
      <c r="A3675" s="242"/>
      <c r="B3675" s="242"/>
      <c r="C3675" s="242"/>
      <c r="D3675" s="243"/>
      <c r="E3675" s="243"/>
      <c r="F3675" s="244"/>
      <c r="G3675" s="247"/>
      <c r="H3675" s="246"/>
      <c r="I3675" s="247"/>
    </row>
    <row r="3676" spans="1:9">
      <c r="A3676" s="242"/>
      <c r="B3676" s="242"/>
      <c r="C3676" s="242"/>
      <c r="D3676" s="243"/>
      <c r="E3676" s="243"/>
      <c r="F3676" s="244"/>
      <c r="G3676" s="247"/>
      <c r="H3676" s="246"/>
      <c r="I3676" s="247"/>
    </row>
    <row r="3677" spans="1:9">
      <c r="A3677" s="242"/>
      <c r="B3677" s="242"/>
      <c r="C3677" s="242"/>
      <c r="D3677" s="243"/>
      <c r="E3677" s="243"/>
      <c r="F3677" s="244"/>
      <c r="G3677" s="247"/>
      <c r="H3677" s="246"/>
      <c r="I3677" s="247"/>
    </row>
    <row r="3678" spans="1:9">
      <c r="A3678" s="242"/>
      <c r="B3678" s="242"/>
      <c r="C3678" s="242"/>
      <c r="D3678" s="243"/>
      <c r="E3678" s="243"/>
      <c r="F3678" s="244"/>
      <c r="G3678" s="247"/>
      <c r="H3678" s="246"/>
      <c r="I3678" s="247"/>
    </row>
    <row r="3679" spans="1:9">
      <c r="A3679" s="242"/>
      <c r="B3679" s="242"/>
      <c r="C3679" s="242"/>
      <c r="D3679" s="243"/>
      <c r="E3679" s="243"/>
      <c r="F3679" s="244"/>
      <c r="G3679" s="247"/>
      <c r="H3679" s="246"/>
      <c r="I3679" s="247"/>
    </row>
    <row r="3680" spans="1:9">
      <c r="A3680" s="242"/>
      <c r="B3680" s="242"/>
      <c r="C3680" s="242"/>
      <c r="D3680" s="243"/>
      <c r="E3680" s="243"/>
      <c r="F3680" s="244"/>
      <c r="G3680" s="247"/>
      <c r="H3680" s="246"/>
      <c r="I3680" s="247"/>
    </row>
    <row r="3681" spans="1:9">
      <c r="A3681" s="242"/>
      <c r="B3681" s="242"/>
      <c r="C3681" s="242"/>
      <c r="D3681" s="243"/>
      <c r="E3681" s="243"/>
      <c r="F3681" s="244"/>
      <c r="G3681" s="247"/>
      <c r="H3681" s="246"/>
      <c r="I3681" s="247"/>
    </row>
    <row r="3682" spans="1:9">
      <c r="A3682" s="242"/>
      <c r="B3682" s="242"/>
      <c r="C3682" s="242"/>
      <c r="D3682" s="243"/>
      <c r="E3682" s="243"/>
      <c r="F3682" s="244"/>
      <c r="G3682" s="247"/>
      <c r="H3682" s="246"/>
      <c r="I3682" s="247"/>
    </row>
    <row r="3683" spans="1:9">
      <c r="A3683" s="242"/>
      <c r="B3683" s="242"/>
      <c r="C3683" s="242"/>
      <c r="D3683" s="243"/>
      <c r="E3683" s="243"/>
      <c r="F3683" s="244"/>
      <c r="G3683" s="247"/>
      <c r="H3683" s="246"/>
      <c r="I3683" s="247"/>
    </row>
    <row r="3684" spans="1:9">
      <c r="A3684" s="242"/>
      <c r="B3684" s="242"/>
      <c r="C3684" s="242"/>
      <c r="D3684" s="243"/>
      <c r="E3684" s="243"/>
      <c r="F3684" s="244"/>
      <c r="G3684" s="247"/>
      <c r="H3684" s="246"/>
      <c r="I3684" s="247"/>
    </row>
    <row r="3685" spans="1:9">
      <c r="A3685" s="242"/>
      <c r="B3685" s="242"/>
      <c r="C3685" s="242"/>
      <c r="D3685" s="243"/>
      <c r="E3685" s="243"/>
      <c r="F3685" s="244"/>
      <c r="G3685" s="247"/>
      <c r="H3685" s="246"/>
      <c r="I3685" s="247"/>
    </row>
    <row r="3686" spans="1:9">
      <c r="A3686" s="242"/>
      <c r="B3686" s="242"/>
      <c r="C3686" s="242"/>
      <c r="D3686" s="243"/>
      <c r="E3686" s="243"/>
      <c r="F3686" s="244"/>
      <c r="G3686" s="247"/>
      <c r="H3686" s="246"/>
      <c r="I3686" s="247"/>
    </row>
    <row r="3687" spans="1:9">
      <c r="A3687" s="242"/>
      <c r="B3687" s="242"/>
      <c r="C3687" s="242"/>
      <c r="D3687" s="243"/>
      <c r="E3687" s="243"/>
      <c r="F3687" s="244"/>
      <c r="G3687" s="247"/>
      <c r="H3687" s="246"/>
      <c r="I3687" s="247"/>
    </row>
    <row r="3688" spans="1:9">
      <c r="A3688" s="242"/>
      <c r="B3688" s="242"/>
      <c r="C3688" s="242"/>
      <c r="D3688" s="243"/>
      <c r="E3688" s="243"/>
      <c r="F3688" s="244"/>
      <c r="G3688" s="247"/>
      <c r="H3688" s="246"/>
      <c r="I3688" s="247"/>
    </row>
    <row r="3689" spans="1:9">
      <c r="A3689" s="242"/>
      <c r="B3689" s="242"/>
      <c r="C3689" s="242"/>
      <c r="D3689" s="243"/>
      <c r="E3689" s="243"/>
      <c r="F3689" s="244"/>
      <c r="G3689" s="247"/>
      <c r="H3689" s="246"/>
      <c r="I3689" s="247"/>
    </row>
    <row r="3690" spans="1:9">
      <c r="A3690" s="242"/>
      <c r="B3690" s="242"/>
      <c r="C3690" s="242"/>
      <c r="D3690" s="243"/>
      <c r="E3690" s="243"/>
      <c r="F3690" s="244"/>
      <c r="G3690" s="247"/>
      <c r="H3690" s="246"/>
      <c r="I3690" s="247"/>
    </row>
    <row r="3691" spans="1:9">
      <c r="A3691" s="242"/>
      <c r="B3691" s="242"/>
      <c r="C3691" s="242"/>
      <c r="D3691" s="243"/>
      <c r="E3691" s="243"/>
      <c r="F3691" s="244"/>
      <c r="G3691" s="247"/>
      <c r="H3691" s="246"/>
      <c r="I3691" s="247"/>
    </row>
    <row r="3692" spans="1:9">
      <c r="A3692" s="242"/>
      <c r="B3692" s="242"/>
      <c r="C3692" s="242"/>
      <c r="D3692" s="243"/>
      <c r="E3692" s="243"/>
      <c r="F3692" s="244"/>
      <c r="G3692" s="247"/>
      <c r="H3692" s="246"/>
      <c r="I3692" s="247"/>
    </row>
    <row r="3693" spans="1:9">
      <c r="A3693" s="242"/>
      <c r="B3693" s="242"/>
      <c r="C3693" s="242"/>
      <c r="D3693" s="243"/>
      <c r="E3693" s="243"/>
      <c r="F3693" s="244"/>
      <c r="G3693" s="247"/>
      <c r="H3693" s="246"/>
      <c r="I3693" s="247"/>
    </row>
    <row r="3694" spans="1:9">
      <c r="A3694" s="242"/>
      <c r="B3694" s="242"/>
      <c r="C3694" s="242"/>
      <c r="D3694" s="243"/>
      <c r="E3694" s="243"/>
      <c r="F3694" s="244"/>
      <c r="G3694" s="247"/>
      <c r="H3694" s="246"/>
      <c r="I3694" s="247"/>
    </row>
    <row r="3695" spans="1:9">
      <c r="A3695" s="242"/>
      <c r="B3695" s="242"/>
      <c r="C3695" s="242"/>
      <c r="D3695" s="243"/>
      <c r="E3695" s="243"/>
      <c r="F3695" s="244"/>
      <c r="G3695" s="247"/>
      <c r="H3695" s="246"/>
      <c r="I3695" s="247"/>
    </row>
    <row r="3696" spans="1:9">
      <c r="A3696" s="242"/>
      <c r="B3696" s="242"/>
      <c r="C3696" s="242"/>
      <c r="D3696" s="243"/>
      <c r="E3696" s="243"/>
      <c r="F3696" s="244"/>
      <c r="G3696" s="247"/>
      <c r="H3696" s="246"/>
      <c r="I3696" s="247"/>
    </row>
    <row r="3697" spans="1:9">
      <c r="A3697" s="242"/>
      <c r="B3697" s="242"/>
      <c r="C3697" s="242"/>
      <c r="D3697" s="243"/>
      <c r="E3697" s="243"/>
      <c r="F3697" s="244"/>
      <c r="G3697" s="247"/>
      <c r="H3697" s="246"/>
      <c r="I3697" s="247"/>
    </row>
    <row r="3698" spans="1:9">
      <c r="A3698" s="242"/>
      <c r="B3698" s="242"/>
      <c r="C3698" s="242"/>
      <c r="D3698" s="243"/>
      <c r="E3698" s="243"/>
      <c r="F3698" s="244"/>
      <c r="G3698" s="247"/>
      <c r="H3698" s="246"/>
      <c r="I3698" s="247"/>
    </row>
    <row r="3699" spans="1:9">
      <c r="A3699" s="242"/>
      <c r="B3699" s="242"/>
      <c r="C3699" s="242"/>
      <c r="D3699" s="243"/>
      <c r="E3699" s="243"/>
      <c r="F3699" s="244"/>
      <c r="G3699" s="247"/>
      <c r="H3699" s="246"/>
      <c r="I3699" s="247"/>
    </row>
    <row r="3700" spans="1:9">
      <c r="A3700" s="242"/>
      <c r="B3700" s="242"/>
      <c r="C3700" s="242"/>
      <c r="D3700" s="243"/>
      <c r="E3700" s="243"/>
      <c r="F3700" s="244"/>
      <c r="G3700" s="247"/>
      <c r="H3700" s="246"/>
      <c r="I3700" s="247"/>
    </row>
    <row r="3701" spans="1:9">
      <c r="A3701" s="242"/>
      <c r="B3701" s="242"/>
      <c r="C3701" s="242"/>
      <c r="D3701" s="243"/>
      <c r="E3701" s="243"/>
      <c r="F3701" s="244"/>
      <c r="G3701" s="247"/>
      <c r="H3701" s="246"/>
      <c r="I3701" s="247"/>
    </row>
    <row r="3702" spans="1:9">
      <c r="A3702" s="242"/>
      <c r="B3702" s="242"/>
      <c r="C3702" s="242"/>
      <c r="D3702" s="243"/>
      <c r="E3702" s="243"/>
      <c r="F3702" s="244"/>
      <c r="G3702" s="247"/>
      <c r="H3702" s="246"/>
      <c r="I3702" s="247"/>
    </row>
    <row r="3703" spans="1:9">
      <c r="A3703" s="242"/>
      <c r="B3703" s="242"/>
      <c r="C3703" s="242"/>
      <c r="D3703" s="243"/>
      <c r="E3703" s="243"/>
      <c r="F3703" s="244"/>
      <c r="G3703" s="247"/>
      <c r="H3703" s="246"/>
      <c r="I3703" s="247"/>
    </row>
    <row r="3704" spans="1:9">
      <c r="A3704" s="242"/>
      <c r="B3704" s="242"/>
      <c r="C3704" s="242"/>
      <c r="D3704" s="243"/>
      <c r="E3704" s="243"/>
      <c r="F3704" s="244"/>
      <c r="G3704" s="247"/>
      <c r="H3704" s="246"/>
      <c r="I3704" s="247"/>
    </row>
    <row r="3705" spans="1:9">
      <c r="A3705" s="242"/>
      <c r="B3705" s="242"/>
      <c r="C3705" s="242"/>
      <c r="D3705" s="243"/>
      <c r="E3705" s="243"/>
      <c r="F3705" s="244"/>
      <c r="G3705" s="247"/>
      <c r="H3705" s="246"/>
      <c r="I3705" s="247"/>
    </row>
    <row r="3706" spans="1:9">
      <c r="A3706" s="242"/>
      <c r="B3706" s="242"/>
      <c r="C3706" s="242"/>
      <c r="D3706" s="243"/>
      <c r="E3706" s="243"/>
      <c r="F3706" s="244"/>
      <c r="G3706" s="247"/>
      <c r="H3706" s="246"/>
      <c r="I3706" s="247"/>
    </row>
    <row r="3707" spans="1:9">
      <c r="A3707" s="242"/>
      <c r="B3707" s="242"/>
      <c r="C3707" s="242"/>
      <c r="D3707" s="243"/>
      <c r="E3707" s="243"/>
      <c r="F3707" s="244"/>
      <c r="G3707" s="247"/>
      <c r="H3707" s="246"/>
      <c r="I3707" s="247"/>
    </row>
    <row r="3708" spans="1:9">
      <c r="A3708" s="242"/>
      <c r="B3708" s="242"/>
      <c r="C3708" s="242"/>
      <c r="D3708" s="243"/>
      <c r="E3708" s="243"/>
      <c r="F3708" s="244"/>
      <c r="G3708" s="247"/>
      <c r="H3708" s="246"/>
      <c r="I3708" s="247"/>
    </row>
    <row r="3709" spans="1:9">
      <c r="A3709" s="242"/>
      <c r="B3709" s="242"/>
      <c r="C3709" s="242"/>
      <c r="D3709" s="243"/>
      <c r="E3709" s="243"/>
      <c r="F3709" s="244"/>
      <c r="G3709" s="247"/>
      <c r="H3709" s="246"/>
      <c r="I3709" s="247"/>
    </row>
    <row r="3710" spans="1:9">
      <c r="A3710" s="242"/>
      <c r="B3710" s="242"/>
      <c r="C3710" s="242"/>
      <c r="D3710" s="243"/>
      <c r="E3710" s="243"/>
      <c r="F3710" s="244"/>
      <c r="G3710" s="247"/>
      <c r="H3710" s="246"/>
      <c r="I3710" s="247"/>
    </row>
    <row r="3711" spans="1:9">
      <c r="A3711" s="242"/>
      <c r="B3711" s="242"/>
      <c r="C3711" s="242"/>
      <c r="D3711" s="243"/>
      <c r="E3711" s="243"/>
      <c r="F3711" s="244"/>
      <c r="G3711" s="247"/>
      <c r="H3711" s="246"/>
      <c r="I3711" s="247"/>
    </row>
    <row r="3712" spans="1:9">
      <c r="A3712" s="242"/>
      <c r="B3712" s="242"/>
      <c r="C3712" s="242"/>
      <c r="D3712" s="243"/>
      <c r="E3712" s="243"/>
      <c r="F3712" s="244"/>
      <c r="G3712" s="247"/>
      <c r="H3712" s="246"/>
      <c r="I3712" s="247"/>
    </row>
    <row r="3713" spans="1:9">
      <c r="A3713" s="242"/>
      <c r="B3713" s="242"/>
      <c r="C3713" s="242"/>
      <c r="D3713" s="243"/>
      <c r="E3713" s="243"/>
      <c r="F3713" s="244"/>
      <c r="G3713" s="247"/>
      <c r="H3713" s="246"/>
      <c r="I3713" s="247"/>
    </row>
    <row r="3714" spans="1:9">
      <c r="A3714" s="242"/>
      <c r="B3714" s="242"/>
      <c r="C3714" s="242"/>
      <c r="D3714" s="243"/>
      <c r="E3714" s="243"/>
      <c r="F3714" s="244"/>
      <c r="G3714" s="247"/>
      <c r="H3714" s="246"/>
      <c r="I3714" s="247"/>
    </row>
    <row r="3715" spans="1:9">
      <c r="A3715" s="242"/>
      <c r="B3715" s="242"/>
      <c r="C3715" s="242"/>
      <c r="D3715" s="243"/>
      <c r="E3715" s="243"/>
      <c r="F3715" s="244"/>
      <c r="G3715" s="247"/>
      <c r="H3715" s="246"/>
      <c r="I3715" s="247"/>
    </row>
    <row r="3716" spans="1:9">
      <c r="A3716" s="242"/>
      <c r="B3716" s="242"/>
      <c r="C3716" s="242"/>
      <c r="D3716" s="243"/>
      <c r="E3716" s="243"/>
      <c r="F3716" s="244"/>
      <c r="G3716" s="247"/>
      <c r="H3716" s="246"/>
      <c r="I3716" s="247"/>
    </row>
    <row r="3717" spans="1:9">
      <c r="A3717" s="242"/>
      <c r="B3717" s="242"/>
      <c r="C3717" s="242"/>
      <c r="D3717" s="243"/>
      <c r="E3717" s="243"/>
      <c r="F3717" s="244"/>
      <c r="G3717" s="247"/>
      <c r="H3717" s="246"/>
      <c r="I3717" s="247"/>
    </row>
    <row r="3718" spans="1:9">
      <c r="A3718" s="242"/>
      <c r="B3718" s="242"/>
      <c r="C3718" s="242"/>
      <c r="D3718" s="243"/>
      <c r="E3718" s="243"/>
      <c r="F3718" s="244"/>
      <c r="G3718" s="247"/>
      <c r="H3718" s="246"/>
      <c r="I3718" s="247"/>
    </row>
    <row r="3719" spans="1:9">
      <c r="A3719" s="242"/>
      <c r="B3719" s="242"/>
      <c r="C3719" s="242"/>
      <c r="D3719" s="243"/>
      <c r="E3719" s="243"/>
      <c r="F3719" s="244"/>
      <c r="G3719" s="247"/>
      <c r="H3719" s="246"/>
      <c r="I3719" s="247"/>
    </row>
    <row r="3720" spans="1:9">
      <c r="A3720" s="242"/>
      <c r="B3720" s="242"/>
      <c r="C3720" s="242"/>
      <c r="D3720" s="243"/>
      <c r="E3720" s="243"/>
      <c r="F3720" s="244"/>
      <c r="G3720" s="247"/>
      <c r="H3720" s="246"/>
      <c r="I3720" s="247"/>
    </row>
    <row r="3721" spans="1:9">
      <c r="A3721" s="242"/>
      <c r="B3721" s="242"/>
      <c r="C3721" s="242"/>
      <c r="D3721" s="243"/>
      <c r="E3721" s="243"/>
      <c r="F3721" s="244"/>
      <c r="G3721" s="247"/>
      <c r="H3721" s="246"/>
      <c r="I3721" s="247"/>
    </row>
    <row r="3722" spans="1:9">
      <c r="A3722" s="242"/>
      <c r="B3722" s="242"/>
      <c r="C3722" s="242"/>
      <c r="D3722" s="243"/>
      <c r="E3722" s="243"/>
      <c r="F3722" s="244"/>
      <c r="G3722" s="247"/>
      <c r="H3722" s="246"/>
      <c r="I3722" s="247"/>
    </row>
    <row r="3723" spans="1:9">
      <c r="A3723" s="242"/>
      <c r="B3723" s="242"/>
      <c r="C3723" s="242"/>
      <c r="D3723" s="243"/>
      <c r="E3723" s="243"/>
      <c r="F3723" s="244"/>
      <c r="G3723" s="247"/>
      <c r="H3723" s="246"/>
      <c r="I3723" s="247"/>
    </row>
    <row r="3724" spans="1:9">
      <c r="A3724" s="242"/>
      <c r="B3724" s="242"/>
      <c r="C3724" s="242"/>
      <c r="D3724" s="243"/>
      <c r="E3724" s="243"/>
      <c r="F3724" s="244"/>
      <c r="G3724" s="247"/>
      <c r="H3724" s="246"/>
      <c r="I3724" s="247"/>
    </row>
    <row r="3725" spans="1:9">
      <c r="A3725" s="242"/>
      <c r="B3725" s="242"/>
      <c r="C3725" s="242"/>
      <c r="D3725" s="243"/>
      <c r="E3725" s="243"/>
      <c r="F3725" s="244"/>
      <c r="G3725" s="247"/>
      <c r="H3725" s="246"/>
      <c r="I3725" s="247"/>
    </row>
    <row r="3726" spans="1:9">
      <c r="A3726" s="242"/>
      <c r="B3726" s="242"/>
      <c r="C3726" s="242"/>
      <c r="D3726" s="243"/>
      <c r="E3726" s="243"/>
      <c r="F3726" s="244"/>
      <c r="G3726" s="247"/>
      <c r="H3726" s="246"/>
      <c r="I3726" s="247"/>
    </row>
    <row r="3727" spans="1:9">
      <c r="A3727" s="242"/>
      <c r="B3727" s="242"/>
      <c r="C3727" s="242"/>
      <c r="D3727" s="243"/>
      <c r="E3727" s="243"/>
      <c r="F3727" s="244"/>
      <c r="G3727" s="247"/>
      <c r="H3727" s="246"/>
      <c r="I3727" s="247"/>
    </row>
    <row r="3728" spans="1:9">
      <c r="A3728" s="242"/>
      <c r="B3728" s="242"/>
      <c r="C3728" s="242"/>
      <c r="D3728" s="243"/>
      <c r="E3728" s="243"/>
      <c r="F3728" s="244"/>
      <c r="G3728" s="247"/>
      <c r="H3728" s="246"/>
      <c r="I3728" s="247"/>
    </row>
    <row r="3729" spans="1:9">
      <c r="A3729" s="242"/>
      <c r="B3729" s="242"/>
      <c r="C3729" s="242"/>
      <c r="D3729" s="243"/>
      <c r="E3729" s="243"/>
      <c r="F3729" s="244"/>
      <c r="G3729" s="247"/>
      <c r="H3729" s="246"/>
      <c r="I3729" s="247"/>
    </row>
    <row r="3730" spans="1:9">
      <c r="A3730" s="242"/>
      <c r="B3730" s="242"/>
      <c r="C3730" s="242"/>
      <c r="D3730" s="243"/>
      <c r="E3730" s="243"/>
      <c r="F3730" s="244"/>
      <c r="G3730" s="247"/>
      <c r="H3730" s="246"/>
      <c r="I3730" s="247"/>
    </row>
    <row r="3731" spans="1:9">
      <c r="A3731" s="242"/>
      <c r="B3731" s="242"/>
      <c r="C3731" s="242"/>
      <c r="D3731" s="243"/>
      <c r="E3731" s="243"/>
      <c r="F3731" s="244"/>
      <c r="G3731" s="247"/>
      <c r="H3731" s="246"/>
      <c r="I3731" s="247"/>
    </row>
    <row r="3732" spans="1:9">
      <c r="A3732" s="242"/>
      <c r="B3732" s="242"/>
      <c r="C3732" s="242"/>
      <c r="D3732" s="243"/>
      <c r="E3732" s="243"/>
      <c r="F3732" s="244"/>
      <c r="G3732" s="247"/>
      <c r="H3732" s="246"/>
      <c r="I3732" s="247"/>
    </row>
    <row r="3733" spans="1:9">
      <c r="A3733" s="242"/>
      <c r="B3733" s="242"/>
      <c r="C3733" s="242"/>
      <c r="D3733" s="243"/>
      <c r="E3733" s="243"/>
      <c r="F3733" s="244"/>
      <c r="G3733" s="247"/>
      <c r="H3733" s="246"/>
      <c r="I3733" s="247"/>
    </row>
    <row r="3734" spans="1:9">
      <c r="A3734" s="242"/>
      <c r="B3734" s="242"/>
      <c r="C3734" s="242"/>
      <c r="D3734" s="243"/>
      <c r="E3734" s="243"/>
      <c r="F3734" s="244"/>
      <c r="G3734" s="247"/>
      <c r="H3734" s="246"/>
      <c r="I3734" s="247"/>
    </row>
    <row r="3735" spans="1:9">
      <c r="A3735" s="242"/>
      <c r="B3735" s="242"/>
      <c r="C3735" s="242"/>
      <c r="D3735" s="243"/>
      <c r="E3735" s="243"/>
      <c r="F3735" s="244"/>
      <c r="G3735" s="247"/>
      <c r="H3735" s="246"/>
      <c r="I3735" s="247"/>
    </row>
    <row r="3736" spans="1:9">
      <c r="A3736" s="242"/>
      <c r="B3736" s="242"/>
      <c r="C3736" s="242"/>
      <c r="D3736" s="243"/>
      <c r="E3736" s="243"/>
      <c r="F3736" s="244"/>
      <c r="G3736" s="247"/>
      <c r="H3736" s="246"/>
      <c r="I3736" s="247"/>
    </row>
    <row r="3737" spans="1:9">
      <c r="A3737" s="242"/>
      <c r="B3737" s="242"/>
      <c r="C3737" s="242"/>
      <c r="D3737" s="243"/>
      <c r="E3737" s="243"/>
      <c r="F3737" s="244"/>
      <c r="G3737" s="247"/>
      <c r="H3737" s="246"/>
      <c r="I3737" s="247"/>
    </row>
    <row r="3738" spans="1:9">
      <c r="A3738" s="242"/>
      <c r="B3738" s="242"/>
      <c r="C3738" s="242"/>
      <c r="D3738" s="243"/>
      <c r="E3738" s="243"/>
      <c r="F3738" s="244"/>
      <c r="G3738" s="247"/>
      <c r="H3738" s="246"/>
      <c r="I3738" s="247"/>
    </row>
    <row r="3739" spans="1:9">
      <c r="A3739" s="242"/>
      <c r="B3739" s="242"/>
      <c r="C3739" s="242"/>
      <c r="D3739" s="243"/>
      <c r="E3739" s="243"/>
      <c r="F3739" s="244"/>
      <c r="G3739" s="247"/>
      <c r="H3739" s="246"/>
      <c r="I3739" s="247"/>
    </row>
    <row r="3740" spans="1:9">
      <c r="A3740" s="242"/>
      <c r="B3740" s="242"/>
      <c r="C3740" s="242"/>
      <c r="D3740" s="243"/>
      <c r="E3740" s="243"/>
      <c r="F3740" s="244"/>
      <c r="G3740" s="247"/>
      <c r="H3740" s="246"/>
      <c r="I3740" s="247"/>
    </row>
    <row r="3741" spans="1:9">
      <c r="A3741" s="242"/>
      <c r="B3741" s="242"/>
      <c r="C3741" s="242"/>
      <c r="D3741" s="243"/>
      <c r="E3741" s="243"/>
      <c r="F3741" s="244"/>
      <c r="G3741" s="247"/>
      <c r="H3741" s="246"/>
      <c r="I3741" s="247"/>
    </row>
    <row r="3742" spans="1:9">
      <c r="A3742" s="242"/>
      <c r="B3742" s="242"/>
      <c r="C3742" s="242"/>
      <c r="D3742" s="243"/>
      <c r="E3742" s="243"/>
      <c r="F3742" s="244"/>
      <c r="G3742" s="247"/>
      <c r="H3742" s="246"/>
      <c r="I3742" s="247"/>
    </row>
    <row r="3743" spans="1:9">
      <c r="A3743" s="242"/>
      <c r="B3743" s="242"/>
      <c r="C3743" s="242"/>
      <c r="D3743" s="243"/>
      <c r="E3743" s="243"/>
      <c r="F3743" s="244"/>
      <c r="G3743" s="247"/>
      <c r="H3743" s="246"/>
      <c r="I3743" s="247"/>
    </row>
    <row r="3744" spans="1:9">
      <c r="A3744" s="242"/>
      <c r="B3744" s="242"/>
      <c r="C3744" s="242"/>
      <c r="D3744" s="243"/>
      <c r="E3744" s="243"/>
      <c r="F3744" s="244"/>
      <c r="G3744" s="247"/>
      <c r="H3744" s="246"/>
      <c r="I3744" s="247"/>
    </row>
    <row r="3745" spans="1:9">
      <c r="A3745" s="242"/>
      <c r="B3745" s="242"/>
      <c r="C3745" s="242"/>
      <c r="D3745" s="243"/>
      <c r="E3745" s="243"/>
      <c r="F3745" s="244"/>
      <c r="G3745" s="247"/>
      <c r="H3745" s="246"/>
      <c r="I3745" s="247"/>
    </row>
    <row r="3746" spans="1:9">
      <c r="A3746" s="242"/>
      <c r="B3746" s="242"/>
      <c r="C3746" s="242"/>
      <c r="D3746" s="243"/>
      <c r="E3746" s="243"/>
      <c r="F3746" s="244"/>
      <c r="G3746" s="247"/>
      <c r="H3746" s="246"/>
      <c r="I3746" s="247"/>
    </row>
    <row r="3747" spans="1:9">
      <c r="A3747" s="242"/>
      <c r="B3747" s="242"/>
      <c r="C3747" s="242"/>
      <c r="D3747" s="243"/>
      <c r="E3747" s="243"/>
      <c r="F3747" s="244"/>
      <c r="G3747" s="247"/>
      <c r="H3747" s="246"/>
      <c r="I3747" s="247"/>
    </row>
    <row r="3748" spans="1:9">
      <c r="A3748" s="242"/>
      <c r="B3748" s="242"/>
      <c r="C3748" s="242"/>
      <c r="D3748" s="243"/>
      <c r="E3748" s="243"/>
      <c r="F3748" s="244"/>
      <c r="G3748" s="247"/>
      <c r="H3748" s="246"/>
      <c r="I3748" s="247"/>
    </row>
    <row r="3749" spans="1:9">
      <c r="A3749" s="242"/>
      <c r="B3749" s="242"/>
      <c r="C3749" s="242"/>
      <c r="D3749" s="243"/>
      <c r="E3749" s="243"/>
      <c r="F3749" s="244"/>
      <c r="G3749" s="247"/>
      <c r="H3749" s="246"/>
      <c r="I3749" s="247"/>
    </row>
    <row r="3750" spans="1:9">
      <c r="A3750" s="242"/>
      <c r="B3750" s="242"/>
      <c r="C3750" s="242"/>
      <c r="D3750" s="243"/>
      <c r="E3750" s="243"/>
      <c r="F3750" s="244"/>
      <c r="G3750" s="247"/>
      <c r="H3750" s="246"/>
      <c r="I3750" s="247"/>
    </row>
    <row r="3751" spans="1:9">
      <c r="A3751" s="242"/>
      <c r="B3751" s="242"/>
      <c r="C3751" s="242"/>
      <c r="D3751" s="243"/>
      <c r="E3751" s="243"/>
      <c r="F3751" s="244"/>
      <c r="G3751" s="247"/>
      <c r="H3751" s="246"/>
      <c r="I3751" s="247"/>
    </row>
    <row r="3752" spans="1:9">
      <c r="A3752" s="242"/>
      <c r="B3752" s="242"/>
      <c r="C3752" s="242"/>
      <c r="D3752" s="243"/>
      <c r="E3752" s="243"/>
      <c r="F3752" s="244"/>
      <c r="G3752" s="247"/>
      <c r="H3752" s="246"/>
      <c r="I3752" s="247"/>
    </row>
    <row r="3753" spans="1:9">
      <c r="A3753" s="242"/>
      <c r="B3753" s="242"/>
      <c r="C3753" s="242"/>
      <c r="D3753" s="243"/>
      <c r="E3753" s="243"/>
      <c r="F3753" s="244"/>
      <c r="G3753" s="247"/>
      <c r="H3753" s="246"/>
      <c r="I3753" s="247"/>
    </row>
    <row r="3754" spans="1:9">
      <c r="A3754" s="242"/>
      <c r="B3754" s="242"/>
      <c r="C3754" s="242"/>
      <c r="D3754" s="243"/>
      <c r="E3754" s="243"/>
      <c r="F3754" s="244"/>
      <c r="G3754" s="247"/>
      <c r="H3754" s="246"/>
      <c r="I3754" s="247"/>
    </row>
    <row r="3755" spans="1:9">
      <c r="A3755" s="242"/>
      <c r="B3755" s="242"/>
      <c r="C3755" s="242"/>
      <c r="D3755" s="243"/>
      <c r="E3755" s="243"/>
      <c r="F3755" s="244"/>
      <c r="G3755" s="247"/>
      <c r="H3755" s="246"/>
      <c r="I3755" s="247"/>
    </row>
    <row r="3756" spans="1:9">
      <c r="A3756" s="242"/>
      <c r="B3756" s="242"/>
      <c r="C3756" s="242"/>
      <c r="D3756" s="243"/>
      <c r="E3756" s="243"/>
      <c r="F3756" s="244"/>
      <c r="G3756" s="247"/>
      <c r="H3756" s="246"/>
      <c r="I3756" s="247"/>
    </row>
    <row r="3757" spans="1:9">
      <c r="A3757" s="242"/>
      <c r="B3757" s="242"/>
      <c r="C3757" s="242"/>
      <c r="D3757" s="243"/>
      <c r="E3757" s="243"/>
      <c r="F3757" s="244"/>
      <c r="G3757" s="247"/>
      <c r="H3757" s="246"/>
      <c r="I3757" s="247"/>
    </row>
    <row r="3758" spans="1:9">
      <c r="A3758" s="242"/>
      <c r="B3758" s="242"/>
      <c r="C3758" s="242"/>
      <c r="D3758" s="243"/>
      <c r="E3758" s="243"/>
      <c r="F3758" s="244"/>
      <c r="G3758" s="247"/>
      <c r="H3758" s="246"/>
      <c r="I3758" s="247"/>
    </row>
    <row r="3759" spans="1:9">
      <c r="A3759" s="242"/>
      <c r="B3759" s="242"/>
      <c r="C3759" s="242"/>
      <c r="D3759" s="243"/>
      <c r="E3759" s="243"/>
      <c r="F3759" s="244"/>
      <c r="G3759" s="247"/>
      <c r="H3759" s="246"/>
      <c r="I3759" s="247"/>
    </row>
    <row r="3760" spans="1:9">
      <c r="A3760" s="242"/>
      <c r="B3760" s="242"/>
      <c r="C3760" s="242"/>
      <c r="D3760" s="243"/>
      <c r="E3760" s="243"/>
      <c r="F3760" s="244"/>
      <c r="G3760" s="247"/>
      <c r="H3760" s="246"/>
      <c r="I3760" s="247"/>
    </row>
    <row r="3761" spans="1:9">
      <c r="A3761" s="242"/>
      <c r="B3761" s="242"/>
      <c r="C3761" s="242"/>
      <c r="D3761" s="243"/>
      <c r="E3761" s="243"/>
      <c r="F3761" s="244"/>
      <c r="G3761" s="247"/>
      <c r="H3761" s="246"/>
      <c r="I3761" s="247"/>
    </row>
    <row r="3762" spans="1:9">
      <c r="A3762" s="242"/>
      <c r="B3762" s="242"/>
      <c r="C3762" s="242"/>
      <c r="D3762" s="243"/>
      <c r="E3762" s="243"/>
      <c r="F3762" s="244"/>
      <c r="G3762" s="247"/>
      <c r="H3762" s="246"/>
      <c r="I3762" s="247"/>
    </row>
    <row r="3763" spans="1:9">
      <c r="A3763" s="242"/>
      <c r="B3763" s="242"/>
      <c r="C3763" s="242"/>
      <c r="D3763" s="243"/>
      <c r="E3763" s="243"/>
      <c r="F3763" s="244"/>
      <c r="G3763" s="247"/>
      <c r="H3763" s="246"/>
      <c r="I3763" s="247"/>
    </row>
    <row r="3764" spans="1:9">
      <c r="A3764" s="242"/>
      <c r="B3764" s="242"/>
      <c r="C3764" s="242"/>
      <c r="D3764" s="243"/>
      <c r="E3764" s="243"/>
      <c r="F3764" s="244"/>
      <c r="G3764" s="247"/>
      <c r="H3764" s="246"/>
      <c r="I3764" s="247"/>
    </row>
    <row r="3765" spans="1:9">
      <c r="A3765" s="242"/>
      <c r="B3765" s="242"/>
      <c r="C3765" s="242"/>
      <c r="D3765" s="243"/>
      <c r="E3765" s="243"/>
      <c r="F3765" s="244"/>
      <c r="G3765" s="247"/>
      <c r="H3765" s="246"/>
      <c r="I3765" s="247"/>
    </row>
    <row r="3766" spans="1:9">
      <c r="A3766" s="242"/>
      <c r="B3766" s="242"/>
      <c r="C3766" s="242"/>
      <c r="D3766" s="243"/>
      <c r="E3766" s="243"/>
      <c r="F3766" s="244"/>
      <c r="G3766" s="247"/>
      <c r="H3766" s="246"/>
      <c r="I3766" s="247"/>
    </row>
    <row r="3767" spans="1:9">
      <c r="A3767" s="242"/>
      <c r="B3767" s="242"/>
      <c r="C3767" s="242"/>
      <c r="D3767" s="243"/>
      <c r="E3767" s="243"/>
      <c r="F3767" s="244"/>
      <c r="G3767" s="247"/>
      <c r="H3767" s="246"/>
      <c r="I3767" s="247"/>
    </row>
    <row r="3768" spans="1:9">
      <c r="A3768" s="242"/>
      <c r="B3768" s="242"/>
      <c r="C3768" s="242"/>
      <c r="D3768" s="243"/>
      <c r="E3768" s="243"/>
      <c r="F3768" s="244"/>
      <c r="G3768" s="247"/>
      <c r="H3768" s="246"/>
      <c r="I3768" s="247"/>
    </row>
    <row r="3769" spans="1:9">
      <c r="A3769" s="242"/>
      <c r="B3769" s="242"/>
      <c r="C3769" s="242"/>
      <c r="D3769" s="243"/>
      <c r="E3769" s="243"/>
      <c r="F3769" s="244"/>
      <c r="G3769" s="247"/>
      <c r="H3769" s="246"/>
      <c r="I3769" s="247"/>
    </row>
    <row r="3770" spans="1:9">
      <c r="A3770" s="242"/>
      <c r="B3770" s="242"/>
      <c r="C3770" s="242"/>
      <c r="D3770" s="243"/>
      <c r="E3770" s="243"/>
      <c r="F3770" s="244"/>
      <c r="G3770" s="247"/>
      <c r="H3770" s="246"/>
      <c r="I3770" s="247"/>
    </row>
    <row r="3771" spans="1:9">
      <c r="A3771" s="242"/>
      <c r="B3771" s="242"/>
      <c r="C3771" s="242"/>
      <c r="D3771" s="243"/>
      <c r="E3771" s="243"/>
      <c r="F3771" s="244"/>
      <c r="G3771" s="247"/>
      <c r="H3771" s="246"/>
      <c r="I3771" s="247"/>
    </row>
    <row r="3772" spans="1:9">
      <c r="A3772" s="242"/>
      <c r="B3772" s="242"/>
      <c r="C3772" s="242"/>
      <c r="D3772" s="243"/>
      <c r="E3772" s="243"/>
      <c r="F3772" s="244"/>
      <c r="G3772" s="247"/>
      <c r="H3772" s="246"/>
      <c r="I3772" s="247"/>
    </row>
    <row r="3773" spans="1:9">
      <c r="A3773" s="242"/>
      <c r="B3773" s="242"/>
      <c r="C3773" s="242"/>
      <c r="D3773" s="243"/>
      <c r="E3773" s="243"/>
      <c r="F3773" s="244"/>
      <c r="G3773" s="247"/>
      <c r="H3773" s="246"/>
      <c r="I3773" s="247"/>
    </row>
    <row r="3774" spans="1:9">
      <c r="A3774" s="242"/>
      <c r="B3774" s="242"/>
      <c r="C3774" s="242"/>
      <c r="D3774" s="243"/>
      <c r="E3774" s="243"/>
      <c r="F3774" s="244"/>
      <c r="G3774" s="247"/>
      <c r="H3774" s="246"/>
      <c r="I3774" s="247"/>
    </row>
    <row r="3775" spans="1:9">
      <c r="A3775" s="242"/>
      <c r="B3775" s="242"/>
      <c r="C3775" s="242"/>
      <c r="D3775" s="243"/>
      <c r="E3775" s="243"/>
      <c r="F3775" s="244"/>
      <c r="G3775" s="247"/>
      <c r="H3775" s="246"/>
      <c r="I3775" s="247"/>
    </row>
    <row r="3776" spans="1:9">
      <c r="A3776" s="242"/>
      <c r="B3776" s="242"/>
      <c r="C3776" s="242"/>
      <c r="D3776" s="243"/>
      <c r="E3776" s="243"/>
      <c r="F3776" s="244"/>
      <c r="G3776" s="247"/>
      <c r="H3776" s="246"/>
      <c r="I3776" s="247"/>
    </row>
    <row r="3777" spans="1:9">
      <c r="A3777" s="242"/>
      <c r="B3777" s="242"/>
      <c r="C3777" s="242"/>
      <c r="D3777" s="243"/>
      <c r="E3777" s="243"/>
      <c r="F3777" s="244"/>
      <c r="G3777" s="247"/>
      <c r="H3777" s="246"/>
      <c r="I3777" s="247"/>
    </row>
    <row r="3778" spans="1:9">
      <c r="A3778" s="242"/>
      <c r="B3778" s="242"/>
      <c r="C3778" s="242"/>
      <c r="D3778" s="243"/>
      <c r="E3778" s="243"/>
      <c r="F3778" s="244"/>
      <c r="G3778" s="247"/>
      <c r="H3778" s="246"/>
      <c r="I3778" s="247"/>
    </row>
    <row r="3779" spans="1:9">
      <c r="A3779" s="242"/>
      <c r="B3779" s="242"/>
      <c r="C3779" s="242"/>
      <c r="D3779" s="243"/>
      <c r="E3779" s="243"/>
      <c r="F3779" s="244"/>
      <c r="G3779" s="247"/>
      <c r="H3779" s="246"/>
      <c r="I3779" s="247"/>
    </row>
    <row r="3780" spans="1:9">
      <c r="A3780" s="242"/>
      <c r="B3780" s="242"/>
      <c r="C3780" s="242"/>
      <c r="D3780" s="243"/>
      <c r="E3780" s="243"/>
      <c r="F3780" s="244"/>
      <c r="G3780" s="247"/>
      <c r="H3780" s="246"/>
      <c r="I3780" s="247"/>
    </row>
    <row r="3781" spans="1:9">
      <c r="A3781" s="242"/>
      <c r="B3781" s="242"/>
      <c r="C3781" s="242"/>
      <c r="D3781" s="243"/>
      <c r="E3781" s="243"/>
      <c r="F3781" s="244"/>
      <c r="G3781" s="247"/>
      <c r="H3781" s="246"/>
      <c r="I3781" s="247"/>
    </row>
    <row r="3782" spans="1:9">
      <c r="A3782" s="242"/>
      <c r="B3782" s="242"/>
      <c r="C3782" s="242"/>
      <c r="D3782" s="243"/>
      <c r="E3782" s="243"/>
      <c r="F3782" s="244"/>
      <c r="G3782" s="247"/>
      <c r="H3782" s="246"/>
      <c r="I3782" s="247"/>
    </row>
    <row r="3783" spans="1:9">
      <c r="A3783" s="242"/>
      <c r="B3783" s="242"/>
      <c r="C3783" s="242"/>
      <c r="D3783" s="243"/>
      <c r="E3783" s="243"/>
      <c r="F3783" s="244"/>
      <c r="G3783" s="247"/>
      <c r="H3783" s="246"/>
      <c r="I3783" s="247"/>
    </row>
    <row r="3784" spans="1:9">
      <c r="A3784" s="242"/>
      <c r="B3784" s="242"/>
      <c r="C3784" s="242"/>
      <c r="D3784" s="243"/>
      <c r="E3784" s="243"/>
      <c r="F3784" s="244"/>
      <c r="G3784" s="247"/>
      <c r="H3784" s="246"/>
      <c r="I3784" s="247"/>
    </row>
    <row r="3785" spans="1:9">
      <c r="A3785" s="242"/>
      <c r="B3785" s="242"/>
      <c r="C3785" s="242"/>
      <c r="D3785" s="243"/>
      <c r="E3785" s="243"/>
      <c r="F3785" s="244"/>
      <c r="G3785" s="247"/>
      <c r="H3785" s="246"/>
      <c r="I3785" s="247"/>
    </row>
    <row r="3786" spans="1:9">
      <c r="A3786" s="242"/>
      <c r="B3786" s="242"/>
      <c r="C3786" s="242"/>
      <c r="D3786" s="243"/>
      <c r="E3786" s="243"/>
      <c r="F3786" s="244"/>
      <c r="G3786" s="247"/>
      <c r="H3786" s="246"/>
      <c r="I3786" s="247"/>
    </row>
    <row r="3787" spans="1:9">
      <c r="A3787" s="242"/>
      <c r="B3787" s="242"/>
      <c r="C3787" s="242"/>
      <c r="D3787" s="243"/>
      <c r="E3787" s="243"/>
      <c r="F3787" s="244"/>
      <c r="G3787" s="247"/>
      <c r="H3787" s="246"/>
      <c r="I3787" s="247"/>
    </row>
    <row r="3788" spans="1:9">
      <c r="A3788" s="242"/>
      <c r="B3788" s="242"/>
      <c r="C3788" s="242"/>
      <c r="D3788" s="243"/>
      <c r="E3788" s="243"/>
      <c r="F3788" s="244"/>
      <c r="G3788" s="247"/>
      <c r="H3788" s="246"/>
      <c r="I3788" s="247"/>
    </row>
    <row r="3789" spans="1:9">
      <c r="A3789" s="242"/>
      <c r="B3789" s="242"/>
      <c r="C3789" s="242"/>
      <c r="D3789" s="243"/>
      <c r="E3789" s="243"/>
      <c r="F3789" s="244"/>
      <c r="G3789" s="247"/>
      <c r="H3789" s="246"/>
      <c r="I3789" s="247"/>
    </row>
    <row r="3790" spans="1:9">
      <c r="A3790" s="242"/>
      <c r="B3790" s="242"/>
      <c r="C3790" s="242"/>
      <c r="D3790" s="243"/>
      <c r="E3790" s="243"/>
      <c r="F3790" s="244"/>
      <c r="G3790" s="247"/>
      <c r="H3790" s="246"/>
      <c r="I3790" s="247"/>
    </row>
    <row r="3791" spans="1:9">
      <c r="A3791" s="242"/>
      <c r="B3791" s="242"/>
      <c r="C3791" s="242"/>
      <c r="D3791" s="243"/>
      <c r="E3791" s="243"/>
      <c r="F3791" s="244"/>
      <c r="G3791" s="247"/>
      <c r="H3791" s="246"/>
      <c r="I3791" s="247"/>
    </row>
    <row r="3792" spans="1:9">
      <c r="A3792" s="242"/>
      <c r="B3792" s="242"/>
      <c r="C3792" s="242"/>
      <c r="D3792" s="243"/>
      <c r="E3792" s="243"/>
      <c r="F3792" s="244"/>
      <c r="G3792" s="247"/>
      <c r="H3792" s="246"/>
      <c r="I3792" s="247"/>
    </row>
    <row r="3793" spans="1:9">
      <c r="A3793" s="242"/>
      <c r="B3793" s="242"/>
      <c r="C3793" s="242"/>
      <c r="D3793" s="243"/>
      <c r="E3793" s="243"/>
      <c r="F3793" s="244"/>
      <c r="G3793" s="247"/>
      <c r="H3793" s="246"/>
      <c r="I3793" s="247"/>
    </row>
    <row r="3794" spans="1:9">
      <c r="A3794" s="242"/>
      <c r="B3794" s="242"/>
      <c r="C3794" s="242"/>
      <c r="D3794" s="243"/>
      <c r="E3794" s="243"/>
      <c r="F3794" s="244"/>
      <c r="G3794" s="247"/>
      <c r="H3794" s="246"/>
      <c r="I3794" s="247"/>
    </row>
    <row r="3795" spans="1:9">
      <c r="A3795" s="242"/>
      <c r="B3795" s="242"/>
      <c r="C3795" s="242"/>
      <c r="D3795" s="243"/>
      <c r="E3795" s="243"/>
      <c r="F3795" s="244"/>
      <c r="G3795" s="247"/>
      <c r="H3795" s="246"/>
      <c r="I3795" s="247"/>
    </row>
    <row r="3796" spans="1:9">
      <c r="A3796" s="242"/>
      <c r="B3796" s="242"/>
      <c r="C3796" s="242"/>
      <c r="D3796" s="243"/>
      <c r="E3796" s="243"/>
      <c r="F3796" s="244"/>
      <c r="G3796" s="247"/>
      <c r="H3796" s="246"/>
      <c r="I3796" s="247"/>
    </row>
    <row r="3797" spans="1:9">
      <c r="A3797" s="242"/>
      <c r="B3797" s="242"/>
      <c r="C3797" s="242"/>
      <c r="D3797" s="243"/>
      <c r="E3797" s="243"/>
      <c r="F3797" s="244"/>
      <c r="G3797" s="247"/>
      <c r="H3797" s="246"/>
      <c r="I3797" s="247"/>
    </row>
    <row r="3798" spans="1:9">
      <c r="A3798" s="242"/>
      <c r="B3798" s="242"/>
      <c r="C3798" s="242"/>
      <c r="D3798" s="243"/>
      <c r="E3798" s="243"/>
      <c r="F3798" s="244"/>
      <c r="G3798" s="247"/>
      <c r="H3798" s="246"/>
      <c r="I3798" s="247"/>
    </row>
    <row r="3799" spans="1:9">
      <c r="A3799" s="242"/>
      <c r="B3799" s="242"/>
      <c r="C3799" s="242"/>
      <c r="D3799" s="243"/>
      <c r="E3799" s="243"/>
      <c r="F3799" s="244"/>
      <c r="G3799" s="247"/>
      <c r="H3799" s="246"/>
      <c r="I3799" s="247"/>
    </row>
    <row r="3800" spans="1:9">
      <c r="A3800" s="242"/>
      <c r="B3800" s="242"/>
      <c r="C3800" s="242"/>
      <c r="D3800" s="243"/>
      <c r="E3800" s="243"/>
      <c r="F3800" s="244"/>
      <c r="G3800" s="247"/>
      <c r="H3800" s="246"/>
      <c r="I3800" s="247"/>
    </row>
    <row r="3801" spans="1:9">
      <c r="A3801" s="242"/>
      <c r="B3801" s="242"/>
      <c r="C3801" s="242"/>
      <c r="D3801" s="243"/>
      <c r="E3801" s="243"/>
      <c r="F3801" s="244"/>
      <c r="G3801" s="247"/>
      <c r="H3801" s="246"/>
      <c r="I3801" s="247"/>
    </row>
    <row r="3802" spans="1:9">
      <c r="A3802" s="242"/>
      <c r="B3802" s="242"/>
      <c r="C3802" s="242"/>
      <c r="D3802" s="243"/>
      <c r="E3802" s="243"/>
      <c r="F3802" s="244"/>
      <c r="G3802" s="247"/>
      <c r="H3802" s="246"/>
      <c r="I3802" s="247"/>
    </row>
    <row r="3803" spans="1:9">
      <c r="A3803" s="242"/>
      <c r="B3803" s="242"/>
      <c r="C3803" s="242"/>
      <c r="D3803" s="243"/>
      <c r="E3803" s="243"/>
      <c r="F3803" s="244"/>
      <c r="G3803" s="247"/>
      <c r="H3803" s="246"/>
      <c r="I3803" s="247"/>
    </row>
    <row r="3804" spans="1:9">
      <c r="A3804" s="242"/>
      <c r="B3804" s="242"/>
      <c r="C3804" s="242"/>
      <c r="D3804" s="243"/>
      <c r="E3804" s="243"/>
      <c r="F3804" s="244"/>
      <c r="G3804" s="247"/>
      <c r="H3804" s="246"/>
      <c r="I3804" s="247"/>
    </row>
    <row r="3805" spans="1:9">
      <c r="A3805" s="242"/>
      <c r="B3805" s="242"/>
      <c r="C3805" s="242"/>
      <c r="D3805" s="243"/>
      <c r="E3805" s="243"/>
      <c r="F3805" s="244"/>
      <c r="G3805" s="247"/>
      <c r="H3805" s="246"/>
      <c r="I3805" s="247"/>
    </row>
    <row r="3806" spans="1:9">
      <c r="A3806" s="242"/>
      <c r="B3806" s="242"/>
      <c r="C3806" s="242"/>
      <c r="D3806" s="243"/>
      <c r="E3806" s="243"/>
      <c r="F3806" s="244"/>
      <c r="G3806" s="247"/>
      <c r="H3806" s="246"/>
      <c r="I3806" s="247"/>
    </row>
    <row r="3807" spans="1:9">
      <c r="A3807" s="242"/>
      <c r="B3807" s="242"/>
      <c r="C3807" s="242"/>
      <c r="D3807" s="243"/>
      <c r="E3807" s="243"/>
      <c r="F3807" s="244"/>
      <c r="G3807" s="247"/>
      <c r="H3807" s="246"/>
      <c r="I3807" s="247"/>
    </row>
    <row r="3808" spans="1:9">
      <c r="A3808" s="242"/>
      <c r="B3808" s="242"/>
      <c r="C3808" s="242"/>
      <c r="D3808" s="243"/>
      <c r="E3808" s="243"/>
      <c r="F3808" s="244"/>
      <c r="G3808" s="247"/>
      <c r="H3808" s="246"/>
      <c r="I3808" s="247"/>
    </row>
    <row r="3809" spans="1:9">
      <c r="A3809" s="242"/>
      <c r="B3809" s="242"/>
      <c r="C3809" s="242"/>
      <c r="D3809" s="243"/>
      <c r="E3809" s="243"/>
      <c r="F3809" s="244"/>
      <c r="G3809" s="247"/>
      <c r="H3809" s="246"/>
      <c r="I3809" s="247"/>
    </row>
    <row r="3810" spans="1:9">
      <c r="A3810" s="242"/>
      <c r="B3810" s="242"/>
      <c r="C3810" s="242"/>
      <c r="D3810" s="243"/>
      <c r="E3810" s="243"/>
      <c r="F3810" s="244"/>
      <c r="G3810" s="247"/>
      <c r="H3810" s="246"/>
      <c r="I3810" s="247"/>
    </row>
    <row r="3811" spans="1:9">
      <c r="A3811" s="242"/>
      <c r="B3811" s="242"/>
      <c r="C3811" s="242"/>
      <c r="D3811" s="243"/>
      <c r="E3811" s="243"/>
      <c r="F3811" s="244"/>
      <c r="G3811" s="247"/>
      <c r="H3811" s="246"/>
      <c r="I3811" s="247"/>
    </row>
    <row r="3812" spans="1:9">
      <c r="A3812" s="242"/>
      <c r="B3812" s="242"/>
      <c r="C3812" s="242"/>
      <c r="D3812" s="243"/>
      <c r="E3812" s="243"/>
      <c r="F3812" s="244"/>
      <c r="G3812" s="247"/>
      <c r="H3812" s="246"/>
      <c r="I3812" s="247"/>
    </row>
    <row r="3813" spans="1:9">
      <c r="A3813" s="242"/>
      <c r="B3813" s="242"/>
      <c r="C3813" s="242"/>
      <c r="D3813" s="243"/>
      <c r="E3813" s="243"/>
      <c r="F3813" s="244"/>
      <c r="G3813" s="247"/>
      <c r="H3813" s="246"/>
      <c r="I3813" s="247"/>
    </row>
    <row r="3814" spans="1:9">
      <c r="A3814" s="242"/>
      <c r="B3814" s="242"/>
      <c r="C3814" s="242"/>
      <c r="D3814" s="243"/>
      <c r="E3814" s="243"/>
      <c r="F3814" s="244"/>
      <c r="G3814" s="247"/>
      <c r="H3814" s="246"/>
      <c r="I3814" s="247"/>
    </row>
    <row r="3815" spans="1:9">
      <c r="A3815" s="242"/>
      <c r="B3815" s="242"/>
      <c r="C3815" s="242"/>
      <c r="D3815" s="243"/>
      <c r="E3815" s="243"/>
      <c r="F3815" s="244"/>
      <c r="G3815" s="247"/>
      <c r="H3815" s="246"/>
      <c r="I3815" s="247"/>
    </row>
    <row r="3816" spans="1:9">
      <c r="A3816" s="242"/>
      <c r="B3816" s="242"/>
      <c r="C3816" s="242"/>
      <c r="D3816" s="243"/>
      <c r="E3816" s="243"/>
      <c r="F3816" s="244"/>
      <c r="G3816" s="247"/>
      <c r="H3816" s="246"/>
      <c r="I3816" s="247"/>
    </row>
    <row r="3817" spans="1:9">
      <c r="A3817" s="242"/>
      <c r="B3817" s="242"/>
      <c r="C3817" s="242"/>
      <c r="D3817" s="243"/>
      <c r="E3817" s="243"/>
      <c r="F3817" s="244"/>
      <c r="G3817" s="247"/>
      <c r="H3817" s="246"/>
      <c r="I3817" s="247"/>
    </row>
    <row r="3818" spans="1:9">
      <c r="A3818" s="242"/>
      <c r="B3818" s="242"/>
      <c r="C3818" s="242"/>
      <c r="D3818" s="243"/>
      <c r="E3818" s="243"/>
      <c r="F3818" s="244"/>
      <c r="G3818" s="247"/>
      <c r="H3818" s="246"/>
      <c r="I3818" s="247"/>
    </row>
    <row r="3819" spans="1:9">
      <c r="A3819" s="242"/>
      <c r="B3819" s="242"/>
      <c r="C3819" s="242"/>
      <c r="D3819" s="243"/>
      <c r="E3819" s="243"/>
      <c r="F3819" s="244"/>
      <c r="G3819" s="247"/>
      <c r="H3819" s="246"/>
      <c r="I3819" s="247"/>
    </row>
    <row r="3820" spans="1:9">
      <c r="A3820" s="242"/>
      <c r="B3820" s="242"/>
      <c r="C3820" s="242"/>
      <c r="D3820" s="243"/>
      <c r="E3820" s="243"/>
      <c r="F3820" s="244"/>
      <c r="G3820" s="247"/>
      <c r="H3820" s="246"/>
      <c r="I3820" s="247"/>
    </row>
    <row r="3821" spans="1:9">
      <c r="A3821" s="242"/>
      <c r="B3821" s="242"/>
      <c r="C3821" s="242"/>
      <c r="D3821" s="243"/>
      <c r="E3821" s="243"/>
      <c r="F3821" s="244"/>
      <c r="G3821" s="247"/>
      <c r="H3821" s="246"/>
      <c r="I3821" s="247"/>
    </row>
    <row r="3822" spans="1:9">
      <c r="A3822" s="242"/>
      <c r="B3822" s="242"/>
      <c r="C3822" s="242"/>
      <c r="D3822" s="243"/>
      <c r="E3822" s="243"/>
      <c r="F3822" s="244"/>
      <c r="G3822" s="247"/>
      <c r="H3822" s="246"/>
      <c r="I3822" s="247"/>
    </row>
    <row r="3823" spans="1:9">
      <c r="A3823" s="242"/>
      <c r="B3823" s="242"/>
      <c r="C3823" s="242"/>
      <c r="D3823" s="243"/>
      <c r="E3823" s="243"/>
      <c r="F3823" s="244"/>
      <c r="G3823" s="247"/>
      <c r="H3823" s="246"/>
      <c r="I3823" s="247"/>
    </row>
    <row r="3824" spans="1:9">
      <c r="A3824" s="242"/>
      <c r="B3824" s="242"/>
      <c r="C3824" s="242"/>
      <c r="D3824" s="243"/>
      <c r="E3824" s="243"/>
      <c r="F3824" s="244"/>
      <c r="G3824" s="247"/>
      <c r="H3824" s="246"/>
      <c r="I3824" s="247"/>
    </row>
    <row r="3825" spans="1:9">
      <c r="A3825" s="242"/>
      <c r="B3825" s="242"/>
      <c r="C3825" s="242"/>
      <c r="D3825" s="243"/>
      <c r="E3825" s="243"/>
      <c r="F3825" s="244"/>
      <c r="G3825" s="247"/>
      <c r="H3825" s="246"/>
      <c r="I3825" s="247"/>
    </row>
    <row r="3826" spans="1:9">
      <c r="A3826" s="242"/>
      <c r="B3826" s="242"/>
      <c r="C3826" s="242"/>
      <c r="D3826" s="243"/>
      <c r="E3826" s="243"/>
      <c r="F3826" s="244"/>
      <c r="G3826" s="247"/>
      <c r="H3826" s="246"/>
      <c r="I3826" s="247"/>
    </row>
    <row r="3827" spans="1:9">
      <c r="A3827" s="242"/>
      <c r="B3827" s="242"/>
      <c r="C3827" s="242"/>
      <c r="D3827" s="243"/>
      <c r="E3827" s="243"/>
      <c r="F3827" s="244"/>
      <c r="G3827" s="247"/>
      <c r="H3827" s="246"/>
      <c r="I3827" s="247"/>
    </row>
    <row r="3828" spans="1:9">
      <c r="A3828" s="242"/>
      <c r="B3828" s="242"/>
      <c r="C3828" s="242"/>
      <c r="D3828" s="243"/>
      <c r="E3828" s="243"/>
      <c r="F3828" s="244"/>
      <c r="G3828" s="247"/>
      <c r="H3828" s="246"/>
      <c r="I3828" s="247"/>
    </row>
    <row r="3829" spans="1:9">
      <c r="A3829" s="242"/>
      <c r="B3829" s="242"/>
      <c r="C3829" s="242"/>
      <c r="D3829" s="243"/>
      <c r="E3829" s="243"/>
      <c r="F3829" s="244"/>
      <c r="G3829" s="247"/>
      <c r="H3829" s="246"/>
      <c r="I3829" s="247"/>
    </row>
    <row r="3830" spans="1:9">
      <c r="A3830" s="242"/>
      <c r="B3830" s="242"/>
      <c r="C3830" s="242"/>
      <c r="D3830" s="243"/>
      <c r="E3830" s="243"/>
      <c r="F3830" s="244"/>
      <c r="G3830" s="247"/>
      <c r="H3830" s="246"/>
      <c r="I3830" s="247"/>
    </row>
    <row r="3831" spans="1:9">
      <c r="A3831" s="242"/>
      <c r="B3831" s="242"/>
      <c r="C3831" s="242"/>
      <c r="D3831" s="243"/>
      <c r="E3831" s="243"/>
      <c r="F3831" s="244"/>
      <c r="G3831" s="247"/>
      <c r="H3831" s="246"/>
      <c r="I3831" s="247"/>
    </row>
    <row r="3832" spans="1:9">
      <c r="A3832" s="242"/>
      <c r="B3832" s="242"/>
      <c r="C3832" s="242"/>
      <c r="D3832" s="243"/>
      <c r="E3832" s="243"/>
      <c r="F3832" s="244"/>
      <c r="G3832" s="247"/>
      <c r="H3832" s="246"/>
      <c r="I3832" s="247"/>
    </row>
    <row r="3833" spans="1:9">
      <c r="A3833" s="242"/>
      <c r="B3833" s="242"/>
      <c r="C3833" s="242"/>
      <c r="D3833" s="243"/>
      <c r="E3833" s="243"/>
      <c r="F3833" s="244"/>
      <c r="G3833" s="247"/>
      <c r="H3833" s="246"/>
      <c r="I3833" s="247"/>
    </row>
    <row r="3834" spans="1:9">
      <c r="A3834" s="242"/>
      <c r="B3834" s="242"/>
      <c r="C3834" s="242"/>
      <c r="D3834" s="243"/>
      <c r="E3834" s="243"/>
      <c r="F3834" s="244"/>
      <c r="G3834" s="247"/>
      <c r="H3834" s="246"/>
      <c r="I3834" s="247"/>
    </row>
    <row r="3835" spans="1:9">
      <c r="A3835" s="242"/>
      <c r="B3835" s="242"/>
      <c r="C3835" s="242"/>
      <c r="D3835" s="243"/>
      <c r="E3835" s="243"/>
      <c r="F3835" s="244"/>
      <c r="G3835" s="247"/>
      <c r="H3835" s="246"/>
      <c r="I3835" s="247"/>
    </row>
    <row r="3836" spans="1:9">
      <c r="A3836" s="242"/>
      <c r="B3836" s="242"/>
      <c r="C3836" s="242"/>
      <c r="D3836" s="243"/>
      <c r="E3836" s="243"/>
      <c r="F3836" s="244"/>
      <c r="G3836" s="247"/>
      <c r="H3836" s="246"/>
      <c r="I3836" s="247"/>
    </row>
    <row r="3837" spans="1:9">
      <c r="A3837" s="242"/>
      <c r="B3837" s="242"/>
      <c r="C3837" s="242"/>
      <c r="D3837" s="243"/>
      <c r="E3837" s="243"/>
      <c r="F3837" s="244"/>
      <c r="G3837" s="247"/>
      <c r="H3837" s="246"/>
      <c r="I3837" s="247"/>
    </row>
    <row r="3838" spans="1:9">
      <c r="A3838" s="242"/>
      <c r="B3838" s="242"/>
      <c r="C3838" s="242"/>
      <c r="D3838" s="243"/>
      <c r="E3838" s="243"/>
      <c r="F3838" s="244"/>
      <c r="G3838" s="247"/>
      <c r="H3838" s="246"/>
      <c r="I3838" s="247"/>
    </row>
    <row r="3839" spans="1:9">
      <c r="A3839" s="242"/>
      <c r="B3839" s="242"/>
      <c r="C3839" s="242"/>
      <c r="D3839" s="243"/>
      <c r="E3839" s="243"/>
      <c r="F3839" s="244"/>
      <c r="G3839" s="247"/>
      <c r="H3839" s="246"/>
      <c r="I3839" s="247"/>
    </row>
    <row r="3840" spans="1:9">
      <c r="A3840" s="242"/>
      <c r="B3840" s="242"/>
      <c r="C3840" s="242"/>
      <c r="D3840" s="243"/>
      <c r="E3840" s="243"/>
      <c r="F3840" s="244"/>
      <c r="G3840" s="247"/>
      <c r="H3840" s="246"/>
      <c r="I3840" s="247"/>
    </row>
    <row r="3841" spans="1:9">
      <c r="A3841" s="242"/>
      <c r="B3841" s="242"/>
      <c r="C3841" s="242"/>
      <c r="D3841" s="243"/>
      <c r="E3841" s="243"/>
      <c r="F3841" s="244"/>
      <c r="G3841" s="247"/>
      <c r="H3841" s="246"/>
      <c r="I3841" s="247"/>
    </row>
    <row r="3842" spans="1:9">
      <c r="A3842" s="242"/>
      <c r="B3842" s="242"/>
      <c r="C3842" s="242"/>
      <c r="D3842" s="243"/>
      <c r="E3842" s="243"/>
      <c r="F3842" s="244"/>
      <c r="G3842" s="247"/>
      <c r="H3842" s="246"/>
      <c r="I3842" s="247"/>
    </row>
    <row r="3843" spans="1:9">
      <c r="A3843" s="242"/>
      <c r="B3843" s="242"/>
      <c r="C3843" s="242"/>
      <c r="D3843" s="243"/>
      <c r="E3843" s="243"/>
      <c r="F3843" s="244"/>
      <c r="G3843" s="247"/>
      <c r="H3843" s="246"/>
      <c r="I3843" s="247"/>
    </row>
    <row r="3844" spans="1:9">
      <c r="A3844" s="242"/>
      <c r="B3844" s="242"/>
      <c r="C3844" s="242"/>
      <c r="D3844" s="243"/>
      <c r="E3844" s="243"/>
      <c r="F3844" s="244"/>
      <c r="G3844" s="247"/>
      <c r="H3844" s="246"/>
      <c r="I3844" s="247"/>
    </row>
    <row r="3845" spans="1:9">
      <c r="A3845" s="242"/>
      <c r="B3845" s="242"/>
      <c r="C3845" s="242"/>
      <c r="D3845" s="243"/>
      <c r="E3845" s="243"/>
      <c r="F3845" s="244"/>
      <c r="G3845" s="247"/>
      <c r="H3845" s="246"/>
      <c r="I3845" s="247"/>
    </row>
    <row r="3846" spans="1:9">
      <c r="A3846" s="242"/>
      <c r="B3846" s="242"/>
      <c r="C3846" s="242"/>
      <c r="D3846" s="243"/>
      <c r="E3846" s="243"/>
      <c r="F3846" s="244"/>
      <c r="G3846" s="247"/>
      <c r="H3846" s="246"/>
      <c r="I3846" s="247"/>
    </row>
    <row r="3847" spans="1:9">
      <c r="A3847" s="242"/>
      <c r="B3847" s="242"/>
      <c r="C3847" s="242"/>
      <c r="D3847" s="243"/>
      <c r="E3847" s="243"/>
      <c r="F3847" s="244"/>
      <c r="G3847" s="247"/>
      <c r="H3847" s="246"/>
      <c r="I3847" s="247"/>
    </row>
    <row r="3848" spans="1:9">
      <c r="A3848" s="242"/>
      <c r="B3848" s="242"/>
      <c r="C3848" s="242"/>
      <c r="D3848" s="243"/>
      <c r="E3848" s="243"/>
      <c r="F3848" s="244"/>
      <c r="G3848" s="247"/>
      <c r="H3848" s="246"/>
      <c r="I3848" s="247"/>
    </row>
    <row r="3849" spans="1:9">
      <c r="A3849" s="242"/>
      <c r="B3849" s="242"/>
      <c r="C3849" s="242"/>
      <c r="D3849" s="243"/>
      <c r="E3849" s="243"/>
      <c r="F3849" s="244"/>
      <c r="G3849" s="247"/>
      <c r="H3849" s="246"/>
      <c r="I3849" s="247"/>
    </row>
    <row r="3850" spans="1:9">
      <c r="A3850" s="242"/>
      <c r="B3850" s="242"/>
      <c r="C3850" s="242"/>
      <c r="D3850" s="243"/>
      <c r="E3850" s="243"/>
      <c r="F3850" s="244"/>
      <c r="G3850" s="247"/>
      <c r="H3850" s="246"/>
      <c r="I3850" s="247"/>
    </row>
    <row r="3851" spans="1:9">
      <c r="A3851" s="242"/>
      <c r="B3851" s="242"/>
      <c r="C3851" s="242"/>
      <c r="D3851" s="243"/>
      <c r="E3851" s="243"/>
      <c r="F3851" s="244"/>
      <c r="G3851" s="247"/>
      <c r="H3851" s="246"/>
      <c r="I3851" s="247"/>
    </row>
    <row r="3852" spans="1:9">
      <c r="A3852" s="242"/>
      <c r="B3852" s="242"/>
      <c r="C3852" s="242"/>
      <c r="D3852" s="243"/>
      <c r="E3852" s="243"/>
      <c r="F3852" s="244"/>
      <c r="G3852" s="247"/>
      <c r="H3852" s="246"/>
      <c r="I3852" s="247"/>
    </row>
    <row r="3853" spans="1:9">
      <c r="A3853" s="242"/>
      <c r="B3853" s="242"/>
      <c r="C3853" s="242"/>
      <c r="D3853" s="243"/>
      <c r="E3853" s="243"/>
      <c r="F3853" s="244"/>
      <c r="G3853" s="247"/>
      <c r="H3853" s="246"/>
      <c r="I3853" s="247"/>
    </row>
    <row r="3854" spans="1:9">
      <c r="A3854" s="242"/>
      <c r="B3854" s="242"/>
      <c r="C3854" s="242"/>
      <c r="D3854" s="243"/>
      <c r="E3854" s="243"/>
      <c r="F3854" s="244"/>
      <c r="G3854" s="247"/>
      <c r="H3854" s="246"/>
      <c r="I3854" s="247"/>
    </row>
    <row r="3855" spans="1:9">
      <c r="A3855" s="242"/>
      <c r="B3855" s="242"/>
      <c r="C3855" s="242"/>
      <c r="D3855" s="243"/>
      <c r="E3855" s="243"/>
      <c r="F3855" s="244"/>
      <c r="G3855" s="247"/>
      <c r="H3855" s="246"/>
      <c r="I3855" s="247"/>
    </row>
    <row r="3856" spans="1:9">
      <c r="A3856" s="242"/>
      <c r="B3856" s="242"/>
      <c r="C3856" s="242"/>
      <c r="D3856" s="243"/>
      <c r="E3856" s="243"/>
      <c r="F3856" s="244"/>
      <c r="G3856" s="247"/>
      <c r="H3856" s="246"/>
      <c r="I3856" s="247"/>
    </row>
    <row r="3857" spans="1:9">
      <c r="A3857" s="242"/>
      <c r="B3857" s="242"/>
      <c r="C3857" s="242"/>
      <c r="D3857" s="243"/>
      <c r="E3857" s="243"/>
      <c r="F3857" s="244"/>
      <c r="G3857" s="247"/>
      <c r="H3857" s="246"/>
      <c r="I3857" s="247"/>
    </row>
    <row r="3858" spans="1:9">
      <c r="A3858" s="242"/>
      <c r="B3858" s="242"/>
      <c r="C3858" s="242"/>
      <c r="D3858" s="243"/>
      <c r="E3858" s="243"/>
      <c r="F3858" s="244"/>
      <c r="G3858" s="247"/>
      <c r="H3858" s="246"/>
      <c r="I3858" s="247"/>
    </row>
    <row r="3859" spans="1:9">
      <c r="A3859" s="242"/>
      <c r="B3859" s="242"/>
      <c r="C3859" s="242"/>
      <c r="D3859" s="243"/>
      <c r="E3859" s="243"/>
      <c r="F3859" s="244"/>
      <c r="G3859" s="247"/>
      <c r="H3859" s="246"/>
      <c r="I3859" s="247"/>
    </row>
    <row r="3860" spans="1:9">
      <c r="A3860" s="242"/>
      <c r="B3860" s="242"/>
      <c r="C3860" s="242"/>
      <c r="D3860" s="243"/>
      <c r="E3860" s="243"/>
      <c r="F3860" s="244"/>
      <c r="G3860" s="247"/>
      <c r="H3860" s="246"/>
      <c r="I3860" s="247"/>
    </row>
    <row r="3861" spans="1:9">
      <c r="A3861" s="242"/>
      <c r="B3861" s="242"/>
      <c r="C3861" s="242"/>
      <c r="D3861" s="243"/>
      <c r="E3861" s="243"/>
      <c r="F3861" s="244"/>
      <c r="G3861" s="247"/>
      <c r="H3861" s="246"/>
      <c r="I3861" s="247"/>
    </row>
    <row r="3862" spans="1:9">
      <c r="A3862" s="242"/>
      <c r="B3862" s="242"/>
      <c r="C3862" s="242"/>
      <c r="D3862" s="243"/>
      <c r="E3862" s="243"/>
      <c r="F3862" s="244"/>
      <c r="G3862" s="247"/>
      <c r="H3862" s="246"/>
      <c r="I3862" s="247"/>
    </row>
    <row r="3863" spans="1:9">
      <c r="A3863" s="242"/>
      <c r="B3863" s="242"/>
      <c r="C3863" s="242"/>
      <c r="D3863" s="243"/>
      <c r="E3863" s="243"/>
      <c r="F3863" s="244"/>
      <c r="G3863" s="247"/>
      <c r="H3863" s="246"/>
      <c r="I3863" s="247"/>
    </row>
    <row r="3864" spans="1:9">
      <c r="A3864" s="242"/>
      <c r="B3864" s="242"/>
      <c r="C3864" s="242"/>
      <c r="D3864" s="243"/>
      <c r="E3864" s="243"/>
      <c r="F3864" s="244"/>
      <c r="G3864" s="247"/>
      <c r="H3864" s="246"/>
      <c r="I3864" s="247"/>
    </row>
    <row r="3865" spans="1:9">
      <c r="A3865" s="242"/>
      <c r="B3865" s="242"/>
      <c r="C3865" s="242"/>
      <c r="D3865" s="243"/>
      <c r="E3865" s="243"/>
      <c r="F3865" s="244"/>
      <c r="G3865" s="247"/>
      <c r="H3865" s="246"/>
      <c r="I3865" s="247"/>
    </row>
    <row r="3866" spans="1:9">
      <c r="A3866" s="242"/>
      <c r="B3866" s="242"/>
      <c r="C3866" s="242"/>
      <c r="D3866" s="243"/>
      <c r="E3866" s="243"/>
      <c r="F3866" s="244"/>
      <c r="G3866" s="247"/>
      <c r="H3866" s="246"/>
      <c r="I3866" s="247"/>
    </row>
    <row r="3867" spans="1:9">
      <c r="A3867" s="242"/>
      <c r="B3867" s="242"/>
      <c r="C3867" s="242"/>
      <c r="D3867" s="243"/>
      <c r="E3867" s="243"/>
      <c r="F3867" s="244"/>
      <c r="G3867" s="247"/>
      <c r="H3867" s="246"/>
      <c r="I3867" s="247"/>
    </row>
    <row r="3868" spans="1:9">
      <c r="A3868" s="242"/>
      <c r="B3868" s="242"/>
      <c r="C3868" s="242"/>
      <c r="D3868" s="243"/>
      <c r="E3868" s="243"/>
      <c r="F3868" s="244"/>
      <c r="G3868" s="247"/>
      <c r="H3868" s="246"/>
      <c r="I3868" s="247"/>
    </row>
    <row r="3869" spans="1:9">
      <c r="A3869" s="242"/>
      <c r="B3869" s="242"/>
      <c r="C3869" s="242"/>
      <c r="D3869" s="243"/>
      <c r="E3869" s="243"/>
      <c r="F3869" s="244"/>
      <c r="G3869" s="247"/>
      <c r="H3869" s="246"/>
      <c r="I3869" s="247"/>
    </row>
    <row r="3870" spans="1:9">
      <c r="A3870" s="242"/>
      <c r="B3870" s="242"/>
      <c r="C3870" s="242"/>
      <c r="D3870" s="243"/>
      <c r="E3870" s="243"/>
      <c r="F3870" s="244"/>
      <c r="G3870" s="247"/>
      <c r="H3870" s="246"/>
      <c r="I3870" s="247"/>
    </row>
    <row r="3871" spans="1:9">
      <c r="A3871" s="242"/>
      <c r="B3871" s="242"/>
      <c r="C3871" s="242"/>
      <c r="D3871" s="243"/>
      <c r="E3871" s="243"/>
      <c r="F3871" s="244"/>
      <c r="G3871" s="247"/>
      <c r="H3871" s="246"/>
      <c r="I3871" s="247"/>
    </row>
    <row r="3872" spans="1:9">
      <c r="A3872" s="242"/>
      <c r="B3872" s="242"/>
      <c r="C3872" s="242"/>
      <c r="D3872" s="243"/>
      <c r="E3872" s="243"/>
      <c r="F3872" s="244"/>
      <c r="G3872" s="247"/>
      <c r="H3872" s="246"/>
      <c r="I3872" s="247"/>
    </row>
    <row r="3873" spans="1:9">
      <c r="A3873" s="242"/>
      <c r="B3873" s="242"/>
      <c r="C3873" s="242"/>
      <c r="D3873" s="243"/>
      <c r="E3873" s="243"/>
      <c r="F3873" s="244"/>
      <c r="G3873" s="247"/>
      <c r="H3873" s="246"/>
      <c r="I3873" s="247"/>
    </row>
    <row r="3874" spans="1:9">
      <c r="A3874" s="242"/>
      <c r="B3874" s="242"/>
      <c r="C3874" s="242"/>
      <c r="D3874" s="243"/>
      <c r="E3874" s="243"/>
      <c r="F3874" s="244"/>
      <c r="G3874" s="247"/>
      <c r="H3874" s="246"/>
      <c r="I3874" s="247"/>
    </row>
    <row r="3875" spans="1:9">
      <c r="A3875" s="242"/>
      <c r="B3875" s="242"/>
      <c r="C3875" s="242"/>
      <c r="D3875" s="243"/>
      <c r="E3875" s="243"/>
      <c r="F3875" s="244"/>
      <c r="G3875" s="247"/>
      <c r="H3875" s="246"/>
      <c r="I3875" s="247"/>
    </row>
    <row r="3876" spans="1:9">
      <c r="A3876" s="242"/>
      <c r="B3876" s="242"/>
      <c r="C3876" s="242"/>
      <c r="D3876" s="243"/>
      <c r="E3876" s="243"/>
      <c r="F3876" s="244"/>
      <c r="G3876" s="247"/>
      <c r="H3876" s="246"/>
      <c r="I3876" s="247"/>
    </row>
    <row r="3877" spans="1:9">
      <c r="A3877" s="242"/>
      <c r="B3877" s="242"/>
      <c r="C3877" s="242"/>
      <c r="D3877" s="243"/>
      <c r="E3877" s="243"/>
      <c r="F3877" s="244"/>
      <c r="G3877" s="247"/>
      <c r="H3877" s="246"/>
      <c r="I3877" s="247"/>
    </row>
    <row r="3878" spans="1:9">
      <c r="A3878" s="242"/>
      <c r="B3878" s="242"/>
      <c r="C3878" s="242"/>
      <c r="D3878" s="243"/>
      <c r="E3878" s="243"/>
      <c r="F3878" s="244"/>
      <c r="G3878" s="247"/>
      <c r="H3878" s="246"/>
      <c r="I3878" s="247"/>
    </row>
    <row r="3879" spans="1:9">
      <c r="A3879" s="242"/>
      <c r="B3879" s="242"/>
      <c r="C3879" s="242"/>
      <c r="D3879" s="243"/>
      <c r="E3879" s="243"/>
      <c r="F3879" s="244"/>
      <c r="G3879" s="247"/>
      <c r="H3879" s="246"/>
      <c r="I3879" s="247"/>
    </row>
    <row r="3880" spans="1:9">
      <c r="A3880" s="242"/>
      <c r="B3880" s="242"/>
      <c r="C3880" s="242"/>
      <c r="D3880" s="243"/>
      <c r="E3880" s="243"/>
      <c r="F3880" s="244"/>
      <c r="G3880" s="247"/>
      <c r="H3880" s="246"/>
      <c r="I3880" s="247"/>
    </row>
    <row r="3881" spans="1:9">
      <c r="A3881" s="242"/>
      <c r="B3881" s="242"/>
      <c r="C3881" s="242"/>
      <c r="D3881" s="243"/>
      <c r="E3881" s="243"/>
      <c r="F3881" s="244"/>
      <c r="G3881" s="247"/>
      <c r="H3881" s="246"/>
      <c r="I3881" s="247"/>
    </row>
    <row r="3882" spans="1:9">
      <c r="A3882" s="242"/>
      <c r="B3882" s="242"/>
      <c r="C3882" s="242"/>
      <c r="D3882" s="243"/>
      <c r="E3882" s="243"/>
      <c r="F3882" s="244"/>
      <c r="G3882" s="247"/>
      <c r="H3882" s="246"/>
      <c r="I3882" s="247"/>
    </row>
    <row r="3883" spans="1:9">
      <c r="A3883" s="242"/>
      <c r="B3883" s="242"/>
      <c r="C3883" s="242"/>
      <c r="D3883" s="243"/>
      <c r="E3883" s="243"/>
      <c r="F3883" s="244"/>
      <c r="G3883" s="247"/>
      <c r="H3883" s="246"/>
      <c r="I3883" s="247"/>
    </row>
    <row r="3884" spans="1:9">
      <c r="A3884" s="242"/>
      <c r="B3884" s="242"/>
      <c r="C3884" s="242"/>
      <c r="D3884" s="243"/>
      <c r="E3884" s="243"/>
      <c r="F3884" s="244"/>
      <c r="G3884" s="247"/>
      <c r="H3884" s="246"/>
      <c r="I3884" s="247"/>
    </row>
    <row r="3885" spans="1:9">
      <c r="A3885" s="242"/>
      <c r="B3885" s="242"/>
      <c r="C3885" s="242"/>
      <c r="D3885" s="243"/>
      <c r="E3885" s="243"/>
      <c r="F3885" s="244"/>
      <c r="G3885" s="247"/>
      <c r="H3885" s="246"/>
      <c r="I3885" s="247"/>
    </row>
    <row r="3886" spans="1:9">
      <c r="A3886" s="242"/>
      <c r="B3886" s="242"/>
      <c r="C3886" s="242"/>
      <c r="D3886" s="243"/>
      <c r="E3886" s="243"/>
      <c r="F3886" s="244"/>
      <c r="G3886" s="247"/>
      <c r="H3886" s="246"/>
      <c r="I3886" s="247"/>
    </row>
    <row r="3887" spans="1:9">
      <c r="A3887" s="242"/>
      <c r="B3887" s="242"/>
      <c r="C3887" s="242"/>
      <c r="D3887" s="243"/>
      <c r="E3887" s="243"/>
      <c r="F3887" s="244"/>
      <c r="G3887" s="247"/>
      <c r="H3887" s="246"/>
      <c r="I3887" s="247"/>
    </row>
    <row r="3888" spans="1:9">
      <c r="A3888" s="242"/>
      <c r="B3888" s="242"/>
      <c r="C3888" s="242"/>
      <c r="D3888" s="243"/>
      <c r="E3888" s="243"/>
      <c r="F3888" s="244"/>
      <c r="G3888" s="247"/>
      <c r="H3888" s="246"/>
      <c r="I3888" s="247"/>
    </row>
    <row r="3889" spans="1:9">
      <c r="A3889" s="242"/>
      <c r="B3889" s="242"/>
      <c r="C3889" s="242"/>
      <c r="D3889" s="243"/>
      <c r="E3889" s="243"/>
      <c r="F3889" s="244"/>
      <c r="G3889" s="247"/>
      <c r="H3889" s="246"/>
      <c r="I3889" s="247"/>
    </row>
    <row r="3890" spans="1:9">
      <c r="A3890" s="242"/>
      <c r="B3890" s="242"/>
      <c r="C3890" s="242"/>
      <c r="D3890" s="243"/>
      <c r="E3890" s="243"/>
      <c r="F3890" s="244"/>
      <c r="G3890" s="247"/>
      <c r="H3890" s="246"/>
      <c r="I3890" s="247"/>
    </row>
    <row r="3891" spans="1:9">
      <c r="A3891" s="242"/>
      <c r="B3891" s="242"/>
      <c r="C3891" s="242"/>
      <c r="D3891" s="243"/>
      <c r="E3891" s="243"/>
      <c r="F3891" s="244"/>
      <c r="G3891" s="247"/>
      <c r="H3891" s="246"/>
      <c r="I3891" s="247"/>
    </row>
    <row r="3892" spans="1:9">
      <c r="A3892" s="242"/>
      <c r="B3892" s="242"/>
      <c r="C3892" s="242"/>
      <c r="D3892" s="243"/>
      <c r="E3892" s="243"/>
      <c r="F3892" s="244"/>
      <c r="G3892" s="247"/>
      <c r="H3892" s="246"/>
      <c r="I3892" s="247"/>
    </row>
    <row r="3893" spans="1:9">
      <c r="A3893" s="242"/>
      <c r="B3893" s="242"/>
      <c r="C3893" s="242"/>
      <c r="D3893" s="243"/>
      <c r="E3893" s="243"/>
      <c r="F3893" s="244"/>
      <c r="G3893" s="247"/>
      <c r="H3893" s="246"/>
      <c r="I3893" s="247"/>
    </row>
    <row r="3894" spans="1:9">
      <c r="A3894" s="242"/>
      <c r="B3894" s="242"/>
      <c r="C3894" s="242"/>
      <c r="D3894" s="243"/>
      <c r="E3894" s="243"/>
      <c r="F3894" s="244"/>
      <c r="G3894" s="247"/>
      <c r="H3894" s="246"/>
      <c r="I3894" s="247"/>
    </row>
    <row r="3895" spans="1:9">
      <c r="A3895" s="242"/>
      <c r="B3895" s="242"/>
      <c r="C3895" s="242"/>
      <c r="D3895" s="243"/>
      <c r="E3895" s="243"/>
      <c r="F3895" s="244"/>
      <c r="G3895" s="247"/>
      <c r="H3895" s="246"/>
      <c r="I3895" s="247"/>
    </row>
    <row r="3896" spans="1:9">
      <c r="A3896" s="242"/>
      <c r="B3896" s="242"/>
      <c r="C3896" s="242"/>
      <c r="D3896" s="243"/>
      <c r="E3896" s="243"/>
      <c r="F3896" s="244"/>
      <c r="G3896" s="247"/>
      <c r="H3896" s="246"/>
      <c r="I3896" s="247"/>
    </row>
    <row r="3897" spans="1:9">
      <c r="A3897" s="242"/>
      <c r="B3897" s="242"/>
      <c r="C3897" s="242"/>
      <c r="D3897" s="243"/>
      <c r="E3897" s="243"/>
      <c r="F3897" s="244"/>
      <c r="G3897" s="247"/>
      <c r="H3897" s="246"/>
      <c r="I3897" s="247"/>
    </row>
    <row r="3898" spans="1:9">
      <c r="A3898" s="242"/>
      <c r="B3898" s="242"/>
      <c r="C3898" s="242"/>
      <c r="D3898" s="243"/>
      <c r="E3898" s="243"/>
      <c r="F3898" s="244"/>
      <c r="G3898" s="247"/>
      <c r="H3898" s="246"/>
      <c r="I3898" s="247"/>
    </row>
    <row r="3899" spans="1:9">
      <c r="A3899" s="242"/>
      <c r="B3899" s="242"/>
      <c r="C3899" s="242"/>
      <c r="D3899" s="243"/>
      <c r="E3899" s="243"/>
      <c r="F3899" s="244"/>
      <c r="G3899" s="247"/>
      <c r="H3899" s="246"/>
      <c r="I3899" s="247"/>
    </row>
    <row r="3900" spans="1:9">
      <c r="A3900" s="242"/>
      <c r="B3900" s="242"/>
      <c r="C3900" s="242"/>
      <c r="D3900" s="243"/>
      <c r="E3900" s="243"/>
      <c r="F3900" s="244"/>
      <c r="G3900" s="247"/>
      <c r="H3900" s="246"/>
      <c r="I3900" s="247"/>
    </row>
    <row r="3901" spans="1:9">
      <c r="A3901" s="242"/>
      <c r="B3901" s="242"/>
      <c r="C3901" s="242"/>
      <c r="D3901" s="243"/>
      <c r="E3901" s="243"/>
      <c r="F3901" s="244"/>
      <c r="G3901" s="247"/>
      <c r="H3901" s="246"/>
      <c r="I3901" s="247"/>
    </row>
    <row r="3902" spans="1:9">
      <c r="A3902" s="242"/>
      <c r="B3902" s="242"/>
      <c r="C3902" s="242"/>
      <c r="D3902" s="243"/>
      <c r="E3902" s="243"/>
      <c r="F3902" s="244"/>
      <c r="G3902" s="247"/>
      <c r="H3902" s="246"/>
      <c r="I3902" s="247"/>
    </row>
    <row r="3903" spans="1:9">
      <c r="A3903" s="242"/>
      <c r="B3903" s="242"/>
      <c r="C3903" s="242"/>
      <c r="D3903" s="243"/>
      <c r="E3903" s="243"/>
      <c r="F3903" s="244"/>
      <c r="G3903" s="247"/>
      <c r="H3903" s="246"/>
      <c r="I3903" s="247"/>
    </row>
    <row r="3904" spans="1:9">
      <c r="A3904" s="242"/>
      <c r="B3904" s="242"/>
      <c r="C3904" s="242"/>
      <c r="D3904" s="243"/>
      <c r="E3904" s="243"/>
      <c r="F3904" s="244"/>
      <c r="G3904" s="247"/>
      <c r="H3904" s="246"/>
      <c r="I3904" s="247"/>
    </row>
    <row r="3905" spans="1:9">
      <c r="A3905" s="242"/>
      <c r="B3905" s="242"/>
      <c r="C3905" s="242"/>
      <c r="D3905" s="243"/>
      <c r="E3905" s="243"/>
      <c r="F3905" s="244"/>
      <c r="G3905" s="247"/>
      <c r="H3905" s="246"/>
      <c r="I3905" s="247"/>
    </row>
    <row r="3906" spans="1:9">
      <c r="A3906" s="242"/>
      <c r="B3906" s="242"/>
      <c r="C3906" s="242"/>
      <c r="D3906" s="243"/>
      <c r="E3906" s="243"/>
      <c r="F3906" s="244"/>
      <c r="G3906" s="247"/>
      <c r="H3906" s="246"/>
      <c r="I3906" s="247"/>
    </row>
    <row r="3907" spans="1:9">
      <c r="A3907" s="242"/>
      <c r="B3907" s="242"/>
      <c r="C3907" s="242"/>
      <c r="D3907" s="243"/>
      <c r="E3907" s="243"/>
      <c r="F3907" s="244"/>
      <c r="G3907" s="247"/>
      <c r="H3907" s="246"/>
      <c r="I3907" s="247"/>
    </row>
    <row r="3908" spans="1:9">
      <c r="A3908" s="242"/>
      <c r="B3908" s="242"/>
      <c r="C3908" s="242"/>
      <c r="D3908" s="243"/>
      <c r="E3908" s="243"/>
      <c r="F3908" s="244"/>
      <c r="G3908" s="247"/>
      <c r="H3908" s="246"/>
      <c r="I3908" s="247"/>
    </row>
    <row r="3909" spans="1:9">
      <c r="A3909" s="242"/>
      <c r="B3909" s="242"/>
      <c r="C3909" s="242"/>
      <c r="D3909" s="243"/>
      <c r="E3909" s="243"/>
      <c r="F3909" s="244"/>
      <c r="G3909" s="247"/>
      <c r="H3909" s="246"/>
      <c r="I3909" s="247"/>
    </row>
    <row r="3910" spans="1:9">
      <c r="A3910" s="242"/>
      <c r="B3910" s="242"/>
      <c r="C3910" s="242"/>
      <c r="D3910" s="243"/>
      <c r="E3910" s="243"/>
      <c r="F3910" s="244"/>
      <c r="G3910" s="247"/>
      <c r="H3910" s="246"/>
      <c r="I3910" s="247"/>
    </row>
    <row r="3911" spans="1:9">
      <c r="A3911" s="242"/>
      <c r="B3911" s="242"/>
      <c r="C3911" s="242"/>
      <c r="D3911" s="243"/>
      <c r="E3911" s="243"/>
      <c r="F3911" s="244"/>
      <c r="G3911" s="247"/>
      <c r="H3911" s="246"/>
      <c r="I3911" s="247"/>
    </row>
    <row r="3912" spans="1:9">
      <c r="A3912" s="242"/>
      <c r="B3912" s="242"/>
      <c r="C3912" s="242"/>
      <c r="D3912" s="243"/>
      <c r="E3912" s="243"/>
      <c r="F3912" s="244"/>
      <c r="G3912" s="247"/>
      <c r="H3912" s="246"/>
      <c r="I3912" s="247"/>
    </row>
    <row r="3913" spans="1:9">
      <c r="A3913" s="242"/>
      <c r="B3913" s="242"/>
      <c r="C3913" s="242"/>
      <c r="D3913" s="243"/>
      <c r="E3913" s="243"/>
      <c r="F3913" s="244"/>
      <c r="G3913" s="247"/>
      <c r="H3913" s="246"/>
      <c r="I3913" s="247"/>
    </row>
    <row r="3914" spans="1:9">
      <c r="A3914" s="242"/>
      <c r="B3914" s="242"/>
      <c r="C3914" s="242"/>
      <c r="D3914" s="243"/>
      <c r="E3914" s="243"/>
      <c r="F3914" s="244"/>
      <c r="G3914" s="247"/>
      <c r="H3914" s="246"/>
      <c r="I3914" s="247"/>
    </row>
    <row r="3915" spans="1:9">
      <c r="A3915" s="242"/>
      <c r="B3915" s="242"/>
      <c r="C3915" s="242"/>
      <c r="D3915" s="243"/>
      <c r="E3915" s="243"/>
      <c r="F3915" s="244"/>
      <c r="G3915" s="247"/>
      <c r="H3915" s="246"/>
      <c r="I3915" s="247"/>
    </row>
    <row r="3916" spans="1:9">
      <c r="A3916" s="242"/>
      <c r="B3916" s="242"/>
      <c r="C3916" s="242"/>
      <c r="D3916" s="243"/>
      <c r="E3916" s="243"/>
      <c r="F3916" s="244"/>
      <c r="G3916" s="247"/>
      <c r="H3916" s="246"/>
      <c r="I3916" s="247"/>
    </row>
    <row r="3917" spans="1:9">
      <c r="A3917" s="242"/>
      <c r="B3917" s="242"/>
      <c r="C3917" s="242"/>
      <c r="D3917" s="243"/>
      <c r="E3917" s="243"/>
      <c r="F3917" s="244"/>
      <c r="G3917" s="247"/>
      <c r="H3917" s="246"/>
      <c r="I3917" s="247"/>
    </row>
    <row r="3918" spans="1:9">
      <c r="A3918" s="242"/>
      <c r="B3918" s="242"/>
      <c r="C3918" s="242"/>
      <c r="D3918" s="243"/>
      <c r="E3918" s="243"/>
      <c r="F3918" s="244"/>
      <c r="G3918" s="247"/>
      <c r="H3918" s="246"/>
      <c r="I3918" s="247"/>
    </row>
    <row r="3919" spans="1:9">
      <c r="A3919" s="242"/>
      <c r="B3919" s="242"/>
      <c r="C3919" s="242"/>
      <c r="D3919" s="243"/>
      <c r="E3919" s="243"/>
      <c r="F3919" s="244"/>
      <c r="G3919" s="247"/>
      <c r="H3919" s="246"/>
      <c r="I3919" s="247"/>
    </row>
    <row r="3920" spans="1:9">
      <c r="A3920" s="242"/>
      <c r="B3920" s="242"/>
      <c r="C3920" s="242"/>
      <c r="D3920" s="243"/>
      <c r="E3920" s="243"/>
      <c r="F3920" s="244"/>
      <c r="G3920" s="247"/>
      <c r="H3920" s="246"/>
      <c r="I3920" s="247"/>
    </row>
    <row r="3921" spans="1:9">
      <c r="A3921" s="242"/>
      <c r="B3921" s="242"/>
      <c r="C3921" s="242"/>
      <c r="D3921" s="243"/>
      <c r="E3921" s="243"/>
      <c r="F3921" s="244"/>
      <c r="G3921" s="247"/>
      <c r="H3921" s="246"/>
      <c r="I3921" s="247"/>
    </row>
    <row r="3922" spans="1:9">
      <c r="A3922" s="242"/>
      <c r="B3922" s="242"/>
      <c r="C3922" s="242"/>
      <c r="D3922" s="243"/>
      <c r="E3922" s="243"/>
      <c r="F3922" s="244"/>
      <c r="G3922" s="247"/>
      <c r="H3922" s="246"/>
      <c r="I3922" s="247"/>
    </row>
    <row r="3923" spans="1:9">
      <c r="A3923" s="242"/>
      <c r="B3923" s="242"/>
      <c r="C3923" s="242"/>
      <c r="D3923" s="243"/>
      <c r="E3923" s="243"/>
      <c r="F3923" s="244"/>
      <c r="G3923" s="247"/>
      <c r="H3923" s="246"/>
      <c r="I3923" s="247"/>
    </row>
    <row r="3924" spans="1:9">
      <c r="A3924" s="242"/>
      <c r="B3924" s="242"/>
      <c r="C3924" s="242"/>
      <c r="D3924" s="243"/>
      <c r="E3924" s="243"/>
      <c r="F3924" s="244"/>
      <c r="G3924" s="247"/>
      <c r="H3924" s="246"/>
      <c r="I3924" s="247"/>
    </row>
    <row r="3925" spans="1:9">
      <c r="A3925" s="242"/>
      <c r="B3925" s="242"/>
      <c r="C3925" s="242"/>
      <c r="D3925" s="243"/>
      <c r="E3925" s="243"/>
      <c r="F3925" s="244"/>
      <c r="G3925" s="247"/>
      <c r="H3925" s="246"/>
      <c r="I3925" s="247"/>
    </row>
    <row r="3926" spans="1:9">
      <c r="A3926" s="242"/>
      <c r="B3926" s="242"/>
      <c r="C3926" s="242"/>
      <c r="D3926" s="243"/>
      <c r="E3926" s="243"/>
      <c r="F3926" s="244"/>
      <c r="G3926" s="247"/>
      <c r="H3926" s="246"/>
      <c r="I3926" s="247"/>
    </row>
    <row r="3927" spans="1:9">
      <c r="A3927" s="242"/>
      <c r="B3927" s="242"/>
      <c r="C3927" s="242"/>
      <c r="D3927" s="243"/>
      <c r="E3927" s="243"/>
      <c r="F3927" s="244"/>
      <c r="G3927" s="247"/>
      <c r="H3927" s="246"/>
      <c r="I3927" s="247"/>
    </row>
    <row r="3928" spans="1:9">
      <c r="A3928" s="242"/>
      <c r="B3928" s="242"/>
      <c r="C3928" s="242"/>
      <c r="D3928" s="243"/>
      <c r="E3928" s="243"/>
      <c r="F3928" s="244"/>
      <c r="G3928" s="247"/>
      <c r="H3928" s="246"/>
      <c r="I3928" s="247"/>
    </row>
    <row r="3929" spans="1:9">
      <c r="A3929" s="242"/>
      <c r="B3929" s="242"/>
      <c r="C3929" s="242"/>
      <c r="D3929" s="243"/>
      <c r="E3929" s="243"/>
      <c r="F3929" s="244"/>
      <c r="G3929" s="247"/>
      <c r="H3929" s="246"/>
      <c r="I3929" s="247"/>
    </row>
    <row r="3930" spans="1:9">
      <c r="A3930" s="242"/>
      <c r="B3930" s="242"/>
      <c r="C3930" s="242"/>
      <c r="D3930" s="243"/>
      <c r="E3930" s="243"/>
      <c r="F3930" s="244"/>
      <c r="G3930" s="247"/>
      <c r="H3930" s="246"/>
      <c r="I3930" s="247"/>
    </row>
    <row r="3931" spans="1:9">
      <c r="A3931" s="242"/>
      <c r="B3931" s="242"/>
      <c r="C3931" s="242"/>
      <c r="D3931" s="243"/>
      <c r="E3931" s="243"/>
      <c r="F3931" s="244"/>
      <c r="G3931" s="247"/>
      <c r="H3931" s="246"/>
      <c r="I3931" s="247"/>
    </row>
    <row r="3932" spans="1:9">
      <c r="A3932" s="242"/>
      <c r="B3932" s="242"/>
      <c r="C3932" s="242"/>
      <c r="D3932" s="243"/>
      <c r="E3932" s="243"/>
      <c r="F3932" s="244"/>
      <c r="G3932" s="247"/>
      <c r="H3932" s="246"/>
      <c r="I3932" s="247"/>
    </row>
    <row r="3933" spans="1:9">
      <c r="A3933" s="242"/>
      <c r="B3933" s="242"/>
      <c r="C3933" s="242"/>
      <c r="D3933" s="243"/>
      <c r="E3933" s="243"/>
      <c r="F3933" s="244"/>
      <c r="G3933" s="247"/>
      <c r="H3933" s="246"/>
      <c r="I3933" s="247"/>
    </row>
    <row r="3934" spans="1:9">
      <c r="A3934" s="242"/>
      <c r="B3934" s="242"/>
      <c r="C3934" s="242"/>
      <c r="D3934" s="243"/>
      <c r="E3934" s="243"/>
      <c r="F3934" s="244"/>
      <c r="G3934" s="247"/>
      <c r="H3934" s="246"/>
      <c r="I3934" s="247"/>
    </row>
    <row r="3935" spans="1:9">
      <c r="A3935" s="242"/>
      <c r="B3935" s="242"/>
      <c r="C3935" s="242"/>
      <c r="D3935" s="243"/>
      <c r="E3935" s="243"/>
      <c r="F3935" s="244"/>
      <c r="G3935" s="247"/>
      <c r="H3935" s="246"/>
      <c r="I3935" s="247"/>
    </row>
    <row r="3936" spans="1:9">
      <c r="A3936" s="242"/>
      <c r="B3936" s="242"/>
      <c r="C3936" s="242"/>
      <c r="D3936" s="243"/>
      <c r="E3936" s="243"/>
      <c r="F3936" s="244"/>
      <c r="G3936" s="247"/>
      <c r="H3936" s="246"/>
      <c r="I3936" s="247"/>
    </row>
    <row r="3937" spans="1:9">
      <c r="A3937" s="242"/>
      <c r="B3937" s="242"/>
      <c r="C3937" s="242"/>
      <c r="D3937" s="243"/>
      <c r="E3937" s="243"/>
      <c r="F3937" s="244"/>
      <c r="G3937" s="247"/>
      <c r="H3937" s="246"/>
      <c r="I3937" s="247"/>
    </row>
    <row r="3938" spans="1:9">
      <c r="A3938" s="242"/>
      <c r="B3938" s="242"/>
      <c r="C3938" s="242"/>
      <c r="D3938" s="243"/>
      <c r="E3938" s="243"/>
      <c r="F3938" s="244"/>
      <c r="G3938" s="247"/>
      <c r="H3938" s="246"/>
      <c r="I3938" s="247"/>
    </row>
    <row r="3939" spans="1:9">
      <c r="A3939" s="242"/>
      <c r="B3939" s="242"/>
      <c r="C3939" s="242"/>
      <c r="D3939" s="243"/>
      <c r="E3939" s="243"/>
      <c r="F3939" s="244"/>
      <c r="G3939" s="247"/>
      <c r="H3939" s="246"/>
      <c r="I3939" s="247"/>
    </row>
    <row r="3940" spans="1:9">
      <c r="A3940" s="242"/>
      <c r="B3940" s="242"/>
      <c r="C3940" s="242"/>
      <c r="D3940" s="243"/>
      <c r="E3940" s="243"/>
      <c r="F3940" s="244"/>
      <c r="G3940" s="247"/>
      <c r="H3940" s="246"/>
      <c r="I3940" s="247"/>
    </row>
    <row r="3941" spans="1:9">
      <c r="A3941" s="242"/>
      <c r="B3941" s="242"/>
      <c r="C3941" s="242"/>
      <c r="D3941" s="243"/>
      <c r="E3941" s="243"/>
      <c r="F3941" s="244"/>
      <c r="G3941" s="247"/>
      <c r="H3941" s="246"/>
      <c r="I3941" s="247"/>
    </row>
    <row r="3942" spans="1:9">
      <c r="A3942" s="242"/>
      <c r="B3942" s="242"/>
      <c r="C3942" s="242"/>
      <c r="D3942" s="243"/>
      <c r="E3942" s="243"/>
      <c r="F3942" s="244"/>
      <c r="G3942" s="247"/>
      <c r="H3942" s="246"/>
      <c r="I3942" s="247"/>
    </row>
    <row r="3943" spans="1:9">
      <c r="A3943" s="242"/>
      <c r="B3943" s="242"/>
      <c r="C3943" s="242"/>
      <c r="D3943" s="243"/>
      <c r="E3943" s="243"/>
      <c r="F3943" s="244"/>
      <c r="G3943" s="247"/>
      <c r="H3943" s="246"/>
      <c r="I3943" s="247"/>
    </row>
    <row r="3944" spans="1:9">
      <c r="A3944" s="242"/>
      <c r="B3944" s="242"/>
      <c r="C3944" s="242"/>
      <c r="D3944" s="243"/>
      <c r="E3944" s="243"/>
      <c r="F3944" s="244"/>
      <c r="G3944" s="247"/>
      <c r="H3944" s="246"/>
      <c r="I3944" s="247"/>
    </row>
    <row r="3945" spans="1:9">
      <c r="A3945" s="242"/>
      <c r="B3945" s="242"/>
      <c r="C3945" s="242"/>
      <c r="D3945" s="243"/>
      <c r="E3945" s="243"/>
      <c r="F3945" s="244"/>
      <c r="G3945" s="247"/>
      <c r="H3945" s="246"/>
      <c r="I3945" s="247"/>
    </row>
    <row r="3946" spans="1:9">
      <c r="A3946" s="242"/>
      <c r="B3946" s="242"/>
      <c r="C3946" s="242"/>
      <c r="D3946" s="243"/>
      <c r="E3946" s="243"/>
      <c r="F3946" s="244"/>
      <c r="G3946" s="247"/>
      <c r="H3946" s="246"/>
      <c r="I3946" s="247"/>
    </row>
    <row r="3947" spans="1:9">
      <c r="A3947" s="242"/>
      <c r="B3947" s="242"/>
      <c r="C3947" s="242"/>
      <c r="D3947" s="243"/>
      <c r="E3947" s="243"/>
      <c r="F3947" s="244"/>
      <c r="G3947" s="247"/>
      <c r="H3947" s="246"/>
      <c r="I3947" s="247"/>
    </row>
    <row r="3948" spans="1:9">
      <c r="A3948" s="242"/>
      <c r="B3948" s="242"/>
      <c r="C3948" s="242"/>
      <c r="D3948" s="243"/>
      <c r="E3948" s="243"/>
      <c r="F3948" s="244"/>
      <c r="G3948" s="247"/>
      <c r="H3948" s="246"/>
      <c r="I3948" s="247"/>
    </row>
    <row r="3949" spans="1:9">
      <c r="A3949" s="242"/>
      <c r="B3949" s="242"/>
      <c r="C3949" s="242"/>
      <c r="D3949" s="243"/>
      <c r="E3949" s="243"/>
      <c r="F3949" s="244"/>
      <c r="G3949" s="247"/>
      <c r="H3949" s="246"/>
      <c r="I3949" s="247"/>
    </row>
    <row r="3950" spans="1:9">
      <c r="A3950" s="242"/>
      <c r="B3950" s="242"/>
      <c r="C3950" s="242"/>
      <c r="D3950" s="243"/>
      <c r="E3950" s="243"/>
      <c r="F3950" s="244"/>
      <c r="G3950" s="247"/>
      <c r="H3950" s="246"/>
      <c r="I3950" s="247"/>
    </row>
    <row r="3951" spans="1:9">
      <c r="A3951" s="242"/>
      <c r="B3951" s="242"/>
      <c r="C3951" s="242"/>
      <c r="D3951" s="243"/>
      <c r="E3951" s="243"/>
      <c r="F3951" s="244"/>
      <c r="G3951" s="247"/>
      <c r="H3951" s="246"/>
      <c r="I3951" s="247"/>
    </row>
    <row r="3952" spans="1:9">
      <c r="A3952" s="242"/>
      <c r="B3952" s="242"/>
      <c r="C3952" s="242"/>
      <c r="D3952" s="243"/>
      <c r="E3952" s="243"/>
      <c r="F3952" s="244"/>
      <c r="G3952" s="247"/>
      <c r="H3952" s="246"/>
      <c r="I3952" s="247"/>
    </row>
    <row r="3953" spans="1:9">
      <c r="A3953" s="242"/>
      <c r="B3953" s="242"/>
      <c r="C3953" s="242"/>
      <c r="D3953" s="243"/>
      <c r="E3953" s="243"/>
      <c r="F3953" s="244"/>
      <c r="G3953" s="247"/>
      <c r="H3953" s="246"/>
      <c r="I3953" s="247"/>
    </row>
    <row r="3954" spans="1:9">
      <c r="A3954" s="242"/>
      <c r="B3954" s="242"/>
      <c r="C3954" s="242"/>
      <c r="D3954" s="243"/>
      <c r="E3954" s="243"/>
      <c r="F3954" s="244"/>
      <c r="G3954" s="247"/>
      <c r="H3954" s="246"/>
      <c r="I3954" s="247"/>
    </row>
    <row r="3955" spans="1:9">
      <c r="A3955" s="242"/>
      <c r="B3955" s="242"/>
      <c r="C3955" s="242"/>
      <c r="D3955" s="243"/>
      <c r="E3955" s="243"/>
      <c r="F3955" s="244"/>
      <c r="G3955" s="247"/>
      <c r="H3955" s="246"/>
      <c r="I3955" s="247"/>
    </row>
    <row r="3956" spans="1:9">
      <c r="A3956" s="242"/>
      <c r="B3956" s="242"/>
      <c r="C3956" s="242"/>
      <c r="D3956" s="243"/>
      <c r="E3956" s="243"/>
      <c r="F3956" s="244"/>
      <c r="G3956" s="247"/>
      <c r="H3956" s="246"/>
      <c r="I3956" s="247"/>
    </row>
    <row r="3957" spans="1:9">
      <c r="A3957" s="242"/>
      <c r="B3957" s="242"/>
      <c r="C3957" s="242"/>
      <c r="D3957" s="243"/>
      <c r="E3957" s="243"/>
      <c r="F3957" s="244"/>
      <c r="G3957" s="247"/>
      <c r="H3957" s="246"/>
      <c r="I3957" s="247"/>
    </row>
    <row r="3958" spans="1:9">
      <c r="A3958" s="242"/>
      <c r="B3958" s="242"/>
      <c r="C3958" s="242"/>
      <c r="D3958" s="243"/>
      <c r="E3958" s="243"/>
      <c r="F3958" s="244"/>
      <c r="G3958" s="247"/>
      <c r="H3958" s="246"/>
      <c r="I3958" s="247"/>
    </row>
    <row r="3959" spans="1:9">
      <c r="A3959" s="242"/>
      <c r="B3959" s="242"/>
      <c r="C3959" s="242"/>
      <c r="D3959" s="243"/>
      <c r="E3959" s="243"/>
      <c r="F3959" s="244"/>
      <c r="G3959" s="247"/>
      <c r="H3959" s="246"/>
      <c r="I3959" s="247"/>
    </row>
    <row r="3960" spans="1:9">
      <c r="A3960" s="242"/>
      <c r="B3960" s="242"/>
      <c r="C3960" s="242"/>
      <c r="D3960" s="243"/>
      <c r="E3960" s="243"/>
      <c r="F3960" s="244"/>
      <c r="G3960" s="247"/>
      <c r="H3960" s="246"/>
      <c r="I3960" s="247"/>
    </row>
    <row r="3961" spans="1:9">
      <c r="A3961" s="242"/>
      <c r="B3961" s="242"/>
      <c r="C3961" s="242"/>
      <c r="D3961" s="243"/>
      <c r="E3961" s="243"/>
      <c r="F3961" s="244"/>
      <c r="G3961" s="247"/>
      <c r="H3961" s="246"/>
      <c r="I3961" s="247"/>
    </row>
    <row r="3962" spans="1:9">
      <c r="A3962" s="242"/>
      <c r="B3962" s="242"/>
      <c r="C3962" s="242"/>
      <c r="D3962" s="243"/>
      <c r="E3962" s="243"/>
      <c r="F3962" s="244"/>
      <c r="G3962" s="247"/>
      <c r="H3962" s="246"/>
      <c r="I3962" s="247"/>
    </row>
    <row r="3963" spans="1:9">
      <c r="A3963" s="242"/>
      <c r="B3963" s="242"/>
      <c r="C3963" s="242"/>
      <c r="D3963" s="243"/>
      <c r="E3963" s="243"/>
      <c r="F3963" s="244"/>
      <c r="G3963" s="247"/>
      <c r="H3963" s="246"/>
      <c r="I3963" s="247"/>
    </row>
    <row r="3964" spans="1:9">
      <c r="A3964" s="242"/>
      <c r="B3964" s="242"/>
      <c r="C3964" s="242"/>
      <c r="D3964" s="243"/>
      <c r="E3964" s="243"/>
      <c r="F3964" s="244"/>
      <c r="G3964" s="247"/>
      <c r="H3964" s="246"/>
      <c r="I3964" s="247"/>
    </row>
    <row r="3965" spans="1:9">
      <c r="A3965" s="242"/>
      <c r="B3965" s="242"/>
      <c r="C3965" s="242"/>
      <c r="D3965" s="243"/>
      <c r="E3965" s="243"/>
      <c r="F3965" s="244"/>
      <c r="G3965" s="247"/>
      <c r="H3965" s="246"/>
      <c r="I3965" s="247"/>
    </row>
    <row r="3966" spans="1:9">
      <c r="A3966" s="242"/>
      <c r="B3966" s="242"/>
      <c r="C3966" s="242"/>
      <c r="D3966" s="243"/>
      <c r="E3966" s="243"/>
      <c r="F3966" s="244"/>
      <c r="G3966" s="247"/>
      <c r="H3966" s="246"/>
      <c r="I3966" s="247"/>
    </row>
    <row r="3967" spans="1:9">
      <c r="A3967" s="242"/>
      <c r="B3967" s="242"/>
      <c r="C3967" s="242"/>
      <c r="D3967" s="243"/>
      <c r="E3967" s="243"/>
      <c r="F3967" s="244"/>
      <c r="G3967" s="247"/>
      <c r="H3967" s="246"/>
      <c r="I3967" s="247"/>
    </row>
    <row r="3968" spans="1:9">
      <c r="A3968" s="242"/>
      <c r="B3968" s="242"/>
      <c r="C3968" s="242"/>
      <c r="D3968" s="243"/>
      <c r="E3968" s="243"/>
      <c r="F3968" s="244"/>
      <c r="G3968" s="247"/>
      <c r="H3968" s="246"/>
      <c r="I3968" s="247"/>
    </row>
    <row r="3969" spans="1:9">
      <c r="A3969" s="242"/>
      <c r="B3969" s="242"/>
      <c r="C3969" s="242"/>
      <c r="D3969" s="243"/>
      <c r="E3969" s="243"/>
      <c r="F3969" s="244"/>
      <c r="G3969" s="247"/>
      <c r="H3969" s="246"/>
      <c r="I3969" s="247"/>
    </row>
    <row r="3970" spans="1:9">
      <c r="A3970" s="242"/>
      <c r="B3970" s="242"/>
      <c r="C3970" s="242"/>
      <c r="D3970" s="243"/>
      <c r="E3970" s="243"/>
      <c r="F3970" s="244"/>
      <c r="G3970" s="247"/>
      <c r="H3970" s="246"/>
      <c r="I3970" s="247"/>
    </row>
    <row r="3971" spans="1:9">
      <c r="A3971" s="242"/>
      <c r="B3971" s="242"/>
      <c r="C3971" s="242"/>
      <c r="D3971" s="243"/>
      <c r="E3971" s="243"/>
      <c r="F3971" s="244"/>
      <c r="G3971" s="247"/>
      <c r="H3971" s="246"/>
      <c r="I3971" s="247"/>
    </row>
    <row r="3972" spans="1:9">
      <c r="A3972" s="242"/>
      <c r="B3972" s="242"/>
      <c r="C3972" s="242"/>
      <c r="D3972" s="243"/>
      <c r="E3972" s="243"/>
      <c r="F3972" s="244"/>
      <c r="G3972" s="247"/>
      <c r="H3972" s="246"/>
      <c r="I3972" s="247"/>
    </row>
    <row r="3973" spans="1:9">
      <c r="A3973" s="242"/>
      <c r="B3973" s="242"/>
      <c r="C3973" s="242"/>
      <c r="D3973" s="243"/>
      <c r="E3973" s="243"/>
      <c r="F3973" s="244"/>
      <c r="G3973" s="247"/>
      <c r="H3973" s="246"/>
      <c r="I3973" s="247"/>
    </row>
    <row r="3974" spans="1:9">
      <c r="A3974" s="242"/>
      <c r="B3974" s="242"/>
      <c r="C3974" s="242"/>
      <c r="D3974" s="243"/>
      <c r="E3974" s="243"/>
      <c r="F3974" s="244"/>
      <c r="G3974" s="247"/>
      <c r="H3974" s="246"/>
      <c r="I3974" s="247"/>
    </row>
    <row r="3975" spans="1:9">
      <c r="A3975" s="242"/>
      <c r="B3975" s="242"/>
      <c r="C3975" s="242"/>
      <c r="D3975" s="243"/>
      <c r="E3975" s="243"/>
      <c r="F3975" s="244"/>
      <c r="G3975" s="247"/>
      <c r="H3975" s="246"/>
      <c r="I3975" s="247"/>
    </row>
    <row r="3976" spans="1:9">
      <c r="A3976" s="242"/>
      <c r="B3976" s="242"/>
      <c r="C3976" s="242"/>
      <c r="D3976" s="243"/>
      <c r="E3976" s="243"/>
      <c r="F3976" s="244"/>
      <c r="G3976" s="247"/>
      <c r="H3976" s="246"/>
      <c r="I3976" s="247"/>
    </row>
    <row r="3977" spans="1:9">
      <c r="A3977" s="242"/>
      <c r="B3977" s="242"/>
      <c r="C3977" s="242"/>
      <c r="D3977" s="243"/>
      <c r="E3977" s="243"/>
      <c r="F3977" s="244"/>
      <c r="G3977" s="247"/>
      <c r="H3977" s="246"/>
      <c r="I3977" s="247"/>
    </row>
    <row r="3978" spans="1:9">
      <c r="A3978" s="242"/>
      <c r="B3978" s="242"/>
      <c r="C3978" s="242"/>
      <c r="D3978" s="243"/>
      <c r="E3978" s="243"/>
      <c r="F3978" s="244"/>
      <c r="G3978" s="247"/>
      <c r="H3978" s="246"/>
      <c r="I3978" s="247"/>
    </row>
    <row r="3979" spans="1:9">
      <c r="A3979" s="242"/>
      <c r="B3979" s="242"/>
      <c r="C3979" s="242"/>
      <c r="D3979" s="243"/>
      <c r="E3979" s="243"/>
      <c r="F3979" s="244"/>
      <c r="G3979" s="247"/>
      <c r="H3979" s="246"/>
      <c r="I3979" s="247"/>
    </row>
    <row r="3980" spans="1:9">
      <c r="A3980" s="242"/>
      <c r="B3980" s="242"/>
      <c r="C3980" s="242"/>
      <c r="D3980" s="243"/>
      <c r="E3980" s="243"/>
      <c r="F3980" s="244"/>
      <c r="G3980" s="247"/>
      <c r="H3980" s="246"/>
      <c r="I3980" s="247"/>
    </row>
    <row r="3981" spans="1:9">
      <c r="A3981" s="242"/>
      <c r="B3981" s="242"/>
      <c r="C3981" s="242"/>
      <c r="D3981" s="243"/>
      <c r="E3981" s="243"/>
      <c r="F3981" s="244"/>
      <c r="G3981" s="247"/>
      <c r="H3981" s="246"/>
      <c r="I3981" s="247"/>
    </row>
    <row r="3982" spans="1:9">
      <c r="A3982" s="242"/>
      <c r="B3982" s="242"/>
      <c r="C3982" s="242"/>
      <c r="D3982" s="243"/>
      <c r="E3982" s="243"/>
      <c r="F3982" s="244"/>
      <c r="G3982" s="247"/>
      <c r="H3982" s="246"/>
      <c r="I3982" s="247"/>
    </row>
    <row r="3983" spans="1:9">
      <c r="A3983" s="242"/>
      <c r="B3983" s="242"/>
      <c r="C3983" s="242"/>
      <c r="D3983" s="243"/>
      <c r="E3983" s="243"/>
      <c r="F3983" s="244"/>
      <c r="G3983" s="247"/>
      <c r="H3983" s="246"/>
      <c r="I3983" s="247"/>
    </row>
    <row r="3984" spans="1:9">
      <c r="A3984" s="242"/>
      <c r="B3984" s="242"/>
      <c r="C3984" s="242"/>
      <c r="D3984" s="243"/>
      <c r="E3984" s="243"/>
      <c r="F3984" s="244"/>
      <c r="G3984" s="247"/>
      <c r="H3984" s="246"/>
      <c r="I3984" s="247"/>
    </row>
    <row r="3985" spans="1:9">
      <c r="A3985" s="242"/>
      <c r="B3985" s="242"/>
      <c r="C3985" s="242"/>
      <c r="D3985" s="243"/>
      <c r="E3985" s="243"/>
      <c r="F3985" s="244"/>
      <c r="G3985" s="247"/>
      <c r="H3985" s="246"/>
      <c r="I3985" s="247"/>
    </row>
    <row r="3986" spans="1:9">
      <c r="A3986" s="242"/>
      <c r="B3986" s="242"/>
      <c r="C3986" s="242"/>
      <c r="D3986" s="243"/>
      <c r="E3986" s="243"/>
      <c r="F3986" s="244"/>
      <c r="G3986" s="247"/>
      <c r="H3986" s="246"/>
      <c r="I3986" s="247"/>
    </row>
    <row r="3987" spans="1:9">
      <c r="A3987" s="242"/>
      <c r="B3987" s="242"/>
      <c r="C3987" s="242"/>
      <c r="D3987" s="243"/>
      <c r="E3987" s="243"/>
      <c r="F3987" s="244"/>
      <c r="G3987" s="247"/>
      <c r="H3987" s="246"/>
      <c r="I3987" s="247"/>
    </row>
    <row r="3988" spans="1:9">
      <c r="A3988" s="242"/>
      <c r="B3988" s="242"/>
      <c r="C3988" s="242"/>
      <c r="D3988" s="243"/>
      <c r="E3988" s="243"/>
      <c r="F3988" s="244"/>
      <c r="G3988" s="247"/>
      <c r="H3988" s="246"/>
      <c r="I3988" s="247"/>
    </row>
    <row r="3989" spans="1:9">
      <c r="A3989" s="242"/>
      <c r="B3989" s="242"/>
      <c r="C3989" s="242"/>
      <c r="D3989" s="243"/>
      <c r="E3989" s="243"/>
      <c r="F3989" s="244"/>
      <c r="G3989" s="247"/>
      <c r="H3989" s="246"/>
      <c r="I3989" s="247"/>
    </row>
    <row r="3990" spans="1:9">
      <c r="A3990" s="242"/>
      <c r="B3990" s="242"/>
      <c r="C3990" s="242"/>
      <c r="D3990" s="243"/>
      <c r="E3990" s="243"/>
      <c r="F3990" s="244"/>
      <c r="G3990" s="247"/>
      <c r="H3990" s="246"/>
      <c r="I3990" s="247"/>
    </row>
    <row r="3991" spans="1:9">
      <c r="A3991" s="242"/>
      <c r="B3991" s="242"/>
      <c r="C3991" s="242"/>
      <c r="D3991" s="243"/>
      <c r="E3991" s="243"/>
      <c r="F3991" s="244"/>
      <c r="G3991" s="247"/>
      <c r="H3991" s="246"/>
      <c r="I3991" s="247"/>
    </row>
    <row r="3992" spans="1:9">
      <c r="A3992" s="242"/>
      <c r="B3992" s="242"/>
      <c r="C3992" s="242"/>
      <c r="D3992" s="243"/>
      <c r="E3992" s="243"/>
      <c r="F3992" s="244"/>
      <c r="G3992" s="247"/>
      <c r="H3992" s="246"/>
      <c r="I3992" s="247"/>
    </row>
    <row r="3993" spans="1:9">
      <c r="A3993" s="242"/>
      <c r="B3993" s="242"/>
      <c r="C3993" s="242"/>
      <c r="D3993" s="243"/>
      <c r="E3993" s="243"/>
      <c r="F3993" s="244"/>
      <c r="G3993" s="247"/>
      <c r="H3993" s="246"/>
      <c r="I3993" s="247"/>
    </row>
    <row r="3994" spans="1:9">
      <c r="A3994" s="242"/>
      <c r="B3994" s="242"/>
      <c r="C3994" s="242"/>
      <c r="D3994" s="243"/>
      <c r="E3994" s="243"/>
      <c r="F3994" s="244"/>
      <c r="G3994" s="247"/>
      <c r="H3994" s="246"/>
      <c r="I3994" s="247"/>
    </row>
    <row r="3995" spans="1:9">
      <c r="A3995" s="242"/>
      <c r="B3995" s="242"/>
      <c r="C3995" s="242"/>
      <c r="D3995" s="243"/>
      <c r="E3995" s="243"/>
      <c r="F3995" s="244"/>
      <c r="G3995" s="247"/>
      <c r="H3995" s="246"/>
      <c r="I3995" s="247"/>
    </row>
    <row r="3996" spans="1:9">
      <c r="A3996" s="242"/>
      <c r="B3996" s="242"/>
      <c r="C3996" s="242"/>
      <c r="D3996" s="243"/>
      <c r="E3996" s="243"/>
      <c r="F3996" s="244"/>
      <c r="G3996" s="247"/>
      <c r="H3996" s="246"/>
      <c r="I3996" s="247"/>
    </row>
    <row r="3997" spans="1:9">
      <c r="A3997" s="242"/>
      <c r="B3997" s="242"/>
      <c r="C3997" s="242"/>
      <c r="D3997" s="243"/>
      <c r="E3997" s="243"/>
      <c r="F3997" s="244"/>
      <c r="G3997" s="247"/>
      <c r="H3997" s="246"/>
      <c r="I3997" s="247"/>
    </row>
    <row r="3998" spans="1:9">
      <c r="A3998" s="242"/>
      <c r="B3998" s="242"/>
      <c r="C3998" s="242"/>
      <c r="D3998" s="243"/>
      <c r="E3998" s="243"/>
      <c r="F3998" s="244"/>
      <c r="G3998" s="247"/>
      <c r="H3998" s="246"/>
      <c r="I3998" s="247"/>
    </row>
    <row r="3999" spans="1:9">
      <c r="A3999" s="242"/>
      <c r="B3999" s="242"/>
      <c r="C3999" s="242"/>
      <c r="D3999" s="243"/>
      <c r="E3999" s="243"/>
      <c r="F3999" s="244"/>
      <c r="G3999" s="247"/>
      <c r="H3999" s="246"/>
      <c r="I3999" s="247"/>
    </row>
    <row r="4000" spans="1:9">
      <c r="A4000" s="242"/>
      <c r="B4000" s="242"/>
      <c r="C4000" s="242"/>
      <c r="D4000" s="243"/>
      <c r="E4000" s="243"/>
      <c r="F4000" s="244"/>
      <c r="G4000" s="247"/>
      <c r="H4000" s="246"/>
      <c r="I4000" s="247"/>
    </row>
    <row r="4001" spans="1:9">
      <c r="A4001" s="242"/>
      <c r="B4001" s="242"/>
      <c r="C4001" s="242"/>
      <c r="D4001" s="243"/>
      <c r="E4001" s="243"/>
      <c r="F4001" s="244"/>
      <c r="G4001" s="247"/>
      <c r="H4001" s="246"/>
      <c r="I4001" s="247"/>
    </row>
    <row r="4002" spans="1:9">
      <c r="A4002" s="242"/>
      <c r="B4002" s="242"/>
      <c r="C4002" s="242"/>
      <c r="D4002" s="243"/>
      <c r="E4002" s="243"/>
      <c r="F4002" s="244"/>
      <c r="G4002" s="247"/>
      <c r="H4002" s="246"/>
      <c r="I4002" s="247"/>
    </row>
    <row r="4003" spans="1:9">
      <c r="A4003" s="242"/>
      <c r="B4003" s="242"/>
      <c r="C4003" s="242"/>
      <c r="D4003" s="243"/>
      <c r="E4003" s="243"/>
      <c r="F4003" s="244"/>
      <c r="G4003" s="247"/>
      <c r="H4003" s="246"/>
      <c r="I4003" s="247"/>
    </row>
    <row r="4004" spans="1:9">
      <c r="A4004" s="242"/>
      <c r="B4004" s="242"/>
      <c r="C4004" s="242"/>
      <c r="D4004" s="243"/>
      <c r="E4004" s="243"/>
      <c r="F4004" s="244"/>
      <c r="G4004" s="247"/>
      <c r="H4004" s="246"/>
      <c r="I4004" s="247"/>
    </row>
    <row r="4005" spans="1:9">
      <c r="A4005" s="242"/>
      <c r="B4005" s="242"/>
      <c r="C4005" s="242"/>
      <c r="D4005" s="243"/>
      <c r="E4005" s="243"/>
      <c r="F4005" s="244"/>
      <c r="G4005" s="247"/>
      <c r="H4005" s="246"/>
      <c r="I4005" s="247"/>
    </row>
    <row r="4006" spans="1:9">
      <c r="A4006" s="242"/>
      <c r="B4006" s="242"/>
      <c r="C4006" s="242"/>
      <c r="D4006" s="243"/>
      <c r="E4006" s="243"/>
      <c r="F4006" s="244"/>
      <c r="G4006" s="247"/>
      <c r="H4006" s="246"/>
      <c r="I4006" s="247"/>
    </row>
    <row r="4007" spans="1:9">
      <c r="A4007" s="242"/>
      <c r="B4007" s="242"/>
      <c r="C4007" s="242"/>
      <c r="D4007" s="243"/>
      <c r="E4007" s="243"/>
      <c r="F4007" s="244"/>
      <c r="G4007" s="247"/>
      <c r="H4007" s="246"/>
      <c r="I4007" s="247"/>
    </row>
    <row r="4008" spans="1:9">
      <c r="A4008" s="242"/>
      <c r="B4008" s="242"/>
      <c r="C4008" s="242"/>
      <c r="D4008" s="243"/>
      <c r="E4008" s="243"/>
      <c r="F4008" s="244"/>
      <c r="G4008" s="247"/>
      <c r="H4008" s="246"/>
      <c r="I4008" s="247"/>
    </row>
    <row r="4009" spans="1:9">
      <c r="A4009" s="242"/>
      <c r="B4009" s="242"/>
      <c r="C4009" s="242"/>
      <c r="D4009" s="243"/>
      <c r="E4009" s="243"/>
      <c r="F4009" s="244"/>
      <c r="G4009" s="247"/>
      <c r="H4009" s="246"/>
      <c r="I4009" s="247"/>
    </row>
    <row r="4010" spans="1:9">
      <c r="A4010" s="242"/>
      <c r="B4010" s="242"/>
      <c r="C4010" s="242"/>
      <c r="D4010" s="243"/>
      <c r="E4010" s="243"/>
      <c r="F4010" s="244"/>
      <c r="G4010" s="247"/>
      <c r="H4010" s="246"/>
      <c r="I4010" s="247"/>
    </row>
    <row r="4011" spans="1:9">
      <c r="A4011" s="242"/>
      <c r="B4011" s="242"/>
      <c r="C4011" s="242"/>
      <c r="D4011" s="243"/>
      <c r="E4011" s="243"/>
      <c r="F4011" s="244"/>
      <c r="G4011" s="247"/>
      <c r="H4011" s="246"/>
      <c r="I4011" s="247"/>
    </row>
    <row r="4012" spans="1:9">
      <c r="A4012" s="242"/>
      <c r="B4012" s="242"/>
      <c r="C4012" s="242"/>
      <c r="D4012" s="243"/>
      <c r="E4012" s="243"/>
      <c r="F4012" s="244"/>
      <c r="G4012" s="247"/>
      <c r="H4012" s="246"/>
      <c r="I4012" s="247"/>
    </row>
    <row r="4013" spans="1:9">
      <c r="A4013" s="242"/>
      <c r="B4013" s="242"/>
      <c r="C4013" s="242"/>
      <c r="D4013" s="243"/>
      <c r="E4013" s="243"/>
      <c r="F4013" s="244"/>
      <c r="G4013" s="247"/>
      <c r="H4013" s="246"/>
      <c r="I4013" s="247"/>
    </row>
    <row r="4014" spans="1:9">
      <c r="A4014" s="242"/>
      <c r="B4014" s="242"/>
      <c r="C4014" s="242"/>
      <c r="D4014" s="243"/>
      <c r="E4014" s="243"/>
      <c r="F4014" s="244"/>
      <c r="G4014" s="247"/>
      <c r="H4014" s="246"/>
      <c r="I4014" s="247"/>
    </row>
    <row r="4015" spans="1:9">
      <c r="A4015" s="242"/>
      <c r="B4015" s="242"/>
      <c r="C4015" s="242"/>
      <c r="D4015" s="243"/>
      <c r="E4015" s="243"/>
      <c r="F4015" s="244"/>
      <c r="G4015" s="247"/>
      <c r="H4015" s="246"/>
      <c r="I4015" s="247"/>
    </row>
    <row r="4016" spans="1:9">
      <c r="A4016" s="242"/>
      <c r="B4016" s="242"/>
      <c r="C4016" s="242"/>
      <c r="D4016" s="243"/>
      <c r="E4016" s="243"/>
      <c r="F4016" s="244"/>
      <c r="G4016" s="247"/>
      <c r="H4016" s="246"/>
      <c r="I4016" s="247"/>
    </row>
    <row r="4017" spans="1:9">
      <c r="A4017" s="242"/>
      <c r="B4017" s="242"/>
      <c r="C4017" s="242"/>
      <c r="D4017" s="243"/>
      <c r="E4017" s="243"/>
      <c r="F4017" s="244"/>
      <c r="G4017" s="247"/>
      <c r="H4017" s="246"/>
      <c r="I4017" s="247"/>
    </row>
    <row r="4018" spans="1:9">
      <c r="A4018" s="242"/>
      <c r="B4018" s="242"/>
      <c r="C4018" s="242"/>
      <c r="D4018" s="243"/>
      <c r="E4018" s="243"/>
      <c r="F4018" s="244"/>
      <c r="G4018" s="247"/>
      <c r="H4018" s="246"/>
      <c r="I4018" s="247"/>
    </row>
    <row r="4019" spans="1:9">
      <c r="A4019" s="242"/>
      <c r="B4019" s="242"/>
      <c r="C4019" s="242"/>
      <c r="D4019" s="243"/>
      <c r="E4019" s="243"/>
      <c r="F4019" s="244"/>
      <c r="G4019" s="247"/>
      <c r="H4019" s="246"/>
      <c r="I4019" s="247"/>
    </row>
    <row r="4020" spans="1:9">
      <c r="A4020" s="242"/>
      <c r="B4020" s="242"/>
      <c r="C4020" s="242"/>
      <c r="D4020" s="243"/>
      <c r="E4020" s="243"/>
      <c r="F4020" s="244"/>
      <c r="G4020" s="247"/>
      <c r="H4020" s="246"/>
      <c r="I4020" s="247"/>
    </row>
    <row r="4021" spans="1:9">
      <c r="A4021" s="242"/>
      <c r="B4021" s="242"/>
      <c r="C4021" s="242"/>
      <c r="D4021" s="243"/>
      <c r="E4021" s="243"/>
      <c r="F4021" s="244"/>
      <c r="G4021" s="247"/>
      <c r="H4021" s="246"/>
      <c r="I4021" s="247"/>
    </row>
    <row r="4022" spans="1:9">
      <c r="A4022" s="242"/>
      <c r="B4022" s="242"/>
      <c r="C4022" s="242"/>
      <c r="D4022" s="243"/>
      <c r="E4022" s="243"/>
      <c r="F4022" s="244"/>
      <c r="G4022" s="247"/>
      <c r="H4022" s="246"/>
      <c r="I4022" s="247"/>
    </row>
    <row r="4023" spans="1:9">
      <c r="A4023" s="242"/>
      <c r="B4023" s="242"/>
      <c r="C4023" s="242"/>
      <c r="D4023" s="243"/>
      <c r="E4023" s="243"/>
      <c r="F4023" s="244"/>
      <c r="G4023" s="247"/>
      <c r="H4023" s="246"/>
      <c r="I4023" s="247"/>
    </row>
    <row r="4024" spans="1:9">
      <c r="A4024" s="242"/>
      <c r="B4024" s="242"/>
      <c r="C4024" s="242"/>
      <c r="D4024" s="243"/>
      <c r="E4024" s="243"/>
      <c r="F4024" s="244"/>
      <c r="G4024" s="247"/>
      <c r="H4024" s="246"/>
      <c r="I4024" s="247"/>
    </row>
    <row r="4025" spans="1:9">
      <c r="A4025" s="242"/>
      <c r="B4025" s="242"/>
      <c r="C4025" s="242"/>
      <c r="D4025" s="243"/>
      <c r="E4025" s="243"/>
      <c r="F4025" s="244"/>
      <c r="G4025" s="247"/>
      <c r="H4025" s="246"/>
      <c r="I4025" s="247"/>
    </row>
    <row r="4026" spans="1:9">
      <c r="A4026" s="242"/>
      <c r="B4026" s="242"/>
      <c r="C4026" s="242"/>
      <c r="D4026" s="243"/>
      <c r="E4026" s="243"/>
      <c r="F4026" s="244"/>
      <c r="G4026" s="247"/>
      <c r="H4026" s="246"/>
      <c r="I4026" s="247"/>
    </row>
    <row r="4027" spans="1:9">
      <c r="A4027" s="242"/>
      <c r="B4027" s="242"/>
      <c r="C4027" s="242"/>
      <c r="D4027" s="243"/>
      <c r="E4027" s="243"/>
      <c r="F4027" s="244"/>
      <c r="G4027" s="247"/>
      <c r="H4027" s="246"/>
      <c r="I4027" s="247"/>
    </row>
    <row r="4028" spans="1:9">
      <c r="A4028" s="242"/>
      <c r="B4028" s="242"/>
      <c r="C4028" s="242"/>
      <c r="D4028" s="243"/>
      <c r="E4028" s="243"/>
      <c r="F4028" s="244"/>
      <c r="G4028" s="247"/>
      <c r="H4028" s="246"/>
      <c r="I4028" s="247"/>
    </row>
    <row r="4029" spans="1:9">
      <c r="A4029" s="242"/>
      <c r="B4029" s="242"/>
      <c r="C4029" s="242"/>
      <c r="D4029" s="243"/>
      <c r="E4029" s="243"/>
      <c r="F4029" s="244"/>
      <c r="G4029" s="247"/>
      <c r="H4029" s="246"/>
      <c r="I4029" s="247"/>
    </row>
    <row r="4030" spans="1:9">
      <c r="A4030" s="242"/>
      <c r="B4030" s="242"/>
      <c r="C4030" s="242"/>
      <c r="D4030" s="243"/>
      <c r="E4030" s="243"/>
      <c r="F4030" s="244"/>
      <c r="G4030" s="247"/>
      <c r="H4030" s="246"/>
      <c r="I4030" s="247"/>
    </row>
    <row r="4031" spans="1:9">
      <c r="A4031" s="242"/>
      <c r="B4031" s="242"/>
      <c r="C4031" s="242"/>
      <c r="D4031" s="243"/>
      <c r="E4031" s="243"/>
      <c r="F4031" s="244"/>
      <c r="G4031" s="247"/>
      <c r="H4031" s="246"/>
      <c r="I4031" s="247"/>
    </row>
    <row r="4032" spans="1:9">
      <c r="A4032" s="242"/>
      <c r="B4032" s="242"/>
      <c r="C4032" s="242"/>
      <c r="D4032" s="243"/>
      <c r="E4032" s="243"/>
      <c r="F4032" s="244"/>
      <c r="G4032" s="247"/>
      <c r="H4032" s="246"/>
      <c r="I4032" s="247"/>
    </row>
    <row r="4033" spans="1:9">
      <c r="A4033" s="242"/>
      <c r="B4033" s="242"/>
      <c r="C4033" s="242"/>
      <c r="D4033" s="243"/>
      <c r="E4033" s="243"/>
      <c r="F4033" s="244"/>
      <c r="G4033" s="247"/>
      <c r="H4033" s="246"/>
      <c r="I4033" s="247"/>
    </row>
    <row r="4034" spans="1:9">
      <c r="A4034" s="242"/>
      <c r="B4034" s="242"/>
      <c r="C4034" s="242"/>
      <c r="D4034" s="243"/>
      <c r="E4034" s="243"/>
      <c r="F4034" s="244"/>
      <c r="G4034" s="247"/>
      <c r="H4034" s="246"/>
      <c r="I4034" s="247"/>
    </row>
    <row r="4035" spans="1:9">
      <c r="A4035" s="242"/>
      <c r="B4035" s="242"/>
      <c r="C4035" s="242"/>
      <c r="D4035" s="243"/>
      <c r="E4035" s="243"/>
      <c r="F4035" s="244"/>
      <c r="G4035" s="247"/>
      <c r="H4035" s="246"/>
      <c r="I4035" s="247"/>
    </row>
    <row r="4036" spans="1:9">
      <c r="A4036" s="242"/>
      <c r="B4036" s="242"/>
      <c r="C4036" s="242"/>
      <c r="D4036" s="243"/>
      <c r="E4036" s="243"/>
      <c r="F4036" s="244"/>
      <c r="G4036" s="247"/>
      <c r="H4036" s="246"/>
      <c r="I4036" s="247"/>
    </row>
    <row r="4037" spans="1:9">
      <c r="A4037" s="242"/>
      <c r="B4037" s="242"/>
      <c r="C4037" s="242"/>
      <c r="D4037" s="243"/>
      <c r="E4037" s="243"/>
      <c r="F4037" s="244"/>
      <c r="G4037" s="247"/>
      <c r="H4037" s="246"/>
      <c r="I4037" s="247"/>
    </row>
    <row r="4038" spans="1:9">
      <c r="A4038" s="242"/>
      <c r="B4038" s="242"/>
      <c r="C4038" s="242"/>
      <c r="D4038" s="243"/>
      <c r="E4038" s="243"/>
      <c r="F4038" s="244"/>
      <c r="G4038" s="247"/>
      <c r="H4038" s="246"/>
      <c r="I4038" s="247"/>
    </row>
    <row r="4039" spans="1:9">
      <c r="A4039" s="242"/>
      <c r="B4039" s="242"/>
      <c r="C4039" s="242"/>
      <c r="D4039" s="243"/>
      <c r="E4039" s="243"/>
      <c r="F4039" s="244"/>
      <c r="G4039" s="247"/>
      <c r="H4039" s="246"/>
      <c r="I4039" s="247"/>
    </row>
    <row r="4040" spans="1:9">
      <c r="A4040" s="242"/>
      <c r="B4040" s="242"/>
      <c r="C4040" s="242"/>
      <c r="D4040" s="243"/>
      <c r="E4040" s="243"/>
      <c r="F4040" s="244"/>
      <c r="G4040" s="247"/>
      <c r="H4040" s="246"/>
      <c r="I4040" s="247"/>
    </row>
    <row r="4041" spans="1:9">
      <c r="A4041" s="242"/>
      <c r="B4041" s="242"/>
      <c r="C4041" s="242"/>
      <c r="D4041" s="243"/>
      <c r="E4041" s="243"/>
      <c r="F4041" s="244"/>
      <c r="G4041" s="247"/>
      <c r="H4041" s="246"/>
      <c r="I4041" s="247"/>
    </row>
    <row r="4042" spans="1:9">
      <c r="A4042" s="242"/>
      <c r="B4042" s="242"/>
      <c r="C4042" s="242"/>
      <c r="D4042" s="243"/>
      <c r="E4042" s="243"/>
      <c r="F4042" s="244"/>
      <c r="G4042" s="247"/>
      <c r="H4042" s="246"/>
      <c r="I4042" s="247"/>
    </row>
    <row r="4043" spans="1:9">
      <c r="A4043" s="242"/>
      <c r="B4043" s="242"/>
      <c r="C4043" s="242"/>
      <c r="D4043" s="243"/>
      <c r="E4043" s="243"/>
      <c r="F4043" s="244"/>
      <c r="G4043" s="247"/>
      <c r="H4043" s="246"/>
      <c r="I4043" s="247"/>
    </row>
    <row r="4044" spans="1:9">
      <c r="A4044" s="242"/>
      <c r="B4044" s="242"/>
      <c r="C4044" s="242"/>
      <c r="D4044" s="243"/>
      <c r="E4044" s="243"/>
      <c r="F4044" s="244"/>
      <c r="G4044" s="247"/>
      <c r="H4044" s="246"/>
      <c r="I4044" s="247"/>
    </row>
    <row r="4045" spans="1:9">
      <c r="A4045" s="242"/>
      <c r="B4045" s="242"/>
      <c r="C4045" s="242"/>
      <c r="D4045" s="243"/>
      <c r="E4045" s="243"/>
      <c r="F4045" s="244"/>
      <c r="G4045" s="247"/>
      <c r="H4045" s="246"/>
      <c r="I4045" s="247"/>
    </row>
    <row r="4046" spans="1:9">
      <c r="A4046" s="242"/>
      <c r="B4046" s="242"/>
      <c r="C4046" s="242"/>
      <c r="D4046" s="243"/>
      <c r="E4046" s="243"/>
      <c r="F4046" s="244"/>
      <c r="G4046" s="247"/>
      <c r="H4046" s="246"/>
      <c r="I4046" s="247"/>
    </row>
    <row r="4047" spans="1:9">
      <c r="A4047" s="242"/>
      <c r="B4047" s="242"/>
      <c r="C4047" s="242"/>
      <c r="D4047" s="243"/>
      <c r="E4047" s="243"/>
      <c r="F4047" s="244"/>
      <c r="G4047" s="247"/>
      <c r="H4047" s="246"/>
      <c r="I4047" s="247"/>
    </row>
    <row r="4048" spans="1:9">
      <c r="A4048" s="242"/>
      <c r="B4048" s="242"/>
      <c r="C4048" s="242"/>
      <c r="D4048" s="243"/>
      <c r="E4048" s="243"/>
      <c r="F4048" s="244"/>
      <c r="G4048" s="247"/>
      <c r="H4048" s="246"/>
      <c r="I4048" s="247"/>
    </row>
    <row r="4049" spans="1:9">
      <c r="A4049" s="242"/>
      <c r="B4049" s="242"/>
      <c r="C4049" s="242"/>
      <c r="D4049" s="243"/>
      <c r="E4049" s="243"/>
      <c r="F4049" s="244"/>
      <c r="G4049" s="247"/>
      <c r="H4049" s="246"/>
      <c r="I4049" s="247"/>
    </row>
    <row r="4050" spans="1:9">
      <c r="A4050" s="242"/>
      <c r="B4050" s="242"/>
      <c r="C4050" s="242"/>
      <c r="D4050" s="243"/>
      <c r="E4050" s="243"/>
      <c r="F4050" s="244"/>
      <c r="G4050" s="247"/>
      <c r="H4050" s="246"/>
      <c r="I4050" s="247"/>
    </row>
    <row r="4051" spans="1:9">
      <c r="A4051" s="242"/>
      <c r="B4051" s="242"/>
      <c r="C4051" s="242"/>
      <c r="D4051" s="243"/>
      <c r="E4051" s="243"/>
      <c r="F4051" s="244"/>
      <c r="G4051" s="247"/>
      <c r="H4051" s="246"/>
      <c r="I4051" s="247"/>
    </row>
    <row r="4052" spans="1:9">
      <c r="A4052" s="242"/>
      <c r="B4052" s="242"/>
      <c r="C4052" s="242"/>
      <c r="D4052" s="243"/>
      <c r="E4052" s="243"/>
      <c r="F4052" s="244"/>
      <c r="G4052" s="247"/>
      <c r="H4052" s="246"/>
      <c r="I4052" s="247"/>
    </row>
    <row r="4053" spans="1:9">
      <c r="A4053" s="242"/>
      <c r="B4053" s="242"/>
      <c r="C4053" s="242"/>
      <c r="D4053" s="243"/>
      <c r="E4053" s="243"/>
      <c r="F4053" s="244"/>
      <c r="G4053" s="247"/>
      <c r="H4053" s="246"/>
      <c r="I4053" s="247"/>
    </row>
    <row r="4054" spans="1:9">
      <c r="A4054" s="242"/>
      <c r="B4054" s="242"/>
      <c r="C4054" s="242"/>
      <c r="D4054" s="243"/>
      <c r="E4054" s="243"/>
      <c r="F4054" s="244"/>
      <c r="G4054" s="247"/>
      <c r="H4054" s="246"/>
      <c r="I4054" s="247"/>
    </row>
    <row r="4055" spans="1:9">
      <c r="A4055" s="242"/>
      <c r="B4055" s="242"/>
      <c r="C4055" s="242"/>
      <c r="D4055" s="243"/>
      <c r="E4055" s="243"/>
      <c r="F4055" s="244"/>
      <c r="G4055" s="247"/>
      <c r="H4055" s="246"/>
      <c r="I4055" s="247"/>
    </row>
    <row r="4056" spans="1:9">
      <c r="A4056" s="242"/>
      <c r="B4056" s="242"/>
      <c r="C4056" s="242"/>
      <c r="D4056" s="243"/>
      <c r="E4056" s="243"/>
      <c r="F4056" s="244"/>
      <c r="G4056" s="247"/>
      <c r="H4056" s="246"/>
      <c r="I4056" s="247"/>
    </row>
    <row r="4057" spans="1:9">
      <c r="A4057" s="242"/>
      <c r="B4057" s="242"/>
      <c r="C4057" s="242"/>
      <c r="D4057" s="243"/>
      <c r="E4057" s="243"/>
      <c r="F4057" s="244"/>
      <c r="G4057" s="247"/>
      <c r="H4057" s="246"/>
      <c r="I4057" s="247"/>
    </row>
    <row r="4058" spans="1:9">
      <c r="A4058" s="242"/>
      <c r="B4058" s="242"/>
      <c r="C4058" s="242"/>
      <c r="D4058" s="243"/>
      <c r="E4058" s="243"/>
      <c r="F4058" s="244"/>
      <c r="G4058" s="247"/>
      <c r="H4058" s="246"/>
      <c r="I4058" s="247"/>
    </row>
    <row r="4059" spans="1:9">
      <c r="A4059" s="242"/>
      <c r="B4059" s="242"/>
      <c r="C4059" s="242"/>
      <c r="D4059" s="243"/>
      <c r="E4059" s="243"/>
      <c r="F4059" s="244"/>
      <c r="G4059" s="247"/>
      <c r="H4059" s="246"/>
      <c r="I4059" s="247"/>
    </row>
    <row r="4060" spans="1:9">
      <c r="A4060" s="242"/>
      <c r="B4060" s="242"/>
      <c r="C4060" s="242"/>
      <c r="D4060" s="243"/>
      <c r="E4060" s="243"/>
      <c r="F4060" s="244"/>
      <c r="G4060" s="247"/>
      <c r="H4060" s="246"/>
      <c r="I4060" s="247"/>
    </row>
    <row r="4061" spans="1:9">
      <c r="A4061" s="242"/>
      <c r="B4061" s="242"/>
      <c r="C4061" s="242"/>
      <c r="D4061" s="243"/>
      <c r="E4061" s="243"/>
      <c r="F4061" s="244"/>
      <c r="G4061" s="247"/>
      <c r="H4061" s="246"/>
      <c r="I4061" s="247"/>
    </row>
    <row r="4062" spans="1:9">
      <c r="A4062" s="242"/>
      <c r="B4062" s="242"/>
      <c r="C4062" s="242"/>
      <c r="D4062" s="243"/>
      <c r="E4062" s="243"/>
      <c r="F4062" s="244"/>
      <c r="G4062" s="247"/>
      <c r="H4062" s="246"/>
      <c r="I4062" s="247"/>
    </row>
    <row r="4063" spans="1:9">
      <c r="A4063" s="242"/>
      <c r="B4063" s="242"/>
      <c r="C4063" s="242"/>
      <c r="D4063" s="243"/>
      <c r="E4063" s="243"/>
      <c r="F4063" s="244"/>
      <c r="G4063" s="247"/>
      <c r="H4063" s="246"/>
      <c r="I4063" s="247"/>
    </row>
    <row r="4064" spans="1:9">
      <c r="A4064" s="242"/>
      <c r="B4064" s="242"/>
      <c r="C4064" s="242"/>
      <c r="D4064" s="243"/>
      <c r="E4064" s="243"/>
      <c r="F4064" s="244"/>
      <c r="G4064" s="247"/>
      <c r="H4064" s="246"/>
      <c r="I4064" s="247"/>
    </row>
    <row r="4065" spans="1:9">
      <c r="A4065" s="242"/>
      <c r="B4065" s="242"/>
      <c r="C4065" s="242"/>
      <c r="D4065" s="243"/>
      <c r="E4065" s="243"/>
      <c r="F4065" s="244"/>
      <c r="G4065" s="247"/>
      <c r="H4065" s="246"/>
      <c r="I4065" s="247"/>
    </row>
    <row r="4066" spans="1:9">
      <c r="A4066" s="242"/>
      <c r="B4066" s="242"/>
      <c r="C4066" s="242"/>
      <c r="D4066" s="243"/>
      <c r="E4066" s="243"/>
      <c r="F4066" s="244"/>
      <c r="G4066" s="247"/>
      <c r="H4066" s="246"/>
      <c r="I4066" s="247"/>
    </row>
    <row r="4067" spans="1:9">
      <c r="A4067" s="242"/>
      <c r="B4067" s="242"/>
      <c r="C4067" s="242"/>
      <c r="D4067" s="243"/>
      <c r="E4067" s="243"/>
      <c r="F4067" s="244"/>
      <c r="G4067" s="247"/>
      <c r="H4067" s="246"/>
      <c r="I4067" s="247"/>
    </row>
    <row r="4068" spans="1:9">
      <c r="A4068" s="242"/>
      <c r="B4068" s="242"/>
      <c r="C4068" s="242"/>
      <c r="D4068" s="243"/>
      <c r="E4068" s="243"/>
      <c r="F4068" s="244"/>
      <c r="G4068" s="247"/>
      <c r="H4068" s="246"/>
      <c r="I4068" s="247"/>
    </row>
    <row r="4069" spans="1:9">
      <c r="A4069" s="242"/>
      <c r="B4069" s="242"/>
      <c r="C4069" s="242"/>
      <c r="D4069" s="243"/>
      <c r="E4069" s="243"/>
      <c r="F4069" s="244"/>
      <c r="G4069" s="247"/>
      <c r="H4069" s="246"/>
      <c r="I4069" s="247"/>
    </row>
    <row r="4070" spans="1:9">
      <c r="A4070" s="242"/>
      <c r="B4070" s="242"/>
      <c r="C4070" s="242"/>
      <c r="D4070" s="243"/>
      <c r="E4070" s="243"/>
      <c r="F4070" s="244"/>
      <c r="G4070" s="247"/>
      <c r="H4070" s="246"/>
      <c r="I4070" s="247"/>
    </row>
    <row r="4071" spans="1:9">
      <c r="A4071" s="242"/>
      <c r="B4071" s="242"/>
      <c r="C4071" s="242"/>
      <c r="D4071" s="243"/>
      <c r="E4071" s="243"/>
      <c r="F4071" s="244"/>
      <c r="G4071" s="247"/>
      <c r="H4071" s="246"/>
      <c r="I4071" s="247"/>
    </row>
    <row r="4072" spans="1:9">
      <c r="A4072" s="242"/>
      <c r="B4072" s="242"/>
      <c r="C4072" s="242"/>
      <c r="D4072" s="243"/>
      <c r="E4072" s="243"/>
      <c r="F4072" s="244"/>
      <c r="G4072" s="247"/>
      <c r="H4072" s="246"/>
      <c r="I4072" s="247"/>
    </row>
    <row r="4073" spans="1:9">
      <c r="A4073" s="242"/>
      <c r="B4073" s="242"/>
      <c r="C4073" s="242"/>
      <c r="D4073" s="243"/>
      <c r="E4073" s="243"/>
      <c r="F4073" s="244"/>
      <c r="G4073" s="247"/>
      <c r="H4073" s="246"/>
      <c r="I4073" s="247"/>
    </row>
    <row r="4074" spans="1:9">
      <c r="A4074" s="242"/>
      <c r="B4074" s="242"/>
      <c r="C4074" s="242"/>
      <c r="D4074" s="243"/>
      <c r="E4074" s="243"/>
      <c r="F4074" s="244"/>
      <c r="G4074" s="247"/>
      <c r="H4074" s="246"/>
      <c r="I4074" s="247"/>
    </row>
    <row r="4075" spans="1:9">
      <c r="A4075" s="242"/>
      <c r="B4075" s="242"/>
      <c r="C4075" s="242"/>
      <c r="D4075" s="243"/>
      <c r="E4075" s="243"/>
      <c r="F4075" s="244"/>
      <c r="G4075" s="247"/>
      <c r="H4075" s="246"/>
      <c r="I4075" s="247"/>
    </row>
    <row r="4076" spans="1:9">
      <c r="A4076" s="242"/>
      <c r="B4076" s="242"/>
      <c r="C4076" s="242"/>
      <c r="D4076" s="243"/>
      <c r="E4076" s="243"/>
      <c r="F4076" s="244"/>
      <c r="G4076" s="247"/>
      <c r="H4076" s="246"/>
      <c r="I4076" s="247"/>
    </row>
    <row r="4077" spans="1:9">
      <c r="A4077" s="242"/>
      <c r="B4077" s="242"/>
      <c r="C4077" s="242"/>
      <c r="D4077" s="243"/>
      <c r="E4077" s="243"/>
      <c r="F4077" s="244"/>
      <c r="G4077" s="247"/>
      <c r="H4077" s="246"/>
      <c r="I4077" s="247"/>
    </row>
    <row r="4078" spans="1:9">
      <c r="A4078" s="242"/>
      <c r="B4078" s="242"/>
      <c r="C4078" s="242"/>
      <c r="D4078" s="243"/>
      <c r="E4078" s="243"/>
      <c r="F4078" s="244"/>
      <c r="G4078" s="247"/>
      <c r="H4078" s="246"/>
      <c r="I4078" s="247"/>
    </row>
    <row r="4079" spans="1:9">
      <c r="A4079" s="242"/>
      <c r="B4079" s="242"/>
      <c r="C4079" s="242"/>
      <c r="D4079" s="243"/>
      <c r="E4079" s="243"/>
      <c r="F4079" s="244"/>
      <c r="G4079" s="247"/>
      <c r="H4079" s="246"/>
      <c r="I4079" s="247"/>
    </row>
    <row r="4080" spans="1:9">
      <c r="A4080" s="242"/>
      <c r="B4080" s="242"/>
      <c r="C4080" s="242"/>
      <c r="D4080" s="243"/>
      <c r="E4080" s="243"/>
      <c r="F4080" s="244"/>
      <c r="G4080" s="247"/>
      <c r="H4080" s="246"/>
      <c r="I4080" s="247"/>
    </row>
    <row r="4081" spans="1:9">
      <c r="A4081" s="242"/>
      <c r="B4081" s="242"/>
      <c r="C4081" s="242"/>
      <c r="D4081" s="243"/>
      <c r="E4081" s="243"/>
      <c r="F4081" s="244"/>
      <c r="G4081" s="247"/>
      <c r="H4081" s="246"/>
      <c r="I4081" s="247"/>
    </row>
    <row r="4082" spans="1:9">
      <c r="A4082" s="242"/>
      <c r="B4082" s="242"/>
      <c r="C4082" s="242"/>
      <c r="D4082" s="243"/>
      <c r="E4082" s="243"/>
      <c r="F4082" s="244"/>
      <c r="G4082" s="247"/>
      <c r="H4082" s="246"/>
      <c r="I4082" s="247"/>
    </row>
    <row r="4083" spans="1:9">
      <c r="A4083" s="242"/>
      <c r="B4083" s="242"/>
      <c r="C4083" s="242"/>
      <c r="D4083" s="243"/>
      <c r="E4083" s="243"/>
      <c r="F4083" s="244"/>
      <c r="G4083" s="247"/>
      <c r="H4083" s="246"/>
      <c r="I4083" s="247"/>
    </row>
    <row r="4084" spans="1:9">
      <c r="A4084" s="242"/>
      <c r="B4084" s="242"/>
      <c r="C4084" s="242"/>
      <c r="D4084" s="243"/>
      <c r="E4084" s="243"/>
      <c r="F4084" s="244"/>
      <c r="G4084" s="247"/>
      <c r="H4084" s="246"/>
      <c r="I4084" s="247"/>
    </row>
    <row r="4085" spans="1:9">
      <c r="A4085" s="242"/>
      <c r="B4085" s="242"/>
      <c r="C4085" s="242"/>
      <c r="D4085" s="243"/>
      <c r="E4085" s="243"/>
      <c r="F4085" s="244"/>
      <c r="G4085" s="247"/>
      <c r="H4085" s="246"/>
      <c r="I4085" s="247"/>
    </row>
    <row r="4086" spans="1:9">
      <c r="A4086" s="242"/>
      <c r="B4086" s="242"/>
      <c r="C4086" s="242"/>
      <c r="D4086" s="243"/>
      <c r="E4086" s="243"/>
      <c r="F4086" s="244"/>
      <c r="G4086" s="247"/>
      <c r="H4086" s="246"/>
      <c r="I4086" s="247"/>
    </row>
    <row r="4087" spans="1:9">
      <c r="A4087" s="242"/>
      <c r="B4087" s="242"/>
      <c r="C4087" s="242"/>
      <c r="D4087" s="243"/>
      <c r="E4087" s="243"/>
      <c r="F4087" s="244"/>
      <c r="G4087" s="247"/>
      <c r="H4087" s="246"/>
      <c r="I4087" s="247"/>
    </row>
    <row r="4088" spans="1:9">
      <c r="A4088" s="242"/>
      <c r="B4088" s="242"/>
      <c r="C4088" s="242"/>
      <c r="D4088" s="243"/>
      <c r="E4088" s="243"/>
      <c r="F4088" s="244"/>
      <c r="G4088" s="247"/>
      <c r="H4088" s="246"/>
      <c r="I4088" s="247"/>
    </row>
    <row r="4089" spans="1:9">
      <c r="A4089" s="242"/>
      <c r="B4089" s="242"/>
      <c r="C4089" s="242"/>
      <c r="D4089" s="243"/>
      <c r="E4089" s="243"/>
      <c r="F4089" s="244"/>
      <c r="G4089" s="247"/>
      <c r="H4089" s="246"/>
      <c r="I4089" s="247"/>
    </row>
    <row r="4090" spans="1:9">
      <c r="A4090" s="242"/>
      <c r="B4090" s="242"/>
      <c r="C4090" s="242"/>
      <c r="D4090" s="243"/>
      <c r="E4090" s="243"/>
      <c r="F4090" s="244"/>
      <c r="G4090" s="247"/>
      <c r="H4090" s="246"/>
      <c r="I4090" s="247"/>
    </row>
    <row r="4091" spans="1:9">
      <c r="A4091" s="242"/>
      <c r="B4091" s="242"/>
      <c r="C4091" s="242"/>
      <c r="D4091" s="243"/>
      <c r="E4091" s="243"/>
      <c r="F4091" s="244"/>
      <c r="G4091" s="247"/>
      <c r="H4091" s="246"/>
      <c r="I4091" s="247"/>
    </row>
    <row r="4092" spans="1:9">
      <c r="A4092" s="242"/>
      <c r="B4092" s="242"/>
      <c r="C4092" s="242"/>
      <c r="D4092" s="243"/>
      <c r="E4092" s="243"/>
      <c r="F4092" s="244"/>
      <c r="G4092" s="247"/>
      <c r="H4092" s="246"/>
      <c r="I4092" s="247"/>
    </row>
    <row r="4093" spans="1:9">
      <c r="A4093" s="242"/>
      <c r="B4093" s="242"/>
      <c r="C4093" s="242"/>
      <c r="D4093" s="243"/>
      <c r="E4093" s="243"/>
      <c r="F4093" s="244"/>
      <c r="G4093" s="247"/>
      <c r="H4093" s="246"/>
      <c r="I4093" s="247"/>
    </row>
    <row r="4094" spans="1:9">
      <c r="A4094" s="242"/>
      <c r="B4094" s="242"/>
      <c r="C4094" s="242"/>
      <c r="D4094" s="243"/>
      <c r="E4094" s="243"/>
      <c r="F4094" s="244"/>
      <c r="G4094" s="247"/>
      <c r="H4094" s="246"/>
      <c r="I4094" s="247"/>
    </row>
    <row r="4095" spans="1:9">
      <c r="A4095" s="242"/>
      <c r="B4095" s="242"/>
      <c r="C4095" s="242"/>
      <c r="D4095" s="243"/>
      <c r="E4095" s="243"/>
      <c r="F4095" s="244"/>
      <c r="G4095" s="247"/>
      <c r="H4095" s="246"/>
      <c r="I4095" s="247"/>
    </row>
    <row r="4096" spans="1:9">
      <c r="A4096" s="242"/>
      <c r="B4096" s="242"/>
      <c r="C4096" s="242"/>
      <c r="D4096" s="243"/>
      <c r="E4096" s="243"/>
      <c r="F4096" s="244"/>
      <c r="G4096" s="247"/>
      <c r="H4096" s="246"/>
      <c r="I4096" s="247"/>
    </row>
    <row r="4097" spans="1:9">
      <c r="A4097" s="242"/>
      <c r="B4097" s="242"/>
      <c r="C4097" s="242"/>
      <c r="D4097" s="243"/>
      <c r="E4097" s="243"/>
      <c r="F4097" s="244"/>
      <c r="G4097" s="247"/>
      <c r="H4097" s="246"/>
      <c r="I4097" s="248"/>
    </row>
    <row r="4098" spans="1:9">
      <c r="A4098" s="242"/>
      <c r="B4098" s="242"/>
      <c r="C4098" s="242"/>
      <c r="D4098" s="243"/>
      <c r="E4098" s="243"/>
      <c r="F4098" s="244"/>
      <c r="G4098" s="247"/>
      <c r="H4098" s="246"/>
      <c r="I4098" s="248"/>
    </row>
    <row r="4099" spans="1:9">
      <c r="A4099" s="242"/>
      <c r="B4099" s="242"/>
      <c r="C4099" s="242"/>
      <c r="D4099" s="243"/>
      <c r="E4099" s="243"/>
      <c r="F4099" s="244"/>
      <c r="G4099" s="247"/>
      <c r="H4099" s="246"/>
      <c r="I4099" s="248"/>
    </row>
    <row r="4100" spans="1:9">
      <c r="A4100" s="242"/>
      <c r="B4100" s="242"/>
      <c r="C4100" s="242"/>
      <c r="D4100" s="243"/>
      <c r="E4100" s="243"/>
      <c r="F4100" s="244"/>
      <c r="G4100" s="247"/>
      <c r="H4100" s="246"/>
      <c r="I4100" s="248"/>
    </row>
    <row r="4101" spans="1:9">
      <c r="A4101" s="242"/>
      <c r="B4101" s="242"/>
      <c r="C4101" s="242"/>
      <c r="D4101" s="243"/>
      <c r="E4101" s="243"/>
      <c r="F4101" s="244"/>
      <c r="G4101" s="247"/>
      <c r="H4101" s="246"/>
      <c r="I4101" s="248"/>
    </row>
    <row r="4102" spans="1:9">
      <c r="A4102" s="242"/>
      <c r="B4102" s="242"/>
      <c r="C4102" s="242"/>
      <c r="D4102" s="243"/>
      <c r="E4102" s="243"/>
      <c r="F4102" s="244"/>
      <c r="G4102" s="247"/>
      <c r="H4102" s="246"/>
      <c r="I4102" s="248"/>
    </row>
    <row r="4103" spans="1:9">
      <c r="A4103" s="242"/>
      <c r="B4103" s="242"/>
      <c r="C4103" s="242"/>
      <c r="D4103" s="243"/>
      <c r="E4103" s="243"/>
      <c r="F4103" s="244"/>
      <c r="G4103" s="247"/>
      <c r="H4103" s="246"/>
      <c r="I4103" s="248"/>
    </row>
    <row r="4104" spans="1:9">
      <c r="A4104" s="242"/>
      <c r="B4104" s="242"/>
      <c r="C4104" s="242"/>
      <c r="D4104" s="243"/>
      <c r="E4104" s="243"/>
      <c r="F4104" s="244"/>
      <c r="G4104" s="247"/>
      <c r="H4104" s="246"/>
      <c r="I4104" s="248"/>
    </row>
    <row r="4105" spans="1:9">
      <c r="A4105" s="242"/>
      <c r="B4105" s="242"/>
      <c r="C4105" s="242"/>
      <c r="D4105" s="243"/>
      <c r="E4105" s="243"/>
      <c r="F4105" s="244"/>
      <c r="G4105" s="247"/>
      <c r="H4105" s="246"/>
      <c r="I4105" s="248"/>
    </row>
    <row r="4106" spans="1:9">
      <c r="A4106" s="242"/>
      <c r="B4106" s="242"/>
      <c r="C4106" s="242"/>
      <c r="D4106" s="243"/>
      <c r="E4106" s="243"/>
      <c r="F4106" s="244"/>
      <c r="G4106" s="247"/>
      <c r="H4106" s="246"/>
      <c r="I4106" s="248"/>
    </row>
    <row r="4107" spans="1:9">
      <c r="A4107" s="242"/>
      <c r="B4107" s="242"/>
      <c r="C4107" s="242"/>
      <c r="D4107" s="243"/>
      <c r="E4107" s="243"/>
      <c r="F4107" s="244"/>
      <c r="G4107" s="247"/>
      <c r="H4107" s="246"/>
      <c r="I4107" s="248"/>
    </row>
    <row r="4108" spans="1:9">
      <c r="A4108" s="242"/>
      <c r="B4108" s="242"/>
      <c r="C4108" s="242"/>
      <c r="D4108" s="243"/>
      <c r="E4108" s="243"/>
      <c r="F4108" s="244"/>
      <c r="G4108" s="247"/>
      <c r="H4108" s="246"/>
      <c r="I4108" s="248"/>
    </row>
    <row r="4109" spans="1:9">
      <c r="A4109" s="242"/>
      <c r="B4109" s="242"/>
      <c r="C4109" s="242"/>
      <c r="D4109" s="243"/>
      <c r="E4109" s="243"/>
      <c r="F4109" s="244"/>
      <c r="G4109" s="247"/>
      <c r="H4109" s="246"/>
      <c r="I4109" s="248"/>
    </row>
    <row r="4110" spans="1:9">
      <c r="A4110" s="242"/>
      <c r="B4110" s="242"/>
      <c r="C4110" s="242"/>
      <c r="D4110" s="243"/>
      <c r="E4110" s="243"/>
      <c r="F4110" s="244"/>
      <c r="G4110" s="247"/>
      <c r="H4110" s="246"/>
      <c r="I4110" s="248"/>
    </row>
    <row r="4111" spans="1:9">
      <c r="A4111" s="242"/>
      <c r="B4111" s="242"/>
      <c r="C4111" s="242"/>
      <c r="D4111" s="243"/>
      <c r="E4111" s="243"/>
      <c r="F4111" s="244"/>
      <c r="G4111" s="247"/>
      <c r="H4111" s="246"/>
      <c r="I4111" s="248"/>
    </row>
    <row r="4112" spans="1:9">
      <c r="A4112" s="242"/>
      <c r="B4112" s="242"/>
      <c r="C4112" s="242"/>
      <c r="D4112" s="243"/>
      <c r="E4112" s="243"/>
      <c r="F4112" s="244"/>
      <c r="G4112" s="247"/>
      <c r="H4112" s="246"/>
      <c r="I4112" s="248"/>
    </row>
    <row r="4113" spans="1:9">
      <c r="A4113" s="242"/>
      <c r="B4113" s="242"/>
      <c r="C4113" s="242"/>
      <c r="D4113" s="243"/>
      <c r="E4113" s="243"/>
      <c r="F4113" s="244"/>
      <c r="G4113" s="247"/>
      <c r="H4113" s="246"/>
      <c r="I4113" s="248"/>
    </row>
    <row r="4114" spans="1:9">
      <c r="A4114" s="242"/>
      <c r="B4114" s="242"/>
      <c r="C4114" s="242"/>
      <c r="D4114" s="243"/>
      <c r="E4114" s="243"/>
      <c r="F4114" s="244"/>
      <c r="G4114" s="247"/>
      <c r="H4114" s="246"/>
      <c r="I4114" s="248"/>
    </row>
    <row r="4115" spans="1:9">
      <c r="A4115" s="242"/>
      <c r="B4115" s="242"/>
      <c r="C4115" s="242"/>
      <c r="D4115" s="243"/>
      <c r="E4115" s="243"/>
      <c r="F4115" s="244"/>
      <c r="G4115" s="247"/>
      <c r="H4115" s="246"/>
      <c r="I4115" s="248"/>
    </row>
    <row r="4116" spans="1:9">
      <c r="A4116" s="242"/>
      <c r="B4116" s="242"/>
      <c r="C4116" s="242"/>
      <c r="D4116" s="243"/>
      <c r="E4116" s="243"/>
      <c r="F4116" s="244"/>
      <c r="G4116" s="247"/>
      <c r="H4116" s="246"/>
      <c r="I4116" s="248"/>
    </row>
    <row r="4117" spans="1:9">
      <c r="A4117" s="242"/>
      <c r="B4117" s="242"/>
      <c r="C4117" s="242"/>
      <c r="D4117" s="243"/>
      <c r="E4117" s="243"/>
      <c r="F4117" s="244"/>
      <c r="G4117" s="247"/>
      <c r="H4117" s="246"/>
      <c r="I4117" s="248"/>
    </row>
    <row r="4118" spans="1:9">
      <c r="A4118" s="242"/>
      <c r="B4118" s="242"/>
      <c r="C4118" s="242"/>
      <c r="D4118" s="243"/>
      <c r="E4118" s="243"/>
      <c r="F4118" s="244"/>
      <c r="G4118" s="247"/>
      <c r="H4118" s="246"/>
      <c r="I4118" s="248"/>
    </row>
    <row r="4119" spans="1:9">
      <c r="A4119" s="242"/>
      <c r="B4119" s="242"/>
      <c r="C4119" s="242"/>
      <c r="D4119" s="243"/>
      <c r="E4119" s="243"/>
      <c r="F4119" s="244"/>
      <c r="G4119" s="247"/>
      <c r="H4119" s="246"/>
      <c r="I4119" s="248"/>
    </row>
    <row r="4120" spans="1:9">
      <c r="A4120" s="242"/>
      <c r="B4120" s="242"/>
      <c r="C4120" s="242"/>
      <c r="D4120" s="243"/>
      <c r="E4120" s="243"/>
      <c r="F4120" s="244"/>
      <c r="G4120" s="247"/>
      <c r="H4120" s="246"/>
      <c r="I4120" s="248"/>
    </row>
    <row r="4121" spans="1:9">
      <c r="A4121" s="242"/>
      <c r="B4121" s="242"/>
      <c r="C4121" s="242"/>
      <c r="D4121" s="243"/>
      <c r="E4121" s="243"/>
      <c r="F4121" s="244"/>
      <c r="G4121" s="247"/>
      <c r="H4121" s="246"/>
      <c r="I4121" s="248"/>
    </row>
    <row r="4122" spans="1:9">
      <c r="A4122" s="242"/>
      <c r="B4122" s="242"/>
      <c r="C4122" s="242"/>
      <c r="D4122" s="243"/>
      <c r="E4122" s="243"/>
      <c r="F4122" s="244"/>
      <c r="G4122" s="247"/>
      <c r="H4122" s="246"/>
      <c r="I4122" s="248"/>
    </row>
    <row r="4123" spans="1:9">
      <c r="A4123" s="242"/>
      <c r="B4123" s="242"/>
      <c r="C4123" s="242"/>
      <c r="D4123" s="243"/>
      <c r="E4123" s="243"/>
      <c r="F4123" s="244"/>
      <c r="G4123" s="247"/>
      <c r="H4123" s="246"/>
      <c r="I4123" s="248"/>
    </row>
    <row r="4124" spans="1:9">
      <c r="A4124" s="242"/>
      <c r="B4124" s="242"/>
      <c r="C4124" s="242"/>
      <c r="D4124" s="243"/>
      <c r="E4124" s="243"/>
      <c r="F4124" s="244"/>
      <c r="G4124" s="247"/>
      <c r="H4124" s="246"/>
      <c r="I4124" s="248"/>
    </row>
    <row r="4125" spans="1:9">
      <c r="A4125" s="242"/>
      <c r="B4125" s="242"/>
      <c r="C4125" s="242"/>
      <c r="D4125" s="243"/>
      <c r="E4125" s="243"/>
      <c r="F4125" s="244"/>
      <c r="G4125" s="247"/>
      <c r="H4125" s="246"/>
      <c r="I4125" s="248"/>
    </row>
    <row r="4126" spans="1:9">
      <c r="A4126" s="242"/>
      <c r="B4126" s="242"/>
      <c r="C4126" s="242"/>
      <c r="D4126" s="243"/>
      <c r="E4126" s="243"/>
      <c r="F4126" s="244"/>
      <c r="G4126" s="247"/>
      <c r="H4126" s="246"/>
      <c r="I4126" s="248"/>
    </row>
    <row r="4127" spans="1:9">
      <c r="A4127" s="242"/>
      <c r="B4127" s="242"/>
      <c r="C4127" s="242"/>
      <c r="D4127" s="243"/>
      <c r="E4127" s="243"/>
      <c r="F4127" s="244"/>
      <c r="G4127" s="247"/>
      <c r="H4127" s="246"/>
      <c r="I4127" s="248"/>
    </row>
    <row r="4128" spans="1:9">
      <c r="A4128" s="242"/>
      <c r="B4128" s="242"/>
      <c r="C4128" s="242"/>
      <c r="D4128" s="243"/>
      <c r="E4128" s="243"/>
      <c r="F4128" s="244"/>
      <c r="G4128" s="247"/>
      <c r="H4128" s="246"/>
      <c r="I4128" s="248"/>
    </row>
    <row r="4129" spans="1:9">
      <c r="A4129" s="242"/>
      <c r="B4129" s="242"/>
      <c r="C4129" s="242"/>
      <c r="D4129" s="243"/>
      <c r="E4129" s="243"/>
      <c r="F4129" s="244"/>
      <c r="G4129" s="247"/>
      <c r="H4129" s="246"/>
      <c r="I4129" s="248"/>
    </row>
    <row r="4130" spans="1:9">
      <c r="A4130" s="242"/>
      <c r="B4130" s="242"/>
      <c r="C4130" s="242"/>
      <c r="D4130" s="243"/>
      <c r="E4130" s="243"/>
      <c r="F4130" s="244"/>
      <c r="G4130" s="247"/>
      <c r="H4130" s="246"/>
      <c r="I4130" s="248"/>
    </row>
    <row r="4131" spans="1:9">
      <c r="A4131" s="242"/>
      <c r="B4131" s="242"/>
      <c r="C4131" s="242"/>
      <c r="D4131" s="243"/>
      <c r="E4131" s="243"/>
      <c r="F4131" s="244"/>
      <c r="G4131" s="247"/>
      <c r="H4131" s="246"/>
      <c r="I4131" s="248"/>
    </row>
    <row r="4132" spans="1:9">
      <c r="A4132" s="242"/>
      <c r="B4132" s="242"/>
      <c r="C4132" s="242"/>
      <c r="D4132" s="243"/>
      <c r="E4132" s="243"/>
      <c r="F4132" s="244"/>
      <c r="G4132" s="247"/>
      <c r="H4132" s="246"/>
      <c r="I4132" s="248"/>
    </row>
    <row r="4133" spans="1:9">
      <c r="A4133" s="242"/>
      <c r="B4133" s="242"/>
      <c r="C4133" s="242"/>
      <c r="D4133" s="243"/>
      <c r="E4133" s="243"/>
      <c r="F4133" s="244"/>
      <c r="G4133" s="247"/>
      <c r="H4133" s="246"/>
      <c r="I4133" s="248"/>
    </row>
    <row r="4134" spans="1:9">
      <c r="A4134" s="242"/>
      <c r="B4134" s="242"/>
      <c r="C4134" s="242"/>
      <c r="D4134" s="243"/>
      <c r="E4134" s="243"/>
      <c r="F4134" s="244"/>
      <c r="G4134" s="247"/>
      <c r="H4134" s="246"/>
      <c r="I4134" s="248"/>
    </row>
    <row r="4135" spans="1:9">
      <c r="A4135" s="242"/>
      <c r="B4135" s="242"/>
      <c r="C4135" s="242"/>
      <c r="D4135" s="243"/>
      <c r="E4135" s="243"/>
      <c r="F4135" s="244"/>
      <c r="G4135" s="247"/>
      <c r="H4135" s="246"/>
      <c r="I4135" s="248"/>
    </row>
    <row r="4136" spans="1:9">
      <c r="A4136" s="242"/>
      <c r="B4136" s="242"/>
      <c r="C4136" s="242"/>
      <c r="D4136" s="243"/>
      <c r="E4136" s="243"/>
      <c r="F4136" s="244"/>
      <c r="G4136" s="247"/>
      <c r="H4136" s="246"/>
      <c r="I4136" s="248"/>
    </row>
    <row r="4137" spans="1:9">
      <c r="A4137" s="242"/>
      <c r="B4137" s="242"/>
      <c r="C4137" s="242"/>
      <c r="D4137" s="243"/>
      <c r="E4137" s="243"/>
      <c r="F4137" s="244"/>
      <c r="G4137" s="247"/>
      <c r="H4137" s="246"/>
      <c r="I4137" s="248"/>
    </row>
    <row r="4138" spans="1:9">
      <c r="A4138" s="242"/>
      <c r="B4138" s="242"/>
      <c r="C4138" s="242"/>
      <c r="D4138" s="243"/>
      <c r="E4138" s="243"/>
      <c r="F4138" s="244"/>
      <c r="G4138" s="247"/>
      <c r="H4138" s="246"/>
      <c r="I4138" s="248"/>
    </row>
    <row r="4139" spans="1:9">
      <c r="A4139" s="242"/>
      <c r="B4139" s="242"/>
      <c r="C4139" s="242"/>
      <c r="D4139" s="243"/>
      <c r="E4139" s="243"/>
      <c r="F4139" s="244"/>
      <c r="G4139" s="247"/>
      <c r="H4139" s="246"/>
      <c r="I4139" s="248"/>
    </row>
    <row r="4140" spans="1:9">
      <c r="A4140" s="242"/>
      <c r="B4140" s="242"/>
      <c r="C4140" s="242"/>
      <c r="D4140" s="243"/>
      <c r="E4140" s="243"/>
      <c r="F4140" s="244"/>
      <c r="G4140" s="247"/>
      <c r="H4140" s="246"/>
      <c r="I4140" s="248"/>
    </row>
    <row r="4141" spans="1:9">
      <c r="A4141" s="242"/>
      <c r="B4141" s="242"/>
      <c r="C4141" s="242"/>
      <c r="D4141" s="243"/>
      <c r="E4141" s="243"/>
      <c r="F4141" s="244"/>
      <c r="G4141" s="247"/>
      <c r="H4141" s="246"/>
      <c r="I4141" s="248"/>
    </row>
    <row r="4142" spans="1:9">
      <c r="A4142" s="242"/>
      <c r="B4142" s="242"/>
      <c r="C4142" s="242"/>
      <c r="D4142" s="243"/>
      <c r="E4142" s="243"/>
      <c r="F4142" s="244"/>
      <c r="G4142" s="247"/>
      <c r="H4142" s="246"/>
      <c r="I4142" s="248"/>
    </row>
    <row r="4143" spans="1:9">
      <c r="A4143" s="242"/>
      <c r="B4143" s="242"/>
      <c r="C4143" s="242"/>
      <c r="D4143" s="243"/>
      <c r="E4143" s="243"/>
      <c r="F4143" s="244"/>
      <c r="G4143" s="247"/>
      <c r="H4143" s="246"/>
      <c r="I4143" s="248"/>
    </row>
    <row r="4144" spans="1:9">
      <c r="A4144" s="242"/>
      <c r="B4144" s="242"/>
      <c r="C4144" s="242"/>
      <c r="D4144" s="243"/>
      <c r="E4144" s="243"/>
      <c r="F4144" s="244"/>
      <c r="G4144" s="247"/>
      <c r="H4144" s="246"/>
      <c r="I4144" s="248"/>
    </row>
    <row r="4145" spans="1:9">
      <c r="A4145" s="242"/>
      <c r="B4145" s="242"/>
      <c r="C4145" s="242"/>
      <c r="D4145" s="243"/>
      <c r="E4145" s="243"/>
      <c r="F4145" s="244"/>
      <c r="G4145" s="247"/>
      <c r="H4145" s="246"/>
      <c r="I4145" s="248"/>
    </row>
    <row r="4146" spans="1:9">
      <c r="A4146" s="242"/>
      <c r="B4146" s="242"/>
      <c r="C4146" s="242"/>
      <c r="D4146" s="243"/>
      <c r="E4146" s="243"/>
      <c r="F4146" s="244"/>
      <c r="G4146" s="247"/>
      <c r="H4146" s="246"/>
      <c r="I4146" s="248"/>
    </row>
    <row r="4147" spans="1:9">
      <c r="A4147" s="242"/>
      <c r="B4147" s="242"/>
      <c r="C4147" s="242"/>
      <c r="D4147" s="243"/>
      <c r="E4147" s="243"/>
      <c r="F4147" s="244"/>
      <c r="G4147" s="247"/>
      <c r="H4147" s="246"/>
      <c r="I4147" s="248"/>
    </row>
    <row r="4148" spans="1:9">
      <c r="A4148" s="242"/>
      <c r="B4148" s="242"/>
      <c r="C4148" s="242"/>
      <c r="D4148" s="243"/>
      <c r="E4148" s="243"/>
      <c r="F4148" s="244"/>
      <c r="G4148" s="247"/>
      <c r="H4148" s="246"/>
      <c r="I4148" s="248"/>
    </row>
    <row r="4149" spans="1:9">
      <c r="A4149" s="242"/>
      <c r="B4149" s="242"/>
      <c r="C4149" s="242"/>
      <c r="D4149" s="243"/>
      <c r="E4149" s="243"/>
      <c r="F4149" s="244"/>
      <c r="G4149" s="247"/>
      <c r="H4149" s="246"/>
      <c r="I4149" s="248"/>
    </row>
    <row r="4150" spans="1:9">
      <c r="A4150" s="242"/>
      <c r="B4150" s="242"/>
      <c r="C4150" s="242"/>
      <c r="D4150" s="243"/>
      <c r="E4150" s="243"/>
      <c r="F4150" s="244"/>
      <c r="G4150" s="247"/>
      <c r="H4150" s="246"/>
      <c r="I4150" s="248"/>
    </row>
    <row r="4151" spans="1:9">
      <c r="A4151" s="242"/>
      <c r="B4151" s="242"/>
      <c r="C4151" s="242"/>
      <c r="D4151" s="243"/>
      <c r="E4151" s="243"/>
      <c r="F4151" s="244"/>
      <c r="G4151" s="247"/>
      <c r="H4151" s="246"/>
      <c r="I4151" s="248"/>
    </row>
    <row r="4152" spans="1:9">
      <c r="A4152" s="242"/>
      <c r="B4152" s="242"/>
      <c r="C4152" s="242"/>
      <c r="D4152" s="243"/>
      <c r="E4152" s="243"/>
      <c r="F4152" s="244"/>
      <c r="G4152" s="247"/>
      <c r="H4152" s="246"/>
      <c r="I4152" s="248"/>
    </row>
    <row r="4153" spans="1:9">
      <c r="A4153" s="242"/>
      <c r="B4153" s="242"/>
      <c r="C4153" s="242"/>
      <c r="D4153" s="243"/>
      <c r="E4153" s="243"/>
      <c r="F4153" s="244"/>
      <c r="G4153" s="247"/>
      <c r="H4153" s="246"/>
      <c r="I4153" s="248"/>
    </row>
    <row r="4154" spans="1:9">
      <c r="A4154" s="242"/>
      <c r="B4154" s="242"/>
      <c r="C4154" s="242"/>
      <c r="D4154" s="243"/>
      <c r="E4154" s="243"/>
      <c r="F4154" s="244"/>
      <c r="G4154" s="247"/>
      <c r="H4154" s="246"/>
      <c r="I4154" s="248"/>
    </row>
    <row r="4155" spans="1:9">
      <c r="A4155" s="242"/>
      <c r="B4155" s="242"/>
      <c r="C4155" s="242"/>
      <c r="D4155" s="243"/>
      <c r="E4155" s="243"/>
      <c r="F4155" s="244"/>
      <c r="G4155" s="247"/>
      <c r="H4155" s="246"/>
      <c r="I4155" s="248"/>
    </row>
    <row r="4156" spans="1:9">
      <c r="A4156" s="242"/>
      <c r="B4156" s="242"/>
      <c r="C4156" s="242"/>
      <c r="D4156" s="243"/>
      <c r="E4156" s="243"/>
      <c r="F4156" s="244"/>
      <c r="G4156" s="247"/>
      <c r="H4156" s="246"/>
      <c r="I4156" s="248"/>
    </row>
    <row r="4157" spans="1:9">
      <c r="A4157" s="242"/>
      <c r="B4157" s="242"/>
      <c r="C4157" s="242"/>
      <c r="D4157" s="243"/>
      <c r="E4157" s="243"/>
      <c r="F4157" s="244"/>
      <c r="G4157" s="247"/>
      <c r="H4157" s="246"/>
      <c r="I4157" s="248"/>
    </row>
    <row r="4158" spans="1:9">
      <c r="A4158" s="242"/>
      <c r="B4158" s="242"/>
      <c r="C4158" s="242"/>
      <c r="D4158" s="243"/>
      <c r="E4158" s="243"/>
      <c r="F4158" s="244"/>
      <c r="G4158" s="247"/>
      <c r="H4158" s="246"/>
      <c r="I4158" s="248"/>
    </row>
    <row r="4159" spans="1:9">
      <c r="A4159" s="242"/>
      <c r="B4159" s="242"/>
      <c r="C4159" s="242"/>
      <c r="D4159" s="243"/>
      <c r="E4159" s="243"/>
      <c r="F4159" s="244"/>
      <c r="G4159" s="247"/>
      <c r="H4159" s="246"/>
      <c r="I4159" s="248"/>
    </row>
    <row r="4160" spans="1:9">
      <c r="A4160" s="242"/>
      <c r="B4160" s="242"/>
      <c r="C4160" s="242"/>
      <c r="D4160" s="243"/>
      <c r="E4160" s="243"/>
      <c r="F4160" s="244"/>
      <c r="G4160" s="247"/>
      <c r="H4160" s="246"/>
      <c r="I4160" s="248"/>
    </row>
    <row r="4161" spans="1:9">
      <c r="A4161" s="242"/>
      <c r="B4161" s="242"/>
      <c r="C4161" s="242"/>
      <c r="D4161" s="243"/>
      <c r="E4161" s="243"/>
      <c r="F4161" s="244"/>
      <c r="G4161" s="247"/>
      <c r="H4161" s="246"/>
      <c r="I4161" s="248"/>
    </row>
    <row r="4162" spans="1:9">
      <c r="A4162" s="242"/>
      <c r="B4162" s="242"/>
      <c r="C4162" s="242"/>
      <c r="D4162" s="243"/>
      <c r="E4162" s="243"/>
      <c r="F4162" s="244"/>
      <c r="G4162" s="247"/>
      <c r="H4162" s="246"/>
      <c r="I4162" s="248"/>
    </row>
    <row r="4163" spans="1:9">
      <c r="A4163" s="242"/>
      <c r="B4163" s="242"/>
      <c r="C4163" s="242"/>
      <c r="D4163" s="243"/>
      <c r="E4163" s="243"/>
      <c r="F4163" s="244"/>
      <c r="G4163" s="247"/>
      <c r="H4163" s="246"/>
      <c r="I4163" s="248"/>
    </row>
    <row r="4164" spans="1:9">
      <c r="A4164" s="242"/>
      <c r="B4164" s="242"/>
      <c r="C4164" s="242"/>
      <c r="D4164" s="243"/>
      <c r="E4164" s="243"/>
      <c r="F4164" s="244"/>
      <c r="G4164" s="247"/>
      <c r="H4164" s="246"/>
      <c r="I4164" s="248"/>
    </row>
    <row r="4165" spans="1:9">
      <c r="A4165" s="242"/>
      <c r="B4165" s="242"/>
      <c r="C4165" s="242"/>
      <c r="D4165" s="243"/>
      <c r="E4165" s="243"/>
      <c r="F4165" s="244"/>
      <c r="G4165" s="247"/>
      <c r="H4165" s="246"/>
      <c r="I4165" s="248"/>
    </row>
    <row r="4166" spans="1:9">
      <c r="A4166" s="242"/>
      <c r="B4166" s="242"/>
      <c r="C4166" s="242"/>
      <c r="D4166" s="243"/>
      <c r="E4166" s="243"/>
      <c r="F4166" s="244"/>
      <c r="G4166" s="247"/>
      <c r="H4166" s="246"/>
      <c r="I4166" s="248"/>
    </row>
    <row r="4167" spans="1:9">
      <c r="A4167" s="242"/>
      <c r="B4167" s="242"/>
      <c r="C4167" s="242"/>
      <c r="D4167" s="243"/>
      <c r="E4167" s="243"/>
      <c r="F4167" s="244"/>
      <c r="G4167" s="247"/>
      <c r="H4167" s="246"/>
      <c r="I4167" s="248"/>
    </row>
    <row r="4168" spans="1:9">
      <c r="A4168" s="242"/>
      <c r="B4168" s="242"/>
      <c r="C4168" s="242"/>
      <c r="D4168" s="243"/>
      <c r="E4168" s="243"/>
      <c r="F4168" s="244"/>
      <c r="G4168" s="247"/>
      <c r="H4168" s="246"/>
      <c r="I4168" s="248"/>
    </row>
    <row r="4169" spans="1:9">
      <c r="A4169" s="242"/>
      <c r="B4169" s="242"/>
      <c r="C4169" s="242"/>
      <c r="D4169" s="243"/>
      <c r="E4169" s="243"/>
      <c r="F4169" s="244"/>
      <c r="G4169" s="247"/>
      <c r="H4169" s="246"/>
      <c r="I4169" s="248"/>
    </row>
    <row r="4170" spans="1:9">
      <c r="A4170" s="242"/>
      <c r="B4170" s="242"/>
      <c r="C4170" s="242"/>
      <c r="D4170" s="243"/>
      <c r="E4170" s="243"/>
      <c r="F4170" s="244"/>
      <c r="G4170" s="247"/>
      <c r="H4170" s="246"/>
      <c r="I4170" s="248"/>
    </row>
    <row r="4171" spans="1:9">
      <c r="A4171" s="242"/>
      <c r="B4171" s="242"/>
      <c r="C4171" s="242"/>
      <c r="D4171" s="243"/>
      <c r="E4171" s="243"/>
      <c r="F4171" s="244"/>
      <c r="G4171" s="247"/>
      <c r="H4171" s="246"/>
      <c r="I4171" s="248"/>
    </row>
    <row r="4172" spans="1:9">
      <c r="A4172" s="242"/>
      <c r="B4172" s="242"/>
      <c r="C4172" s="242"/>
      <c r="D4172" s="243"/>
      <c r="E4172" s="243"/>
      <c r="F4172" s="244"/>
      <c r="G4172" s="247"/>
      <c r="H4172" s="246"/>
      <c r="I4172" s="248"/>
    </row>
    <row r="4173" spans="1:9">
      <c r="A4173" s="242"/>
      <c r="B4173" s="242"/>
      <c r="C4173" s="242"/>
      <c r="D4173" s="243"/>
      <c r="E4173" s="243"/>
      <c r="F4173" s="244"/>
      <c r="G4173" s="247"/>
      <c r="H4173" s="246"/>
      <c r="I4173" s="248"/>
    </row>
    <row r="4174" spans="1:9">
      <c r="A4174" s="242"/>
      <c r="B4174" s="242"/>
      <c r="C4174" s="242"/>
      <c r="D4174" s="243"/>
      <c r="E4174" s="243"/>
      <c r="F4174" s="244"/>
      <c r="G4174" s="247"/>
      <c r="H4174" s="246"/>
      <c r="I4174" s="248"/>
    </row>
    <row r="4175" spans="1:9">
      <c r="A4175" s="242"/>
      <c r="B4175" s="242"/>
      <c r="C4175" s="242"/>
      <c r="D4175" s="243"/>
      <c r="E4175" s="243"/>
      <c r="F4175" s="244"/>
      <c r="G4175" s="247"/>
      <c r="H4175" s="246"/>
      <c r="I4175" s="248"/>
    </row>
    <row r="4176" spans="1:9">
      <c r="A4176" s="242"/>
      <c r="B4176" s="242"/>
      <c r="C4176" s="242"/>
      <c r="D4176" s="243"/>
      <c r="E4176" s="243"/>
      <c r="F4176" s="244"/>
      <c r="G4176" s="247"/>
      <c r="H4176" s="246"/>
      <c r="I4176" s="248"/>
    </row>
    <row r="4177" spans="1:9">
      <c r="A4177" s="242"/>
      <c r="B4177" s="242"/>
      <c r="C4177" s="242"/>
      <c r="D4177" s="243"/>
      <c r="E4177" s="243"/>
      <c r="F4177" s="244"/>
      <c r="G4177" s="247"/>
      <c r="H4177" s="246"/>
      <c r="I4177" s="248"/>
    </row>
    <row r="4178" spans="1:9">
      <c r="A4178" s="242"/>
      <c r="B4178" s="242"/>
      <c r="C4178" s="242"/>
      <c r="D4178" s="243"/>
      <c r="E4178" s="243"/>
      <c r="F4178" s="244"/>
      <c r="G4178" s="247"/>
      <c r="H4178" s="246"/>
      <c r="I4178" s="248"/>
    </row>
    <row r="4179" spans="1:9">
      <c r="A4179" s="242"/>
      <c r="B4179" s="242"/>
      <c r="C4179" s="242"/>
      <c r="D4179" s="243"/>
      <c r="E4179" s="243"/>
      <c r="F4179" s="244"/>
      <c r="G4179" s="247"/>
      <c r="H4179" s="246"/>
      <c r="I4179" s="248"/>
    </row>
    <row r="4180" spans="1:9">
      <c r="A4180" s="242"/>
      <c r="B4180" s="242"/>
      <c r="C4180" s="242"/>
      <c r="D4180" s="243"/>
      <c r="E4180" s="243"/>
      <c r="F4180" s="244"/>
      <c r="G4180" s="247"/>
      <c r="H4180" s="246"/>
      <c r="I4180" s="248"/>
    </row>
    <row r="4181" spans="1:9">
      <c r="A4181" s="242"/>
      <c r="B4181" s="242"/>
      <c r="C4181" s="242"/>
      <c r="D4181" s="243"/>
      <c r="E4181" s="243"/>
      <c r="F4181" s="244"/>
      <c r="G4181" s="247"/>
      <c r="H4181" s="246"/>
      <c r="I4181" s="248"/>
    </row>
    <row r="4182" spans="1:9">
      <c r="A4182" s="242"/>
      <c r="B4182" s="242"/>
      <c r="C4182" s="242"/>
      <c r="D4182" s="243"/>
      <c r="E4182" s="243"/>
      <c r="F4182" s="244"/>
      <c r="G4182" s="247"/>
      <c r="H4182" s="246"/>
      <c r="I4182" s="248"/>
    </row>
    <row r="4183" spans="1:9">
      <c r="A4183" s="242"/>
      <c r="B4183" s="242"/>
      <c r="C4183" s="242"/>
      <c r="D4183" s="243"/>
      <c r="E4183" s="243"/>
      <c r="F4183" s="244"/>
      <c r="G4183" s="247"/>
      <c r="H4183" s="246"/>
      <c r="I4183" s="248"/>
    </row>
    <row r="4184" spans="1:9">
      <c r="A4184" s="242"/>
      <c r="B4184" s="242"/>
      <c r="C4184" s="242"/>
      <c r="D4184" s="243"/>
      <c r="E4184" s="243"/>
      <c r="F4184" s="244"/>
      <c r="G4184" s="247"/>
      <c r="H4184" s="246"/>
      <c r="I4184" s="248"/>
    </row>
    <row r="4185" spans="1:9">
      <c r="A4185" s="242"/>
      <c r="B4185" s="242"/>
      <c r="C4185" s="242"/>
      <c r="D4185" s="243"/>
      <c r="E4185" s="243"/>
      <c r="F4185" s="244"/>
      <c r="G4185" s="247"/>
      <c r="H4185" s="246"/>
      <c r="I4185" s="248"/>
    </row>
    <row r="4186" spans="1:9">
      <c r="A4186" s="242"/>
      <c r="B4186" s="242"/>
      <c r="C4186" s="242"/>
      <c r="D4186" s="243"/>
      <c r="E4186" s="243"/>
      <c r="F4186" s="244"/>
      <c r="G4186" s="247"/>
      <c r="H4186" s="246"/>
      <c r="I4186" s="248"/>
    </row>
    <row r="4187" spans="1:9">
      <c r="A4187" s="242"/>
      <c r="B4187" s="242"/>
      <c r="C4187" s="242"/>
      <c r="D4187" s="243"/>
      <c r="E4187" s="243"/>
      <c r="F4187" s="244"/>
      <c r="G4187" s="247"/>
      <c r="H4187" s="246"/>
      <c r="I4187" s="248"/>
    </row>
    <row r="4188" spans="1:9">
      <c r="A4188" s="242"/>
      <c r="B4188" s="242"/>
      <c r="C4188" s="242"/>
      <c r="D4188" s="243"/>
      <c r="E4188" s="243"/>
      <c r="F4188" s="244"/>
      <c r="G4188" s="247"/>
      <c r="H4188" s="246"/>
      <c r="I4188" s="248"/>
    </row>
    <row r="4189" spans="1:9">
      <c r="A4189" s="242"/>
      <c r="B4189" s="242"/>
      <c r="C4189" s="242"/>
      <c r="D4189" s="243"/>
      <c r="E4189" s="243"/>
      <c r="F4189" s="244"/>
      <c r="G4189" s="247"/>
      <c r="H4189" s="246"/>
      <c r="I4189" s="248"/>
    </row>
    <row r="4190" spans="1:9">
      <c r="A4190" s="242"/>
      <c r="B4190" s="242"/>
      <c r="C4190" s="242"/>
      <c r="D4190" s="243"/>
      <c r="E4190" s="243"/>
      <c r="F4190" s="244"/>
      <c r="G4190" s="247"/>
      <c r="H4190" s="246"/>
      <c r="I4190" s="248"/>
    </row>
    <row r="4191" spans="1:9">
      <c r="A4191" s="242"/>
      <c r="B4191" s="242"/>
      <c r="C4191" s="242"/>
      <c r="D4191" s="243"/>
      <c r="E4191" s="243"/>
      <c r="F4191" s="244"/>
      <c r="G4191" s="247"/>
      <c r="H4191" s="246"/>
      <c r="I4191" s="248"/>
    </row>
    <row r="4192" spans="1:9">
      <c r="A4192" s="242"/>
      <c r="B4192" s="242"/>
      <c r="C4192" s="242"/>
      <c r="D4192" s="243"/>
      <c r="E4192" s="243"/>
      <c r="F4192" s="244"/>
      <c r="G4192" s="247"/>
      <c r="H4192" s="246"/>
      <c r="I4192" s="248"/>
    </row>
    <row r="4193" spans="1:9">
      <c r="A4193" s="242"/>
      <c r="B4193" s="242"/>
      <c r="C4193" s="242"/>
      <c r="D4193" s="243"/>
      <c r="E4193" s="243"/>
      <c r="F4193" s="244"/>
      <c r="G4193" s="247"/>
      <c r="H4193" s="246"/>
      <c r="I4193" s="248"/>
    </row>
    <row r="4194" spans="1:9">
      <c r="A4194" s="242"/>
      <c r="B4194" s="242"/>
      <c r="C4194" s="242"/>
      <c r="D4194" s="243"/>
      <c r="E4194" s="243"/>
      <c r="F4194" s="244"/>
      <c r="G4194" s="247"/>
      <c r="H4194" s="246"/>
      <c r="I4194" s="248"/>
    </row>
    <row r="4195" spans="1:9">
      <c r="A4195" s="242"/>
      <c r="B4195" s="242"/>
      <c r="C4195" s="242"/>
      <c r="D4195" s="243"/>
      <c r="E4195" s="243"/>
      <c r="F4195" s="244"/>
      <c r="G4195" s="247"/>
      <c r="H4195" s="246"/>
      <c r="I4195" s="248"/>
    </row>
    <row r="4196" spans="1:9">
      <c r="A4196" s="242"/>
      <c r="B4196" s="242"/>
      <c r="C4196" s="242"/>
      <c r="D4196" s="243"/>
      <c r="E4196" s="243"/>
      <c r="F4196" s="244"/>
      <c r="G4196" s="247"/>
      <c r="H4196" s="246"/>
      <c r="I4196" s="248"/>
    </row>
    <row r="4197" spans="1:9">
      <c r="A4197" s="242"/>
      <c r="B4197" s="242"/>
      <c r="C4197" s="242"/>
      <c r="D4197" s="243"/>
      <c r="E4197" s="243"/>
      <c r="F4197" s="244"/>
      <c r="G4197" s="247"/>
      <c r="H4197" s="246"/>
      <c r="I4197" s="248"/>
    </row>
    <row r="4198" spans="1:9">
      <c r="A4198" s="242"/>
      <c r="B4198" s="242"/>
      <c r="C4198" s="242"/>
      <c r="D4198" s="243"/>
      <c r="E4198" s="243"/>
      <c r="F4198" s="244"/>
      <c r="G4198" s="247"/>
      <c r="H4198" s="246"/>
      <c r="I4198" s="248"/>
    </row>
    <row r="4199" spans="1:9">
      <c r="A4199" s="242"/>
      <c r="B4199" s="242"/>
      <c r="C4199" s="242"/>
      <c r="D4199" s="243"/>
      <c r="E4199" s="243"/>
      <c r="F4199" s="244"/>
      <c r="G4199" s="247"/>
      <c r="H4199" s="246"/>
      <c r="I4199" s="248"/>
    </row>
    <row r="4200" spans="1:9">
      <c r="A4200" s="242"/>
      <c r="B4200" s="242"/>
      <c r="C4200" s="242"/>
      <c r="D4200" s="243"/>
      <c r="E4200" s="243"/>
      <c r="F4200" s="244"/>
      <c r="G4200" s="247"/>
      <c r="H4200" s="246"/>
      <c r="I4200" s="248"/>
    </row>
    <row r="4201" spans="1:9">
      <c r="A4201" s="242"/>
      <c r="B4201" s="242"/>
      <c r="C4201" s="242"/>
      <c r="D4201" s="243"/>
      <c r="E4201" s="243"/>
      <c r="F4201" s="244"/>
      <c r="G4201" s="247"/>
      <c r="H4201" s="246"/>
      <c r="I4201" s="248"/>
    </row>
    <row r="4202" spans="1:9">
      <c r="A4202" s="242"/>
      <c r="B4202" s="242"/>
      <c r="C4202" s="242"/>
      <c r="D4202" s="243"/>
      <c r="E4202" s="243"/>
      <c r="F4202" s="244"/>
      <c r="G4202" s="247"/>
      <c r="H4202" s="246"/>
      <c r="I4202" s="248"/>
    </row>
    <row r="4203" spans="1:9">
      <c r="A4203" s="242"/>
      <c r="B4203" s="242"/>
      <c r="C4203" s="242"/>
      <c r="D4203" s="243"/>
      <c r="E4203" s="243"/>
      <c r="F4203" s="244"/>
      <c r="G4203" s="247"/>
      <c r="H4203" s="246"/>
      <c r="I4203" s="248"/>
    </row>
    <row r="4204" spans="1:9">
      <c r="A4204" s="242"/>
      <c r="B4204" s="242"/>
      <c r="C4204" s="242"/>
      <c r="D4204" s="243"/>
      <c r="E4204" s="243"/>
      <c r="F4204" s="244"/>
      <c r="G4204" s="247"/>
      <c r="H4204" s="246"/>
      <c r="I4204" s="248"/>
    </row>
    <row r="4205" spans="1:9">
      <c r="A4205" s="242"/>
      <c r="B4205" s="242"/>
      <c r="C4205" s="242"/>
      <c r="D4205" s="243"/>
      <c r="E4205" s="243"/>
      <c r="F4205" s="244"/>
      <c r="G4205" s="247"/>
      <c r="H4205" s="246"/>
      <c r="I4205" s="248"/>
    </row>
    <row r="4206" spans="1:9">
      <c r="A4206" s="242"/>
      <c r="B4206" s="242"/>
      <c r="C4206" s="242"/>
      <c r="D4206" s="243"/>
      <c r="E4206" s="243"/>
      <c r="F4206" s="244"/>
      <c r="G4206" s="247"/>
      <c r="H4206" s="246"/>
      <c r="I4206" s="248"/>
    </row>
    <row r="4207" spans="1:9">
      <c r="A4207" s="242"/>
      <c r="B4207" s="242"/>
      <c r="C4207" s="242"/>
      <c r="D4207" s="243"/>
      <c r="E4207" s="243"/>
      <c r="F4207" s="244"/>
      <c r="G4207" s="247"/>
      <c r="H4207" s="246"/>
      <c r="I4207" s="248"/>
    </row>
    <row r="4208" spans="1:9">
      <c r="A4208" s="242"/>
      <c r="B4208" s="242"/>
      <c r="C4208" s="242"/>
      <c r="D4208" s="243"/>
      <c r="E4208" s="243"/>
      <c r="F4208" s="244"/>
      <c r="G4208" s="247"/>
      <c r="H4208" s="246"/>
      <c r="I4208" s="248"/>
    </row>
    <row r="4209" spans="1:9">
      <c r="A4209" s="242"/>
      <c r="B4209" s="242"/>
      <c r="C4209" s="242"/>
      <c r="D4209" s="243"/>
      <c r="E4209" s="243"/>
      <c r="F4209" s="244"/>
      <c r="G4209" s="247"/>
      <c r="H4209" s="246"/>
      <c r="I4209" s="248"/>
    </row>
    <row r="4210" spans="1:9">
      <c r="A4210" s="242"/>
      <c r="B4210" s="242"/>
      <c r="C4210" s="242"/>
      <c r="D4210" s="243"/>
      <c r="E4210" s="243"/>
      <c r="F4210" s="244"/>
      <c r="G4210" s="247"/>
      <c r="H4210" s="246"/>
      <c r="I4210" s="248"/>
    </row>
    <row r="4211" spans="1:9">
      <c r="A4211" s="242"/>
      <c r="B4211" s="242"/>
      <c r="C4211" s="242"/>
      <c r="D4211" s="243"/>
      <c r="E4211" s="243"/>
      <c r="F4211" s="244"/>
      <c r="G4211" s="247"/>
      <c r="H4211" s="246"/>
      <c r="I4211" s="248"/>
    </row>
    <row r="4212" spans="1:9">
      <c r="A4212" s="242"/>
      <c r="B4212" s="242"/>
      <c r="C4212" s="242"/>
      <c r="D4212" s="243"/>
      <c r="E4212" s="243"/>
      <c r="F4212" s="244"/>
      <c r="G4212" s="247"/>
      <c r="H4212" s="246"/>
      <c r="I4212" s="248"/>
    </row>
    <row r="4213" spans="1:9">
      <c r="A4213" s="242"/>
      <c r="B4213" s="242"/>
      <c r="C4213" s="242"/>
      <c r="D4213" s="243"/>
      <c r="E4213" s="243"/>
      <c r="F4213" s="244"/>
      <c r="G4213" s="247"/>
      <c r="H4213" s="246"/>
      <c r="I4213" s="248"/>
    </row>
    <row r="4214" spans="1:9">
      <c r="A4214" s="242"/>
      <c r="B4214" s="242"/>
      <c r="C4214" s="242"/>
      <c r="D4214" s="243"/>
      <c r="E4214" s="243"/>
      <c r="F4214" s="244"/>
      <c r="G4214" s="247"/>
      <c r="H4214" s="246"/>
      <c r="I4214" s="248"/>
    </row>
    <row r="4215" spans="1:9">
      <c r="A4215" s="242"/>
      <c r="B4215" s="242"/>
      <c r="C4215" s="242"/>
      <c r="D4215" s="243"/>
      <c r="E4215" s="243"/>
      <c r="F4215" s="244"/>
      <c r="G4215" s="247"/>
      <c r="H4215" s="246"/>
      <c r="I4215" s="248"/>
    </row>
    <row r="4216" spans="1:9">
      <c r="A4216" s="242"/>
      <c r="B4216" s="242"/>
      <c r="C4216" s="242"/>
      <c r="D4216" s="243"/>
      <c r="E4216" s="243"/>
      <c r="F4216" s="244"/>
      <c r="G4216" s="247"/>
      <c r="H4216" s="246"/>
      <c r="I4216" s="248"/>
    </row>
    <row r="4217" spans="1:9">
      <c r="A4217" s="242"/>
      <c r="B4217" s="242"/>
      <c r="C4217" s="242"/>
      <c r="D4217" s="243"/>
      <c r="E4217" s="243"/>
      <c r="F4217" s="244"/>
      <c r="G4217" s="247"/>
      <c r="H4217" s="246"/>
      <c r="I4217" s="248"/>
    </row>
    <row r="4218" spans="1:9">
      <c r="A4218" s="242"/>
      <c r="B4218" s="242"/>
      <c r="C4218" s="242"/>
      <c r="D4218" s="243"/>
      <c r="E4218" s="243"/>
      <c r="F4218" s="244"/>
      <c r="G4218" s="247"/>
      <c r="H4218" s="246"/>
      <c r="I4218" s="248"/>
    </row>
    <row r="4219" spans="1:9">
      <c r="A4219" s="242"/>
      <c r="B4219" s="242"/>
      <c r="C4219" s="242"/>
      <c r="D4219" s="243"/>
      <c r="E4219" s="243"/>
      <c r="F4219" s="244"/>
      <c r="G4219" s="247"/>
      <c r="H4219" s="246"/>
      <c r="I4219" s="248"/>
    </row>
    <row r="4220" spans="1:9">
      <c r="A4220" s="242"/>
      <c r="B4220" s="242"/>
      <c r="C4220" s="242"/>
      <c r="D4220" s="243"/>
      <c r="E4220" s="243"/>
      <c r="F4220" s="244"/>
      <c r="G4220" s="247"/>
      <c r="H4220" s="246"/>
      <c r="I4220" s="248"/>
    </row>
    <row r="4221" spans="1:9">
      <c r="A4221" s="242"/>
      <c r="B4221" s="242"/>
      <c r="C4221" s="242"/>
      <c r="D4221" s="243"/>
      <c r="E4221" s="243"/>
      <c r="F4221" s="244"/>
      <c r="G4221" s="247"/>
      <c r="H4221" s="246"/>
      <c r="I4221" s="248"/>
    </row>
    <row r="4222" spans="1:9">
      <c r="A4222" s="242"/>
      <c r="B4222" s="242"/>
      <c r="C4222" s="242"/>
      <c r="D4222" s="243"/>
      <c r="E4222" s="243"/>
      <c r="F4222" s="244"/>
      <c r="G4222" s="247"/>
      <c r="H4222" s="246"/>
      <c r="I4222" s="248"/>
    </row>
    <row r="4223" spans="1:9">
      <c r="A4223" s="242"/>
      <c r="B4223" s="242"/>
      <c r="C4223" s="242"/>
      <c r="D4223" s="243"/>
      <c r="E4223" s="243"/>
      <c r="F4223" s="244"/>
      <c r="G4223" s="247"/>
      <c r="H4223" s="246"/>
      <c r="I4223" s="248"/>
    </row>
    <row r="4224" spans="1:9">
      <c r="A4224" s="242"/>
      <c r="B4224" s="242"/>
      <c r="C4224" s="242"/>
      <c r="D4224" s="243"/>
      <c r="E4224" s="243"/>
      <c r="F4224" s="244"/>
      <c r="G4224" s="247"/>
      <c r="H4224" s="246"/>
      <c r="I4224" s="248"/>
    </row>
    <row r="4225" spans="1:9">
      <c r="A4225" s="242"/>
      <c r="B4225" s="242"/>
      <c r="C4225" s="242"/>
      <c r="D4225" s="243"/>
      <c r="E4225" s="243"/>
      <c r="F4225" s="244"/>
      <c r="G4225" s="247"/>
      <c r="H4225" s="246"/>
      <c r="I4225" s="248"/>
    </row>
    <row r="4226" spans="1:9">
      <c r="A4226" s="242"/>
      <c r="B4226" s="242"/>
      <c r="C4226" s="242"/>
      <c r="D4226" s="243"/>
      <c r="E4226" s="243"/>
      <c r="F4226" s="244"/>
      <c r="G4226" s="247"/>
      <c r="H4226" s="246"/>
      <c r="I4226" s="248"/>
    </row>
    <row r="4227" spans="1:9">
      <c r="A4227" s="242"/>
      <c r="B4227" s="242"/>
      <c r="C4227" s="242"/>
      <c r="D4227" s="243"/>
      <c r="E4227" s="243"/>
      <c r="F4227" s="244"/>
      <c r="G4227" s="247"/>
      <c r="H4227" s="246"/>
      <c r="I4227" s="248"/>
    </row>
    <row r="4228" spans="1:9">
      <c r="A4228" s="242"/>
      <c r="B4228" s="242"/>
      <c r="C4228" s="242"/>
      <c r="D4228" s="243"/>
      <c r="E4228" s="243"/>
      <c r="F4228" s="244"/>
      <c r="G4228" s="247"/>
      <c r="H4228" s="246"/>
      <c r="I4228" s="248"/>
    </row>
    <row r="4229" spans="1:9">
      <c r="A4229" s="242"/>
      <c r="B4229" s="242"/>
      <c r="C4229" s="242"/>
      <c r="D4229" s="243"/>
      <c r="E4229" s="243"/>
      <c r="F4229" s="244"/>
      <c r="G4229" s="247"/>
      <c r="H4229" s="246"/>
      <c r="I4229" s="248"/>
    </row>
    <row r="4230" spans="1:9">
      <c r="A4230" s="242"/>
      <c r="B4230" s="242"/>
      <c r="C4230" s="242"/>
      <c r="D4230" s="243"/>
      <c r="E4230" s="243"/>
      <c r="F4230" s="244"/>
      <c r="G4230" s="247"/>
      <c r="H4230" s="246"/>
      <c r="I4230" s="248"/>
    </row>
    <row r="4231" spans="1:9">
      <c r="A4231" s="242"/>
      <c r="B4231" s="242"/>
      <c r="C4231" s="242"/>
      <c r="D4231" s="243"/>
      <c r="E4231" s="243"/>
      <c r="F4231" s="244"/>
      <c r="G4231" s="247"/>
      <c r="H4231" s="246"/>
      <c r="I4231" s="248"/>
    </row>
    <row r="4232" spans="1:9">
      <c r="A4232" s="242"/>
      <c r="B4232" s="242"/>
      <c r="C4232" s="242"/>
      <c r="D4232" s="243"/>
      <c r="E4232" s="243"/>
      <c r="F4232" s="244"/>
      <c r="G4232" s="247"/>
      <c r="H4232" s="246"/>
      <c r="I4232" s="248"/>
    </row>
    <row r="4233" spans="1:9">
      <c r="A4233" s="242"/>
      <c r="B4233" s="242"/>
      <c r="C4233" s="242"/>
      <c r="D4233" s="243"/>
      <c r="E4233" s="243"/>
      <c r="F4233" s="244"/>
      <c r="G4233" s="247"/>
      <c r="H4233" s="246"/>
      <c r="I4233" s="248"/>
    </row>
    <row r="4234" spans="1:9">
      <c r="A4234" s="242"/>
      <c r="B4234" s="242"/>
      <c r="C4234" s="242"/>
      <c r="D4234" s="243"/>
      <c r="E4234" s="243"/>
      <c r="F4234" s="244"/>
      <c r="G4234" s="247"/>
      <c r="H4234" s="246"/>
      <c r="I4234" s="248"/>
    </row>
    <row r="4235" spans="1:9">
      <c r="A4235" s="242"/>
      <c r="B4235" s="242"/>
      <c r="C4235" s="242"/>
      <c r="D4235" s="243"/>
      <c r="E4235" s="243"/>
      <c r="F4235" s="244"/>
      <c r="G4235" s="247"/>
      <c r="H4235" s="246"/>
      <c r="I4235" s="248"/>
    </row>
    <row r="4236" spans="1:9">
      <c r="A4236" s="242"/>
      <c r="B4236" s="242"/>
      <c r="C4236" s="242"/>
      <c r="D4236" s="243"/>
      <c r="E4236" s="243"/>
      <c r="F4236" s="244"/>
      <c r="G4236" s="247"/>
      <c r="H4236" s="246"/>
      <c r="I4236" s="248"/>
    </row>
    <row r="4237" spans="1:9">
      <c r="A4237" s="242"/>
      <c r="B4237" s="242"/>
      <c r="C4237" s="242"/>
      <c r="D4237" s="243"/>
      <c r="E4237" s="243"/>
      <c r="F4237" s="244"/>
      <c r="G4237" s="247"/>
      <c r="H4237" s="246"/>
      <c r="I4237" s="248"/>
    </row>
    <row r="4238" spans="1:9">
      <c r="A4238" s="242"/>
      <c r="B4238" s="242"/>
      <c r="C4238" s="242"/>
      <c r="D4238" s="243"/>
      <c r="E4238" s="243"/>
      <c r="F4238" s="244"/>
      <c r="G4238" s="247"/>
      <c r="H4238" s="246"/>
      <c r="I4238" s="248"/>
    </row>
    <row r="4239" spans="1:9">
      <c r="A4239" s="242"/>
      <c r="B4239" s="242"/>
      <c r="C4239" s="242"/>
      <c r="D4239" s="243"/>
      <c r="E4239" s="243"/>
      <c r="F4239" s="244"/>
      <c r="G4239" s="247"/>
      <c r="H4239" s="246"/>
      <c r="I4239" s="248"/>
    </row>
    <row r="4240" spans="1:9">
      <c r="A4240" s="242"/>
      <c r="B4240" s="242"/>
      <c r="C4240" s="242"/>
      <c r="D4240" s="243"/>
      <c r="E4240" s="243"/>
      <c r="F4240" s="244"/>
      <c r="G4240" s="247"/>
      <c r="H4240" s="246"/>
      <c r="I4240" s="248"/>
    </row>
    <row r="4241" spans="1:9">
      <c r="A4241" s="242"/>
      <c r="B4241" s="242"/>
      <c r="C4241" s="242"/>
      <c r="D4241" s="243"/>
      <c r="E4241" s="243"/>
      <c r="F4241" s="244"/>
      <c r="G4241" s="247"/>
      <c r="H4241" s="246"/>
      <c r="I4241" s="248"/>
    </row>
    <row r="4242" spans="1:9">
      <c r="A4242" s="242"/>
      <c r="B4242" s="242"/>
      <c r="C4242" s="242"/>
      <c r="D4242" s="243"/>
      <c r="E4242" s="243"/>
      <c r="F4242" s="244"/>
      <c r="G4242" s="247"/>
      <c r="H4242" s="246"/>
      <c r="I4242" s="248"/>
    </row>
    <row r="4243" spans="1:9">
      <c r="A4243" s="242"/>
      <c r="B4243" s="242"/>
      <c r="C4243" s="242"/>
      <c r="D4243" s="243"/>
      <c r="E4243" s="243"/>
      <c r="F4243" s="244"/>
      <c r="G4243" s="247"/>
      <c r="H4243" s="246"/>
      <c r="I4243" s="248"/>
    </row>
    <row r="4244" spans="1:9">
      <c r="A4244" s="242"/>
      <c r="B4244" s="242"/>
      <c r="C4244" s="242"/>
      <c r="D4244" s="243"/>
      <c r="E4244" s="243"/>
      <c r="F4244" s="244"/>
      <c r="G4244" s="247"/>
      <c r="H4244" s="246"/>
      <c r="I4244" s="248"/>
    </row>
    <row r="4245" spans="1:9">
      <c r="A4245" s="242"/>
      <c r="B4245" s="242"/>
      <c r="C4245" s="242"/>
      <c r="D4245" s="243"/>
      <c r="E4245" s="243"/>
      <c r="F4245" s="244"/>
      <c r="G4245" s="247"/>
      <c r="H4245" s="246"/>
      <c r="I4245" s="248"/>
    </row>
    <row r="4246" spans="1:9">
      <c r="A4246" s="242"/>
      <c r="B4246" s="242"/>
      <c r="C4246" s="242"/>
      <c r="D4246" s="243"/>
      <c r="E4246" s="243"/>
      <c r="F4246" s="244"/>
      <c r="G4246" s="247"/>
      <c r="H4246" s="246"/>
      <c r="I4246" s="248"/>
    </row>
    <row r="4247" spans="1:9">
      <c r="A4247" s="242"/>
      <c r="B4247" s="242"/>
      <c r="C4247" s="242"/>
      <c r="D4247" s="243"/>
      <c r="E4247" s="243"/>
      <c r="F4247" s="244"/>
      <c r="G4247" s="247"/>
      <c r="H4247" s="246"/>
      <c r="I4247" s="248"/>
    </row>
    <row r="4248" spans="1:9">
      <c r="A4248" s="242"/>
      <c r="B4248" s="242"/>
      <c r="C4248" s="242"/>
      <c r="D4248" s="243"/>
      <c r="E4248" s="243"/>
      <c r="F4248" s="244"/>
      <c r="G4248" s="247"/>
      <c r="H4248" s="246"/>
      <c r="I4248" s="248"/>
    </row>
    <row r="4249" spans="1:9">
      <c r="A4249" s="242"/>
      <c r="B4249" s="242"/>
      <c r="C4249" s="242"/>
      <c r="D4249" s="243"/>
      <c r="E4249" s="243"/>
      <c r="F4249" s="244"/>
      <c r="G4249" s="247"/>
      <c r="H4249" s="246"/>
      <c r="I4249" s="248"/>
    </row>
    <row r="4250" spans="1:9">
      <c r="A4250" s="242"/>
      <c r="B4250" s="242"/>
      <c r="C4250" s="242"/>
      <c r="D4250" s="243"/>
      <c r="E4250" s="243"/>
      <c r="F4250" s="244"/>
      <c r="G4250" s="247"/>
      <c r="H4250" s="246"/>
      <c r="I4250" s="248"/>
    </row>
    <row r="4251" spans="1:9">
      <c r="A4251" s="242"/>
      <c r="B4251" s="242"/>
      <c r="C4251" s="242"/>
      <c r="D4251" s="243"/>
      <c r="E4251" s="243"/>
      <c r="F4251" s="244"/>
      <c r="G4251" s="247"/>
      <c r="H4251" s="246"/>
      <c r="I4251" s="248"/>
    </row>
    <row r="4252" spans="1:9">
      <c r="A4252" s="242"/>
      <c r="B4252" s="242"/>
      <c r="C4252" s="242"/>
      <c r="D4252" s="243"/>
      <c r="E4252" s="243"/>
      <c r="F4252" s="244"/>
      <c r="G4252" s="247"/>
      <c r="H4252" s="246"/>
      <c r="I4252" s="248"/>
    </row>
    <row r="4253" spans="1:9">
      <c r="A4253" s="242"/>
      <c r="B4253" s="242"/>
      <c r="C4253" s="242"/>
      <c r="D4253" s="243"/>
      <c r="E4253" s="243"/>
      <c r="F4253" s="244"/>
      <c r="G4253" s="247"/>
      <c r="H4253" s="246"/>
      <c r="I4253" s="248"/>
    </row>
    <row r="4254" spans="1:9">
      <c r="A4254" s="242"/>
      <c r="B4254" s="242"/>
      <c r="C4254" s="242"/>
      <c r="D4254" s="243"/>
      <c r="E4254" s="243"/>
      <c r="F4254" s="244"/>
      <c r="G4254" s="247"/>
      <c r="H4254" s="246"/>
      <c r="I4254" s="248"/>
    </row>
    <row r="4255" spans="1:9">
      <c r="A4255" s="242"/>
      <c r="B4255" s="242"/>
      <c r="C4255" s="242"/>
      <c r="D4255" s="243"/>
      <c r="E4255" s="243"/>
      <c r="F4255" s="244"/>
      <c r="G4255" s="247"/>
      <c r="H4255" s="246"/>
      <c r="I4255" s="248"/>
    </row>
    <row r="4256" spans="1:9">
      <c r="A4256" s="242"/>
      <c r="B4256" s="242"/>
      <c r="C4256" s="242"/>
      <c r="D4256" s="243"/>
      <c r="E4256" s="243"/>
      <c r="F4256" s="244"/>
      <c r="G4256" s="247"/>
      <c r="H4256" s="246"/>
      <c r="I4256" s="248"/>
    </row>
    <row r="4257" spans="1:9">
      <c r="A4257" s="242"/>
      <c r="B4257" s="242"/>
      <c r="C4257" s="242"/>
      <c r="D4257" s="243"/>
      <c r="E4257" s="243"/>
      <c r="F4257" s="244"/>
      <c r="G4257" s="247"/>
      <c r="H4257" s="246"/>
      <c r="I4257" s="248"/>
    </row>
    <row r="4258" spans="1:9">
      <c r="A4258" s="242"/>
      <c r="B4258" s="242"/>
      <c r="C4258" s="242"/>
      <c r="D4258" s="243"/>
      <c r="E4258" s="243"/>
      <c r="F4258" s="244"/>
      <c r="G4258" s="247"/>
      <c r="H4258" s="246"/>
      <c r="I4258" s="248"/>
    </row>
    <row r="4259" spans="1:9">
      <c r="A4259" s="242"/>
      <c r="B4259" s="242"/>
      <c r="C4259" s="242"/>
      <c r="D4259" s="243"/>
      <c r="E4259" s="243"/>
      <c r="F4259" s="244"/>
      <c r="G4259" s="247"/>
      <c r="H4259" s="246"/>
      <c r="I4259" s="248"/>
    </row>
    <row r="4260" spans="1:9">
      <c r="A4260" s="242"/>
      <c r="B4260" s="242"/>
      <c r="C4260" s="242"/>
      <c r="D4260" s="243"/>
      <c r="E4260" s="243"/>
      <c r="F4260" s="244"/>
      <c r="G4260" s="247"/>
      <c r="H4260" s="246"/>
      <c r="I4260" s="248"/>
    </row>
    <row r="4261" spans="1:9">
      <c r="A4261" s="242"/>
      <c r="B4261" s="242"/>
      <c r="C4261" s="242"/>
      <c r="D4261" s="243"/>
      <c r="E4261" s="243"/>
      <c r="F4261" s="244"/>
      <c r="G4261" s="247"/>
      <c r="H4261" s="246"/>
      <c r="I4261" s="248"/>
    </row>
    <row r="4262" spans="1:9">
      <c r="A4262" s="242"/>
      <c r="B4262" s="242"/>
      <c r="C4262" s="242"/>
      <c r="D4262" s="243"/>
      <c r="E4262" s="243"/>
      <c r="F4262" s="244"/>
      <c r="G4262" s="247"/>
      <c r="H4262" s="246"/>
      <c r="I4262" s="248"/>
    </row>
    <row r="4263" spans="1:9">
      <c r="A4263" s="242"/>
      <c r="B4263" s="242"/>
      <c r="C4263" s="242"/>
      <c r="D4263" s="243"/>
      <c r="E4263" s="243"/>
      <c r="F4263" s="244"/>
      <c r="G4263" s="247"/>
      <c r="H4263" s="246"/>
      <c r="I4263" s="248"/>
    </row>
    <row r="4264" spans="1:9">
      <c r="A4264" s="242"/>
      <c r="B4264" s="242"/>
      <c r="C4264" s="242"/>
      <c r="D4264" s="243"/>
      <c r="E4264" s="243"/>
      <c r="F4264" s="244"/>
      <c r="G4264" s="247"/>
      <c r="H4264" s="246"/>
      <c r="I4264" s="248"/>
    </row>
    <row r="4265" spans="1:9">
      <c r="A4265" s="242"/>
      <c r="B4265" s="242"/>
      <c r="C4265" s="242"/>
      <c r="D4265" s="243"/>
      <c r="E4265" s="243"/>
      <c r="F4265" s="244"/>
      <c r="G4265" s="247"/>
      <c r="H4265" s="246"/>
      <c r="I4265" s="248"/>
    </row>
    <row r="4266" spans="1:9">
      <c r="A4266" s="242"/>
      <c r="B4266" s="242"/>
      <c r="C4266" s="242"/>
      <c r="D4266" s="243"/>
      <c r="E4266" s="243"/>
      <c r="F4266" s="244"/>
      <c r="G4266" s="247"/>
      <c r="H4266" s="246"/>
      <c r="I4266" s="248"/>
    </row>
    <row r="4267" spans="1:9">
      <c r="A4267" s="242"/>
      <c r="B4267" s="242"/>
      <c r="C4267" s="242"/>
      <c r="D4267" s="243"/>
      <c r="E4267" s="243"/>
      <c r="F4267" s="244"/>
      <c r="G4267" s="247"/>
      <c r="H4267" s="246"/>
      <c r="I4267" s="248"/>
    </row>
    <row r="4268" spans="1:9">
      <c r="A4268" s="242"/>
      <c r="B4268" s="242"/>
      <c r="C4268" s="242"/>
      <c r="D4268" s="243"/>
      <c r="E4268" s="243"/>
      <c r="F4268" s="244"/>
      <c r="G4268" s="247"/>
      <c r="H4268" s="246"/>
      <c r="I4268" s="248"/>
    </row>
    <row r="4269" spans="1:9">
      <c r="A4269" s="242"/>
      <c r="B4269" s="242"/>
      <c r="C4269" s="242"/>
      <c r="D4269" s="243"/>
      <c r="E4269" s="243"/>
      <c r="F4269" s="244"/>
      <c r="G4269" s="247"/>
      <c r="H4269" s="246"/>
      <c r="I4269" s="248"/>
    </row>
    <row r="4270" spans="1:9">
      <c r="A4270" s="242"/>
      <c r="B4270" s="242"/>
      <c r="C4270" s="242"/>
      <c r="D4270" s="243"/>
      <c r="E4270" s="243"/>
      <c r="F4270" s="244"/>
      <c r="G4270" s="247"/>
      <c r="H4270" s="246"/>
      <c r="I4270" s="248"/>
    </row>
    <row r="4271" spans="1:9">
      <c r="A4271" s="242"/>
      <c r="B4271" s="242"/>
      <c r="C4271" s="242"/>
      <c r="D4271" s="243"/>
      <c r="E4271" s="243"/>
      <c r="F4271" s="244"/>
      <c r="G4271" s="247"/>
      <c r="H4271" s="246"/>
      <c r="I4271" s="248"/>
    </row>
    <row r="4272" spans="1:9">
      <c r="A4272" s="242"/>
      <c r="B4272" s="242"/>
      <c r="C4272" s="242"/>
      <c r="D4272" s="243"/>
      <c r="E4272" s="243"/>
      <c r="F4272" s="244"/>
      <c r="G4272" s="247"/>
      <c r="H4272" s="246"/>
      <c r="I4272" s="248"/>
    </row>
    <row r="4273" spans="1:9">
      <c r="A4273" s="242"/>
      <c r="B4273" s="242"/>
      <c r="C4273" s="242"/>
      <c r="D4273" s="243"/>
      <c r="E4273" s="243"/>
      <c r="F4273" s="244"/>
      <c r="G4273" s="247"/>
      <c r="H4273" s="246"/>
      <c r="I4273" s="248"/>
    </row>
    <row r="4274" spans="1:9">
      <c r="A4274" s="242"/>
      <c r="B4274" s="242"/>
      <c r="C4274" s="242"/>
      <c r="D4274" s="243"/>
      <c r="E4274" s="243"/>
      <c r="F4274" s="244"/>
      <c r="G4274" s="247"/>
      <c r="H4274" s="246"/>
      <c r="I4274" s="248"/>
    </row>
    <row r="4275" spans="1:9">
      <c r="A4275" s="242"/>
      <c r="B4275" s="242"/>
      <c r="C4275" s="242"/>
      <c r="D4275" s="243"/>
      <c r="E4275" s="243"/>
      <c r="F4275" s="244"/>
      <c r="G4275" s="247"/>
      <c r="H4275" s="246"/>
      <c r="I4275" s="248"/>
    </row>
    <row r="4276" spans="1:9">
      <c r="A4276" s="242"/>
      <c r="B4276" s="242"/>
      <c r="C4276" s="242"/>
      <c r="D4276" s="243"/>
      <c r="E4276" s="243"/>
      <c r="F4276" s="244"/>
      <c r="G4276" s="247"/>
      <c r="H4276" s="246"/>
      <c r="I4276" s="248"/>
    </row>
    <row r="4277" spans="1:9">
      <c r="A4277" s="242"/>
      <c r="B4277" s="242"/>
      <c r="C4277" s="242"/>
      <c r="D4277" s="243"/>
      <c r="E4277" s="243"/>
      <c r="F4277" s="244"/>
      <c r="G4277" s="247"/>
      <c r="H4277" s="246"/>
      <c r="I4277" s="248"/>
    </row>
    <row r="4278" spans="1:9">
      <c r="A4278" s="242"/>
      <c r="B4278" s="242"/>
      <c r="C4278" s="242"/>
      <c r="D4278" s="243"/>
      <c r="E4278" s="243"/>
      <c r="F4278" s="244"/>
      <c r="G4278" s="247"/>
      <c r="H4278" s="246"/>
      <c r="I4278" s="248"/>
    </row>
    <row r="4279" spans="1:9">
      <c r="A4279" s="242"/>
      <c r="B4279" s="242"/>
      <c r="C4279" s="242"/>
      <c r="D4279" s="243"/>
      <c r="E4279" s="243"/>
      <c r="F4279" s="244"/>
      <c r="G4279" s="247"/>
      <c r="H4279" s="246"/>
      <c r="I4279" s="248"/>
    </row>
    <row r="4280" spans="1:9">
      <c r="A4280" s="242"/>
      <c r="B4280" s="242"/>
      <c r="C4280" s="242"/>
      <c r="D4280" s="243"/>
      <c r="E4280" s="243"/>
      <c r="F4280" s="244"/>
      <c r="G4280" s="247"/>
      <c r="H4280" s="246"/>
      <c r="I4280" s="248"/>
    </row>
    <row r="4281" spans="1:9">
      <c r="A4281" s="242"/>
      <c r="B4281" s="242"/>
      <c r="C4281" s="242"/>
      <c r="D4281" s="243"/>
      <c r="E4281" s="243"/>
      <c r="F4281" s="244"/>
      <c r="G4281" s="247"/>
      <c r="H4281" s="246"/>
      <c r="I4281" s="248"/>
    </row>
    <row r="4282" spans="1:9">
      <c r="A4282" s="242"/>
      <c r="B4282" s="242"/>
      <c r="C4282" s="242"/>
      <c r="D4282" s="243"/>
      <c r="E4282" s="243"/>
      <c r="F4282" s="244"/>
      <c r="G4282" s="247"/>
      <c r="H4282" s="246"/>
      <c r="I4282" s="248"/>
    </row>
    <row r="4283" spans="1:9">
      <c r="A4283" s="242"/>
      <c r="B4283" s="242"/>
      <c r="C4283" s="242"/>
      <c r="D4283" s="243"/>
      <c r="E4283" s="243"/>
      <c r="F4283" s="244"/>
      <c r="G4283" s="247"/>
      <c r="H4283" s="246"/>
      <c r="I4283" s="248"/>
    </row>
    <row r="4284" spans="1:9">
      <c r="A4284" s="242"/>
      <c r="B4284" s="242"/>
      <c r="C4284" s="242"/>
      <c r="D4284" s="243"/>
      <c r="E4284" s="243"/>
      <c r="F4284" s="244"/>
      <c r="G4284" s="247"/>
      <c r="H4284" s="246"/>
      <c r="I4284" s="248"/>
    </row>
    <row r="4285" spans="1:9">
      <c r="A4285" s="242"/>
      <c r="B4285" s="242"/>
      <c r="C4285" s="242"/>
      <c r="D4285" s="243"/>
      <c r="E4285" s="243"/>
      <c r="F4285" s="244"/>
      <c r="G4285" s="247"/>
      <c r="H4285" s="246"/>
      <c r="I4285" s="248"/>
    </row>
    <row r="4286" spans="1:9">
      <c r="A4286" s="242"/>
      <c r="B4286" s="242"/>
      <c r="C4286" s="242"/>
      <c r="D4286" s="243"/>
      <c r="E4286" s="243"/>
      <c r="F4286" s="244"/>
      <c r="G4286" s="247"/>
      <c r="H4286" s="246"/>
      <c r="I4286" s="248"/>
    </row>
    <row r="4287" spans="1:9">
      <c r="A4287" s="242"/>
      <c r="B4287" s="242"/>
      <c r="C4287" s="242"/>
      <c r="D4287" s="243"/>
      <c r="E4287" s="243"/>
      <c r="F4287" s="244"/>
      <c r="G4287" s="247"/>
      <c r="H4287" s="246"/>
      <c r="I4287" s="248"/>
    </row>
    <row r="4288" spans="1:9">
      <c r="A4288" s="242"/>
      <c r="B4288" s="242"/>
      <c r="C4288" s="242"/>
      <c r="D4288" s="243"/>
      <c r="E4288" s="243"/>
      <c r="F4288" s="244"/>
      <c r="G4288" s="247"/>
      <c r="H4288" s="246"/>
      <c r="I4288" s="248"/>
    </row>
    <row r="4289" spans="1:9">
      <c r="A4289" s="242"/>
      <c r="B4289" s="242"/>
      <c r="C4289" s="242"/>
      <c r="D4289" s="243"/>
      <c r="E4289" s="243"/>
      <c r="F4289" s="244"/>
      <c r="G4289" s="247"/>
      <c r="H4289" s="246"/>
      <c r="I4289" s="248"/>
    </row>
    <row r="4290" spans="1:9">
      <c r="A4290" s="242"/>
      <c r="B4290" s="242"/>
      <c r="C4290" s="242"/>
      <c r="D4290" s="243"/>
      <c r="E4290" s="243"/>
      <c r="F4290" s="244"/>
      <c r="G4290" s="247"/>
      <c r="H4290" s="246"/>
      <c r="I4290" s="248"/>
    </row>
    <row r="4291" spans="1:9">
      <c r="A4291" s="242"/>
      <c r="B4291" s="242"/>
      <c r="C4291" s="242"/>
      <c r="D4291" s="243"/>
      <c r="E4291" s="243"/>
      <c r="F4291" s="244"/>
      <c r="G4291" s="247"/>
      <c r="H4291" s="246"/>
      <c r="I4291" s="248"/>
    </row>
    <row r="4292" spans="1:9">
      <c r="A4292" s="242"/>
      <c r="B4292" s="242"/>
      <c r="C4292" s="242"/>
      <c r="D4292" s="243"/>
      <c r="E4292" s="243"/>
      <c r="F4292" s="244"/>
      <c r="G4292" s="247"/>
      <c r="H4292" s="246"/>
      <c r="I4292" s="248"/>
    </row>
    <row r="4293" spans="1:9">
      <c r="A4293" s="242"/>
      <c r="B4293" s="242"/>
      <c r="C4293" s="242"/>
      <c r="D4293" s="243"/>
      <c r="E4293" s="243"/>
      <c r="F4293" s="244"/>
      <c r="G4293" s="247"/>
      <c r="H4293" s="246"/>
      <c r="I4293" s="248"/>
    </row>
    <row r="4294" spans="1:9">
      <c r="A4294" s="242"/>
      <c r="B4294" s="242"/>
      <c r="C4294" s="242"/>
      <c r="D4294" s="243"/>
      <c r="E4294" s="243"/>
      <c r="F4294" s="244"/>
      <c r="G4294" s="247"/>
      <c r="H4294" s="246"/>
      <c r="I4294" s="248"/>
    </row>
    <row r="4295" spans="1:9">
      <c r="A4295" s="242"/>
      <c r="B4295" s="242"/>
      <c r="C4295" s="242"/>
      <c r="D4295" s="243"/>
      <c r="E4295" s="243"/>
      <c r="F4295" s="244"/>
      <c r="G4295" s="247"/>
      <c r="H4295" s="246"/>
      <c r="I4295" s="248"/>
    </row>
    <row r="4296" spans="1:9">
      <c r="A4296" s="242"/>
      <c r="B4296" s="242"/>
      <c r="C4296" s="242"/>
      <c r="D4296" s="243"/>
      <c r="E4296" s="243"/>
      <c r="F4296" s="244"/>
      <c r="G4296" s="247"/>
      <c r="H4296" s="246"/>
      <c r="I4296" s="248"/>
    </row>
    <row r="4297" spans="1:9">
      <c r="A4297" s="242"/>
      <c r="B4297" s="242"/>
      <c r="C4297" s="242"/>
      <c r="D4297" s="243"/>
      <c r="E4297" s="243"/>
      <c r="F4297" s="244"/>
      <c r="G4297" s="247"/>
      <c r="H4297" s="246"/>
      <c r="I4297" s="248"/>
    </row>
    <row r="4298" spans="1:9">
      <c r="A4298" s="242"/>
      <c r="B4298" s="242"/>
      <c r="C4298" s="242"/>
      <c r="D4298" s="243"/>
      <c r="E4298" s="243"/>
      <c r="F4298" s="244"/>
      <c r="G4298" s="247"/>
      <c r="H4298" s="246"/>
      <c r="I4298" s="248"/>
    </row>
    <row r="4299" spans="1:9">
      <c r="A4299" s="242"/>
      <c r="B4299" s="242"/>
      <c r="C4299" s="242"/>
      <c r="D4299" s="243"/>
      <c r="E4299" s="243"/>
      <c r="F4299" s="244"/>
      <c r="G4299" s="247"/>
      <c r="H4299" s="246"/>
      <c r="I4299" s="248"/>
    </row>
    <row r="4300" spans="1:9">
      <c r="A4300" s="242"/>
      <c r="B4300" s="242"/>
      <c r="C4300" s="242"/>
      <c r="D4300" s="243"/>
      <c r="E4300" s="243"/>
      <c r="F4300" s="244"/>
      <c r="G4300" s="247"/>
      <c r="H4300" s="246"/>
      <c r="I4300" s="248"/>
    </row>
    <row r="4301" spans="1:9">
      <c r="A4301" s="242"/>
      <c r="B4301" s="242"/>
      <c r="C4301" s="242"/>
      <c r="D4301" s="243"/>
      <c r="E4301" s="243"/>
      <c r="F4301" s="244"/>
      <c r="G4301" s="247"/>
      <c r="H4301" s="246"/>
      <c r="I4301" s="248"/>
    </row>
    <row r="4302" spans="1:9">
      <c r="A4302" s="242"/>
      <c r="B4302" s="242"/>
      <c r="C4302" s="242"/>
      <c r="D4302" s="243"/>
      <c r="E4302" s="243"/>
      <c r="F4302" s="244"/>
      <c r="G4302" s="247"/>
      <c r="H4302" s="246"/>
      <c r="I4302" s="248"/>
    </row>
    <row r="4303" spans="1:9">
      <c r="A4303" s="242"/>
      <c r="B4303" s="242"/>
      <c r="C4303" s="242"/>
      <c r="D4303" s="243"/>
      <c r="E4303" s="243"/>
      <c r="F4303" s="244"/>
      <c r="G4303" s="247"/>
      <c r="H4303" s="246"/>
      <c r="I4303" s="248"/>
    </row>
    <row r="4304" spans="1:9">
      <c r="A4304" s="242"/>
      <c r="B4304" s="242"/>
      <c r="C4304" s="242"/>
      <c r="D4304" s="243"/>
      <c r="E4304" s="243"/>
      <c r="F4304" s="244"/>
      <c r="G4304" s="247"/>
      <c r="H4304" s="246"/>
      <c r="I4304" s="248"/>
    </row>
    <row r="4305" spans="1:9">
      <c r="A4305" s="242"/>
      <c r="B4305" s="242"/>
      <c r="C4305" s="242"/>
      <c r="D4305" s="243"/>
      <c r="E4305" s="243"/>
      <c r="F4305" s="244"/>
      <c r="G4305" s="247"/>
      <c r="H4305" s="246"/>
      <c r="I4305" s="248"/>
    </row>
    <row r="4306" spans="1:9">
      <c r="A4306" s="242"/>
      <c r="B4306" s="242"/>
      <c r="C4306" s="242"/>
      <c r="D4306" s="243"/>
      <c r="E4306" s="243"/>
      <c r="F4306" s="244"/>
      <c r="G4306" s="247"/>
      <c r="H4306" s="246"/>
      <c r="I4306" s="248"/>
    </row>
    <row r="4307" spans="1:9">
      <c r="A4307" s="242"/>
      <c r="B4307" s="242"/>
      <c r="C4307" s="242"/>
      <c r="D4307" s="243"/>
      <c r="E4307" s="243"/>
      <c r="F4307" s="244"/>
      <c r="G4307" s="247"/>
      <c r="H4307" s="246"/>
      <c r="I4307" s="248"/>
    </row>
    <row r="4308" spans="1:9">
      <c r="A4308" s="242"/>
      <c r="B4308" s="242"/>
      <c r="C4308" s="242"/>
      <c r="D4308" s="243"/>
      <c r="E4308" s="243"/>
      <c r="F4308" s="244"/>
      <c r="G4308" s="247"/>
      <c r="H4308" s="246"/>
      <c r="I4308" s="248"/>
    </row>
    <row r="4309" spans="1:9">
      <c r="A4309" s="242"/>
      <c r="B4309" s="242"/>
      <c r="C4309" s="242"/>
      <c r="D4309" s="243"/>
      <c r="E4309" s="243"/>
      <c r="F4309" s="244"/>
      <c r="G4309" s="247"/>
      <c r="H4309" s="246"/>
      <c r="I4309" s="248"/>
    </row>
    <row r="4310" spans="1:9">
      <c r="A4310" s="242"/>
      <c r="B4310" s="242"/>
      <c r="C4310" s="242"/>
      <c r="D4310" s="243"/>
      <c r="E4310" s="243"/>
      <c r="F4310" s="244"/>
      <c r="G4310" s="247"/>
      <c r="H4310" s="246"/>
      <c r="I4310" s="248"/>
    </row>
    <row r="4311" spans="1:9">
      <c r="A4311" s="242"/>
      <c r="B4311" s="242"/>
      <c r="C4311" s="242"/>
      <c r="D4311" s="243"/>
      <c r="E4311" s="243"/>
      <c r="F4311" s="244"/>
      <c r="G4311" s="247"/>
      <c r="H4311" s="246"/>
      <c r="I4311" s="248"/>
    </row>
    <row r="4312" spans="1:9">
      <c r="A4312" s="242"/>
      <c r="B4312" s="242"/>
      <c r="C4312" s="242"/>
      <c r="D4312" s="243"/>
      <c r="E4312" s="243"/>
      <c r="F4312" s="244"/>
      <c r="G4312" s="247"/>
      <c r="H4312" s="246"/>
      <c r="I4312" s="248"/>
    </row>
    <row r="4313" spans="1:9">
      <c r="A4313" s="242"/>
      <c r="B4313" s="242"/>
      <c r="C4313" s="242"/>
      <c r="D4313" s="243"/>
      <c r="E4313" s="243"/>
      <c r="F4313" s="244"/>
      <c r="G4313" s="247"/>
      <c r="H4313" s="246"/>
      <c r="I4313" s="248"/>
    </row>
    <row r="4314" spans="1:9">
      <c r="A4314" s="242"/>
      <c r="B4314" s="242"/>
      <c r="C4314" s="242"/>
      <c r="D4314" s="243"/>
      <c r="E4314" s="243"/>
      <c r="F4314" s="244"/>
      <c r="G4314" s="247"/>
      <c r="H4314" s="246"/>
      <c r="I4314" s="248"/>
    </row>
    <row r="4315" spans="1:9">
      <c r="A4315" s="242"/>
      <c r="B4315" s="242"/>
      <c r="C4315" s="242"/>
      <c r="D4315" s="243"/>
      <c r="E4315" s="243"/>
      <c r="F4315" s="244"/>
      <c r="G4315" s="247"/>
      <c r="H4315" s="246"/>
      <c r="I4315" s="248"/>
    </row>
    <row r="4316" spans="1:9">
      <c r="A4316" s="242"/>
      <c r="B4316" s="242"/>
      <c r="C4316" s="242"/>
      <c r="D4316" s="243"/>
      <c r="E4316" s="243"/>
      <c r="F4316" s="244"/>
      <c r="G4316" s="247"/>
      <c r="H4316" s="246"/>
      <c r="I4316" s="248"/>
    </row>
    <row r="4317" spans="1:9">
      <c r="A4317" s="242"/>
      <c r="B4317" s="242"/>
      <c r="C4317" s="242"/>
      <c r="D4317" s="243"/>
      <c r="E4317" s="243"/>
      <c r="F4317" s="244"/>
      <c r="G4317" s="247"/>
      <c r="H4317" s="246"/>
      <c r="I4317" s="248"/>
    </row>
    <row r="4318" spans="1:9">
      <c r="A4318" s="242"/>
      <c r="B4318" s="242"/>
      <c r="C4318" s="242"/>
      <c r="D4318" s="243"/>
      <c r="E4318" s="243"/>
      <c r="F4318" s="244"/>
      <c r="G4318" s="247"/>
      <c r="H4318" s="246"/>
      <c r="I4318" s="248"/>
    </row>
    <row r="4319" spans="1:9">
      <c r="A4319" s="242"/>
      <c r="B4319" s="242"/>
      <c r="C4319" s="242"/>
      <c r="D4319" s="243"/>
      <c r="E4319" s="243"/>
      <c r="F4319" s="244"/>
      <c r="G4319" s="247"/>
      <c r="H4319" s="246"/>
      <c r="I4319" s="248"/>
    </row>
    <row r="4320" spans="1:9">
      <c r="A4320" s="242"/>
      <c r="B4320" s="242"/>
      <c r="C4320" s="242"/>
      <c r="D4320" s="243"/>
      <c r="E4320" s="243"/>
      <c r="F4320" s="244"/>
      <c r="G4320" s="247"/>
      <c r="H4320" s="246"/>
      <c r="I4320" s="248"/>
    </row>
    <row r="4321" spans="1:9">
      <c r="A4321" s="242"/>
      <c r="B4321" s="242"/>
      <c r="C4321" s="242"/>
      <c r="D4321" s="243"/>
      <c r="E4321" s="243"/>
      <c r="F4321" s="244"/>
      <c r="G4321" s="247"/>
      <c r="H4321" s="246"/>
      <c r="I4321" s="248"/>
    </row>
    <row r="4322" spans="1:9">
      <c r="A4322" s="242"/>
      <c r="B4322" s="242"/>
      <c r="C4322" s="242"/>
      <c r="D4322" s="243"/>
      <c r="E4322" s="243"/>
      <c r="F4322" s="244"/>
      <c r="G4322" s="247"/>
      <c r="H4322" s="246"/>
      <c r="I4322" s="248"/>
    </row>
    <row r="4323" spans="1:9">
      <c r="A4323" s="242"/>
      <c r="B4323" s="242"/>
      <c r="C4323" s="242"/>
      <c r="D4323" s="243"/>
      <c r="E4323" s="243"/>
      <c r="F4323" s="244"/>
      <c r="G4323" s="247"/>
      <c r="H4323" s="246"/>
      <c r="I4323" s="248"/>
    </row>
    <row r="4324" spans="1:9">
      <c r="A4324" s="242"/>
      <c r="B4324" s="242"/>
      <c r="C4324" s="242"/>
      <c r="D4324" s="243"/>
      <c r="E4324" s="243"/>
      <c r="F4324" s="244"/>
      <c r="G4324" s="247"/>
      <c r="H4324" s="246"/>
      <c r="I4324" s="248"/>
    </row>
    <row r="4325" spans="1:9">
      <c r="A4325" s="242"/>
      <c r="B4325" s="242"/>
      <c r="C4325" s="242"/>
      <c r="D4325" s="243"/>
      <c r="E4325" s="243"/>
      <c r="F4325" s="244"/>
      <c r="G4325" s="247"/>
      <c r="H4325" s="246"/>
      <c r="I4325" s="248"/>
    </row>
    <row r="4326" spans="1:9">
      <c r="A4326" s="242"/>
      <c r="B4326" s="242"/>
      <c r="C4326" s="242"/>
      <c r="D4326" s="243"/>
      <c r="E4326" s="243"/>
      <c r="F4326" s="244"/>
      <c r="G4326" s="247"/>
      <c r="H4326" s="246"/>
      <c r="I4326" s="248"/>
    </row>
    <row r="4327" spans="1:9">
      <c r="A4327" s="242"/>
      <c r="B4327" s="242"/>
      <c r="C4327" s="242"/>
      <c r="D4327" s="243"/>
      <c r="E4327" s="243"/>
      <c r="F4327" s="244"/>
      <c r="G4327" s="247"/>
      <c r="H4327" s="246"/>
      <c r="I4327" s="248"/>
    </row>
    <row r="4328" spans="1:9">
      <c r="A4328" s="242"/>
      <c r="B4328" s="242"/>
      <c r="C4328" s="242"/>
      <c r="D4328" s="243"/>
      <c r="E4328" s="243"/>
      <c r="F4328" s="244"/>
      <c r="G4328" s="247"/>
      <c r="H4328" s="246"/>
      <c r="I4328" s="248"/>
    </row>
    <row r="4329" spans="1:9">
      <c r="A4329" s="242"/>
      <c r="B4329" s="242"/>
      <c r="C4329" s="242"/>
      <c r="D4329" s="243"/>
      <c r="E4329" s="243"/>
      <c r="F4329" s="244"/>
      <c r="G4329" s="247"/>
      <c r="H4329" s="246"/>
      <c r="I4329" s="248"/>
    </row>
    <row r="4330" spans="1:9">
      <c r="A4330" s="242"/>
      <c r="B4330" s="242"/>
      <c r="C4330" s="242"/>
      <c r="D4330" s="243"/>
      <c r="E4330" s="243"/>
      <c r="F4330" s="244"/>
      <c r="G4330" s="247"/>
      <c r="H4330" s="246"/>
      <c r="I4330" s="248"/>
    </row>
    <row r="4331" spans="1:9">
      <c r="A4331" s="242"/>
      <c r="B4331" s="242"/>
      <c r="C4331" s="242"/>
      <c r="D4331" s="243"/>
      <c r="E4331" s="243"/>
      <c r="F4331" s="244"/>
      <c r="G4331" s="247"/>
      <c r="H4331" s="246"/>
      <c r="I4331" s="248"/>
    </row>
    <row r="4332" spans="1:9">
      <c r="A4332" s="242"/>
      <c r="B4332" s="242"/>
      <c r="C4332" s="242"/>
      <c r="D4332" s="243"/>
      <c r="E4332" s="243"/>
      <c r="F4332" s="244"/>
      <c r="G4332" s="247"/>
      <c r="H4332" s="246"/>
      <c r="I4332" s="248"/>
    </row>
    <row r="4333" spans="1:9">
      <c r="A4333" s="242"/>
      <c r="B4333" s="242"/>
      <c r="C4333" s="242"/>
      <c r="D4333" s="243"/>
      <c r="E4333" s="243"/>
      <c r="F4333" s="244"/>
      <c r="G4333" s="247"/>
      <c r="H4333" s="246"/>
      <c r="I4333" s="248"/>
    </row>
    <row r="4334" spans="1:9">
      <c r="A4334" s="242"/>
      <c r="B4334" s="242"/>
      <c r="C4334" s="242"/>
      <c r="D4334" s="243"/>
      <c r="E4334" s="243"/>
      <c r="F4334" s="244"/>
      <c r="G4334" s="247"/>
      <c r="H4334" s="246"/>
      <c r="I4334" s="248"/>
    </row>
    <row r="4335" spans="1:9">
      <c r="A4335" s="242"/>
      <c r="B4335" s="242"/>
      <c r="C4335" s="242"/>
      <c r="D4335" s="243"/>
      <c r="E4335" s="243"/>
      <c r="F4335" s="244"/>
      <c r="G4335" s="247"/>
      <c r="H4335" s="246"/>
      <c r="I4335" s="248"/>
    </row>
    <row r="4336" spans="1:9">
      <c r="A4336" s="242"/>
      <c r="B4336" s="242"/>
      <c r="C4336" s="242"/>
      <c r="D4336" s="243"/>
      <c r="E4336" s="243"/>
      <c r="F4336" s="244"/>
      <c r="G4336" s="247"/>
      <c r="H4336" s="246"/>
      <c r="I4336" s="248"/>
    </row>
    <row r="4337" spans="1:9">
      <c r="A4337" s="242"/>
      <c r="B4337" s="242"/>
      <c r="C4337" s="242"/>
      <c r="D4337" s="243"/>
      <c r="E4337" s="243"/>
      <c r="F4337" s="244"/>
      <c r="G4337" s="247"/>
      <c r="H4337" s="246"/>
      <c r="I4337" s="248"/>
    </row>
    <row r="4338" spans="1:9">
      <c r="A4338" s="242"/>
      <c r="B4338" s="242"/>
      <c r="C4338" s="242"/>
      <c r="D4338" s="243"/>
      <c r="E4338" s="243"/>
      <c r="F4338" s="244"/>
      <c r="G4338" s="247"/>
      <c r="H4338" s="246"/>
      <c r="I4338" s="248"/>
    </row>
    <row r="4339" spans="1:9">
      <c r="A4339" s="242"/>
      <c r="B4339" s="242"/>
      <c r="C4339" s="242"/>
      <c r="D4339" s="243"/>
      <c r="E4339" s="243"/>
      <c r="F4339" s="244"/>
      <c r="G4339" s="247"/>
      <c r="H4339" s="246"/>
      <c r="I4339" s="248"/>
    </row>
    <row r="4340" spans="1:9">
      <c r="A4340" s="242"/>
      <c r="B4340" s="242"/>
      <c r="C4340" s="242"/>
      <c r="D4340" s="243"/>
      <c r="E4340" s="243"/>
      <c r="F4340" s="244"/>
      <c r="G4340" s="247"/>
      <c r="H4340" s="246"/>
      <c r="I4340" s="248"/>
    </row>
    <row r="4341" spans="1:9">
      <c r="A4341" s="242"/>
      <c r="B4341" s="242"/>
      <c r="C4341" s="242"/>
      <c r="D4341" s="243"/>
      <c r="E4341" s="243"/>
      <c r="F4341" s="244"/>
      <c r="G4341" s="247"/>
      <c r="H4341" s="246"/>
      <c r="I4341" s="248"/>
    </row>
    <row r="4342" spans="1:9">
      <c r="A4342" s="242"/>
      <c r="B4342" s="242"/>
      <c r="C4342" s="242"/>
      <c r="D4342" s="243"/>
      <c r="E4342" s="243"/>
      <c r="F4342" s="244"/>
      <c r="G4342" s="247"/>
      <c r="H4342" s="246"/>
      <c r="I4342" s="248"/>
    </row>
    <row r="4343" spans="1:9">
      <c r="A4343" s="242"/>
      <c r="B4343" s="242"/>
      <c r="C4343" s="242"/>
      <c r="D4343" s="243"/>
      <c r="E4343" s="243"/>
      <c r="F4343" s="244"/>
      <c r="G4343" s="247"/>
      <c r="H4343" s="246"/>
      <c r="I4343" s="248"/>
    </row>
    <row r="4344" spans="1:9">
      <c r="A4344" s="242"/>
      <c r="B4344" s="242"/>
      <c r="C4344" s="242"/>
      <c r="D4344" s="243"/>
      <c r="E4344" s="243"/>
      <c r="F4344" s="244"/>
      <c r="G4344" s="247"/>
      <c r="H4344" s="246"/>
      <c r="I4344" s="248"/>
    </row>
    <row r="4345" spans="1:9">
      <c r="A4345" s="242"/>
      <c r="B4345" s="242"/>
      <c r="C4345" s="242"/>
      <c r="D4345" s="243"/>
      <c r="E4345" s="243"/>
      <c r="F4345" s="244"/>
      <c r="G4345" s="247"/>
      <c r="H4345" s="246"/>
      <c r="I4345" s="248"/>
    </row>
    <row r="4346" spans="1:9">
      <c r="A4346" s="242"/>
      <c r="B4346" s="242"/>
      <c r="C4346" s="242"/>
      <c r="D4346" s="243"/>
      <c r="E4346" s="243"/>
      <c r="F4346" s="244"/>
      <c r="G4346" s="247"/>
      <c r="H4346" s="246"/>
      <c r="I4346" s="248"/>
    </row>
    <row r="4347" spans="1:9">
      <c r="A4347" s="242"/>
      <c r="B4347" s="242"/>
      <c r="C4347" s="242"/>
      <c r="D4347" s="243"/>
      <c r="E4347" s="243"/>
      <c r="F4347" s="244"/>
      <c r="G4347" s="247"/>
      <c r="H4347" s="246"/>
      <c r="I4347" s="248"/>
    </row>
    <row r="4348" spans="1:9">
      <c r="A4348" s="242"/>
      <c r="B4348" s="242"/>
      <c r="C4348" s="242"/>
      <c r="D4348" s="243"/>
      <c r="E4348" s="243"/>
      <c r="F4348" s="244"/>
      <c r="G4348" s="247"/>
      <c r="H4348" s="246"/>
      <c r="I4348" s="248"/>
    </row>
    <row r="4349" spans="1:9">
      <c r="A4349" s="242"/>
      <c r="B4349" s="242"/>
      <c r="C4349" s="242"/>
      <c r="D4349" s="243"/>
      <c r="E4349" s="243"/>
      <c r="F4349" s="244"/>
      <c r="G4349" s="247"/>
      <c r="H4349" s="246"/>
      <c r="I4349" s="248"/>
    </row>
    <row r="4350" spans="1:9">
      <c r="A4350" s="242"/>
      <c r="B4350" s="242"/>
      <c r="C4350" s="242"/>
      <c r="D4350" s="243"/>
      <c r="E4350" s="243"/>
      <c r="F4350" s="244"/>
      <c r="G4350" s="247"/>
      <c r="H4350" s="246"/>
      <c r="I4350" s="248"/>
    </row>
    <row r="4351" spans="1:9">
      <c r="A4351" s="242"/>
      <c r="B4351" s="242"/>
      <c r="C4351" s="242"/>
      <c r="D4351" s="243"/>
      <c r="E4351" s="243"/>
      <c r="F4351" s="244"/>
      <c r="G4351" s="247"/>
      <c r="H4351" s="246"/>
      <c r="I4351" s="248"/>
    </row>
    <row r="4352" spans="1:9">
      <c r="A4352" s="242"/>
      <c r="B4352" s="242"/>
      <c r="C4352" s="242"/>
      <c r="D4352" s="243"/>
      <c r="E4352" s="243"/>
      <c r="F4352" s="244"/>
      <c r="G4352" s="247"/>
      <c r="H4352" s="246"/>
      <c r="I4352" s="248"/>
    </row>
    <row r="4353" spans="1:9">
      <c r="A4353" s="242"/>
      <c r="B4353" s="242"/>
      <c r="C4353" s="242"/>
      <c r="D4353" s="243"/>
      <c r="E4353" s="243"/>
      <c r="F4353" s="244"/>
      <c r="G4353" s="247"/>
      <c r="H4353" s="246"/>
      <c r="I4353" s="248"/>
    </row>
    <row r="4354" spans="1:9">
      <c r="A4354" s="242"/>
      <c r="B4354" s="242"/>
      <c r="C4354" s="242"/>
      <c r="D4354" s="243"/>
      <c r="E4354" s="243"/>
      <c r="F4354" s="244"/>
      <c r="G4354" s="247"/>
      <c r="H4354" s="246"/>
      <c r="I4354" s="248"/>
    </row>
    <row r="4355" spans="1:9">
      <c r="A4355" s="242"/>
      <c r="B4355" s="242"/>
      <c r="C4355" s="242"/>
      <c r="D4355" s="243"/>
      <c r="E4355" s="243"/>
      <c r="F4355" s="244"/>
      <c r="G4355" s="247"/>
      <c r="H4355" s="246"/>
      <c r="I4355" s="248"/>
    </row>
    <row r="4356" spans="1:9">
      <c r="A4356" s="242"/>
      <c r="B4356" s="242"/>
      <c r="C4356" s="242"/>
      <c r="D4356" s="243"/>
      <c r="E4356" s="243"/>
      <c r="F4356" s="244"/>
      <c r="G4356" s="247"/>
      <c r="H4356" s="246"/>
      <c r="I4356" s="248"/>
    </row>
    <row r="4357" spans="1:9">
      <c r="A4357" s="242"/>
      <c r="B4357" s="242"/>
      <c r="C4357" s="242"/>
      <c r="D4357" s="243"/>
      <c r="E4357" s="243"/>
      <c r="F4357" s="244"/>
      <c r="G4357" s="247"/>
      <c r="H4357" s="246"/>
      <c r="I4357" s="248"/>
    </row>
    <row r="4358" spans="1:9">
      <c r="A4358" s="242"/>
      <c r="B4358" s="242"/>
      <c r="C4358" s="242"/>
      <c r="D4358" s="243"/>
      <c r="E4358" s="243"/>
      <c r="F4358" s="244"/>
      <c r="G4358" s="247"/>
      <c r="H4358" s="246"/>
      <c r="I4358" s="248"/>
    </row>
    <row r="4359" spans="1:9">
      <c r="A4359" s="242"/>
      <c r="B4359" s="242"/>
      <c r="C4359" s="242"/>
      <c r="D4359" s="243"/>
      <c r="E4359" s="243"/>
      <c r="F4359" s="244"/>
      <c r="G4359" s="247"/>
      <c r="H4359" s="246"/>
      <c r="I4359" s="248"/>
    </row>
    <row r="4360" spans="1:9">
      <c r="A4360" s="242"/>
      <c r="B4360" s="242"/>
      <c r="C4360" s="242"/>
      <c r="D4360" s="243"/>
      <c r="E4360" s="243"/>
      <c r="F4360" s="244"/>
      <c r="G4360" s="247"/>
      <c r="H4360" s="246"/>
      <c r="I4360" s="248"/>
    </row>
    <row r="4361" spans="1:9">
      <c r="A4361" s="242"/>
      <c r="B4361" s="242"/>
      <c r="C4361" s="242"/>
      <c r="D4361" s="243"/>
      <c r="E4361" s="243"/>
      <c r="F4361" s="244"/>
      <c r="G4361" s="247"/>
      <c r="H4361" s="246"/>
      <c r="I4361" s="248"/>
    </row>
    <row r="4362" spans="1:9">
      <c r="A4362" s="242"/>
      <c r="B4362" s="242"/>
      <c r="C4362" s="242"/>
      <c r="D4362" s="243"/>
      <c r="E4362" s="243"/>
      <c r="F4362" s="244"/>
      <c r="G4362" s="247"/>
      <c r="H4362" s="246"/>
      <c r="I4362" s="248"/>
    </row>
    <row r="4363" spans="1:9">
      <c r="A4363" s="242"/>
      <c r="B4363" s="242"/>
      <c r="C4363" s="242"/>
      <c r="D4363" s="243"/>
      <c r="E4363" s="243"/>
      <c r="F4363" s="244"/>
      <c r="G4363" s="247"/>
      <c r="H4363" s="246"/>
      <c r="I4363" s="248"/>
    </row>
    <row r="4364" spans="1:9">
      <c r="A4364" s="242"/>
      <c r="B4364" s="242"/>
      <c r="C4364" s="242"/>
      <c r="D4364" s="243"/>
      <c r="E4364" s="243"/>
      <c r="F4364" s="244"/>
      <c r="G4364" s="247"/>
      <c r="H4364" s="246"/>
      <c r="I4364" s="248"/>
    </row>
    <row r="4365" spans="1:9">
      <c r="A4365" s="242"/>
      <c r="B4365" s="242"/>
      <c r="C4365" s="242"/>
      <c r="D4365" s="243"/>
      <c r="E4365" s="243"/>
      <c r="F4365" s="244"/>
      <c r="G4365" s="247"/>
      <c r="H4365" s="246"/>
      <c r="I4365" s="248"/>
    </row>
    <row r="4366" spans="1:9">
      <c r="A4366" s="242"/>
      <c r="B4366" s="242"/>
      <c r="C4366" s="242"/>
      <c r="D4366" s="243"/>
      <c r="E4366" s="243"/>
      <c r="F4366" s="244"/>
      <c r="G4366" s="247"/>
      <c r="H4366" s="246"/>
      <c r="I4366" s="248"/>
    </row>
    <row r="4367" spans="1:9">
      <c r="A4367" s="242"/>
      <c r="B4367" s="242"/>
      <c r="C4367" s="242"/>
      <c r="D4367" s="243"/>
      <c r="E4367" s="243"/>
      <c r="F4367" s="244"/>
      <c r="G4367" s="247"/>
      <c r="H4367" s="246"/>
      <c r="I4367" s="248"/>
    </row>
    <row r="4368" spans="1:9">
      <c r="A4368" s="242"/>
      <c r="B4368" s="242"/>
      <c r="C4368" s="242"/>
      <c r="D4368" s="243"/>
      <c r="E4368" s="243"/>
      <c r="F4368" s="244"/>
      <c r="G4368" s="247"/>
      <c r="H4368" s="246"/>
      <c r="I4368" s="248"/>
    </row>
    <row r="4369" spans="1:9">
      <c r="A4369" s="242"/>
      <c r="B4369" s="242"/>
      <c r="C4369" s="242"/>
      <c r="D4369" s="243"/>
      <c r="E4369" s="243"/>
      <c r="F4369" s="244"/>
      <c r="G4369" s="247"/>
      <c r="H4369" s="246"/>
      <c r="I4369" s="248"/>
    </row>
    <row r="4370" spans="1:9">
      <c r="A4370" s="242"/>
      <c r="B4370" s="242"/>
      <c r="C4370" s="242"/>
      <c r="D4370" s="243"/>
      <c r="E4370" s="243"/>
      <c r="F4370" s="244"/>
      <c r="G4370" s="247"/>
      <c r="H4370" s="246"/>
      <c r="I4370" s="248"/>
    </row>
    <row r="4371" spans="1:9">
      <c r="A4371" s="242"/>
      <c r="B4371" s="242"/>
      <c r="C4371" s="242"/>
      <c r="D4371" s="243"/>
      <c r="E4371" s="243"/>
      <c r="F4371" s="244"/>
      <c r="G4371" s="247"/>
      <c r="H4371" s="246"/>
      <c r="I4371" s="248"/>
    </row>
    <row r="4372" spans="1:9">
      <c r="A4372" s="242"/>
      <c r="B4372" s="242"/>
      <c r="C4372" s="242"/>
      <c r="D4372" s="243"/>
      <c r="E4372" s="243"/>
      <c r="F4372" s="244"/>
      <c r="G4372" s="247"/>
      <c r="H4372" s="246"/>
      <c r="I4372" s="248"/>
    </row>
    <row r="4373" spans="1:9">
      <c r="A4373" s="242"/>
      <c r="B4373" s="242"/>
      <c r="C4373" s="242"/>
      <c r="D4373" s="243"/>
      <c r="E4373" s="243"/>
      <c r="F4373" s="244"/>
      <c r="G4373" s="247"/>
      <c r="H4373" s="246"/>
      <c r="I4373" s="248"/>
    </row>
    <row r="4374" spans="1:9">
      <c r="A4374" s="242"/>
      <c r="B4374" s="242"/>
      <c r="C4374" s="242"/>
      <c r="D4374" s="243"/>
      <c r="E4374" s="243"/>
      <c r="F4374" s="244"/>
      <c r="G4374" s="247"/>
      <c r="H4374" s="246"/>
      <c r="I4374" s="248"/>
    </row>
    <row r="4375" spans="1:9">
      <c r="A4375" s="242"/>
      <c r="B4375" s="242"/>
      <c r="C4375" s="242"/>
      <c r="D4375" s="243"/>
      <c r="E4375" s="243"/>
      <c r="F4375" s="244"/>
      <c r="G4375" s="247"/>
      <c r="H4375" s="246"/>
      <c r="I4375" s="248"/>
    </row>
    <row r="4376" spans="1:9">
      <c r="A4376" s="242"/>
      <c r="B4376" s="242"/>
      <c r="C4376" s="242"/>
      <c r="D4376" s="243"/>
      <c r="E4376" s="243"/>
      <c r="F4376" s="244"/>
      <c r="G4376" s="247"/>
      <c r="H4376" s="246"/>
      <c r="I4376" s="248"/>
    </row>
    <row r="4377" spans="1:9">
      <c r="A4377" s="242"/>
      <c r="B4377" s="242"/>
      <c r="C4377" s="242"/>
      <c r="D4377" s="243"/>
      <c r="E4377" s="243"/>
      <c r="F4377" s="244"/>
      <c r="G4377" s="247"/>
      <c r="H4377" s="246"/>
      <c r="I4377" s="248"/>
    </row>
    <row r="4378" spans="1:9">
      <c r="A4378" s="242"/>
      <c r="B4378" s="242"/>
      <c r="C4378" s="242"/>
      <c r="D4378" s="243"/>
      <c r="E4378" s="243"/>
      <c r="F4378" s="244"/>
      <c r="G4378" s="247"/>
      <c r="H4378" s="246"/>
      <c r="I4378" s="248"/>
    </row>
    <row r="4379" spans="1:9">
      <c r="A4379" s="242"/>
      <c r="B4379" s="242"/>
      <c r="C4379" s="242"/>
      <c r="D4379" s="243"/>
      <c r="E4379" s="243"/>
      <c r="F4379" s="244"/>
      <c r="G4379" s="247"/>
      <c r="H4379" s="246"/>
      <c r="I4379" s="248"/>
    </row>
    <row r="4380" spans="1:9">
      <c r="A4380" s="242"/>
      <c r="B4380" s="242"/>
      <c r="C4380" s="242"/>
      <c r="D4380" s="243"/>
      <c r="E4380" s="243"/>
      <c r="F4380" s="244"/>
      <c r="G4380" s="247"/>
      <c r="H4380" s="246"/>
      <c r="I4380" s="248"/>
    </row>
    <row r="4381" spans="1:9">
      <c r="A4381" s="242"/>
      <c r="B4381" s="242"/>
      <c r="C4381" s="242"/>
      <c r="D4381" s="243"/>
      <c r="E4381" s="243"/>
      <c r="F4381" s="244"/>
      <c r="G4381" s="247"/>
      <c r="H4381" s="246"/>
      <c r="I4381" s="248"/>
    </row>
    <row r="4382" spans="1:9">
      <c r="A4382" s="242"/>
      <c r="B4382" s="242"/>
      <c r="C4382" s="242"/>
      <c r="D4382" s="243"/>
      <c r="E4382" s="243"/>
      <c r="F4382" s="244"/>
      <c r="G4382" s="247"/>
      <c r="H4382" s="246"/>
      <c r="I4382" s="248"/>
    </row>
    <row r="4383" spans="1:9">
      <c r="A4383" s="242"/>
      <c r="B4383" s="242"/>
      <c r="C4383" s="242"/>
      <c r="D4383" s="243"/>
      <c r="E4383" s="243"/>
      <c r="F4383" s="244"/>
      <c r="G4383" s="247"/>
      <c r="H4383" s="246"/>
      <c r="I4383" s="248"/>
    </row>
    <row r="4384" spans="1:9">
      <c r="A4384" s="242"/>
      <c r="B4384" s="242"/>
      <c r="C4384" s="242"/>
      <c r="D4384" s="243"/>
      <c r="E4384" s="243"/>
      <c r="F4384" s="244"/>
      <c r="G4384" s="247"/>
      <c r="H4384" s="246"/>
      <c r="I4384" s="248"/>
    </row>
    <row r="4385" spans="1:9">
      <c r="A4385" s="242"/>
      <c r="B4385" s="242"/>
      <c r="C4385" s="242"/>
      <c r="D4385" s="243"/>
      <c r="E4385" s="243"/>
      <c r="F4385" s="244"/>
      <c r="G4385" s="247"/>
      <c r="H4385" s="246"/>
      <c r="I4385" s="248"/>
    </row>
    <row r="4386" spans="1:9">
      <c r="A4386" s="242"/>
      <c r="B4386" s="242"/>
      <c r="C4386" s="242"/>
      <c r="D4386" s="243"/>
      <c r="E4386" s="243"/>
      <c r="F4386" s="244"/>
      <c r="G4386" s="247"/>
      <c r="H4386" s="246"/>
      <c r="I4386" s="248"/>
    </row>
    <row r="4387" spans="1:9">
      <c r="A4387" s="242"/>
      <c r="B4387" s="242"/>
      <c r="C4387" s="242"/>
      <c r="D4387" s="243"/>
      <c r="E4387" s="243"/>
      <c r="F4387" s="244"/>
      <c r="G4387" s="247"/>
      <c r="H4387" s="246"/>
      <c r="I4387" s="248"/>
    </row>
    <row r="4388" spans="1:9">
      <c r="A4388" s="242"/>
      <c r="B4388" s="242"/>
      <c r="C4388" s="242"/>
      <c r="D4388" s="243"/>
      <c r="E4388" s="243"/>
      <c r="F4388" s="244"/>
      <c r="G4388" s="247"/>
      <c r="H4388" s="246"/>
      <c r="I4388" s="248"/>
    </row>
    <row r="4389" spans="1:9">
      <c r="A4389" s="242"/>
      <c r="B4389" s="242"/>
      <c r="C4389" s="242"/>
      <c r="D4389" s="243"/>
      <c r="E4389" s="243"/>
      <c r="F4389" s="244"/>
      <c r="G4389" s="247"/>
      <c r="H4389" s="246"/>
      <c r="I4389" s="248"/>
    </row>
    <row r="4390" spans="1:9">
      <c r="A4390" s="242"/>
      <c r="B4390" s="242"/>
      <c r="C4390" s="242"/>
      <c r="D4390" s="243"/>
      <c r="E4390" s="243"/>
      <c r="F4390" s="244"/>
      <c r="G4390" s="247"/>
      <c r="H4390" s="246"/>
      <c r="I4390" s="248"/>
    </row>
    <row r="4391" spans="1:9">
      <c r="A4391" s="242"/>
      <c r="B4391" s="242"/>
      <c r="C4391" s="242"/>
      <c r="D4391" s="243"/>
      <c r="E4391" s="243"/>
      <c r="F4391" s="244"/>
      <c r="G4391" s="247"/>
      <c r="H4391" s="246"/>
      <c r="I4391" s="248"/>
    </row>
    <row r="4392" spans="1:9">
      <c r="A4392" s="242"/>
      <c r="B4392" s="242"/>
      <c r="C4392" s="242"/>
      <c r="D4392" s="243"/>
      <c r="E4392" s="243"/>
      <c r="F4392" s="244"/>
      <c r="G4392" s="247"/>
      <c r="H4392" s="246"/>
      <c r="I4392" s="248"/>
    </row>
    <row r="4393" spans="1:9">
      <c r="A4393" s="242"/>
      <c r="B4393" s="242"/>
      <c r="C4393" s="242"/>
      <c r="D4393" s="243"/>
      <c r="E4393" s="243"/>
      <c r="F4393" s="244"/>
      <c r="G4393" s="247"/>
      <c r="H4393" s="246"/>
      <c r="I4393" s="248"/>
    </row>
    <row r="4394" spans="1:9">
      <c r="A4394" s="242"/>
      <c r="B4394" s="242"/>
      <c r="C4394" s="242"/>
      <c r="D4394" s="243"/>
      <c r="E4394" s="243"/>
      <c r="F4394" s="244"/>
      <c r="G4394" s="247"/>
      <c r="H4394" s="246"/>
      <c r="I4394" s="248"/>
    </row>
    <row r="4395" spans="1:9">
      <c r="A4395" s="242"/>
      <c r="B4395" s="242"/>
      <c r="C4395" s="242"/>
      <c r="D4395" s="243"/>
      <c r="E4395" s="243"/>
      <c r="F4395" s="244"/>
      <c r="G4395" s="247"/>
      <c r="H4395" s="246"/>
      <c r="I4395" s="248"/>
    </row>
    <row r="4396" spans="1:9">
      <c r="A4396" s="242"/>
      <c r="B4396" s="242"/>
      <c r="C4396" s="242"/>
      <c r="D4396" s="243"/>
      <c r="E4396" s="243"/>
      <c r="F4396" s="244"/>
      <c r="G4396" s="247"/>
      <c r="H4396" s="246"/>
      <c r="I4396" s="248"/>
    </row>
    <row r="4397" spans="1:9">
      <c r="A4397" s="242"/>
      <c r="B4397" s="242"/>
      <c r="C4397" s="242"/>
      <c r="D4397" s="243"/>
      <c r="E4397" s="243"/>
      <c r="F4397" s="244"/>
      <c r="G4397" s="247"/>
      <c r="H4397" s="246"/>
      <c r="I4397" s="248"/>
    </row>
    <row r="4398" spans="1:9">
      <c r="A4398" s="242"/>
      <c r="B4398" s="242"/>
      <c r="C4398" s="242"/>
      <c r="D4398" s="243"/>
      <c r="E4398" s="243"/>
      <c r="F4398" s="244"/>
      <c r="G4398" s="247"/>
      <c r="H4398" s="246"/>
      <c r="I4398" s="248"/>
    </row>
    <row r="4399" spans="1:9">
      <c r="A4399" s="242"/>
      <c r="B4399" s="242"/>
      <c r="C4399" s="242"/>
      <c r="D4399" s="243"/>
      <c r="E4399" s="243"/>
      <c r="F4399" s="244"/>
      <c r="G4399" s="247"/>
      <c r="H4399" s="246"/>
      <c r="I4399" s="248"/>
    </row>
    <row r="4400" spans="1:9">
      <c r="A4400" s="242"/>
      <c r="B4400" s="242"/>
      <c r="C4400" s="242"/>
      <c r="D4400" s="243"/>
      <c r="E4400" s="243"/>
      <c r="F4400" s="244"/>
      <c r="G4400" s="247"/>
      <c r="H4400" s="246"/>
      <c r="I4400" s="248"/>
    </row>
    <row r="4401" spans="1:9">
      <c r="A4401" s="242"/>
      <c r="B4401" s="242"/>
      <c r="C4401" s="242"/>
      <c r="D4401" s="243"/>
      <c r="E4401" s="243"/>
      <c r="F4401" s="244"/>
      <c r="G4401" s="247"/>
      <c r="H4401" s="246"/>
      <c r="I4401" s="248"/>
    </row>
    <row r="4402" spans="1:9">
      <c r="A4402" s="242"/>
      <c r="B4402" s="242"/>
      <c r="C4402" s="242"/>
      <c r="D4402" s="243"/>
      <c r="E4402" s="243"/>
      <c r="F4402" s="244"/>
      <c r="G4402" s="247"/>
      <c r="H4402" s="246"/>
      <c r="I4402" s="248"/>
    </row>
    <row r="4403" spans="1:9">
      <c r="A4403" s="242"/>
      <c r="B4403" s="242"/>
      <c r="C4403" s="242"/>
      <c r="D4403" s="243"/>
      <c r="E4403" s="243"/>
      <c r="F4403" s="244"/>
      <c r="G4403" s="247"/>
      <c r="H4403" s="246"/>
      <c r="I4403" s="248"/>
    </row>
    <row r="4404" spans="1:9">
      <c r="A4404" s="242"/>
      <c r="B4404" s="242"/>
      <c r="C4404" s="242"/>
      <c r="D4404" s="243"/>
      <c r="E4404" s="243"/>
      <c r="F4404" s="244"/>
      <c r="G4404" s="247"/>
      <c r="H4404" s="246"/>
      <c r="I4404" s="248"/>
    </row>
    <row r="4405" spans="1:9">
      <c r="A4405" s="242"/>
      <c r="B4405" s="242"/>
      <c r="C4405" s="242"/>
      <c r="D4405" s="243"/>
      <c r="E4405" s="243"/>
      <c r="F4405" s="244"/>
      <c r="G4405" s="247"/>
      <c r="H4405" s="246"/>
      <c r="I4405" s="248"/>
    </row>
    <row r="4406" spans="1:9">
      <c r="A4406" s="242"/>
      <c r="B4406" s="242"/>
      <c r="C4406" s="242"/>
      <c r="D4406" s="243"/>
      <c r="E4406" s="243"/>
      <c r="F4406" s="244"/>
      <c r="G4406" s="247"/>
      <c r="H4406" s="246"/>
      <c r="I4406" s="248"/>
    </row>
    <row r="4407" spans="1:9">
      <c r="A4407" s="242"/>
      <c r="B4407" s="242"/>
      <c r="C4407" s="242"/>
      <c r="D4407" s="243"/>
      <c r="E4407" s="243"/>
      <c r="F4407" s="244"/>
      <c r="G4407" s="247"/>
      <c r="H4407" s="246"/>
      <c r="I4407" s="248"/>
    </row>
    <row r="4408" spans="1:9">
      <c r="A4408" s="242"/>
      <c r="B4408" s="242"/>
      <c r="C4408" s="242"/>
      <c r="D4408" s="243"/>
      <c r="E4408" s="243"/>
      <c r="F4408" s="244"/>
      <c r="G4408" s="247"/>
      <c r="H4408" s="246"/>
      <c r="I4408" s="248"/>
    </row>
    <row r="4409" spans="1:9">
      <c r="A4409" s="242"/>
      <c r="B4409" s="242"/>
      <c r="C4409" s="242"/>
      <c r="D4409" s="243"/>
      <c r="E4409" s="243"/>
      <c r="F4409" s="244"/>
      <c r="G4409" s="247"/>
      <c r="H4409" s="246"/>
      <c r="I4409" s="248"/>
    </row>
    <row r="4410" spans="1:9">
      <c r="A4410" s="242"/>
      <c r="B4410" s="242"/>
      <c r="C4410" s="242"/>
      <c r="D4410" s="243"/>
      <c r="E4410" s="243"/>
      <c r="F4410" s="244"/>
      <c r="G4410" s="247"/>
      <c r="H4410" s="246"/>
      <c r="I4410" s="248"/>
    </row>
    <row r="4411" spans="1:9">
      <c r="A4411" s="242"/>
      <c r="B4411" s="242"/>
      <c r="C4411" s="242"/>
      <c r="D4411" s="243"/>
      <c r="E4411" s="243"/>
      <c r="F4411" s="244"/>
      <c r="G4411" s="247"/>
      <c r="H4411" s="246"/>
      <c r="I4411" s="248"/>
    </row>
    <row r="4412" spans="1:9">
      <c r="A4412" s="242"/>
      <c r="B4412" s="242"/>
      <c r="C4412" s="242"/>
      <c r="D4412" s="243"/>
      <c r="E4412" s="243"/>
      <c r="F4412" s="244"/>
      <c r="G4412" s="247"/>
      <c r="H4412" s="246"/>
      <c r="I4412" s="248"/>
    </row>
    <row r="4413" spans="1:9">
      <c r="A4413" s="242"/>
      <c r="B4413" s="242"/>
      <c r="C4413" s="242"/>
      <c r="D4413" s="243"/>
      <c r="E4413" s="243"/>
      <c r="F4413" s="244"/>
      <c r="G4413" s="247"/>
      <c r="H4413" s="246"/>
      <c r="I4413" s="248"/>
    </row>
    <row r="4414" spans="1:9">
      <c r="A4414" s="242"/>
      <c r="B4414" s="242"/>
      <c r="C4414" s="242"/>
      <c r="D4414" s="243"/>
      <c r="E4414" s="243"/>
      <c r="F4414" s="244"/>
      <c r="G4414" s="247"/>
      <c r="H4414" s="246"/>
      <c r="I4414" s="248"/>
    </row>
    <row r="4415" spans="1:9">
      <c r="A4415" s="242"/>
      <c r="B4415" s="242"/>
      <c r="C4415" s="242"/>
      <c r="D4415" s="243"/>
      <c r="E4415" s="243"/>
      <c r="F4415" s="244"/>
      <c r="G4415" s="247"/>
      <c r="H4415" s="246"/>
      <c r="I4415" s="248"/>
    </row>
    <row r="4416" spans="1:9">
      <c r="A4416" s="242"/>
      <c r="B4416" s="242"/>
      <c r="C4416" s="242"/>
      <c r="D4416" s="243"/>
      <c r="E4416" s="243"/>
      <c r="F4416" s="244"/>
      <c r="G4416" s="247"/>
      <c r="H4416" s="246"/>
      <c r="I4416" s="248"/>
    </row>
    <row r="4417" spans="1:9">
      <c r="A4417" s="242"/>
      <c r="B4417" s="242"/>
      <c r="C4417" s="242"/>
      <c r="D4417" s="243"/>
      <c r="E4417" s="243"/>
      <c r="F4417" s="244"/>
      <c r="G4417" s="247"/>
      <c r="H4417" s="246"/>
      <c r="I4417" s="248"/>
    </row>
    <row r="4418" spans="1:9">
      <c r="A4418" s="242"/>
      <c r="B4418" s="242"/>
      <c r="C4418" s="242"/>
      <c r="D4418" s="243"/>
      <c r="E4418" s="243"/>
      <c r="F4418" s="244"/>
      <c r="G4418" s="247"/>
      <c r="H4418" s="246"/>
      <c r="I4418" s="248"/>
    </row>
    <row r="4419" spans="1:9">
      <c r="A4419" s="242"/>
      <c r="B4419" s="242"/>
      <c r="C4419" s="242"/>
      <c r="D4419" s="243"/>
      <c r="E4419" s="243"/>
      <c r="F4419" s="244"/>
      <c r="G4419" s="247"/>
      <c r="H4419" s="246"/>
      <c r="I4419" s="248"/>
    </row>
    <row r="4420" spans="1:9">
      <c r="A4420" s="242"/>
      <c r="B4420" s="242"/>
      <c r="C4420" s="242"/>
      <c r="D4420" s="243"/>
      <c r="E4420" s="243"/>
      <c r="F4420" s="244"/>
      <c r="G4420" s="247"/>
      <c r="H4420" s="246"/>
      <c r="I4420" s="248"/>
    </row>
    <row r="4421" spans="1:9">
      <c r="A4421" s="242"/>
      <c r="B4421" s="242"/>
      <c r="C4421" s="242"/>
      <c r="D4421" s="243"/>
      <c r="E4421" s="243"/>
      <c r="F4421" s="244"/>
      <c r="G4421" s="247"/>
      <c r="H4421" s="246"/>
      <c r="I4421" s="248"/>
    </row>
    <row r="4422" spans="1:9">
      <c r="A4422" s="242"/>
      <c r="B4422" s="242"/>
      <c r="C4422" s="242"/>
      <c r="D4422" s="243"/>
      <c r="E4422" s="243"/>
      <c r="F4422" s="244"/>
      <c r="G4422" s="247"/>
      <c r="H4422" s="246"/>
      <c r="I4422" s="248"/>
    </row>
    <row r="4423" spans="1:9">
      <c r="A4423" s="242"/>
      <c r="B4423" s="242"/>
      <c r="C4423" s="242"/>
      <c r="D4423" s="243"/>
      <c r="E4423" s="243"/>
      <c r="F4423" s="244"/>
      <c r="G4423" s="247"/>
      <c r="H4423" s="246"/>
      <c r="I4423" s="248"/>
    </row>
    <row r="4424" spans="1:9">
      <c r="A4424" s="242"/>
      <c r="B4424" s="242"/>
      <c r="C4424" s="242"/>
      <c r="D4424" s="243"/>
      <c r="E4424" s="243"/>
      <c r="F4424" s="244"/>
      <c r="G4424" s="247"/>
      <c r="H4424" s="246"/>
      <c r="I4424" s="248"/>
    </row>
    <row r="4425" spans="1:9">
      <c r="A4425" s="242"/>
      <c r="B4425" s="242"/>
      <c r="C4425" s="242"/>
      <c r="D4425" s="243"/>
      <c r="E4425" s="243"/>
      <c r="F4425" s="244"/>
      <c r="G4425" s="247"/>
      <c r="H4425" s="246"/>
      <c r="I4425" s="248"/>
    </row>
    <row r="4426" spans="1:9">
      <c r="A4426" s="242"/>
      <c r="B4426" s="242"/>
      <c r="C4426" s="242"/>
      <c r="D4426" s="243"/>
      <c r="E4426" s="243"/>
      <c r="F4426" s="244"/>
      <c r="G4426" s="247"/>
      <c r="H4426" s="246"/>
      <c r="I4426" s="248"/>
    </row>
    <row r="4427" spans="1:9">
      <c r="A4427" s="242"/>
      <c r="B4427" s="242"/>
      <c r="C4427" s="242"/>
      <c r="D4427" s="243"/>
      <c r="E4427" s="243"/>
      <c r="F4427" s="244"/>
      <c r="G4427" s="247"/>
      <c r="H4427" s="246"/>
      <c r="I4427" s="248"/>
    </row>
    <row r="4428" spans="1:9">
      <c r="A4428" s="242"/>
      <c r="B4428" s="242"/>
      <c r="C4428" s="242"/>
      <c r="D4428" s="243"/>
      <c r="E4428" s="243"/>
      <c r="F4428" s="244"/>
      <c r="G4428" s="247"/>
      <c r="H4428" s="246"/>
      <c r="I4428" s="248"/>
    </row>
    <row r="4429" spans="1:9">
      <c r="A4429" s="242"/>
      <c r="B4429" s="242"/>
      <c r="C4429" s="242"/>
      <c r="D4429" s="243"/>
      <c r="E4429" s="243"/>
      <c r="F4429" s="244"/>
      <c r="G4429" s="247"/>
      <c r="H4429" s="246"/>
      <c r="I4429" s="248"/>
    </row>
    <row r="4430" spans="1:9">
      <c r="A4430" s="242"/>
      <c r="B4430" s="242"/>
      <c r="C4430" s="242"/>
      <c r="D4430" s="243"/>
      <c r="E4430" s="243"/>
      <c r="F4430" s="244"/>
      <c r="G4430" s="247"/>
      <c r="H4430" s="246"/>
      <c r="I4430" s="248"/>
    </row>
    <row r="4431" spans="1:9">
      <c r="A4431" s="242"/>
      <c r="B4431" s="242"/>
      <c r="C4431" s="242"/>
      <c r="D4431" s="243"/>
      <c r="E4431" s="243"/>
      <c r="F4431" s="244"/>
      <c r="G4431" s="247"/>
      <c r="H4431" s="246"/>
      <c r="I4431" s="248"/>
    </row>
    <row r="4432" spans="1:9">
      <c r="A4432" s="242"/>
      <c r="B4432" s="242"/>
      <c r="C4432" s="242"/>
      <c r="D4432" s="243"/>
      <c r="E4432" s="243"/>
      <c r="F4432" s="244"/>
      <c r="G4432" s="247"/>
      <c r="H4432" s="246"/>
      <c r="I4432" s="248"/>
    </row>
    <row r="4433" spans="1:9">
      <c r="A4433" s="242"/>
      <c r="B4433" s="242"/>
      <c r="C4433" s="242"/>
      <c r="D4433" s="243"/>
      <c r="E4433" s="243"/>
      <c r="F4433" s="244"/>
      <c r="G4433" s="247"/>
      <c r="H4433" s="246"/>
      <c r="I4433" s="248"/>
    </row>
    <row r="4434" spans="1:9">
      <c r="A4434" s="242"/>
      <c r="B4434" s="242"/>
      <c r="C4434" s="242"/>
      <c r="D4434" s="243"/>
      <c r="E4434" s="243"/>
      <c r="F4434" s="244"/>
      <c r="G4434" s="247"/>
      <c r="H4434" s="246"/>
      <c r="I4434" s="248"/>
    </row>
    <row r="4435" spans="1:9">
      <c r="A4435" s="242"/>
      <c r="B4435" s="242"/>
      <c r="C4435" s="242"/>
      <c r="D4435" s="243"/>
      <c r="E4435" s="243"/>
      <c r="F4435" s="244"/>
      <c r="G4435" s="247"/>
      <c r="H4435" s="246"/>
      <c r="I4435" s="248"/>
    </row>
    <row r="4436" spans="1:9">
      <c r="A4436" s="242"/>
      <c r="B4436" s="242"/>
      <c r="C4436" s="242"/>
      <c r="D4436" s="243"/>
      <c r="E4436" s="243"/>
      <c r="F4436" s="244"/>
      <c r="G4436" s="247"/>
      <c r="H4436" s="246"/>
      <c r="I4436" s="248"/>
    </row>
    <row r="4437" spans="1:9">
      <c r="A4437" s="242"/>
      <c r="B4437" s="242"/>
      <c r="C4437" s="242"/>
      <c r="D4437" s="243"/>
      <c r="E4437" s="243"/>
      <c r="F4437" s="244"/>
      <c r="G4437" s="247"/>
      <c r="H4437" s="246"/>
      <c r="I4437" s="248"/>
    </row>
    <row r="4438" spans="1:9">
      <c r="A4438" s="242"/>
      <c r="B4438" s="242"/>
      <c r="C4438" s="242"/>
      <c r="D4438" s="243"/>
      <c r="E4438" s="243"/>
      <c r="F4438" s="244"/>
      <c r="G4438" s="247"/>
      <c r="H4438" s="246"/>
      <c r="I4438" s="248"/>
    </row>
    <row r="4439" spans="1:9">
      <c r="A4439" s="242"/>
      <c r="B4439" s="242"/>
      <c r="C4439" s="242"/>
      <c r="D4439" s="243"/>
      <c r="E4439" s="243"/>
      <c r="F4439" s="244"/>
      <c r="G4439" s="247"/>
      <c r="H4439" s="246"/>
      <c r="I4439" s="248"/>
    </row>
    <row r="4440" spans="1:9">
      <c r="A4440" s="242"/>
      <c r="B4440" s="242"/>
      <c r="C4440" s="242"/>
      <c r="D4440" s="243"/>
      <c r="E4440" s="243"/>
      <c r="F4440" s="244"/>
      <c r="G4440" s="247"/>
      <c r="H4440" s="246"/>
      <c r="I4440" s="248"/>
    </row>
    <row r="4441" spans="1:9">
      <c r="A4441" s="242"/>
      <c r="B4441" s="242"/>
      <c r="C4441" s="242"/>
      <c r="D4441" s="243"/>
      <c r="E4441" s="243"/>
      <c r="F4441" s="244"/>
      <c r="G4441" s="247"/>
      <c r="H4441" s="246"/>
      <c r="I4441" s="248"/>
    </row>
    <row r="4442" spans="1:9">
      <c r="A4442" s="242"/>
      <c r="B4442" s="242"/>
      <c r="C4442" s="242"/>
      <c r="D4442" s="243"/>
      <c r="E4442" s="243"/>
      <c r="F4442" s="244"/>
      <c r="G4442" s="247"/>
      <c r="H4442" s="246"/>
      <c r="I4442" s="248"/>
    </row>
    <row r="4443" spans="1:9">
      <c r="A4443" s="242"/>
      <c r="B4443" s="242"/>
      <c r="C4443" s="242"/>
      <c r="D4443" s="243"/>
      <c r="E4443" s="243"/>
      <c r="F4443" s="244"/>
      <c r="G4443" s="247"/>
      <c r="H4443" s="246"/>
      <c r="I4443" s="248"/>
    </row>
    <row r="4444" spans="1:9">
      <c r="A4444" s="242"/>
      <c r="B4444" s="242"/>
      <c r="C4444" s="242"/>
      <c r="D4444" s="243"/>
      <c r="E4444" s="243"/>
      <c r="F4444" s="244"/>
      <c r="G4444" s="247"/>
      <c r="H4444" s="246"/>
      <c r="I4444" s="248"/>
    </row>
    <row r="4445" spans="1:9">
      <c r="A4445" s="242"/>
      <c r="B4445" s="242"/>
      <c r="C4445" s="242"/>
      <c r="D4445" s="243"/>
      <c r="E4445" s="243"/>
      <c r="F4445" s="244"/>
      <c r="G4445" s="247"/>
      <c r="H4445" s="246"/>
      <c r="I4445" s="248"/>
    </row>
    <row r="4446" spans="1:9">
      <c r="A4446" s="242"/>
      <c r="B4446" s="242"/>
      <c r="C4446" s="242"/>
      <c r="D4446" s="243"/>
      <c r="E4446" s="243"/>
      <c r="F4446" s="244"/>
      <c r="G4446" s="247"/>
      <c r="H4446" s="246"/>
      <c r="I4446" s="248"/>
    </row>
    <row r="4447" spans="1:9">
      <c r="A4447" s="242"/>
      <c r="B4447" s="242"/>
      <c r="C4447" s="242"/>
      <c r="D4447" s="243"/>
      <c r="E4447" s="243"/>
      <c r="F4447" s="244"/>
      <c r="G4447" s="247"/>
      <c r="H4447" s="246"/>
      <c r="I4447" s="248"/>
    </row>
    <row r="4448" spans="1:9">
      <c r="A4448" s="242"/>
      <c r="B4448" s="242"/>
      <c r="C4448" s="242"/>
      <c r="D4448" s="243"/>
      <c r="E4448" s="243"/>
      <c r="F4448" s="244"/>
      <c r="G4448" s="247"/>
      <c r="H4448" s="246"/>
      <c r="I4448" s="248"/>
    </row>
    <row r="4449" spans="1:9">
      <c r="A4449" s="242"/>
      <c r="B4449" s="242"/>
      <c r="C4449" s="242"/>
      <c r="D4449" s="243"/>
      <c r="E4449" s="243"/>
      <c r="F4449" s="244"/>
      <c r="G4449" s="247"/>
      <c r="H4449" s="246"/>
      <c r="I4449" s="248"/>
    </row>
    <row r="4450" spans="1:9">
      <c r="A4450" s="242"/>
      <c r="B4450" s="242"/>
      <c r="C4450" s="242"/>
      <c r="D4450" s="243"/>
      <c r="E4450" s="243"/>
      <c r="F4450" s="244"/>
      <c r="G4450" s="247"/>
      <c r="H4450" s="246"/>
      <c r="I4450" s="248"/>
    </row>
    <row r="4451" spans="1:9">
      <c r="A4451" s="242"/>
      <c r="B4451" s="242"/>
      <c r="C4451" s="242"/>
      <c r="D4451" s="243"/>
      <c r="E4451" s="243"/>
      <c r="F4451" s="244"/>
      <c r="G4451" s="247"/>
      <c r="H4451" s="246"/>
      <c r="I4451" s="248"/>
    </row>
    <row r="4452" spans="1:9">
      <c r="A4452" s="242"/>
      <c r="B4452" s="242"/>
      <c r="C4452" s="242"/>
      <c r="D4452" s="243"/>
      <c r="E4452" s="243"/>
      <c r="F4452" s="244"/>
      <c r="G4452" s="247"/>
      <c r="H4452" s="246"/>
      <c r="I4452" s="248"/>
    </row>
    <row r="4453" spans="1:9">
      <c r="A4453" s="242"/>
      <c r="B4453" s="242"/>
      <c r="C4453" s="242"/>
      <c r="D4453" s="243"/>
      <c r="E4453" s="243"/>
      <c r="F4453" s="244"/>
      <c r="G4453" s="247"/>
      <c r="H4453" s="246"/>
      <c r="I4453" s="248"/>
    </row>
    <row r="4454" spans="1:9">
      <c r="A4454" s="242"/>
      <c r="B4454" s="242"/>
      <c r="C4454" s="242"/>
      <c r="D4454" s="243"/>
      <c r="E4454" s="243"/>
      <c r="F4454" s="244"/>
      <c r="G4454" s="247"/>
      <c r="H4454" s="246"/>
      <c r="I4454" s="248"/>
    </row>
    <row r="4455" spans="1:9">
      <c r="A4455" s="242"/>
      <c r="B4455" s="242"/>
      <c r="C4455" s="242"/>
      <c r="D4455" s="243"/>
      <c r="E4455" s="243"/>
      <c r="F4455" s="244"/>
      <c r="G4455" s="247"/>
      <c r="H4455" s="246"/>
      <c r="I4455" s="248"/>
    </row>
    <row r="4456" spans="1:9">
      <c r="A4456" s="242"/>
      <c r="B4456" s="242"/>
      <c r="C4456" s="242"/>
      <c r="D4456" s="243"/>
      <c r="E4456" s="243"/>
      <c r="F4456" s="244"/>
      <c r="G4456" s="247"/>
      <c r="H4456" s="246"/>
      <c r="I4456" s="248"/>
    </row>
    <row r="4457" spans="1:9">
      <c r="A4457" s="242"/>
      <c r="B4457" s="242"/>
      <c r="C4457" s="242"/>
      <c r="D4457" s="243"/>
      <c r="E4457" s="243"/>
      <c r="F4457" s="244"/>
      <c r="G4457" s="247"/>
      <c r="H4457" s="246"/>
      <c r="I4457" s="248"/>
    </row>
    <row r="4458" spans="1:9">
      <c r="A4458" s="242"/>
      <c r="B4458" s="242"/>
      <c r="C4458" s="242"/>
      <c r="D4458" s="243"/>
      <c r="E4458" s="243"/>
      <c r="F4458" s="244"/>
      <c r="G4458" s="247"/>
      <c r="H4458" s="246"/>
      <c r="I4458" s="248"/>
    </row>
    <row r="4459" spans="1:9">
      <c r="A4459" s="242"/>
      <c r="B4459" s="242"/>
      <c r="C4459" s="242"/>
      <c r="D4459" s="243"/>
      <c r="E4459" s="243"/>
      <c r="F4459" s="244"/>
      <c r="G4459" s="247"/>
      <c r="H4459" s="246"/>
      <c r="I4459" s="248"/>
    </row>
    <row r="4460" spans="1:9">
      <c r="A4460" s="242"/>
      <c r="B4460" s="242"/>
      <c r="C4460" s="242"/>
      <c r="D4460" s="243"/>
      <c r="E4460" s="243"/>
      <c r="F4460" s="244"/>
      <c r="G4460" s="247"/>
      <c r="H4460" s="246"/>
      <c r="I4460" s="248"/>
    </row>
    <row r="4461" spans="1:9">
      <c r="A4461" s="242"/>
      <c r="B4461" s="242"/>
      <c r="C4461" s="242"/>
      <c r="D4461" s="243"/>
      <c r="E4461" s="243"/>
      <c r="F4461" s="244"/>
      <c r="G4461" s="247"/>
      <c r="H4461" s="246"/>
      <c r="I4461" s="248"/>
    </row>
    <row r="4462" spans="1:9">
      <c r="A4462" s="242"/>
      <c r="B4462" s="242"/>
      <c r="C4462" s="242"/>
      <c r="D4462" s="243"/>
      <c r="E4462" s="243"/>
      <c r="F4462" s="244"/>
      <c r="G4462" s="247"/>
      <c r="H4462" s="246"/>
      <c r="I4462" s="248"/>
    </row>
    <row r="4463" spans="1:9">
      <c r="A4463" s="242"/>
      <c r="B4463" s="242"/>
      <c r="C4463" s="242"/>
      <c r="D4463" s="243"/>
      <c r="E4463" s="243"/>
      <c r="F4463" s="244"/>
      <c r="G4463" s="247"/>
      <c r="H4463" s="246"/>
      <c r="I4463" s="248"/>
    </row>
    <row r="4464" spans="1:9">
      <c r="A4464" s="242"/>
      <c r="B4464" s="242"/>
      <c r="C4464" s="242"/>
      <c r="D4464" s="243"/>
      <c r="E4464" s="243"/>
      <c r="F4464" s="244"/>
      <c r="G4464" s="247"/>
      <c r="H4464" s="246"/>
      <c r="I4464" s="248"/>
    </row>
    <row r="4465" spans="1:9">
      <c r="A4465" s="242"/>
      <c r="B4465" s="242"/>
      <c r="C4465" s="242"/>
      <c r="D4465" s="243"/>
      <c r="E4465" s="243"/>
      <c r="F4465" s="244"/>
      <c r="G4465" s="247"/>
      <c r="H4465" s="246"/>
      <c r="I4465" s="248"/>
    </row>
    <row r="4466" spans="1:9">
      <c r="A4466" s="242"/>
      <c r="B4466" s="242"/>
      <c r="C4466" s="242"/>
      <c r="D4466" s="243"/>
      <c r="E4466" s="243"/>
      <c r="F4466" s="244"/>
      <c r="G4466" s="247"/>
      <c r="H4466" s="246"/>
      <c r="I4466" s="248"/>
    </row>
    <row r="4467" spans="1:9">
      <c r="A4467" s="242"/>
      <c r="B4467" s="242"/>
      <c r="C4467" s="242"/>
      <c r="D4467" s="243"/>
      <c r="E4467" s="243"/>
      <c r="F4467" s="244"/>
      <c r="G4467" s="247"/>
      <c r="H4467" s="246"/>
      <c r="I4467" s="248"/>
    </row>
    <row r="4468" spans="1:9">
      <c r="A4468" s="242"/>
      <c r="B4468" s="242"/>
      <c r="C4468" s="242"/>
      <c r="D4468" s="243"/>
      <c r="E4468" s="243"/>
      <c r="F4468" s="244"/>
      <c r="G4468" s="247"/>
      <c r="H4468" s="246"/>
      <c r="I4468" s="248"/>
    </row>
    <row r="4469" spans="1:9">
      <c r="A4469" s="242"/>
      <c r="B4469" s="242"/>
      <c r="C4469" s="242"/>
      <c r="D4469" s="243"/>
      <c r="E4469" s="243"/>
      <c r="F4469" s="244"/>
      <c r="G4469" s="247"/>
      <c r="H4469" s="246"/>
      <c r="I4469" s="248"/>
    </row>
    <row r="4470" spans="1:9">
      <c r="A4470" s="242"/>
      <c r="B4470" s="242"/>
      <c r="C4470" s="242"/>
      <c r="D4470" s="243"/>
      <c r="E4470" s="243"/>
      <c r="F4470" s="244"/>
      <c r="G4470" s="247"/>
      <c r="H4470" s="246"/>
      <c r="I4470" s="248"/>
    </row>
    <row r="4471" spans="1:9">
      <c r="A4471" s="242"/>
      <c r="B4471" s="242"/>
      <c r="C4471" s="242"/>
      <c r="D4471" s="243"/>
      <c r="E4471" s="243"/>
      <c r="F4471" s="244"/>
      <c r="G4471" s="247"/>
      <c r="H4471" s="246"/>
      <c r="I4471" s="248"/>
    </row>
    <row r="4472" spans="1:9">
      <c r="A4472" s="242"/>
      <c r="B4472" s="242"/>
      <c r="C4472" s="242"/>
      <c r="D4472" s="243"/>
      <c r="E4472" s="243"/>
      <c r="F4472" s="244"/>
      <c r="G4472" s="247"/>
      <c r="H4472" s="246"/>
      <c r="I4472" s="248"/>
    </row>
    <row r="4473" spans="1:9">
      <c r="A4473" s="242"/>
      <c r="B4473" s="242"/>
      <c r="C4473" s="242"/>
      <c r="D4473" s="243"/>
      <c r="E4473" s="243"/>
      <c r="F4473" s="244"/>
      <c r="G4473" s="247"/>
      <c r="H4473" s="246"/>
      <c r="I4473" s="248"/>
    </row>
    <row r="4474" spans="1:9">
      <c r="A4474" s="242"/>
      <c r="B4474" s="242"/>
      <c r="C4474" s="242"/>
      <c r="D4474" s="243"/>
      <c r="E4474" s="243"/>
      <c r="F4474" s="244"/>
      <c r="G4474" s="247"/>
      <c r="H4474" s="246"/>
      <c r="I4474" s="248"/>
    </row>
    <row r="4475" spans="1:9">
      <c r="A4475" s="242"/>
      <c r="B4475" s="242"/>
      <c r="C4475" s="242"/>
      <c r="D4475" s="243"/>
      <c r="E4475" s="243"/>
      <c r="F4475" s="244"/>
      <c r="G4475" s="247"/>
      <c r="H4475" s="246"/>
      <c r="I4475" s="248"/>
    </row>
    <row r="4476" spans="1:9">
      <c r="A4476" s="242"/>
      <c r="B4476" s="242"/>
      <c r="C4476" s="242"/>
      <c r="D4476" s="243"/>
      <c r="E4476" s="243"/>
      <c r="F4476" s="244"/>
      <c r="G4476" s="247"/>
      <c r="H4476" s="246"/>
      <c r="I4476" s="248"/>
    </row>
    <row r="4477" spans="1:9">
      <c r="A4477" s="242"/>
      <c r="B4477" s="242"/>
      <c r="C4477" s="242"/>
      <c r="D4477" s="243"/>
      <c r="E4477" s="243"/>
      <c r="F4477" s="244"/>
      <c r="G4477" s="247"/>
      <c r="H4477" s="246"/>
      <c r="I4477" s="248"/>
    </row>
    <row r="4478" spans="1:9">
      <c r="A4478" s="242"/>
      <c r="B4478" s="242"/>
      <c r="C4478" s="242"/>
      <c r="D4478" s="243"/>
      <c r="E4478" s="243"/>
      <c r="F4478" s="244"/>
      <c r="G4478" s="247"/>
      <c r="H4478" s="246"/>
      <c r="I4478" s="248"/>
    </row>
    <row r="4479" spans="1:9">
      <c r="A4479" s="242"/>
      <c r="B4479" s="242"/>
      <c r="C4479" s="242"/>
      <c r="D4479" s="243"/>
      <c r="E4479" s="243"/>
      <c r="F4479" s="244"/>
      <c r="G4479" s="247"/>
      <c r="H4479" s="246"/>
      <c r="I4479" s="248"/>
    </row>
    <row r="4480" spans="1:9">
      <c r="A4480" s="242"/>
      <c r="B4480" s="242"/>
      <c r="C4480" s="242"/>
      <c r="D4480" s="243"/>
      <c r="E4480" s="243"/>
      <c r="F4480" s="244"/>
      <c r="G4480" s="247"/>
      <c r="H4480" s="246"/>
      <c r="I4480" s="248"/>
    </row>
    <row r="4481" spans="1:9">
      <c r="A4481" s="242"/>
      <c r="B4481" s="242"/>
      <c r="C4481" s="242"/>
      <c r="D4481" s="243"/>
      <c r="E4481" s="243"/>
      <c r="F4481" s="244"/>
      <c r="G4481" s="247"/>
      <c r="H4481" s="246"/>
      <c r="I4481" s="248"/>
    </row>
    <row r="4482" spans="1:9">
      <c r="A4482" s="242"/>
      <c r="B4482" s="242"/>
      <c r="C4482" s="242"/>
      <c r="D4482" s="243"/>
      <c r="E4482" s="243"/>
      <c r="F4482" s="244"/>
      <c r="G4482" s="247"/>
      <c r="H4482" s="246"/>
      <c r="I4482" s="248"/>
    </row>
    <row r="4483" spans="1:9">
      <c r="A4483" s="242"/>
      <c r="B4483" s="242"/>
      <c r="C4483" s="242"/>
      <c r="D4483" s="243"/>
      <c r="E4483" s="243"/>
      <c r="F4483" s="244"/>
      <c r="G4483" s="247"/>
      <c r="H4483" s="246"/>
      <c r="I4483" s="248"/>
    </row>
    <row r="4484" spans="1:9">
      <c r="A4484" s="242"/>
      <c r="B4484" s="242"/>
      <c r="C4484" s="242"/>
      <c r="D4484" s="243"/>
      <c r="E4484" s="243"/>
      <c r="F4484" s="244"/>
      <c r="G4484" s="247"/>
      <c r="H4484" s="246"/>
      <c r="I4484" s="248"/>
    </row>
    <row r="4485" spans="1:9">
      <c r="A4485" s="242"/>
      <c r="B4485" s="242"/>
      <c r="C4485" s="242"/>
      <c r="D4485" s="243"/>
      <c r="E4485" s="243"/>
      <c r="F4485" s="244"/>
      <c r="G4485" s="247"/>
      <c r="H4485" s="246"/>
      <c r="I4485" s="248"/>
    </row>
    <row r="4486" spans="1:9">
      <c r="A4486" s="242"/>
      <c r="B4486" s="242"/>
      <c r="C4486" s="242"/>
      <c r="D4486" s="243"/>
      <c r="E4486" s="243"/>
      <c r="F4486" s="244"/>
      <c r="G4486" s="247"/>
      <c r="H4486" s="246"/>
      <c r="I4486" s="248"/>
    </row>
    <row r="4487" spans="1:9">
      <c r="A4487" s="242"/>
      <c r="B4487" s="242"/>
      <c r="C4487" s="242"/>
      <c r="D4487" s="243"/>
      <c r="E4487" s="243"/>
      <c r="F4487" s="244"/>
      <c r="G4487" s="247"/>
      <c r="H4487" s="246"/>
      <c r="I4487" s="248"/>
    </row>
    <row r="4488" spans="1:9">
      <c r="A4488" s="242"/>
      <c r="B4488" s="242"/>
      <c r="C4488" s="242"/>
      <c r="D4488" s="243"/>
      <c r="E4488" s="243"/>
      <c r="F4488" s="244"/>
      <c r="G4488" s="247"/>
      <c r="H4488" s="246"/>
      <c r="I4488" s="248"/>
    </row>
    <row r="4489" spans="1:9">
      <c r="A4489" s="242"/>
      <c r="B4489" s="242"/>
      <c r="C4489" s="242"/>
      <c r="D4489" s="243"/>
      <c r="E4489" s="243"/>
      <c r="F4489" s="244"/>
      <c r="G4489" s="247"/>
      <c r="H4489" s="246"/>
      <c r="I4489" s="248"/>
    </row>
    <row r="4490" spans="1:9">
      <c r="A4490" s="242"/>
      <c r="B4490" s="242"/>
      <c r="C4490" s="242"/>
      <c r="D4490" s="243"/>
      <c r="E4490" s="243"/>
      <c r="F4490" s="244"/>
      <c r="G4490" s="247"/>
      <c r="H4490" s="246"/>
      <c r="I4490" s="248"/>
    </row>
    <row r="4491" spans="1:9">
      <c r="A4491" s="242"/>
      <c r="B4491" s="242"/>
      <c r="C4491" s="242"/>
      <c r="D4491" s="243"/>
      <c r="E4491" s="243"/>
      <c r="F4491" s="244"/>
      <c r="G4491" s="247"/>
      <c r="H4491" s="246"/>
      <c r="I4491" s="248"/>
    </row>
    <row r="4492" spans="1:9">
      <c r="A4492" s="242"/>
      <c r="B4492" s="242"/>
      <c r="C4492" s="242"/>
      <c r="D4492" s="243"/>
      <c r="E4492" s="243"/>
      <c r="F4492" s="244"/>
      <c r="G4492" s="247"/>
      <c r="H4492" s="246"/>
      <c r="I4492" s="248"/>
    </row>
    <row r="4493" spans="1:9">
      <c r="A4493" s="242"/>
      <c r="B4493" s="242"/>
      <c r="C4493" s="242"/>
      <c r="D4493" s="243"/>
      <c r="E4493" s="243"/>
      <c r="F4493" s="244"/>
      <c r="G4493" s="247"/>
      <c r="H4493" s="246"/>
      <c r="I4493" s="248"/>
    </row>
    <row r="4494" spans="1:9">
      <c r="A4494" s="242"/>
      <c r="B4494" s="242"/>
      <c r="C4494" s="242"/>
      <c r="D4494" s="243"/>
      <c r="E4494" s="243"/>
      <c r="F4494" s="244"/>
      <c r="G4494" s="247"/>
      <c r="H4494" s="246"/>
      <c r="I4494" s="248"/>
    </row>
    <row r="4495" spans="1:9">
      <c r="A4495" s="242"/>
      <c r="B4495" s="242"/>
      <c r="C4495" s="242"/>
      <c r="D4495" s="243"/>
      <c r="E4495" s="243"/>
      <c r="F4495" s="244"/>
      <c r="G4495" s="247"/>
      <c r="H4495" s="246"/>
      <c r="I4495" s="248"/>
    </row>
    <row r="4496" spans="1:9">
      <c r="A4496" s="242"/>
      <c r="B4496" s="242"/>
      <c r="C4496" s="242"/>
      <c r="D4496" s="243"/>
      <c r="E4496" s="243"/>
      <c r="F4496" s="244"/>
      <c r="G4496" s="247"/>
      <c r="H4496" s="246"/>
      <c r="I4496" s="248"/>
    </row>
    <row r="4497" spans="1:9">
      <c r="A4497" s="242"/>
      <c r="B4497" s="242"/>
      <c r="C4497" s="242"/>
      <c r="D4497" s="243"/>
      <c r="E4497" s="243"/>
      <c r="F4497" s="244"/>
      <c r="G4497" s="247"/>
      <c r="H4497" s="246"/>
      <c r="I4497" s="248"/>
    </row>
    <row r="4498" spans="1:9">
      <c r="A4498" s="242"/>
      <c r="B4498" s="242"/>
      <c r="C4498" s="242"/>
      <c r="D4498" s="243"/>
      <c r="E4498" s="243"/>
      <c r="F4498" s="244"/>
      <c r="G4498" s="247"/>
      <c r="H4498" s="246"/>
      <c r="I4498" s="248"/>
    </row>
    <row r="4499" spans="1:9">
      <c r="A4499" s="242"/>
      <c r="B4499" s="242"/>
      <c r="C4499" s="242"/>
      <c r="D4499" s="243"/>
      <c r="E4499" s="243"/>
      <c r="F4499" s="244"/>
      <c r="G4499" s="247"/>
      <c r="H4499" s="246"/>
      <c r="I4499" s="248"/>
    </row>
    <row r="4500" spans="1:9">
      <c r="A4500" s="242"/>
      <c r="B4500" s="242"/>
      <c r="C4500" s="242"/>
      <c r="D4500" s="243"/>
      <c r="E4500" s="243"/>
      <c r="F4500" s="244"/>
      <c r="G4500" s="247"/>
      <c r="H4500" s="246"/>
      <c r="I4500" s="248"/>
    </row>
    <row r="4501" spans="1:9">
      <c r="A4501" s="242"/>
      <c r="B4501" s="242"/>
      <c r="C4501" s="242"/>
      <c r="D4501" s="243"/>
      <c r="E4501" s="243"/>
      <c r="F4501" s="244"/>
      <c r="G4501" s="247"/>
      <c r="H4501" s="246"/>
      <c r="I4501" s="248"/>
    </row>
    <row r="4502" spans="1:9">
      <c r="A4502" s="242"/>
      <c r="B4502" s="242"/>
      <c r="C4502" s="242"/>
      <c r="D4502" s="243"/>
      <c r="E4502" s="243"/>
      <c r="F4502" s="244"/>
      <c r="G4502" s="247"/>
      <c r="H4502" s="246"/>
      <c r="I4502" s="248"/>
    </row>
    <row r="4503" spans="1:9">
      <c r="A4503" s="242"/>
      <c r="B4503" s="242"/>
      <c r="C4503" s="242"/>
      <c r="D4503" s="243"/>
      <c r="E4503" s="243"/>
      <c r="F4503" s="244"/>
      <c r="G4503" s="247"/>
      <c r="H4503" s="246"/>
      <c r="I4503" s="248"/>
    </row>
    <row r="4504" spans="1:9">
      <c r="A4504" s="242"/>
      <c r="B4504" s="242"/>
      <c r="C4504" s="242"/>
      <c r="D4504" s="243"/>
      <c r="E4504" s="243"/>
      <c r="F4504" s="244"/>
      <c r="G4504" s="247"/>
      <c r="H4504" s="246"/>
      <c r="I4504" s="248"/>
    </row>
    <row r="4505" spans="1:9">
      <c r="A4505" s="242"/>
      <c r="B4505" s="242"/>
      <c r="C4505" s="242"/>
      <c r="D4505" s="243"/>
      <c r="E4505" s="243"/>
      <c r="F4505" s="244"/>
      <c r="G4505" s="247"/>
      <c r="H4505" s="246"/>
      <c r="I4505" s="248"/>
    </row>
    <row r="4506" spans="1:9">
      <c r="A4506" s="242"/>
      <c r="B4506" s="242"/>
      <c r="C4506" s="242"/>
      <c r="D4506" s="243"/>
      <c r="E4506" s="243"/>
      <c r="F4506" s="244"/>
      <c r="G4506" s="247"/>
      <c r="H4506" s="246"/>
      <c r="I4506" s="248"/>
    </row>
    <row r="4507" spans="1:9">
      <c r="A4507" s="242"/>
      <c r="B4507" s="242"/>
      <c r="C4507" s="242"/>
      <c r="D4507" s="243"/>
      <c r="E4507" s="243"/>
      <c r="F4507" s="244"/>
      <c r="G4507" s="247"/>
      <c r="H4507" s="246"/>
      <c r="I4507" s="248"/>
    </row>
    <row r="4508" spans="1:9">
      <c r="A4508" s="242"/>
      <c r="B4508" s="242"/>
      <c r="C4508" s="242"/>
      <c r="D4508" s="243"/>
      <c r="E4508" s="243"/>
      <c r="F4508" s="244"/>
      <c r="G4508" s="247"/>
      <c r="H4508" s="246"/>
      <c r="I4508" s="248"/>
    </row>
    <row r="4509" spans="1:9">
      <c r="A4509" s="242"/>
      <c r="B4509" s="242"/>
      <c r="C4509" s="242"/>
      <c r="D4509" s="243"/>
      <c r="E4509" s="243"/>
      <c r="F4509" s="244"/>
      <c r="G4509" s="247"/>
      <c r="H4509" s="246"/>
      <c r="I4509" s="248"/>
    </row>
    <row r="4510" spans="1:9">
      <c r="A4510" s="242"/>
      <c r="B4510" s="242"/>
      <c r="C4510" s="242"/>
      <c r="D4510" s="243"/>
      <c r="E4510" s="243"/>
      <c r="F4510" s="244"/>
      <c r="G4510" s="247"/>
      <c r="H4510" s="246"/>
      <c r="I4510" s="248"/>
    </row>
    <row r="4511" spans="1:9">
      <c r="A4511" s="242"/>
      <c r="B4511" s="242"/>
      <c r="C4511" s="242"/>
      <c r="D4511" s="243"/>
      <c r="E4511" s="243"/>
      <c r="F4511" s="244"/>
      <c r="G4511" s="247"/>
      <c r="H4511" s="246"/>
      <c r="I4511" s="248"/>
    </row>
    <row r="4512" spans="1:9">
      <c r="A4512" s="242"/>
      <c r="B4512" s="242"/>
      <c r="C4512" s="242"/>
      <c r="D4512" s="243"/>
      <c r="E4512" s="243"/>
      <c r="F4512" s="244"/>
      <c r="G4512" s="247"/>
      <c r="H4512" s="246"/>
      <c r="I4512" s="248"/>
    </row>
    <row r="4513" spans="1:9">
      <c r="A4513" s="242"/>
      <c r="B4513" s="242"/>
      <c r="C4513" s="242"/>
      <c r="D4513" s="243"/>
      <c r="E4513" s="243"/>
      <c r="F4513" s="244"/>
      <c r="G4513" s="247"/>
      <c r="H4513" s="246"/>
      <c r="I4513" s="248"/>
    </row>
    <row r="4514" spans="1:9">
      <c r="A4514" s="242"/>
      <c r="B4514" s="242"/>
      <c r="C4514" s="242"/>
      <c r="D4514" s="243"/>
      <c r="E4514" s="243"/>
      <c r="F4514" s="244"/>
      <c r="G4514" s="247"/>
      <c r="H4514" s="246"/>
      <c r="I4514" s="248"/>
    </row>
    <row r="4515" spans="1:9">
      <c r="A4515" s="242"/>
      <c r="B4515" s="242"/>
      <c r="C4515" s="242"/>
      <c r="D4515" s="243"/>
      <c r="E4515" s="243"/>
      <c r="F4515" s="244"/>
      <c r="G4515" s="247"/>
      <c r="H4515" s="246"/>
      <c r="I4515" s="248"/>
    </row>
    <row r="4516" spans="1:9">
      <c r="A4516" s="242"/>
      <c r="B4516" s="242"/>
      <c r="C4516" s="242"/>
      <c r="D4516" s="243"/>
      <c r="E4516" s="243"/>
      <c r="F4516" s="244"/>
      <c r="G4516" s="247"/>
      <c r="H4516" s="246"/>
      <c r="I4516" s="248"/>
    </row>
    <row r="4517" spans="1:9">
      <c r="A4517" s="242"/>
      <c r="B4517" s="242"/>
      <c r="C4517" s="242"/>
      <c r="D4517" s="243"/>
      <c r="E4517" s="243"/>
      <c r="F4517" s="244"/>
      <c r="G4517" s="247"/>
      <c r="H4517" s="246"/>
      <c r="I4517" s="248"/>
    </row>
    <row r="4518" spans="1:9">
      <c r="A4518" s="242"/>
      <c r="B4518" s="242"/>
      <c r="C4518" s="242"/>
      <c r="D4518" s="243"/>
      <c r="E4518" s="243"/>
      <c r="F4518" s="244"/>
      <c r="G4518" s="247"/>
      <c r="H4518" s="246"/>
      <c r="I4518" s="248"/>
    </row>
    <row r="4519" spans="1:9">
      <c r="A4519" s="242"/>
      <c r="B4519" s="242"/>
      <c r="C4519" s="242"/>
      <c r="D4519" s="243"/>
      <c r="E4519" s="243"/>
      <c r="F4519" s="244"/>
      <c r="G4519" s="247"/>
      <c r="H4519" s="246"/>
      <c r="I4519" s="248"/>
    </row>
    <row r="4520" spans="1:9">
      <c r="A4520" s="242"/>
      <c r="B4520" s="242"/>
      <c r="C4520" s="242"/>
      <c r="D4520" s="243"/>
      <c r="E4520" s="243"/>
      <c r="F4520" s="244"/>
      <c r="G4520" s="247"/>
      <c r="H4520" s="246"/>
      <c r="I4520" s="248"/>
    </row>
    <row r="4521" spans="1:9">
      <c r="A4521" s="242"/>
      <c r="B4521" s="242"/>
      <c r="C4521" s="242"/>
      <c r="D4521" s="243"/>
      <c r="E4521" s="243"/>
      <c r="F4521" s="244"/>
      <c r="G4521" s="247"/>
      <c r="H4521" s="246"/>
      <c r="I4521" s="248"/>
    </row>
    <row r="4522" spans="1:9">
      <c r="A4522" s="242"/>
      <c r="B4522" s="242"/>
      <c r="C4522" s="242"/>
      <c r="D4522" s="243"/>
      <c r="E4522" s="243"/>
      <c r="F4522" s="244"/>
      <c r="G4522" s="247"/>
      <c r="H4522" s="246"/>
      <c r="I4522" s="248"/>
    </row>
    <row r="4523" spans="1:9">
      <c r="A4523" s="242"/>
      <c r="B4523" s="242"/>
      <c r="C4523" s="242"/>
      <c r="D4523" s="243"/>
      <c r="E4523" s="243"/>
      <c r="F4523" s="244"/>
      <c r="G4523" s="247"/>
      <c r="H4523" s="246"/>
      <c r="I4523" s="248"/>
    </row>
    <row r="4524" spans="1:9">
      <c r="A4524" s="242"/>
      <c r="B4524" s="242"/>
      <c r="C4524" s="242"/>
      <c r="D4524" s="243"/>
      <c r="E4524" s="243"/>
      <c r="F4524" s="244"/>
      <c r="G4524" s="247"/>
      <c r="H4524" s="246"/>
      <c r="I4524" s="248"/>
    </row>
    <row r="4525" spans="1:9">
      <c r="A4525" s="242"/>
      <c r="B4525" s="242"/>
      <c r="C4525" s="242"/>
      <c r="D4525" s="243"/>
      <c r="E4525" s="243"/>
      <c r="F4525" s="244"/>
      <c r="G4525" s="247"/>
      <c r="H4525" s="246"/>
      <c r="I4525" s="248"/>
    </row>
    <row r="4526" spans="1:9">
      <c r="A4526" s="242"/>
      <c r="B4526" s="242"/>
      <c r="C4526" s="242"/>
      <c r="D4526" s="243"/>
      <c r="E4526" s="243"/>
      <c r="F4526" s="244"/>
      <c r="G4526" s="247"/>
      <c r="H4526" s="246"/>
      <c r="I4526" s="248"/>
    </row>
    <row r="4527" spans="1:9">
      <c r="A4527" s="242"/>
      <c r="B4527" s="242"/>
      <c r="C4527" s="242"/>
      <c r="D4527" s="243"/>
      <c r="E4527" s="243"/>
      <c r="F4527" s="244"/>
      <c r="G4527" s="247"/>
      <c r="H4527" s="246"/>
      <c r="I4527" s="248"/>
    </row>
    <row r="4528" spans="1:9">
      <c r="A4528" s="242"/>
      <c r="B4528" s="242"/>
      <c r="C4528" s="242"/>
      <c r="D4528" s="243"/>
      <c r="E4528" s="243"/>
      <c r="F4528" s="244"/>
      <c r="G4528" s="247"/>
      <c r="H4528" s="246"/>
      <c r="I4528" s="248"/>
    </row>
    <row r="4529" spans="1:9">
      <c r="A4529" s="242"/>
      <c r="B4529" s="242"/>
      <c r="C4529" s="242"/>
      <c r="D4529" s="243"/>
      <c r="E4529" s="243"/>
      <c r="F4529" s="244"/>
      <c r="G4529" s="247"/>
      <c r="H4529" s="246"/>
      <c r="I4529" s="248"/>
    </row>
    <row r="4530" spans="1:9">
      <c r="A4530" s="242"/>
      <c r="B4530" s="242"/>
      <c r="C4530" s="242"/>
      <c r="D4530" s="243"/>
      <c r="E4530" s="243"/>
      <c r="F4530" s="244"/>
      <c r="G4530" s="247"/>
      <c r="H4530" s="246"/>
      <c r="I4530" s="248"/>
    </row>
    <row r="4531" spans="1:9">
      <c r="A4531" s="242"/>
      <c r="B4531" s="242"/>
      <c r="C4531" s="242"/>
      <c r="D4531" s="243"/>
      <c r="E4531" s="243"/>
      <c r="F4531" s="244"/>
      <c r="G4531" s="247"/>
      <c r="H4531" s="246"/>
      <c r="I4531" s="248"/>
    </row>
    <row r="4532" spans="1:9">
      <c r="A4532" s="242"/>
      <c r="B4532" s="242"/>
      <c r="C4532" s="242"/>
      <c r="D4532" s="243"/>
      <c r="E4532" s="243"/>
      <c r="F4532" s="244"/>
      <c r="G4532" s="247"/>
      <c r="H4532" s="246"/>
      <c r="I4532" s="248"/>
    </row>
    <row r="4533" spans="1:9">
      <c r="A4533" s="242"/>
      <c r="B4533" s="242"/>
      <c r="C4533" s="242"/>
      <c r="D4533" s="243"/>
      <c r="E4533" s="243"/>
      <c r="F4533" s="244"/>
      <c r="G4533" s="247"/>
      <c r="H4533" s="246"/>
      <c r="I4533" s="248"/>
    </row>
    <row r="4534" spans="1:9">
      <c r="A4534" s="242"/>
      <c r="B4534" s="242"/>
      <c r="C4534" s="242"/>
      <c r="D4534" s="243"/>
      <c r="E4534" s="243"/>
      <c r="F4534" s="244"/>
      <c r="G4534" s="247"/>
      <c r="H4534" s="246"/>
      <c r="I4534" s="248"/>
    </row>
    <row r="4535" spans="1:9">
      <c r="A4535" s="242"/>
      <c r="B4535" s="242"/>
      <c r="C4535" s="242"/>
      <c r="D4535" s="243"/>
      <c r="E4535" s="243"/>
      <c r="F4535" s="244"/>
      <c r="G4535" s="247"/>
      <c r="H4535" s="246"/>
      <c r="I4535" s="248"/>
    </row>
    <row r="4536" spans="1:9">
      <c r="A4536" s="242"/>
      <c r="B4536" s="242"/>
      <c r="C4536" s="242"/>
      <c r="D4536" s="243"/>
      <c r="E4536" s="243"/>
      <c r="F4536" s="244"/>
      <c r="G4536" s="247"/>
      <c r="H4536" s="246"/>
      <c r="I4536" s="248"/>
    </row>
    <row r="4537" spans="1:9">
      <c r="A4537" s="242"/>
      <c r="B4537" s="242"/>
      <c r="C4537" s="242"/>
      <c r="D4537" s="243"/>
      <c r="E4537" s="243"/>
      <c r="F4537" s="244"/>
      <c r="G4537" s="247"/>
      <c r="H4537" s="246"/>
      <c r="I4537" s="248"/>
    </row>
    <row r="4538" spans="1:9">
      <c r="A4538" s="242"/>
      <c r="B4538" s="242"/>
      <c r="C4538" s="242"/>
      <c r="D4538" s="243"/>
      <c r="E4538" s="243"/>
      <c r="F4538" s="244"/>
      <c r="G4538" s="247"/>
      <c r="H4538" s="246"/>
      <c r="I4538" s="248"/>
    </row>
    <row r="4539" spans="1:9">
      <c r="A4539" s="242"/>
      <c r="B4539" s="242"/>
      <c r="C4539" s="242"/>
      <c r="D4539" s="243"/>
      <c r="E4539" s="243"/>
      <c r="F4539" s="244"/>
      <c r="G4539" s="247"/>
      <c r="H4539" s="246"/>
      <c r="I4539" s="248"/>
    </row>
    <row r="4540" spans="1:9">
      <c r="A4540" s="242"/>
      <c r="B4540" s="242"/>
      <c r="C4540" s="242"/>
      <c r="D4540" s="243"/>
      <c r="E4540" s="243"/>
      <c r="F4540" s="244"/>
      <c r="G4540" s="247"/>
      <c r="H4540" s="246"/>
      <c r="I4540" s="248"/>
    </row>
    <row r="4541" spans="1:9">
      <c r="A4541" s="242"/>
      <c r="B4541" s="242"/>
      <c r="C4541" s="242"/>
      <c r="D4541" s="243"/>
      <c r="E4541" s="243"/>
      <c r="F4541" s="244"/>
      <c r="G4541" s="247"/>
      <c r="H4541" s="246"/>
      <c r="I4541" s="248"/>
    </row>
    <row r="4542" spans="1:9">
      <c r="A4542" s="242"/>
      <c r="B4542" s="242"/>
      <c r="C4542" s="242"/>
      <c r="D4542" s="243"/>
      <c r="E4542" s="243"/>
      <c r="F4542" s="244"/>
      <c r="G4542" s="247"/>
      <c r="H4542" s="246"/>
      <c r="I4542" s="248"/>
    </row>
    <row r="4543" spans="1:9">
      <c r="A4543" s="242"/>
      <c r="B4543" s="242"/>
      <c r="C4543" s="242"/>
      <c r="D4543" s="243"/>
      <c r="E4543" s="243"/>
      <c r="F4543" s="244"/>
      <c r="G4543" s="247"/>
      <c r="H4543" s="246"/>
      <c r="I4543" s="248"/>
    </row>
    <row r="4544" spans="1:9">
      <c r="A4544" s="242"/>
      <c r="B4544" s="242"/>
      <c r="C4544" s="242"/>
      <c r="D4544" s="243"/>
      <c r="E4544" s="243"/>
      <c r="F4544" s="244"/>
      <c r="G4544" s="247"/>
      <c r="H4544" s="246"/>
      <c r="I4544" s="248"/>
    </row>
    <row r="4545" spans="1:9">
      <c r="A4545" s="242"/>
      <c r="B4545" s="242"/>
      <c r="C4545" s="242"/>
      <c r="D4545" s="243"/>
      <c r="E4545" s="243"/>
      <c r="F4545" s="244"/>
      <c r="G4545" s="247"/>
      <c r="H4545" s="246"/>
      <c r="I4545" s="248"/>
    </row>
    <row r="4546" spans="1:9">
      <c r="A4546" s="242"/>
      <c r="B4546" s="242"/>
      <c r="C4546" s="242"/>
      <c r="D4546" s="243"/>
      <c r="E4546" s="243"/>
      <c r="F4546" s="244"/>
      <c r="G4546" s="247"/>
      <c r="H4546" s="246"/>
      <c r="I4546" s="248"/>
    </row>
    <row r="4547" spans="1:9">
      <c r="A4547" s="242"/>
      <c r="B4547" s="242"/>
      <c r="C4547" s="242"/>
      <c r="D4547" s="243"/>
      <c r="E4547" s="243"/>
      <c r="F4547" s="244"/>
      <c r="G4547" s="247"/>
      <c r="H4547" s="246"/>
      <c r="I4547" s="248"/>
    </row>
    <row r="4548" spans="1:9">
      <c r="A4548" s="242"/>
      <c r="B4548" s="242"/>
      <c r="C4548" s="242"/>
      <c r="D4548" s="243"/>
      <c r="E4548" s="243"/>
      <c r="F4548" s="244"/>
      <c r="G4548" s="247"/>
      <c r="H4548" s="246"/>
      <c r="I4548" s="248"/>
    </row>
    <row r="4549" spans="1:9">
      <c r="A4549" s="242"/>
      <c r="B4549" s="242"/>
      <c r="C4549" s="242"/>
      <c r="D4549" s="243"/>
      <c r="E4549" s="243"/>
      <c r="F4549" s="244"/>
      <c r="G4549" s="247"/>
      <c r="H4549" s="246"/>
      <c r="I4549" s="248"/>
    </row>
    <row r="4550" spans="1:9">
      <c r="A4550" s="242"/>
      <c r="B4550" s="242"/>
      <c r="C4550" s="242"/>
      <c r="D4550" s="243"/>
      <c r="E4550" s="243"/>
      <c r="F4550" s="244"/>
      <c r="G4550" s="247"/>
      <c r="H4550" s="246"/>
      <c r="I4550" s="248"/>
    </row>
    <row r="4551" spans="1:9">
      <c r="A4551" s="242"/>
      <c r="B4551" s="242"/>
      <c r="C4551" s="242"/>
      <c r="D4551" s="243"/>
      <c r="E4551" s="243"/>
      <c r="F4551" s="244"/>
      <c r="G4551" s="247"/>
      <c r="H4551" s="246"/>
      <c r="I4551" s="248"/>
    </row>
    <row r="4552" spans="1:9">
      <c r="A4552" s="242"/>
      <c r="B4552" s="242"/>
      <c r="C4552" s="242"/>
      <c r="D4552" s="243"/>
      <c r="E4552" s="243"/>
      <c r="F4552" s="244"/>
      <c r="G4552" s="247"/>
      <c r="H4552" s="246"/>
      <c r="I4552" s="248"/>
    </row>
    <row r="4553" spans="1:9">
      <c r="A4553" s="242"/>
      <c r="B4553" s="242"/>
      <c r="C4553" s="242"/>
      <c r="D4553" s="243"/>
      <c r="E4553" s="243"/>
      <c r="F4553" s="244"/>
      <c r="G4553" s="247"/>
      <c r="H4553" s="246"/>
      <c r="I4553" s="248"/>
    </row>
    <row r="4554" spans="1:9">
      <c r="A4554" s="242"/>
      <c r="B4554" s="242"/>
      <c r="C4554" s="242"/>
      <c r="D4554" s="243"/>
      <c r="E4554" s="243"/>
      <c r="F4554" s="244"/>
      <c r="G4554" s="247"/>
      <c r="H4554" s="246"/>
      <c r="I4554" s="248"/>
    </row>
    <row r="4555" spans="1:9">
      <c r="A4555" s="242"/>
      <c r="B4555" s="242"/>
      <c r="C4555" s="242"/>
      <c r="D4555" s="243"/>
      <c r="E4555" s="243"/>
      <c r="F4555" s="244"/>
      <c r="G4555" s="247"/>
      <c r="H4555" s="246"/>
      <c r="I4555" s="248"/>
    </row>
    <row r="4556" spans="1:9">
      <c r="A4556" s="242"/>
      <c r="B4556" s="242"/>
      <c r="C4556" s="242"/>
      <c r="D4556" s="243"/>
      <c r="E4556" s="243"/>
      <c r="F4556" s="244"/>
      <c r="G4556" s="247"/>
      <c r="H4556" s="246"/>
      <c r="I4556" s="248"/>
    </row>
    <row r="4557" spans="1:9">
      <c r="A4557" s="242"/>
      <c r="B4557" s="242"/>
      <c r="C4557" s="242"/>
      <c r="D4557" s="243"/>
      <c r="E4557" s="243"/>
      <c r="F4557" s="244"/>
      <c r="G4557" s="247"/>
      <c r="H4557" s="246"/>
      <c r="I4557" s="248"/>
    </row>
    <row r="4558" spans="1:9">
      <c r="A4558" s="242"/>
      <c r="B4558" s="242"/>
      <c r="C4558" s="242"/>
      <c r="D4558" s="243"/>
      <c r="E4558" s="243"/>
      <c r="F4558" s="244"/>
      <c r="G4558" s="247"/>
      <c r="H4558" s="246"/>
      <c r="I4558" s="248"/>
    </row>
    <row r="4559" spans="1:9">
      <c r="A4559" s="242"/>
      <c r="B4559" s="242"/>
      <c r="C4559" s="242"/>
      <c r="D4559" s="243"/>
      <c r="E4559" s="243"/>
      <c r="F4559" s="244"/>
      <c r="G4559" s="247"/>
      <c r="H4559" s="246"/>
      <c r="I4559" s="248"/>
    </row>
    <row r="4560" spans="1:9">
      <c r="A4560" s="242"/>
      <c r="B4560" s="242"/>
      <c r="C4560" s="242"/>
      <c r="D4560" s="243"/>
      <c r="E4560" s="243"/>
      <c r="F4560" s="244"/>
      <c r="G4560" s="247"/>
      <c r="H4560" s="246"/>
      <c r="I4560" s="248"/>
    </row>
    <row r="4561" spans="1:9">
      <c r="A4561" s="242"/>
      <c r="B4561" s="242"/>
      <c r="C4561" s="242"/>
      <c r="D4561" s="243"/>
      <c r="E4561" s="243"/>
      <c r="F4561" s="244"/>
      <c r="G4561" s="247"/>
      <c r="H4561" s="246"/>
      <c r="I4561" s="248"/>
    </row>
    <row r="4562" spans="1:9">
      <c r="A4562" s="242"/>
      <c r="B4562" s="242"/>
      <c r="C4562" s="242"/>
      <c r="D4562" s="243"/>
      <c r="E4562" s="243"/>
      <c r="F4562" s="244"/>
      <c r="G4562" s="247"/>
      <c r="H4562" s="246"/>
      <c r="I4562" s="248"/>
    </row>
    <row r="4563" spans="1:9">
      <c r="A4563" s="242"/>
      <c r="B4563" s="242"/>
      <c r="C4563" s="242"/>
      <c r="D4563" s="243"/>
      <c r="E4563" s="243"/>
      <c r="F4563" s="244"/>
      <c r="G4563" s="247"/>
      <c r="H4563" s="246"/>
      <c r="I4563" s="248"/>
    </row>
    <row r="4564" spans="1:9">
      <c r="A4564" s="242"/>
      <c r="B4564" s="242"/>
      <c r="C4564" s="242"/>
      <c r="D4564" s="243"/>
      <c r="E4564" s="243"/>
      <c r="F4564" s="244"/>
      <c r="G4564" s="247"/>
      <c r="H4564" s="246"/>
      <c r="I4564" s="248"/>
    </row>
    <row r="4565" spans="1:9">
      <c r="A4565" s="242"/>
      <c r="B4565" s="242"/>
      <c r="C4565" s="242"/>
      <c r="D4565" s="243"/>
      <c r="E4565" s="243"/>
      <c r="F4565" s="244"/>
      <c r="G4565" s="247"/>
      <c r="H4565" s="246"/>
      <c r="I4565" s="248"/>
    </row>
    <row r="4566" spans="1:9">
      <c r="A4566" s="242"/>
      <c r="B4566" s="242"/>
      <c r="C4566" s="242"/>
      <c r="D4566" s="243"/>
      <c r="E4566" s="243"/>
      <c r="F4566" s="244"/>
      <c r="G4566" s="247"/>
      <c r="H4566" s="246"/>
      <c r="I4566" s="248"/>
    </row>
    <row r="4567" spans="1:9">
      <c r="A4567" s="242"/>
      <c r="B4567" s="242"/>
      <c r="C4567" s="242"/>
      <c r="D4567" s="243"/>
      <c r="E4567" s="243"/>
      <c r="F4567" s="244"/>
      <c r="G4567" s="247"/>
      <c r="H4567" s="246"/>
      <c r="I4567" s="248"/>
    </row>
    <row r="4568" spans="1:9">
      <c r="A4568" s="242"/>
      <c r="B4568" s="242"/>
      <c r="C4568" s="242"/>
      <c r="D4568" s="243"/>
      <c r="E4568" s="243"/>
      <c r="F4568" s="244"/>
      <c r="G4568" s="247"/>
      <c r="H4568" s="246"/>
      <c r="I4568" s="248"/>
    </row>
    <row r="4569" spans="1:9">
      <c r="A4569" s="242"/>
      <c r="B4569" s="242"/>
      <c r="C4569" s="242"/>
      <c r="D4569" s="243"/>
      <c r="E4569" s="243"/>
      <c r="F4569" s="244"/>
      <c r="G4569" s="247"/>
      <c r="H4569" s="246"/>
      <c r="I4569" s="248"/>
    </row>
    <row r="4570" spans="1:9">
      <c r="A4570" s="242"/>
      <c r="B4570" s="242"/>
      <c r="C4570" s="242"/>
      <c r="D4570" s="243"/>
      <c r="E4570" s="243"/>
      <c r="F4570" s="244"/>
      <c r="G4570" s="247"/>
      <c r="H4570" s="246"/>
      <c r="I4570" s="248"/>
    </row>
    <row r="4571" spans="1:9">
      <c r="A4571" s="242"/>
      <c r="B4571" s="242"/>
      <c r="C4571" s="242"/>
      <c r="D4571" s="243"/>
      <c r="E4571" s="243"/>
      <c r="F4571" s="244"/>
      <c r="G4571" s="247"/>
      <c r="H4571" s="246"/>
      <c r="I4571" s="248"/>
    </row>
    <row r="4572" spans="1:9">
      <c r="A4572" s="242"/>
      <c r="B4572" s="242"/>
      <c r="C4572" s="242"/>
      <c r="D4572" s="243"/>
      <c r="E4572" s="243"/>
      <c r="F4572" s="244"/>
      <c r="G4572" s="247"/>
      <c r="H4572" s="246"/>
      <c r="I4572" s="248"/>
    </row>
    <row r="4573" spans="1:9">
      <c r="A4573" s="242"/>
      <c r="B4573" s="242"/>
      <c r="C4573" s="242"/>
      <c r="D4573" s="243"/>
      <c r="E4573" s="243"/>
      <c r="F4573" s="244"/>
      <c r="G4573" s="247"/>
      <c r="H4573" s="246"/>
      <c r="I4573" s="248"/>
    </row>
    <row r="4574" spans="1:9">
      <c r="A4574" s="242"/>
      <c r="B4574" s="242"/>
      <c r="C4574" s="242"/>
      <c r="D4574" s="243"/>
      <c r="E4574" s="243"/>
      <c r="F4574" s="244"/>
      <c r="G4574" s="247"/>
      <c r="H4574" s="246"/>
      <c r="I4574" s="248"/>
    </row>
    <row r="4575" spans="1:9">
      <c r="A4575" s="242"/>
      <c r="B4575" s="242"/>
      <c r="C4575" s="242"/>
      <c r="D4575" s="243"/>
      <c r="E4575" s="243"/>
      <c r="F4575" s="244"/>
      <c r="G4575" s="247"/>
      <c r="H4575" s="246"/>
      <c r="I4575" s="248"/>
    </row>
    <row r="4576" spans="1:9">
      <c r="A4576" s="242"/>
      <c r="B4576" s="242"/>
      <c r="C4576" s="242"/>
      <c r="D4576" s="243"/>
      <c r="E4576" s="243"/>
      <c r="F4576" s="244"/>
      <c r="G4576" s="247"/>
      <c r="H4576" s="246"/>
      <c r="I4576" s="248"/>
    </row>
    <row r="4577" spans="1:9">
      <c r="A4577" s="242"/>
      <c r="B4577" s="242"/>
      <c r="C4577" s="242"/>
      <c r="D4577" s="243"/>
      <c r="E4577" s="243"/>
      <c r="F4577" s="244"/>
      <c r="G4577" s="247"/>
      <c r="H4577" s="246"/>
      <c r="I4577" s="248"/>
    </row>
    <row r="4578" spans="1:9">
      <c r="A4578" s="242"/>
      <c r="B4578" s="242"/>
      <c r="C4578" s="242"/>
      <c r="D4578" s="243"/>
      <c r="E4578" s="243"/>
      <c r="F4578" s="244"/>
      <c r="G4578" s="247"/>
      <c r="H4578" s="246"/>
      <c r="I4578" s="248"/>
    </row>
    <row r="4579" spans="1:9">
      <c r="A4579" s="242"/>
      <c r="B4579" s="242"/>
      <c r="C4579" s="242"/>
      <c r="D4579" s="243"/>
      <c r="E4579" s="243"/>
      <c r="F4579" s="244"/>
      <c r="G4579" s="247"/>
      <c r="H4579" s="246"/>
      <c r="I4579" s="248"/>
    </row>
    <row r="4580" spans="1:9">
      <c r="A4580" s="242"/>
      <c r="B4580" s="242"/>
      <c r="C4580" s="242"/>
      <c r="D4580" s="243"/>
      <c r="E4580" s="243"/>
      <c r="F4580" s="244"/>
      <c r="G4580" s="247"/>
      <c r="H4580" s="246"/>
      <c r="I4580" s="248"/>
    </row>
    <row r="4581" spans="1:9">
      <c r="A4581" s="242"/>
      <c r="B4581" s="242"/>
      <c r="C4581" s="242"/>
      <c r="D4581" s="243"/>
      <c r="E4581" s="243"/>
      <c r="F4581" s="244"/>
      <c r="G4581" s="247"/>
      <c r="H4581" s="246"/>
      <c r="I4581" s="248"/>
    </row>
    <row r="4582" spans="1:9">
      <c r="A4582" s="242"/>
      <c r="B4582" s="242"/>
      <c r="C4582" s="242"/>
      <c r="D4582" s="243"/>
      <c r="E4582" s="243"/>
      <c r="F4582" s="244"/>
      <c r="G4582" s="247"/>
      <c r="H4582" s="246"/>
      <c r="I4582" s="248"/>
    </row>
    <row r="4583" spans="1:9">
      <c r="A4583" s="242"/>
      <c r="B4583" s="242"/>
      <c r="C4583" s="242"/>
      <c r="D4583" s="243"/>
      <c r="E4583" s="243"/>
      <c r="F4583" s="244"/>
      <c r="G4583" s="247"/>
      <c r="H4583" s="246"/>
      <c r="I4583" s="248"/>
    </row>
    <row r="4584" spans="1:9">
      <c r="A4584" s="242"/>
      <c r="B4584" s="242"/>
      <c r="C4584" s="242"/>
      <c r="D4584" s="243"/>
      <c r="E4584" s="243"/>
      <c r="F4584" s="244"/>
      <c r="G4584" s="247"/>
      <c r="H4584" s="246"/>
      <c r="I4584" s="248"/>
    </row>
    <row r="4585" spans="1:9">
      <c r="A4585" s="242"/>
      <c r="B4585" s="242"/>
      <c r="C4585" s="242"/>
      <c r="D4585" s="243"/>
      <c r="E4585" s="243"/>
      <c r="F4585" s="244"/>
      <c r="G4585" s="247"/>
      <c r="H4585" s="246"/>
      <c r="I4585" s="248"/>
    </row>
    <row r="4586" spans="1:9">
      <c r="A4586" s="242"/>
      <c r="B4586" s="242"/>
      <c r="C4586" s="242"/>
      <c r="D4586" s="243"/>
      <c r="E4586" s="243"/>
      <c r="F4586" s="244"/>
      <c r="G4586" s="247"/>
      <c r="H4586" s="246"/>
      <c r="I4586" s="248"/>
    </row>
    <row r="4587" spans="1:9">
      <c r="A4587" s="242"/>
      <c r="B4587" s="242"/>
      <c r="C4587" s="242"/>
      <c r="D4587" s="243"/>
      <c r="E4587" s="243"/>
      <c r="F4587" s="244"/>
      <c r="G4587" s="247"/>
      <c r="H4587" s="246"/>
      <c r="I4587" s="248"/>
    </row>
    <row r="4588" spans="1:9">
      <c r="A4588" s="242"/>
      <c r="B4588" s="242"/>
      <c r="C4588" s="242"/>
      <c r="D4588" s="243"/>
      <c r="E4588" s="243"/>
      <c r="F4588" s="244"/>
      <c r="G4588" s="247"/>
      <c r="H4588" s="246"/>
      <c r="I4588" s="248"/>
    </row>
    <row r="4589" spans="1:9">
      <c r="A4589" s="242"/>
      <c r="B4589" s="242"/>
      <c r="C4589" s="242"/>
      <c r="D4589" s="243"/>
      <c r="E4589" s="243"/>
      <c r="F4589" s="244"/>
      <c r="G4589" s="247"/>
      <c r="H4589" s="246"/>
      <c r="I4589" s="248"/>
    </row>
    <row r="4590" spans="1:9">
      <c r="A4590" s="242"/>
      <c r="B4590" s="242"/>
      <c r="C4590" s="242"/>
      <c r="D4590" s="243"/>
      <c r="E4590" s="243"/>
      <c r="F4590" s="244"/>
      <c r="G4590" s="247"/>
      <c r="H4590" s="246"/>
      <c r="I4590" s="248"/>
    </row>
    <row r="4591" spans="1:9">
      <c r="A4591" s="242"/>
      <c r="B4591" s="242"/>
      <c r="C4591" s="242"/>
      <c r="D4591" s="243"/>
      <c r="E4591" s="243"/>
      <c r="F4591" s="244"/>
      <c r="G4591" s="247"/>
      <c r="H4591" s="246"/>
      <c r="I4591" s="248"/>
    </row>
    <row r="4592" spans="1:9">
      <c r="A4592" s="242"/>
      <c r="B4592" s="242"/>
      <c r="C4592" s="242"/>
      <c r="D4592" s="243"/>
      <c r="E4592" s="243"/>
      <c r="F4592" s="244"/>
      <c r="G4592" s="247"/>
      <c r="H4592" s="246"/>
      <c r="I4592" s="248"/>
    </row>
    <row r="4593" spans="1:9">
      <c r="A4593" s="242"/>
      <c r="B4593" s="242"/>
      <c r="C4593" s="242"/>
      <c r="D4593" s="243"/>
      <c r="E4593" s="243"/>
      <c r="F4593" s="244"/>
      <c r="G4593" s="247"/>
      <c r="H4593" s="246"/>
      <c r="I4593" s="248"/>
    </row>
    <row r="4594" spans="1:9">
      <c r="A4594" s="242"/>
      <c r="B4594" s="242"/>
      <c r="C4594" s="242"/>
      <c r="D4594" s="243"/>
      <c r="E4594" s="243"/>
      <c r="F4594" s="244"/>
      <c r="G4594" s="247"/>
      <c r="H4594" s="246"/>
      <c r="I4594" s="248"/>
    </row>
    <row r="4595" spans="1:9">
      <c r="A4595" s="242"/>
      <c r="B4595" s="242"/>
      <c r="C4595" s="242"/>
      <c r="D4595" s="243"/>
      <c r="E4595" s="243"/>
      <c r="F4595" s="244"/>
      <c r="G4595" s="247"/>
      <c r="H4595" s="246"/>
      <c r="I4595" s="248"/>
    </row>
    <row r="4596" spans="1:9">
      <c r="A4596" s="242"/>
      <c r="B4596" s="242"/>
      <c r="C4596" s="242"/>
      <c r="D4596" s="243"/>
      <c r="E4596" s="243"/>
      <c r="F4596" s="244"/>
      <c r="G4596" s="247"/>
      <c r="H4596" s="246"/>
      <c r="I4596" s="248"/>
    </row>
    <row r="4597" spans="1:9">
      <c r="A4597" s="242"/>
      <c r="B4597" s="242"/>
      <c r="C4597" s="242"/>
      <c r="D4597" s="243"/>
      <c r="E4597" s="243"/>
      <c r="F4597" s="244"/>
      <c r="G4597" s="247"/>
      <c r="H4597" s="246"/>
      <c r="I4597" s="248"/>
    </row>
    <row r="4598" spans="1:9">
      <c r="A4598" s="242"/>
      <c r="B4598" s="242"/>
      <c r="C4598" s="242"/>
      <c r="D4598" s="243"/>
      <c r="E4598" s="243"/>
      <c r="F4598" s="244"/>
      <c r="G4598" s="247"/>
      <c r="H4598" s="246"/>
      <c r="I4598" s="248"/>
    </row>
    <row r="4599" spans="1:9">
      <c r="A4599" s="242"/>
      <c r="B4599" s="242"/>
      <c r="C4599" s="242"/>
      <c r="D4599" s="243"/>
      <c r="E4599" s="243"/>
      <c r="F4599" s="244"/>
      <c r="G4599" s="247"/>
      <c r="H4599" s="246"/>
      <c r="I4599" s="248"/>
    </row>
    <row r="4600" spans="1:9">
      <c r="A4600" s="242"/>
      <c r="B4600" s="242"/>
      <c r="C4600" s="242"/>
      <c r="D4600" s="243"/>
      <c r="E4600" s="243"/>
      <c r="F4600" s="244"/>
      <c r="G4600" s="247"/>
      <c r="H4600" s="246"/>
      <c r="I4600" s="248"/>
    </row>
    <row r="4601" spans="1:9">
      <c r="A4601" s="242"/>
      <c r="B4601" s="242"/>
      <c r="C4601" s="242"/>
      <c r="D4601" s="243"/>
      <c r="E4601" s="243"/>
      <c r="F4601" s="244"/>
      <c r="G4601" s="247"/>
      <c r="H4601" s="246"/>
      <c r="I4601" s="248"/>
    </row>
    <row r="4602" spans="1:9">
      <c r="A4602" s="242"/>
      <c r="B4602" s="242"/>
      <c r="C4602" s="242"/>
      <c r="D4602" s="243"/>
      <c r="E4602" s="243"/>
      <c r="F4602" s="244"/>
      <c r="G4602" s="247"/>
      <c r="H4602" s="246"/>
      <c r="I4602" s="248"/>
    </row>
    <row r="4603" spans="1:9">
      <c r="A4603" s="242"/>
      <c r="B4603" s="242"/>
      <c r="C4603" s="242"/>
      <c r="D4603" s="243"/>
      <c r="E4603" s="243"/>
      <c r="F4603" s="244"/>
      <c r="G4603" s="247"/>
      <c r="H4603" s="246"/>
      <c r="I4603" s="248"/>
    </row>
    <row r="4604" spans="1:9">
      <c r="A4604" s="242"/>
      <c r="B4604" s="242"/>
      <c r="C4604" s="242"/>
      <c r="D4604" s="243"/>
      <c r="E4604" s="243"/>
      <c r="F4604" s="244"/>
      <c r="G4604" s="247"/>
      <c r="H4604" s="246"/>
      <c r="I4604" s="248"/>
    </row>
    <row r="4605" spans="1:9">
      <c r="A4605" s="242"/>
      <c r="B4605" s="242"/>
      <c r="C4605" s="242"/>
      <c r="D4605" s="243"/>
      <c r="E4605" s="243"/>
      <c r="F4605" s="244"/>
      <c r="G4605" s="247"/>
      <c r="H4605" s="246"/>
      <c r="I4605" s="248"/>
    </row>
    <row r="4606" spans="1:9">
      <c r="A4606" s="242"/>
      <c r="B4606" s="242"/>
      <c r="C4606" s="242"/>
      <c r="D4606" s="243"/>
      <c r="E4606" s="243"/>
      <c r="F4606" s="244"/>
      <c r="G4606" s="247"/>
      <c r="H4606" s="246"/>
      <c r="I4606" s="248"/>
    </row>
    <row r="4607" spans="1:9">
      <c r="A4607" s="242"/>
      <c r="B4607" s="242"/>
      <c r="C4607" s="242"/>
      <c r="D4607" s="243"/>
      <c r="E4607" s="243"/>
      <c r="F4607" s="244"/>
      <c r="G4607" s="247"/>
      <c r="H4607" s="246"/>
      <c r="I4607" s="248"/>
    </row>
    <row r="4608" spans="1:9">
      <c r="A4608" s="242"/>
      <c r="B4608" s="242"/>
      <c r="C4608" s="242"/>
      <c r="D4608" s="243"/>
      <c r="E4608" s="243"/>
      <c r="F4608" s="244"/>
      <c r="G4608" s="247"/>
      <c r="H4608" s="246"/>
      <c r="I4608" s="248"/>
    </row>
    <row r="4609" spans="1:9">
      <c r="A4609" s="242"/>
      <c r="B4609" s="242"/>
      <c r="C4609" s="242"/>
      <c r="D4609" s="243"/>
      <c r="E4609" s="243"/>
      <c r="F4609" s="244"/>
      <c r="G4609" s="247"/>
      <c r="H4609" s="246"/>
      <c r="I4609" s="248"/>
    </row>
    <row r="4610" spans="1:9">
      <c r="A4610" s="242"/>
      <c r="B4610" s="242"/>
      <c r="C4610" s="242"/>
      <c r="D4610" s="243"/>
      <c r="E4610" s="243"/>
      <c r="F4610" s="244"/>
      <c r="G4610" s="247"/>
      <c r="H4610" s="246"/>
      <c r="I4610" s="248"/>
    </row>
    <row r="4611" spans="1:9">
      <c r="A4611" s="242"/>
      <c r="B4611" s="242"/>
      <c r="C4611" s="242"/>
      <c r="D4611" s="243"/>
      <c r="E4611" s="243"/>
      <c r="F4611" s="244"/>
      <c r="G4611" s="247"/>
      <c r="H4611" s="246"/>
      <c r="I4611" s="248"/>
    </row>
    <row r="4612" spans="1:9">
      <c r="A4612" s="242"/>
      <c r="B4612" s="242"/>
      <c r="C4612" s="242"/>
      <c r="D4612" s="243"/>
      <c r="E4612" s="243"/>
      <c r="F4612" s="244"/>
      <c r="G4612" s="247"/>
      <c r="H4612" s="246"/>
      <c r="I4612" s="248"/>
    </row>
    <row r="4613" spans="1:9">
      <c r="A4613" s="242"/>
      <c r="B4613" s="242"/>
      <c r="C4613" s="242"/>
      <c r="D4613" s="243"/>
      <c r="E4613" s="243"/>
      <c r="F4613" s="244"/>
      <c r="G4613" s="247"/>
      <c r="H4613" s="246"/>
      <c r="I4613" s="248"/>
    </row>
    <row r="4614" spans="1:9">
      <c r="A4614" s="242"/>
      <c r="B4614" s="242"/>
      <c r="C4614" s="242"/>
      <c r="D4614" s="243"/>
      <c r="E4614" s="243"/>
      <c r="F4614" s="244"/>
      <c r="G4614" s="247"/>
      <c r="H4614" s="246"/>
      <c r="I4614" s="248"/>
    </row>
    <row r="4615" spans="1:9">
      <c r="A4615" s="242"/>
      <c r="B4615" s="242"/>
      <c r="C4615" s="242"/>
      <c r="D4615" s="243"/>
      <c r="E4615" s="243"/>
      <c r="F4615" s="244"/>
      <c r="G4615" s="247"/>
      <c r="H4615" s="246"/>
      <c r="I4615" s="248"/>
    </row>
    <row r="4616" spans="1:9">
      <c r="A4616" s="242"/>
      <c r="B4616" s="242"/>
      <c r="C4616" s="242"/>
      <c r="D4616" s="243"/>
      <c r="E4616" s="243"/>
      <c r="F4616" s="244"/>
      <c r="G4616" s="247"/>
      <c r="H4616" s="246"/>
      <c r="I4616" s="248"/>
    </row>
    <row r="4617" spans="1:9">
      <c r="A4617" s="242"/>
      <c r="B4617" s="242"/>
      <c r="C4617" s="242"/>
      <c r="D4617" s="243"/>
      <c r="E4617" s="243"/>
      <c r="F4617" s="244"/>
      <c r="G4617" s="247"/>
      <c r="H4617" s="246"/>
      <c r="I4617" s="248"/>
    </row>
    <row r="4618" spans="1:9">
      <c r="A4618" s="242"/>
      <c r="B4618" s="242"/>
      <c r="C4618" s="242"/>
      <c r="D4618" s="243"/>
      <c r="E4618" s="243"/>
      <c r="F4618" s="244"/>
      <c r="G4618" s="247"/>
      <c r="H4618" s="246"/>
      <c r="I4618" s="248"/>
    </row>
    <row r="4619" spans="1:9">
      <c r="A4619" s="242"/>
      <c r="B4619" s="242"/>
      <c r="C4619" s="242"/>
      <c r="D4619" s="243"/>
      <c r="E4619" s="243"/>
      <c r="F4619" s="244"/>
      <c r="G4619" s="247"/>
      <c r="H4619" s="246"/>
      <c r="I4619" s="248"/>
    </row>
    <row r="4620" spans="1:9">
      <c r="A4620" s="242"/>
      <c r="B4620" s="242"/>
      <c r="C4620" s="242"/>
      <c r="D4620" s="243"/>
      <c r="E4620" s="243"/>
      <c r="F4620" s="244"/>
      <c r="G4620" s="247"/>
      <c r="H4620" s="246"/>
      <c r="I4620" s="248"/>
    </row>
    <row r="4621" spans="1:9">
      <c r="A4621" s="242"/>
      <c r="B4621" s="242"/>
      <c r="C4621" s="242"/>
      <c r="D4621" s="243"/>
      <c r="E4621" s="243"/>
      <c r="F4621" s="244"/>
      <c r="G4621" s="247"/>
      <c r="H4621" s="246"/>
      <c r="I4621" s="248"/>
    </row>
    <row r="4622" spans="1:9">
      <c r="A4622" s="242"/>
      <c r="B4622" s="242"/>
      <c r="C4622" s="242"/>
      <c r="D4622" s="243"/>
      <c r="E4622" s="243"/>
      <c r="F4622" s="244"/>
      <c r="G4622" s="247"/>
      <c r="H4622" s="246"/>
      <c r="I4622" s="248"/>
    </row>
    <row r="4623" spans="1:9">
      <c r="A4623" s="242"/>
      <c r="B4623" s="242"/>
      <c r="C4623" s="242"/>
      <c r="D4623" s="243"/>
      <c r="E4623" s="243"/>
      <c r="F4623" s="244"/>
      <c r="G4623" s="247"/>
      <c r="H4623" s="246"/>
      <c r="I4623" s="248"/>
    </row>
    <row r="4624" spans="1:9">
      <c r="A4624" s="242"/>
      <c r="B4624" s="242"/>
      <c r="C4624" s="242"/>
      <c r="D4624" s="243"/>
      <c r="E4624" s="243"/>
      <c r="F4624" s="244"/>
      <c r="G4624" s="247"/>
      <c r="H4624" s="246"/>
      <c r="I4624" s="248"/>
    </row>
    <row r="4625" spans="1:9">
      <c r="A4625" s="242"/>
      <c r="B4625" s="242"/>
      <c r="C4625" s="242"/>
      <c r="D4625" s="243"/>
      <c r="E4625" s="243"/>
      <c r="F4625" s="244"/>
      <c r="G4625" s="247"/>
      <c r="H4625" s="246"/>
      <c r="I4625" s="248"/>
    </row>
    <row r="4626" spans="1:9">
      <c r="A4626" s="242"/>
      <c r="B4626" s="242"/>
      <c r="C4626" s="242"/>
      <c r="D4626" s="243"/>
      <c r="E4626" s="243"/>
      <c r="F4626" s="244"/>
      <c r="G4626" s="247"/>
      <c r="H4626" s="246"/>
      <c r="I4626" s="248"/>
    </row>
    <row r="4627" spans="1:9">
      <c r="A4627" s="242"/>
      <c r="B4627" s="242"/>
      <c r="C4627" s="242"/>
      <c r="D4627" s="243"/>
      <c r="E4627" s="243"/>
      <c r="F4627" s="244"/>
      <c r="G4627" s="247"/>
      <c r="H4627" s="246"/>
      <c r="I4627" s="248"/>
    </row>
    <row r="4628" spans="1:9">
      <c r="A4628" s="242"/>
      <c r="B4628" s="242"/>
      <c r="C4628" s="242"/>
      <c r="D4628" s="243"/>
      <c r="E4628" s="243"/>
      <c r="F4628" s="244"/>
      <c r="G4628" s="247"/>
      <c r="H4628" s="246"/>
      <c r="I4628" s="248"/>
    </row>
    <row r="4629" spans="1:9">
      <c r="A4629" s="242"/>
      <c r="B4629" s="242"/>
      <c r="C4629" s="242"/>
      <c r="D4629" s="243"/>
      <c r="E4629" s="243"/>
      <c r="F4629" s="244"/>
      <c r="G4629" s="247"/>
      <c r="H4629" s="246"/>
      <c r="I4629" s="248"/>
    </row>
    <row r="4630" spans="1:9">
      <c r="A4630" s="242"/>
      <c r="B4630" s="242"/>
      <c r="C4630" s="242"/>
      <c r="D4630" s="243"/>
      <c r="E4630" s="243"/>
      <c r="F4630" s="244"/>
      <c r="G4630" s="247"/>
      <c r="H4630" s="246"/>
      <c r="I4630" s="248"/>
    </row>
    <row r="4631" spans="1:9">
      <c r="A4631" s="242"/>
      <c r="B4631" s="242"/>
      <c r="C4631" s="242"/>
      <c r="D4631" s="243"/>
      <c r="E4631" s="243"/>
      <c r="F4631" s="244"/>
      <c r="G4631" s="247"/>
      <c r="H4631" s="246"/>
      <c r="I4631" s="248"/>
    </row>
    <row r="4632" spans="1:9">
      <c r="A4632" s="242"/>
      <c r="B4632" s="242"/>
      <c r="C4632" s="242"/>
      <c r="D4632" s="243"/>
      <c r="E4632" s="243"/>
      <c r="F4632" s="244"/>
      <c r="G4632" s="247"/>
      <c r="H4632" s="246"/>
      <c r="I4632" s="248"/>
    </row>
    <row r="4633" spans="1:9">
      <c r="A4633" s="242"/>
      <c r="B4633" s="242"/>
      <c r="C4633" s="242"/>
      <c r="D4633" s="243"/>
      <c r="E4633" s="243"/>
      <c r="F4633" s="244"/>
      <c r="G4633" s="247"/>
      <c r="H4633" s="246"/>
      <c r="I4633" s="248"/>
    </row>
    <row r="4634" spans="1:9">
      <c r="A4634" s="242"/>
      <c r="B4634" s="242"/>
      <c r="C4634" s="242"/>
      <c r="D4634" s="243"/>
      <c r="E4634" s="243"/>
      <c r="F4634" s="244"/>
      <c r="G4634" s="247"/>
      <c r="H4634" s="246"/>
      <c r="I4634" s="248"/>
    </row>
    <row r="4635" spans="1:9">
      <c r="A4635" s="242"/>
      <c r="B4635" s="242"/>
      <c r="C4635" s="242"/>
      <c r="D4635" s="243"/>
      <c r="E4635" s="243"/>
      <c r="F4635" s="244"/>
      <c r="G4635" s="247"/>
      <c r="H4635" s="246"/>
      <c r="I4635" s="248"/>
    </row>
    <row r="4636" spans="1:9">
      <c r="A4636" s="242"/>
      <c r="B4636" s="242"/>
      <c r="C4636" s="242"/>
      <c r="D4636" s="243"/>
      <c r="E4636" s="243"/>
      <c r="F4636" s="244"/>
      <c r="G4636" s="247"/>
      <c r="H4636" s="246"/>
      <c r="I4636" s="248"/>
    </row>
    <row r="4637" spans="1:9">
      <c r="A4637" s="242"/>
      <c r="B4637" s="242"/>
      <c r="C4637" s="242"/>
      <c r="D4637" s="243"/>
      <c r="E4637" s="243"/>
      <c r="F4637" s="244"/>
      <c r="G4637" s="247"/>
      <c r="H4637" s="246"/>
      <c r="I4637" s="248"/>
    </row>
    <row r="4638" spans="1:9">
      <c r="A4638" s="242"/>
      <c r="B4638" s="242"/>
      <c r="C4638" s="242"/>
      <c r="D4638" s="243"/>
      <c r="E4638" s="243"/>
      <c r="F4638" s="244"/>
      <c r="G4638" s="247"/>
      <c r="H4638" s="246"/>
      <c r="I4638" s="248"/>
    </row>
    <row r="4639" spans="1:9">
      <c r="A4639" s="242"/>
      <c r="B4639" s="242"/>
      <c r="C4639" s="242"/>
      <c r="D4639" s="243"/>
      <c r="E4639" s="243"/>
      <c r="F4639" s="244"/>
      <c r="G4639" s="247"/>
      <c r="H4639" s="246"/>
      <c r="I4639" s="248"/>
    </row>
    <row r="4640" spans="1:9">
      <c r="A4640" s="242"/>
      <c r="B4640" s="242"/>
      <c r="C4640" s="242"/>
      <c r="D4640" s="243"/>
      <c r="E4640" s="243"/>
      <c r="F4640" s="244"/>
      <c r="G4640" s="247"/>
      <c r="H4640" s="246"/>
      <c r="I4640" s="248"/>
    </row>
    <row r="4641" spans="1:9">
      <c r="A4641" s="242"/>
      <c r="B4641" s="242"/>
      <c r="C4641" s="242"/>
      <c r="D4641" s="243"/>
      <c r="E4641" s="243"/>
      <c r="F4641" s="244"/>
      <c r="G4641" s="247"/>
      <c r="H4641" s="246"/>
      <c r="I4641" s="248"/>
    </row>
    <row r="4642" spans="1:9">
      <c r="A4642" s="242"/>
      <c r="B4642" s="242"/>
      <c r="C4642" s="242"/>
      <c r="D4642" s="243"/>
      <c r="E4642" s="243"/>
      <c r="F4642" s="244"/>
      <c r="G4642" s="247"/>
      <c r="H4642" s="246"/>
      <c r="I4642" s="248"/>
    </row>
    <row r="4643" spans="1:9">
      <c r="A4643" s="242"/>
      <c r="B4643" s="242"/>
      <c r="C4643" s="242"/>
      <c r="D4643" s="243"/>
      <c r="E4643" s="243"/>
      <c r="F4643" s="244"/>
      <c r="G4643" s="247"/>
      <c r="H4643" s="246"/>
      <c r="I4643" s="248"/>
    </row>
    <row r="4644" spans="1:9">
      <c r="A4644" s="242"/>
      <c r="B4644" s="242"/>
      <c r="C4644" s="242"/>
      <c r="D4644" s="243"/>
      <c r="E4644" s="243"/>
      <c r="F4644" s="244"/>
      <c r="G4644" s="247"/>
      <c r="H4644" s="246"/>
      <c r="I4644" s="248"/>
    </row>
    <row r="4645" spans="1:9">
      <c r="A4645" s="242"/>
      <c r="B4645" s="242"/>
      <c r="C4645" s="242"/>
      <c r="D4645" s="243"/>
      <c r="E4645" s="243"/>
      <c r="F4645" s="244"/>
      <c r="G4645" s="247"/>
      <c r="H4645" s="246"/>
      <c r="I4645" s="248"/>
    </row>
    <row r="4646" spans="1:9">
      <c r="A4646" s="242"/>
      <c r="B4646" s="242"/>
      <c r="C4646" s="242"/>
      <c r="D4646" s="243"/>
      <c r="E4646" s="243"/>
      <c r="F4646" s="244"/>
      <c r="G4646" s="247"/>
      <c r="H4646" s="246"/>
      <c r="I4646" s="248"/>
    </row>
    <row r="4647" spans="1:9">
      <c r="A4647" s="242"/>
      <c r="B4647" s="242"/>
      <c r="C4647" s="242"/>
      <c r="D4647" s="243"/>
      <c r="E4647" s="243"/>
      <c r="F4647" s="244"/>
      <c r="G4647" s="247"/>
      <c r="H4647" s="246"/>
      <c r="I4647" s="248"/>
    </row>
    <row r="4648" spans="1:9">
      <c r="A4648" s="242"/>
      <c r="B4648" s="242"/>
      <c r="C4648" s="242"/>
      <c r="D4648" s="243"/>
      <c r="E4648" s="243"/>
      <c r="F4648" s="244"/>
      <c r="G4648" s="247"/>
      <c r="H4648" s="246"/>
      <c r="I4648" s="248"/>
    </row>
    <row r="4649" spans="1:9">
      <c r="A4649" s="242"/>
      <c r="B4649" s="242"/>
      <c r="C4649" s="242"/>
      <c r="D4649" s="243"/>
      <c r="E4649" s="243"/>
      <c r="F4649" s="244"/>
      <c r="G4649" s="247"/>
      <c r="H4649" s="246"/>
      <c r="I4649" s="248"/>
    </row>
    <row r="4650" spans="1:9">
      <c r="A4650" s="242"/>
      <c r="B4650" s="242"/>
      <c r="C4650" s="242"/>
      <c r="D4650" s="243"/>
      <c r="E4650" s="243"/>
      <c r="F4650" s="244"/>
      <c r="G4650" s="247"/>
      <c r="H4650" s="246"/>
      <c r="I4650" s="248"/>
    </row>
    <row r="4651" spans="1:9">
      <c r="A4651" s="242"/>
      <c r="B4651" s="242"/>
      <c r="C4651" s="242"/>
      <c r="D4651" s="243"/>
      <c r="E4651" s="243"/>
      <c r="F4651" s="244"/>
      <c r="G4651" s="247"/>
      <c r="H4651" s="246"/>
      <c r="I4651" s="248"/>
    </row>
    <row r="4652" spans="1:9">
      <c r="A4652" s="242"/>
      <c r="B4652" s="242"/>
      <c r="C4652" s="242"/>
      <c r="D4652" s="243"/>
      <c r="E4652" s="243"/>
      <c r="F4652" s="244"/>
      <c r="G4652" s="247"/>
      <c r="H4652" s="246"/>
      <c r="I4652" s="248"/>
    </row>
    <row r="4653" spans="1:9">
      <c r="A4653" s="242"/>
      <c r="B4653" s="242"/>
      <c r="C4653" s="242"/>
      <c r="D4653" s="243"/>
      <c r="E4653" s="243"/>
      <c r="F4653" s="244"/>
      <c r="G4653" s="247"/>
      <c r="H4653" s="246"/>
      <c r="I4653" s="248"/>
    </row>
    <row r="4654" spans="1:9">
      <c r="A4654" s="242"/>
      <c r="B4654" s="242"/>
      <c r="C4654" s="242"/>
      <c r="D4654" s="243"/>
      <c r="E4654" s="243"/>
      <c r="F4654" s="244"/>
      <c r="G4654" s="247"/>
      <c r="H4654" s="246"/>
      <c r="I4654" s="248"/>
    </row>
    <row r="4655" spans="1:9">
      <c r="A4655" s="242"/>
      <c r="B4655" s="242"/>
      <c r="C4655" s="242"/>
      <c r="D4655" s="243"/>
      <c r="E4655" s="243"/>
      <c r="F4655" s="244"/>
      <c r="G4655" s="247"/>
      <c r="H4655" s="246"/>
      <c r="I4655" s="248"/>
    </row>
    <row r="4656" spans="1:9">
      <c r="A4656" s="242"/>
      <c r="B4656" s="242"/>
      <c r="C4656" s="242"/>
      <c r="D4656" s="243"/>
      <c r="E4656" s="243"/>
      <c r="F4656" s="244"/>
      <c r="G4656" s="247"/>
      <c r="H4656" s="246"/>
      <c r="I4656" s="248"/>
    </row>
    <row r="4657" spans="1:9">
      <c r="A4657" s="242"/>
      <c r="B4657" s="242"/>
      <c r="C4657" s="242"/>
      <c r="D4657" s="243"/>
      <c r="E4657" s="243"/>
      <c r="F4657" s="244"/>
      <c r="G4657" s="247"/>
      <c r="H4657" s="246"/>
      <c r="I4657" s="248"/>
    </row>
    <row r="4658" spans="1:9">
      <c r="A4658" s="242"/>
      <c r="B4658" s="242"/>
      <c r="C4658" s="242"/>
      <c r="D4658" s="243"/>
      <c r="E4658" s="243"/>
      <c r="F4658" s="244"/>
      <c r="G4658" s="247"/>
      <c r="H4658" s="246"/>
      <c r="I4658" s="248"/>
    </row>
    <row r="4659" spans="1:9">
      <c r="A4659" s="242"/>
      <c r="B4659" s="242"/>
      <c r="C4659" s="242"/>
      <c r="D4659" s="243"/>
      <c r="E4659" s="243"/>
      <c r="F4659" s="244"/>
      <c r="G4659" s="247"/>
      <c r="H4659" s="246"/>
      <c r="I4659" s="248"/>
    </row>
    <row r="4660" spans="1:9">
      <c r="A4660" s="242"/>
      <c r="B4660" s="242"/>
      <c r="C4660" s="242"/>
      <c r="D4660" s="243"/>
      <c r="E4660" s="243"/>
      <c r="F4660" s="244"/>
      <c r="G4660" s="247"/>
      <c r="H4660" s="246"/>
      <c r="I4660" s="248"/>
    </row>
    <row r="4661" spans="1:9">
      <c r="A4661" s="242"/>
      <c r="B4661" s="242"/>
      <c r="C4661" s="242"/>
      <c r="D4661" s="243"/>
      <c r="E4661" s="243"/>
      <c r="F4661" s="244"/>
      <c r="G4661" s="247"/>
      <c r="H4661" s="246"/>
      <c r="I4661" s="248"/>
    </row>
    <row r="4662" spans="1:9">
      <c r="A4662" s="242"/>
      <c r="B4662" s="242"/>
      <c r="C4662" s="242"/>
      <c r="D4662" s="243"/>
      <c r="E4662" s="243"/>
      <c r="F4662" s="244"/>
      <c r="G4662" s="247"/>
      <c r="H4662" s="246"/>
      <c r="I4662" s="248"/>
    </row>
    <row r="4663" spans="1:9">
      <c r="A4663" s="242"/>
      <c r="B4663" s="242"/>
      <c r="C4663" s="242"/>
      <c r="D4663" s="243"/>
      <c r="E4663" s="243"/>
      <c r="F4663" s="244"/>
      <c r="G4663" s="247"/>
      <c r="H4663" s="246"/>
      <c r="I4663" s="248"/>
    </row>
    <row r="4664" spans="1:9">
      <c r="A4664" s="242"/>
      <c r="B4664" s="242"/>
      <c r="C4664" s="242"/>
      <c r="D4664" s="243"/>
      <c r="E4664" s="243"/>
      <c r="F4664" s="244"/>
      <c r="G4664" s="247"/>
      <c r="H4664" s="246"/>
      <c r="I4664" s="248"/>
    </row>
    <row r="4665" spans="1:9">
      <c r="A4665" s="242"/>
      <c r="B4665" s="242"/>
      <c r="C4665" s="242"/>
      <c r="D4665" s="243"/>
      <c r="E4665" s="243"/>
      <c r="F4665" s="244"/>
      <c r="G4665" s="247"/>
      <c r="H4665" s="246"/>
      <c r="I4665" s="248"/>
    </row>
    <row r="4666" spans="1:9">
      <c r="A4666" s="242"/>
      <c r="B4666" s="242"/>
      <c r="C4666" s="242"/>
      <c r="D4666" s="243"/>
      <c r="E4666" s="243"/>
      <c r="F4666" s="244"/>
      <c r="G4666" s="247"/>
      <c r="H4666" s="246"/>
      <c r="I4666" s="248"/>
    </row>
    <row r="4667" spans="1:9">
      <c r="A4667" s="242"/>
      <c r="B4667" s="242"/>
      <c r="C4667" s="242"/>
      <c r="D4667" s="243"/>
      <c r="E4667" s="243"/>
      <c r="F4667" s="244"/>
      <c r="G4667" s="247"/>
      <c r="H4667" s="246"/>
      <c r="I4667" s="248"/>
    </row>
    <row r="4668" spans="1:9">
      <c r="A4668" s="242"/>
      <c r="B4668" s="242"/>
      <c r="C4668" s="242"/>
      <c r="D4668" s="243"/>
      <c r="E4668" s="243"/>
      <c r="F4668" s="244"/>
      <c r="G4668" s="247"/>
      <c r="H4668" s="246"/>
      <c r="I4668" s="248"/>
    </row>
    <row r="4669" spans="1:9">
      <c r="A4669" s="242"/>
      <c r="B4669" s="242"/>
      <c r="C4669" s="242"/>
      <c r="D4669" s="243"/>
      <c r="E4669" s="243"/>
      <c r="F4669" s="244"/>
      <c r="G4669" s="247"/>
      <c r="H4669" s="246"/>
      <c r="I4669" s="248"/>
    </row>
    <row r="4670" spans="1:9">
      <c r="A4670" s="242"/>
      <c r="B4670" s="242"/>
      <c r="C4670" s="242"/>
      <c r="D4670" s="243"/>
      <c r="E4670" s="243"/>
      <c r="F4670" s="244"/>
      <c r="G4670" s="247"/>
      <c r="H4670" s="246"/>
      <c r="I4670" s="248"/>
    </row>
    <row r="4671" spans="1:9">
      <c r="A4671" s="242"/>
      <c r="B4671" s="242"/>
      <c r="C4671" s="242"/>
      <c r="D4671" s="243"/>
      <c r="E4671" s="243"/>
      <c r="F4671" s="244"/>
      <c r="G4671" s="247"/>
      <c r="H4671" s="246"/>
      <c r="I4671" s="248"/>
    </row>
    <row r="4672" spans="1:9">
      <c r="A4672" s="242"/>
      <c r="B4672" s="242"/>
      <c r="C4672" s="242"/>
      <c r="D4672" s="243"/>
      <c r="E4672" s="243"/>
      <c r="F4672" s="244"/>
      <c r="G4672" s="247"/>
      <c r="H4672" s="246"/>
      <c r="I4672" s="248"/>
    </row>
    <row r="4673" spans="1:9">
      <c r="A4673" s="242"/>
      <c r="B4673" s="242"/>
      <c r="C4673" s="242"/>
      <c r="D4673" s="243"/>
      <c r="E4673" s="243"/>
      <c r="F4673" s="244"/>
      <c r="G4673" s="247"/>
      <c r="H4673" s="246"/>
      <c r="I4673" s="248"/>
    </row>
    <row r="4674" spans="1:9">
      <c r="A4674" s="242"/>
      <c r="B4674" s="242"/>
      <c r="C4674" s="242"/>
      <c r="D4674" s="243"/>
      <c r="E4674" s="243"/>
      <c r="F4674" s="244"/>
      <c r="G4674" s="247"/>
      <c r="H4674" s="246"/>
      <c r="I4674" s="248"/>
    </row>
    <row r="4675" spans="1:9">
      <c r="A4675" s="242"/>
      <c r="B4675" s="242"/>
      <c r="C4675" s="242"/>
      <c r="D4675" s="243"/>
      <c r="E4675" s="243"/>
      <c r="F4675" s="244"/>
      <c r="G4675" s="247"/>
      <c r="H4675" s="246"/>
      <c r="I4675" s="248"/>
    </row>
    <row r="4676" spans="1:9">
      <c r="A4676" s="242"/>
      <c r="B4676" s="242"/>
      <c r="C4676" s="242"/>
      <c r="D4676" s="243"/>
      <c r="E4676" s="243"/>
      <c r="F4676" s="244"/>
      <c r="G4676" s="247"/>
      <c r="H4676" s="246"/>
      <c r="I4676" s="248"/>
    </row>
    <row r="4677" spans="1:9">
      <c r="A4677" s="242"/>
      <c r="B4677" s="242"/>
      <c r="C4677" s="242"/>
      <c r="D4677" s="243"/>
      <c r="E4677" s="243"/>
      <c r="F4677" s="244"/>
      <c r="G4677" s="247"/>
      <c r="H4677" s="246"/>
      <c r="I4677" s="248"/>
    </row>
    <row r="4678" spans="1:9">
      <c r="A4678" s="242"/>
      <c r="B4678" s="242"/>
      <c r="C4678" s="242"/>
      <c r="D4678" s="243"/>
      <c r="E4678" s="243"/>
      <c r="F4678" s="244"/>
      <c r="G4678" s="247"/>
      <c r="H4678" s="246"/>
      <c r="I4678" s="248"/>
    </row>
    <row r="4679" spans="1:9">
      <c r="A4679" s="242"/>
      <c r="B4679" s="242"/>
      <c r="C4679" s="242"/>
      <c r="D4679" s="243"/>
      <c r="E4679" s="243"/>
      <c r="F4679" s="244"/>
      <c r="G4679" s="247"/>
      <c r="H4679" s="246"/>
      <c r="I4679" s="248"/>
    </row>
    <row r="4680" spans="1:9">
      <c r="A4680" s="242"/>
      <c r="B4680" s="242"/>
      <c r="C4680" s="242"/>
      <c r="D4680" s="243"/>
      <c r="E4680" s="243"/>
      <c r="F4680" s="244"/>
      <c r="G4680" s="247"/>
      <c r="H4680" s="246"/>
      <c r="I4680" s="248"/>
    </row>
    <row r="4681" spans="1:9">
      <c r="A4681" s="242"/>
      <c r="B4681" s="242"/>
      <c r="C4681" s="242"/>
      <c r="D4681" s="243"/>
      <c r="E4681" s="243"/>
      <c r="F4681" s="244"/>
      <c r="G4681" s="247"/>
      <c r="H4681" s="246"/>
      <c r="I4681" s="248"/>
    </row>
    <row r="4682" spans="1:9">
      <c r="A4682" s="242"/>
      <c r="B4682" s="242"/>
      <c r="C4682" s="242"/>
      <c r="D4682" s="243"/>
      <c r="E4682" s="243"/>
      <c r="F4682" s="244"/>
      <c r="G4682" s="247"/>
      <c r="H4682" s="246"/>
      <c r="I4682" s="248"/>
    </row>
    <row r="4683" spans="1:9">
      <c r="A4683" s="242"/>
      <c r="B4683" s="242"/>
      <c r="C4683" s="242"/>
      <c r="D4683" s="243"/>
      <c r="E4683" s="243"/>
      <c r="F4683" s="244"/>
      <c r="G4683" s="247"/>
      <c r="H4683" s="246"/>
      <c r="I4683" s="248"/>
    </row>
    <row r="4684" spans="1:9">
      <c r="A4684" s="242"/>
      <c r="B4684" s="242"/>
      <c r="C4684" s="242"/>
      <c r="D4684" s="243"/>
      <c r="E4684" s="243"/>
      <c r="F4684" s="244"/>
      <c r="G4684" s="247"/>
      <c r="H4684" s="246"/>
      <c r="I4684" s="248"/>
    </row>
    <row r="4685" spans="1:9">
      <c r="A4685" s="242"/>
      <c r="B4685" s="242"/>
      <c r="C4685" s="242"/>
      <c r="D4685" s="243"/>
      <c r="E4685" s="243"/>
      <c r="F4685" s="244"/>
      <c r="G4685" s="247"/>
      <c r="H4685" s="246"/>
      <c r="I4685" s="248"/>
    </row>
    <row r="4686" spans="1:9">
      <c r="A4686" s="242"/>
      <c r="B4686" s="242"/>
      <c r="C4686" s="242"/>
      <c r="D4686" s="243"/>
      <c r="E4686" s="243"/>
      <c r="F4686" s="244"/>
      <c r="G4686" s="247"/>
      <c r="H4686" s="246"/>
      <c r="I4686" s="248"/>
    </row>
    <row r="4687" spans="1:9">
      <c r="A4687" s="242"/>
      <c r="B4687" s="242"/>
      <c r="C4687" s="242"/>
      <c r="D4687" s="243"/>
      <c r="E4687" s="243"/>
      <c r="F4687" s="244"/>
      <c r="G4687" s="247"/>
      <c r="H4687" s="246"/>
      <c r="I4687" s="248"/>
    </row>
    <row r="4688" spans="1:9">
      <c r="A4688" s="242"/>
      <c r="B4688" s="242"/>
      <c r="C4688" s="242"/>
      <c r="D4688" s="243"/>
      <c r="E4688" s="243"/>
      <c r="F4688" s="244"/>
      <c r="G4688" s="247"/>
      <c r="H4688" s="246"/>
      <c r="I4688" s="248"/>
    </row>
    <row r="4689" spans="1:9">
      <c r="A4689" s="242"/>
      <c r="B4689" s="242"/>
      <c r="C4689" s="242"/>
      <c r="D4689" s="243"/>
      <c r="E4689" s="243"/>
      <c r="F4689" s="244"/>
      <c r="G4689" s="247"/>
      <c r="H4689" s="246"/>
      <c r="I4689" s="248"/>
    </row>
    <row r="4690" spans="1:9">
      <c r="A4690" s="242"/>
      <c r="B4690" s="242"/>
      <c r="C4690" s="242"/>
      <c r="D4690" s="243"/>
      <c r="E4690" s="243"/>
      <c r="F4690" s="244"/>
      <c r="G4690" s="247"/>
      <c r="H4690" s="246"/>
      <c r="I4690" s="248"/>
    </row>
    <row r="4691" spans="1:9">
      <c r="A4691" s="242"/>
      <c r="B4691" s="242"/>
      <c r="C4691" s="242"/>
      <c r="D4691" s="243"/>
      <c r="E4691" s="243"/>
      <c r="F4691" s="244"/>
      <c r="G4691" s="247"/>
      <c r="H4691" s="246"/>
      <c r="I4691" s="248"/>
    </row>
    <row r="4692" spans="1:9">
      <c r="A4692" s="242"/>
      <c r="B4692" s="242"/>
      <c r="C4692" s="242"/>
      <c r="D4692" s="243"/>
      <c r="E4692" s="243"/>
      <c r="F4692" s="244"/>
      <c r="G4692" s="247"/>
      <c r="H4692" s="246"/>
      <c r="I4692" s="248"/>
    </row>
    <row r="4693" spans="1:9">
      <c r="A4693" s="242"/>
      <c r="B4693" s="242"/>
      <c r="C4693" s="242"/>
      <c r="D4693" s="243"/>
      <c r="E4693" s="243"/>
      <c r="F4693" s="244"/>
      <c r="G4693" s="247"/>
      <c r="H4693" s="246"/>
      <c r="I4693" s="248"/>
    </row>
    <row r="4694" spans="1:9">
      <c r="A4694" s="242"/>
      <c r="B4694" s="242"/>
      <c r="C4694" s="242"/>
      <c r="D4694" s="243"/>
      <c r="E4694" s="243"/>
      <c r="F4694" s="244"/>
      <c r="G4694" s="247"/>
      <c r="H4694" s="246"/>
      <c r="I4694" s="248"/>
    </row>
    <row r="4695" spans="1:9">
      <c r="A4695" s="242"/>
      <c r="B4695" s="242"/>
      <c r="C4695" s="242"/>
      <c r="D4695" s="243"/>
      <c r="E4695" s="243"/>
      <c r="F4695" s="244"/>
      <c r="G4695" s="247"/>
      <c r="H4695" s="246"/>
      <c r="I4695" s="248"/>
    </row>
    <row r="4696" spans="1:9">
      <c r="A4696" s="242"/>
      <c r="B4696" s="242"/>
      <c r="C4696" s="242"/>
      <c r="D4696" s="243"/>
      <c r="E4696" s="243"/>
      <c r="F4696" s="244"/>
      <c r="G4696" s="247"/>
      <c r="H4696" s="246"/>
      <c r="I4696" s="248"/>
    </row>
    <row r="4697" spans="1:9">
      <c r="A4697" s="242"/>
      <c r="B4697" s="242"/>
      <c r="C4697" s="242"/>
      <c r="D4697" s="243"/>
      <c r="E4697" s="243"/>
      <c r="F4697" s="244"/>
      <c r="G4697" s="247"/>
      <c r="H4697" s="246"/>
      <c r="I4697" s="248"/>
    </row>
    <row r="4698" spans="1:9">
      <c r="A4698" s="242"/>
      <c r="B4698" s="242"/>
      <c r="C4698" s="242"/>
      <c r="D4698" s="243"/>
      <c r="E4698" s="243"/>
      <c r="F4698" s="244"/>
      <c r="G4698" s="247"/>
      <c r="H4698" s="246"/>
      <c r="I4698" s="248"/>
    </row>
    <row r="4699" spans="1:9">
      <c r="A4699" s="242"/>
      <c r="B4699" s="242"/>
      <c r="C4699" s="242"/>
      <c r="D4699" s="243"/>
      <c r="E4699" s="243"/>
      <c r="F4699" s="244"/>
      <c r="G4699" s="247"/>
      <c r="H4699" s="246"/>
      <c r="I4699" s="248"/>
    </row>
    <row r="4700" spans="1:9">
      <c r="A4700" s="242"/>
      <c r="B4700" s="242"/>
      <c r="C4700" s="242"/>
      <c r="D4700" s="243"/>
      <c r="E4700" s="243"/>
      <c r="F4700" s="244"/>
      <c r="G4700" s="247"/>
      <c r="H4700" s="246"/>
      <c r="I4700" s="248"/>
    </row>
    <row r="4701" spans="1:9">
      <c r="A4701" s="242"/>
      <c r="B4701" s="242"/>
      <c r="C4701" s="242"/>
      <c r="D4701" s="243"/>
      <c r="E4701" s="243"/>
      <c r="F4701" s="244"/>
      <c r="G4701" s="247"/>
      <c r="H4701" s="246"/>
      <c r="I4701" s="248"/>
    </row>
    <row r="4702" spans="1:9">
      <c r="A4702" s="242"/>
      <c r="B4702" s="242"/>
      <c r="C4702" s="242"/>
      <c r="D4702" s="243"/>
      <c r="E4702" s="243"/>
      <c r="F4702" s="244"/>
      <c r="G4702" s="247"/>
      <c r="H4702" s="246"/>
      <c r="I4702" s="248"/>
    </row>
    <row r="4703" spans="1:9">
      <c r="A4703" s="242"/>
      <c r="B4703" s="242"/>
      <c r="C4703" s="242"/>
      <c r="D4703" s="243"/>
      <c r="E4703" s="243"/>
      <c r="F4703" s="244"/>
      <c r="G4703" s="247"/>
      <c r="H4703" s="246"/>
      <c r="I4703" s="248"/>
    </row>
    <row r="4704" spans="1:9">
      <c r="A4704" s="242"/>
      <c r="B4704" s="242"/>
      <c r="C4704" s="242"/>
      <c r="D4704" s="243"/>
      <c r="E4704" s="243"/>
      <c r="F4704" s="244"/>
      <c r="G4704" s="247"/>
      <c r="H4704" s="246"/>
      <c r="I4704" s="248"/>
    </row>
    <row r="4705" spans="1:9">
      <c r="A4705" s="242"/>
      <c r="B4705" s="242"/>
      <c r="C4705" s="242"/>
      <c r="D4705" s="243"/>
      <c r="E4705" s="243"/>
      <c r="F4705" s="244"/>
      <c r="G4705" s="247"/>
      <c r="H4705" s="246"/>
      <c r="I4705" s="248"/>
    </row>
    <row r="4706" spans="1:9">
      <c r="A4706" s="242"/>
      <c r="B4706" s="242"/>
      <c r="C4706" s="242"/>
      <c r="D4706" s="243"/>
      <c r="E4706" s="243"/>
      <c r="F4706" s="244"/>
      <c r="G4706" s="247"/>
      <c r="H4706" s="246"/>
      <c r="I4706" s="248"/>
    </row>
    <row r="4707" spans="1:9">
      <c r="A4707" s="242"/>
      <c r="B4707" s="242"/>
      <c r="C4707" s="242"/>
      <c r="D4707" s="243"/>
      <c r="E4707" s="243"/>
      <c r="F4707" s="244"/>
      <c r="G4707" s="247"/>
      <c r="H4707" s="246"/>
      <c r="I4707" s="248"/>
    </row>
    <row r="4708" spans="1:9">
      <c r="A4708" s="242"/>
      <c r="B4708" s="242"/>
      <c r="C4708" s="242"/>
      <c r="D4708" s="243"/>
      <c r="E4708" s="243"/>
      <c r="F4708" s="244"/>
      <c r="G4708" s="247"/>
      <c r="H4708" s="246"/>
      <c r="I4708" s="248"/>
    </row>
    <row r="4709" spans="1:9">
      <c r="A4709" s="242"/>
      <c r="B4709" s="242"/>
      <c r="C4709" s="242"/>
      <c r="D4709" s="243"/>
      <c r="E4709" s="243"/>
      <c r="F4709" s="244"/>
      <c r="G4709" s="247"/>
      <c r="H4709" s="246"/>
      <c r="I4709" s="248"/>
    </row>
    <row r="4710" spans="1:9">
      <c r="A4710" s="242"/>
      <c r="B4710" s="242"/>
      <c r="C4710" s="242"/>
      <c r="D4710" s="243"/>
      <c r="E4710" s="243"/>
      <c r="F4710" s="244"/>
      <c r="G4710" s="247"/>
      <c r="H4710" s="246"/>
      <c r="I4710" s="248"/>
    </row>
    <row r="4711" spans="1:9">
      <c r="A4711" s="242"/>
      <c r="B4711" s="242"/>
      <c r="C4711" s="242"/>
      <c r="D4711" s="243"/>
      <c r="E4711" s="243"/>
      <c r="F4711" s="244"/>
      <c r="G4711" s="247"/>
      <c r="H4711" s="246"/>
      <c r="I4711" s="248"/>
    </row>
    <row r="4712" spans="1:9">
      <c r="A4712" s="242"/>
      <c r="B4712" s="242"/>
      <c r="C4712" s="242"/>
      <c r="D4712" s="243"/>
      <c r="E4712" s="243"/>
      <c r="F4712" s="244"/>
      <c r="G4712" s="247"/>
      <c r="H4712" s="246"/>
      <c r="I4712" s="248"/>
    </row>
    <row r="4713" spans="1:9">
      <c r="A4713" s="242"/>
      <c r="B4713" s="242"/>
      <c r="C4713" s="242"/>
      <c r="D4713" s="243"/>
      <c r="E4713" s="243"/>
      <c r="F4713" s="244"/>
      <c r="G4713" s="247"/>
      <c r="H4713" s="246"/>
      <c r="I4713" s="248"/>
    </row>
    <row r="4714" spans="1:9">
      <c r="A4714" s="242"/>
      <c r="B4714" s="242"/>
      <c r="C4714" s="242"/>
      <c r="D4714" s="243"/>
      <c r="E4714" s="243"/>
      <c r="F4714" s="244"/>
      <c r="G4714" s="247"/>
      <c r="H4714" s="246"/>
      <c r="I4714" s="248"/>
    </row>
    <row r="4715" spans="1:9">
      <c r="A4715" s="242"/>
      <c r="B4715" s="242"/>
      <c r="C4715" s="242"/>
      <c r="D4715" s="243"/>
      <c r="E4715" s="243"/>
      <c r="F4715" s="244"/>
      <c r="G4715" s="247"/>
      <c r="H4715" s="246"/>
      <c r="I4715" s="248"/>
    </row>
    <row r="4716" spans="1:9">
      <c r="A4716" s="242"/>
      <c r="B4716" s="242"/>
      <c r="C4716" s="242"/>
      <c r="D4716" s="243"/>
      <c r="E4716" s="243"/>
      <c r="F4716" s="244"/>
      <c r="G4716" s="247"/>
      <c r="H4716" s="246"/>
      <c r="I4716" s="248"/>
    </row>
    <row r="4717" spans="1:9">
      <c r="A4717" s="242"/>
      <c r="B4717" s="242"/>
      <c r="C4717" s="242"/>
      <c r="D4717" s="243"/>
      <c r="E4717" s="243"/>
      <c r="F4717" s="244"/>
      <c r="G4717" s="247"/>
      <c r="H4717" s="246"/>
      <c r="I4717" s="248"/>
    </row>
    <row r="4718" spans="1:9">
      <c r="A4718" s="242"/>
      <c r="B4718" s="242"/>
      <c r="C4718" s="242"/>
      <c r="D4718" s="243"/>
      <c r="E4718" s="243"/>
      <c r="F4718" s="244"/>
      <c r="G4718" s="247"/>
      <c r="H4718" s="246"/>
      <c r="I4718" s="248"/>
    </row>
    <row r="4719" spans="1:9">
      <c r="A4719" s="242"/>
      <c r="B4719" s="242"/>
      <c r="C4719" s="242"/>
      <c r="D4719" s="243"/>
      <c r="E4719" s="243"/>
      <c r="F4719" s="244"/>
      <c r="G4719" s="247"/>
      <c r="H4719" s="246"/>
      <c r="I4719" s="248"/>
    </row>
    <row r="4720" spans="1:9">
      <c r="A4720" s="242"/>
      <c r="B4720" s="242"/>
      <c r="C4720" s="242"/>
      <c r="D4720" s="243"/>
      <c r="E4720" s="243"/>
      <c r="F4720" s="244"/>
      <c r="G4720" s="247"/>
      <c r="H4720" s="246"/>
      <c r="I4720" s="248"/>
    </row>
    <row r="4721" spans="1:9">
      <c r="A4721" s="242"/>
      <c r="B4721" s="242"/>
      <c r="C4721" s="242"/>
      <c r="D4721" s="243"/>
      <c r="E4721" s="243"/>
      <c r="F4721" s="244"/>
      <c r="G4721" s="247"/>
      <c r="H4721" s="246"/>
      <c r="I4721" s="248"/>
    </row>
    <row r="4722" spans="1:9">
      <c r="A4722" s="242"/>
      <c r="B4722" s="242"/>
      <c r="C4722" s="242"/>
      <c r="D4722" s="243"/>
      <c r="E4722" s="243"/>
      <c r="F4722" s="244"/>
      <c r="G4722" s="247"/>
      <c r="H4722" s="246"/>
      <c r="I4722" s="248"/>
    </row>
    <row r="4723" spans="1:9">
      <c r="A4723" s="242"/>
      <c r="B4723" s="242"/>
      <c r="C4723" s="242"/>
      <c r="D4723" s="243"/>
      <c r="E4723" s="243"/>
      <c r="F4723" s="244"/>
      <c r="G4723" s="247"/>
      <c r="H4723" s="246"/>
      <c r="I4723" s="248"/>
    </row>
    <row r="4724" spans="1:9">
      <c r="A4724" s="242"/>
      <c r="B4724" s="242"/>
      <c r="C4724" s="242"/>
      <c r="D4724" s="243"/>
      <c r="E4724" s="243"/>
      <c r="F4724" s="244"/>
      <c r="G4724" s="247"/>
      <c r="H4724" s="246"/>
      <c r="I4724" s="248"/>
    </row>
    <row r="4725" spans="1:9">
      <c r="A4725" s="242"/>
      <c r="B4725" s="242"/>
      <c r="C4725" s="242"/>
      <c r="D4725" s="243"/>
      <c r="E4725" s="243"/>
      <c r="F4725" s="244"/>
      <c r="G4725" s="247"/>
      <c r="H4725" s="246"/>
      <c r="I4725" s="248"/>
    </row>
    <row r="4726" spans="1:9">
      <c r="A4726" s="242"/>
      <c r="B4726" s="242"/>
      <c r="C4726" s="242"/>
      <c r="D4726" s="243"/>
      <c r="E4726" s="243"/>
      <c r="F4726" s="244"/>
      <c r="G4726" s="247"/>
      <c r="H4726" s="246"/>
      <c r="I4726" s="248"/>
    </row>
    <row r="4727" spans="1:9">
      <c r="A4727" s="242"/>
      <c r="B4727" s="242"/>
      <c r="C4727" s="242"/>
      <c r="D4727" s="243"/>
      <c r="E4727" s="243"/>
      <c r="F4727" s="244"/>
      <c r="G4727" s="247"/>
      <c r="H4727" s="246"/>
      <c r="I4727" s="248"/>
    </row>
    <row r="4728" spans="1:9">
      <c r="A4728" s="242"/>
      <c r="B4728" s="242"/>
      <c r="C4728" s="242"/>
      <c r="D4728" s="243"/>
      <c r="E4728" s="243"/>
      <c r="F4728" s="244"/>
      <c r="G4728" s="247"/>
      <c r="H4728" s="246"/>
      <c r="I4728" s="248"/>
    </row>
    <row r="4729" spans="1:9">
      <c r="A4729" s="242"/>
      <c r="B4729" s="242"/>
      <c r="C4729" s="242"/>
      <c r="D4729" s="243"/>
      <c r="E4729" s="243"/>
      <c r="F4729" s="244"/>
      <c r="G4729" s="247"/>
      <c r="H4729" s="246"/>
      <c r="I4729" s="248"/>
    </row>
    <row r="4730" spans="1:9">
      <c r="A4730" s="242"/>
      <c r="B4730" s="242"/>
      <c r="C4730" s="242"/>
      <c r="D4730" s="243"/>
      <c r="E4730" s="243"/>
      <c r="F4730" s="244"/>
      <c r="G4730" s="247"/>
      <c r="H4730" s="246"/>
      <c r="I4730" s="248"/>
    </row>
    <row r="4731" spans="1:9">
      <c r="A4731" s="242"/>
      <c r="B4731" s="242"/>
      <c r="C4731" s="242"/>
      <c r="D4731" s="243"/>
      <c r="E4731" s="243"/>
      <c r="F4731" s="244"/>
      <c r="G4731" s="247"/>
      <c r="H4731" s="246"/>
      <c r="I4731" s="248"/>
    </row>
    <row r="4732" spans="1:9">
      <c r="A4732" s="242"/>
      <c r="B4732" s="242"/>
      <c r="C4732" s="242"/>
      <c r="D4732" s="243"/>
      <c r="E4732" s="243"/>
      <c r="F4732" s="244"/>
      <c r="G4732" s="247"/>
      <c r="H4732" s="246"/>
      <c r="I4732" s="248"/>
    </row>
    <row r="4733" spans="1:9">
      <c r="A4733" s="242"/>
      <c r="B4733" s="242"/>
      <c r="C4733" s="242"/>
      <c r="D4733" s="243"/>
      <c r="E4733" s="243"/>
      <c r="F4733" s="244"/>
      <c r="G4733" s="247"/>
      <c r="H4733" s="246"/>
      <c r="I4733" s="248"/>
    </row>
    <row r="4734" spans="1:9">
      <c r="A4734" s="242"/>
      <c r="B4734" s="242"/>
      <c r="C4734" s="242"/>
      <c r="D4734" s="243"/>
      <c r="E4734" s="243"/>
      <c r="F4734" s="244"/>
      <c r="G4734" s="247"/>
      <c r="H4734" s="246"/>
      <c r="I4734" s="248"/>
    </row>
    <row r="4735" spans="1:9">
      <c r="A4735" s="242"/>
      <c r="B4735" s="242"/>
      <c r="C4735" s="242"/>
      <c r="D4735" s="243"/>
      <c r="E4735" s="243"/>
      <c r="F4735" s="244"/>
      <c r="G4735" s="247"/>
      <c r="H4735" s="246"/>
      <c r="I4735" s="248"/>
    </row>
    <row r="4736" spans="1:9">
      <c r="A4736" s="242"/>
      <c r="B4736" s="242"/>
      <c r="C4736" s="242"/>
      <c r="D4736" s="243"/>
      <c r="E4736" s="243"/>
      <c r="F4736" s="244"/>
      <c r="G4736" s="247"/>
      <c r="H4736" s="246"/>
      <c r="I4736" s="248"/>
    </row>
    <row r="4737" spans="1:9">
      <c r="A4737" s="242"/>
      <c r="B4737" s="242"/>
      <c r="C4737" s="242"/>
      <c r="D4737" s="243"/>
      <c r="E4737" s="243"/>
      <c r="F4737" s="244"/>
      <c r="G4737" s="247"/>
      <c r="H4737" s="246"/>
      <c r="I4737" s="248"/>
    </row>
    <row r="4738" spans="1:9">
      <c r="A4738" s="242"/>
      <c r="B4738" s="242"/>
      <c r="C4738" s="242"/>
      <c r="D4738" s="243"/>
      <c r="E4738" s="243"/>
      <c r="F4738" s="244"/>
      <c r="G4738" s="247"/>
      <c r="H4738" s="246"/>
      <c r="I4738" s="248"/>
    </row>
    <row r="4739" spans="1:9">
      <c r="A4739" s="242"/>
      <c r="B4739" s="242"/>
      <c r="C4739" s="242"/>
      <c r="D4739" s="243"/>
      <c r="E4739" s="243"/>
      <c r="F4739" s="244"/>
      <c r="G4739" s="247"/>
      <c r="H4739" s="246"/>
      <c r="I4739" s="248"/>
    </row>
    <row r="4740" spans="1:9">
      <c r="A4740" s="242"/>
      <c r="B4740" s="242"/>
      <c r="C4740" s="242"/>
      <c r="D4740" s="243"/>
      <c r="E4740" s="243"/>
      <c r="F4740" s="244"/>
      <c r="G4740" s="247"/>
      <c r="H4740" s="246"/>
      <c r="I4740" s="248"/>
    </row>
    <row r="4741" spans="1:9">
      <c r="A4741" s="242"/>
      <c r="B4741" s="242"/>
      <c r="C4741" s="242"/>
      <c r="D4741" s="243"/>
      <c r="E4741" s="243"/>
      <c r="F4741" s="244"/>
      <c r="G4741" s="247"/>
      <c r="H4741" s="246"/>
      <c r="I4741" s="248"/>
    </row>
    <row r="4742" spans="1:9">
      <c r="A4742" s="242"/>
      <c r="B4742" s="242"/>
      <c r="C4742" s="242"/>
      <c r="D4742" s="243"/>
      <c r="E4742" s="243"/>
      <c r="F4742" s="244"/>
      <c r="G4742" s="247"/>
      <c r="H4742" s="246"/>
      <c r="I4742" s="248"/>
    </row>
    <row r="4743" spans="1:9">
      <c r="A4743" s="242"/>
      <c r="B4743" s="242"/>
      <c r="C4743" s="242"/>
      <c r="D4743" s="243"/>
      <c r="E4743" s="243"/>
      <c r="F4743" s="244"/>
      <c r="G4743" s="247"/>
      <c r="H4743" s="246"/>
      <c r="I4743" s="248"/>
    </row>
    <row r="4744" spans="1:9">
      <c r="A4744" s="242"/>
      <c r="B4744" s="242"/>
      <c r="C4744" s="242"/>
      <c r="D4744" s="243"/>
      <c r="E4744" s="243"/>
      <c r="F4744" s="244"/>
      <c r="G4744" s="247"/>
      <c r="H4744" s="246"/>
      <c r="I4744" s="248"/>
    </row>
    <row r="4745" spans="1:9">
      <c r="A4745" s="242"/>
      <c r="B4745" s="242"/>
      <c r="C4745" s="242"/>
      <c r="D4745" s="243"/>
      <c r="E4745" s="243"/>
      <c r="F4745" s="244"/>
      <c r="G4745" s="247"/>
      <c r="H4745" s="246"/>
      <c r="I4745" s="248"/>
    </row>
    <row r="4746" spans="1:9">
      <c r="A4746" s="242"/>
      <c r="B4746" s="242"/>
      <c r="C4746" s="242"/>
      <c r="D4746" s="243"/>
      <c r="E4746" s="243"/>
      <c r="F4746" s="244"/>
      <c r="G4746" s="247"/>
      <c r="H4746" s="246"/>
      <c r="I4746" s="248"/>
    </row>
    <row r="4747" spans="1:9">
      <c r="A4747" s="242"/>
      <c r="B4747" s="242"/>
      <c r="C4747" s="242"/>
      <c r="D4747" s="243"/>
      <c r="E4747" s="243"/>
      <c r="F4747" s="244"/>
      <c r="G4747" s="247"/>
      <c r="H4747" s="246"/>
      <c r="I4747" s="248"/>
    </row>
    <row r="4748" spans="1:9">
      <c r="A4748" s="242"/>
      <c r="B4748" s="242"/>
      <c r="C4748" s="242"/>
      <c r="D4748" s="243"/>
      <c r="E4748" s="243"/>
      <c r="F4748" s="244"/>
      <c r="G4748" s="247"/>
      <c r="H4748" s="246"/>
      <c r="I4748" s="248"/>
    </row>
    <row r="4749" spans="1:9">
      <c r="A4749" s="242"/>
      <c r="B4749" s="242"/>
      <c r="C4749" s="242"/>
      <c r="D4749" s="243"/>
      <c r="E4749" s="243"/>
      <c r="F4749" s="244"/>
      <c r="G4749" s="247"/>
      <c r="H4749" s="246"/>
      <c r="I4749" s="248"/>
    </row>
    <row r="4750" spans="1:9">
      <c r="A4750" s="242"/>
      <c r="B4750" s="242"/>
      <c r="C4750" s="242"/>
      <c r="D4750" s="243"/>
      <c r="E4750" s="243"/>
      <c r="F4750" s="244"/>
      <c r="G4750" s="247"/>
      <c r="H4750" s="246"/>
      <c r="I4750" s="248"/>
    </row>
    <row r="4751" spans="1:9">
      <c r="A4751" s="242"/>
      <c r="B4751" s="242"/>
      <c r="C4751" s="242"/>
      <c r="D4751" s="243"/>
      <c r="E4751" s="243"/>
      <c r="F4751" s="244"/>
      <c r="G4751" s="247"/>
      <c r="H4751" s="246"/>
      <c r="I4751" s="248"/>
    </row>
    <row r="4752" spans="1:9">
      <c r="A4752" s="242"/>
      <c r="B4752" s="242"/>
      <c r="C4752" s="242"/>
      <c r="D4752" s="243"/>
      <c r="E4752" s="243"/>
      <c r="F4752" s="244"/>
      <c r="G4752" s="247"/>
      <c r="H4752" s="246"/>
      <c r="I4752" s="248"/>
    </row>
    <row r="4753" spans="1:9">
      <c r="A4753" s="242"/>
      <c r="B4753" s="242"/>
      <c r="C4753" s="242"/>
      <c r="D4753" s="243"/>
      <c r="E4753" s="243"/>
      <c r="F4753" s="244"/>
      <c r="G4753" s="247"/>
      <c r="H4753" s="246"/>
      <c r="I4753" s="248"/>
    </row>
    <row r="4754" spans="1:9">
      <c r="A4754" s="242"/>
      <c r="B4754" s="242"/>
      <c r="C4754" s="242"/>
      <c r="D4754" s="243"/>
      <c r="E4754" s="243"/>
      <c r="F4754" s="244"/>
      <c r="G4754" s="247"/>
      <c r="H4754" s="246"/>
      <c r="I4754" s="248"/>
    </row>
    <row r="4755" spans="1:9">
      <c r="A4755" s="242"/>
      <c r="B4755" s="242"/>
      <c r="C4755" s="242"/>
      <c r="D4755" s="243"/>
      <c r="E4755" s="243"/>
      <c r="F4755" s="244"/>
      <c r="G4755" s="247"/>
      <c r="H4755" s="246"/>
      <c r="I4755" s="248"/>
    </row>
    <row r="4756" spans="1:9">
      <c r="A4756" s="242"/>
      <c r="B4756" s="242"/>
      <c r="C4756" s="242"/>
      <c r="D4756" s="243"/>
      <c r="E4756" s="243"/>
      <c r="F4756" s="244"/>
      <c r="G4756" s="247"/>
      <c r="H4756" s="246"/>
      <c r="I4756" s="248"/>
    </row>
    <row r="4757" spans="1:9">
      <c r="A4757" s="242"/>
      <c r="B4757" s="242"/>
      <c r="C4757" s="242"/>
      <c r="D4757" s="243"/>
      <c r="E4757" s="243"/>
      <c r="F4757" s="244"/>
      <c r="G4757" s="247"/>
      <c r="H4757" s="246"/>
      <c r="I4757" s="248"/>
    </row>
    <row r="4758" spans="1:9">
      <c r="A4758" s="242"/>
      <c r="B4758" s="242"/>
      <c r="C4758" s="242"/>
      <c r="D4758" s="243"/>
      <c r="E4758" s="243"/>
      <c r="F4758" s="244"/>
      <c r="G4758" s="247"/>
      <c r="H4758" s="246"/>
      <c r="I4758" s="248"/>
    </row>
    <row r="4759" spans="1:9">
      <c r="A4759" s="242"/>
      <c r="B4759" s="242"/>
      <c r="C4759" s="242"/>
      <c r="D4759" s="243"/>
      <c r="E4759" s="243"/>
      <c r="F4759" s="244"/>
      <c r="G4759" s="247"/>
      <c r="H4759" s="246"/>
      <c r="I4759" s="248"/>
    </row>
    <row r="4760" spans="1:9">
      <c r="A4760" s="242"/>
      <c r="B4760" s="242"/>
      <c r="C4760" s="242"/>
      <c r="D4760" s="243"/>
      <c r="E4760" s="243"/>
      <c r="F4760" s="244"/>
      <c r="G4760" s="247"/>
      <c r="H4760" s="246"/>
      <c r="I4760" s="248"/>
    </row>
    <row r="4761" spans="1:9">
      <c r="A4761" s="242"/>
      <c r="B4761" s="242"/>
      <c r="C4761" s="242"/>
      <c r="D4761" s="243"/>
      <c r="E4761" s="243"/>
      <c r="F4761" s="244"/>
      <c r="G4761" s="247"/>
      <c r="H4761" s="246"/>
      <c r="I4761" s="248"/>
    </row>
    <row r="4762" spans="1:9">
      <c r="A4762" s="242"/>
      <c r="B4762" s="242"/>
      <c r="C4762" s="242"/>
      <c r="D4762" s="243"/>
      <c r="E4762" s="243"/>
      <c r="F4762" s="244"/>
      <c r="G4762" s="247"/>
      <c r="H4762" s="246"/>
      <c r="I4762" s="248"/>
    </row>
    <row r="4763" spans="1:9">
      <c r="A4763" s="242"/>
      <c r="B4763" s="242"/>
      <c r="C4763" s="242"/>
      <c r="D4763" s="243"/>
      <c r="E4763" s="243"/>
      <c r="F4763" s="244"/>
      <c r="G4763" s="247"/>
      <c r="H4763" s="246"/>
      <c r="I4763" s="248"/>
    </row>
    <row r="4764" spans="1:9">
      <c r="A4764" s="242"/>
      <c r="B4764" s="242"/>
      <c r="C4764" s="242"/>
      <c r="D4764" s="243"/>
      <c r="E4764" s="243"/>
      <c r="F4764" s="244"/>
      <c r="G4764" s="247"/>
      <c r="H4764" s="246"/>
      <c r="I4764" s="248"/>
    </row>
    <row r="4765" spans="1:9">
      <c r="A4765" s="242"/>
      <c r="B4765" s="242"/>
      <c r="C4765" s="242"/>
      <c r="D4765" s="243"/>
      <c r="E4765" s="243"/>
      <c r="F4765" s="244"/>
      <c r="G4765" s="247"/>
      <c r="H4765" s="246"/>
      <c r="I4765" s="248"/>
    </row>
    <row r="4766" spans="1:9">
      <c r="A4766" s="242"/>
      <c r="B4766" s="242"/>
      <c r="C4766" s="242"/>
      <c r="D4766" s="243"/>
      <c r="E4766" s="243"/>
      <c r="F4766" s="244"/>
      <c r="G4766" s="247"/>
      <c r="H4766" s="246"/>
      <c r="I4766" s="248"/>
    </row>
    <row r="4767" spans="1:9">
      <c r="A4767" s="242"/>
      <c r="B4767" s="242"/>
      <c r="C4767" s="242"/>
      <c r="D4767" s="243"/>
      <c r="E4767" s="243"/>
      <c r="F4767" s="244"/>
      <c r="G4767" s="247"/>
      <c r="H4767" s="246"/>
      <c r="I4767" s="248"/>
    </row>
    <row r="4768" spans="1:9">
      <c r="A4768" s="242"/>
      <c r="B4768" s="242"/>
      <c r="C4768" s="242"/>
      <c r="D4768" s="243"/>
      <c r="E4768" s="243"/>
      <c r="F4768" s="244"/>
      <c r="G4768" s="247"/>
      <c r="H4768" s="246"/>
      <c r="I4768" s="248"/>
    </row>
    <row r="4769" spans="1:9">
      <c r="A4769" s="242"/>
      <c r="B4769" s="242"/>
      <c r="C4769" s="242"/>
      <c r="D4769" s="243"/>
      <c r="E4769" s="243"/>
      <c r="F4769" s="244"/>
      <c r="G4769" s="247"/>
      <c r="H4769" s="246"/>
      <c r="I4769" s="248"/>
    </row>
    <row r="4770" spans="1:9">
      <c r="A4770" s="242"/>
      <c r="B4770" s="242"/>
      <c r="C4770" s="242"/>
      <c r="D4770" s="243"/>
      <c r="E4770" s="243"/>
      <c r="F4770" s="244"/>
      <c r="G4770" s="247"/>
      <c r="H4770" s="246"/>
      <c r="I4770" s="248"/>
    </row>
    <row r="4771" spans="1:9">
      <c r="A4771" s="242"/>
      <c r="B4771" s="242"/>
      <c r="C4771" s="242"/>
      <c r="D4771" s="243"/>
      <c r="E4771" s="243"/>
      <c r="F4771" s="244"/>
      <c r="G4771" s="247"/>
      <c r="H4771" s="246"/>
      <c r="I4771" s="248"/>
    </row>
    <row r="4772" spans="1:9">
      <c r="A4772" s="242"/>
      <c r="B4772" s="242"/>
      <c r="C4772" s="242"/>
      <c r="D4772" s="243"/>
      <c r="E4772" s="243"/>
      <c r="F4772" s="244"/>
      <c r="G4772" s="247"/>
      <c r="H4772" s="246"/>
      <c r="I4772" s="248"/>
    </row>
    <row r="4773" spans="1:9">
      <c r="A4773" s="242"/>
      <c r="B4773" s="242"/>
      <c r="C4773" s="242"/>
      <c r="D4773" s="243"/>
      <c r="E4773" s="243"/>
      <c r="F4773" s="244"/>
      <c r="G4773" s="247"/>
      <c r="H4773" s="246"/>
      <c r="I4773" s="248"/>
    </row>
    <row r="4774" spans="1:9">
      <c r="A4774" s="242"/>
      <c r="B4774" s="242"/>
      <c r="C4774" s="242"/>
      <c r="D4774" s="243"/>
      <c r="E4774" s="243"/>
      <c r="F4774" s="244"/>
      <c r="G4774" s="247"/>
      <c r="H4774" s="246"/>
      <c r="I4774" s="248"/>
    </row>
    <row r="4775" spans="1:9">
      <c r="A4775" s="242"/>
      <c r="B4775" s="242"/>
      <c r="C4775" s="242"/>
      <c r="D4775" s="243"/>
      <c r="E4775" s="243"/>
      <c r="F4775" s="244"/>
      <c r="G4775" s="247"/>
      <c r="H4775" s="246"/>
      <c r="I4775" s="248"/>
    </row>
    <row r="4776" spans="1:9">
      <c r="A4776" s="242"/>
      <c r="B4776" s="242"/>
      <c r="C4776" s="242"/>
      <c r="D4776" s="243"/>
      <c r="E4776" s="243"/>
      <c r="F4776" s="244"/>
      <c r="G4776" s="247"/>
      <c r="H4776" s="246"/>
      <c r="I4776" s="248"/>
    </row>
    <row r="4777" spans="1:9">
      <c r="A4777" s="242"/>
      <c r="B4777" s="242"/>
      <c r="C4777" s="242"/>
      <c r="D4777" s="243"/>
      <c r="E4777" s="243"/>
      <c r="F4777" s="244"/>
      <c r="G4777" s="247"/>
      <c r="H4777" s="246"/>
      <c r="I4777" s="248"/>
    </row>
    <row r="4778" spans="1:9">
      <c r="A4778" s="242"/>
      <c r="B4778" s="242"/>
      <c r="C4778" s="242"/>
      <c r="D4778" s="243"/>
      <c r="E4778" s="243"/>
      <c r="F4778" s="244"/>
      <c r="G4778" s="247"/>
      <c r="H4778" s="246"/>
      <c r="I4778" s="248"/>
    </row>
    <row r="4779" spans="1:9">
      <c r="A4779" s="242"/>
      <c r="B4779" s="242"/>
      <c r="C4779" s="242"/>
      <c r="D4779" s="243"/>
      <c r="E4779" s="243"/>
      <c r="F4779" s="244"/>
      <c r="G4779" s="247"/>
      <c r="H4779" s="246"/>
      <c r="I4779" s="248"/>
    </row>
    <row r="4780" spans="1:9">
      <c r="A4780" s="242"/>
      <c r="B4780" s="242"/>
      <c r="C4780" s="242"/>
      <c r="D4780" s="243"/>
      <c r="E4780" s="243"/>
      <c r="F4780" s="244"/>
      <c r="G4780" s="247"/>
      <c r="H4780" s="246"/>
      <c r="I4780" s="248"/>
    </row>
    <row r="4781" spans="1:9">
      <c r="A4781" s="242"/>
      <c r="B4781" s="242"/>
      <c r="C4781" s="242"/>
      <c r="D4781" s="243"/>
      <c r="E4781" s="243"/>
      <c r="F4781" s="244"/>
      <c r="G4781" s="247"/>
      <c r="H4781" s="246"/>
      <c r="I4781" s="248"/>
    </row>
    <row r="4782" spans="1:9">
      <c r="A4782" s="242"/>
      <c r="B4782" s="242"/>
      <c r="C4782" s="242"/>
      <c r="D4782" s="243"/>
      <c r="E4782" s="243"/>
      <c r="F4782" s="244"/>
      <c r="G4782" s="247"/>
      <c r="H4782" s="246"/>
      <c r="I4782" s="248"/>
    </row>
    <row r="4783" spans="1:9">
      <c r="A4783" s="242"/>
      <c r="B4783" s="242"/>
      <c r="C4783" s="242"/>
      <c r="D4783" s="243"/>
      <c r="E4783" s="243"/>
      <c r="F4783" s="244"/>
      <c r="G4783" s="247"/>
      <c r="H4783" s="246"/>
      <c r="I4783" s="248"/>
    </row>
    <row r="4784" spans="1:9">
      <c r="A4784" s="242"/>
      <c r="B4784" s="242"/>
      <c r="C4784" s="242"/>
      <c r="D4784" s="243"/>
      <c r="E4784" s="243"/>
      <c r="F4784" s="244"/>
      <c r="G4784" s="247"/>
      <c r="H4784" s="246"/>
      <c r="I4784" s="248"/>
    </row>
    <row r="4785" spans="1:9">
      <c r="A4785" s="242"/>
      <c r="B4785" s="242"/>
      <c r="C4785" s="242"/>
      <c r="D4785" s="243"/>
      <c r="E4785" s="243"/>
      <c r="F4785" s="244"/>
      <c r="G4785" s="247"/>
      <c r="H4785" s="246"/>
      <c r="I4785" s="248"/>
    </row>
    <row r="4786" spans="1:9">
      <c r="A4786" s="242"/>
      <c r="B4786" s="242"/>
      <c r="C4786" s="242"/>
      <c r="D4786" s="243"/>
      <c r="E4786" s="243"/>
      <c r="F4786" s="244"/>
      <c r="G4786" s="247"/>
      <c r="H4786" s="246"/>
      <c r="I4786" s="248"/>
    </row>
    <row r="4787" spans="1:9">
      <c r="A4787" s="242"/>
      <c r="B4787" s="242"/>
      <c r="C4787" s="242"/>
      <c r="D4787" s="243"/>
      <c r="E4787" s="243"/>
      <c r="F4787" s="244"/>
      <c r="G4787" s="247"/>
      <c r="H4787" s="246"/>
      <c r="I4787" s="248"/>
    </row>
    <row r="4788" spans="1:9">
      <c r="A4788" s="242"/>
      <c r="B4788" s="242"/>
      <c r="C4788" s="242"/>
      <c r="D4788" s="243"/>
      <c r="E4788" s="243"/>
      <c r="F4788" s="244"/>
      <c r="G4788" s="247"/>
      <c r="H4788" s="246"/>
      <c r="I4788" s="248"/>
    </row>
    <row r="4789" spans="1:9">
      <c r="A4789" s="242"/>
      <c r="B4789" s="242"/>
      <c r="C4789" s="242"/>
      <c r="D4789" s="243"/>
      <c r="E4789" s="243"/>
      <c r="F4789" s="244"/>
      <c r="G4789" s="247"/>
      <c r="H4789" s="246"/>
      <c r="I4789" s="248"/>
    </row>
    <row r="4790" spans="1:9">
      <c r="A4790" s="242"/>
      <c r="B4790" s="242"/>
      <c r="C4790" s="242"/>
      <c r="D4790" s="243"/>
      <c r="E4790" s="243"/>
      <c r="F4790" s="244"/>
      <c r="G4790" s="247"/>
      <c r="H4790" s="246"/>
      <c r="I4790" s="248"/>
    </row>
    <row r="4791" spans="1:9">
      <c r="A4791" s="242"/>
      <c r="B4791" s="242"/>
      <c r="C4791" s="242"/>
      <c r="D4791" s="243"/>
      <c r="E4791" s="243"/>
      <c r="F4791" s="244"/>
      <c r="G4791" s="247"/>
      <c r="H4791" s="246"/>
      <c r="I4791" s="248"/>
    </row>
    <row r="4792" spans="1:9">
      <c r="A4792" s="242"/>
      <c r="B4792" s="242"/>
      <c r="C4792" s="242"/>
      <c r="D4792" s="243"/>
      <c r="E4792" s="243"/>
      <c r="F4792" s="244"/>
      <c r="G4792" s="247"/>
      <c r="H4792" s="246"/>
      <c r="I4792" s="248"/>
    </row>
    <row r="4793" spans="1:9">
      <c r="A4793" s="242"/>
      <c r="B4793" s="242"/>
      <c r="C4793" s="242"/>
      <c r="D4793" s="243"/>
      <c r="E4793" s="243"/>
      <c r="F4793" s="244"/>
      <c r="G4793" s="247"/>
      <c r="H4793" s="246"/>
      <c r="I4793" s="248"/>
    </row>
    <row r="4794" spans="1:9">
      <c r="A4794" s="242"/>
      <c r="B4794" s="242"/>
      <c r="C4794" s="242"/>
      <c r="D4794" s="243"/>
      <c r="E4794" s="243"/>
      <c r="F4794" s="244"/>
      <c r="G4794" s="247"/>
      <c r="H4794" s="246"/>
      <c r="I4794" s="248"/>
    </row>
    <row r="4795" spans="1:9">
      <c r="A4795" s="242"/>
      <c r="B4795" s="242"/>
      <c r="C4795" s="242"/>
      <c r="D4795" s="243"/>
      <c r="E4795" s="243"/>
      <c r="F4795" s="244"/>
      <c r="G4795" s="247"/>
      <c r="H4795" s="246"/>
      <c r="I4795" s="248"/>
    </row>
    <row r="4796" spans="1:9">
      <c r="A4796" s="242"/>
      <c r="B4796" s="242"/>
      <c r="C4796" s="242"/>
      <c r="D4796" s="243"/>
      <c r="E4796" s="243"/>
      <c r="F4796" s="244"/>
      <c r="G4796" s="247"/>
      <c r="H4796" s="246"/>
      <c r="I4796" s="248"/>
    </row>
    <row r="4797" spans="1:9">
      <c r="A4797" s="242"/>
      <c r="B4797" s="242"/>
      <c r="C4797" s="242"/>
      <c r="D4797" s="243"/>
      <c r="E4797" s="243"/>
      <c r="F4797" s="244"/>
      <c r="G4797" s="247"/>
      <c r="H4797" s="246"/>
      <c r="I4797" s="248"/>
    </row>
    <row r="4798" spans="1:9">
      <c r="A4798" s="242"/>
      <c r="B4798" s="242"/>
      <c r="C4798" s="242"/>
      <c r="D4798" s="243"/>
      <c r="E4798" s="243"/>
      <c r="F4798" s="244"/>
      <c r="G4798" s="247"/>
      <c r="H4798" s="246"/>
      <c r="I4798" s="248"/>
    </row>
    <row r="4799" spans="1:9">
      <c r="A4799" s="242"/>
      <c r="B4799" s="242"/>
      <c r="C4799" s="242"/>
      <c r="D4799" s="243"/>
      <c r="E4799" s="243"/>
      <c r="F4799" s="244"/>
      <c r="G4799" s="247"/>
      <c r="H4799" s="246"/>
      <c r="I4799" s="248"/>
    </row>
    <row r="4800" spans="1:9">
      <c r="A4800" s="242"/>
      <c r="B4800" s="242"/>
      <c r="C4800" s="242"/>
      <c r="D4800" s="243"/>
      <c r="E4800" s="243"/>
      <c r="F4800" s="244"/>
      <c r="G4800" s="247"/>
      <c r="H4800" s="246"/>
      <c r="I4800" s="248"/>
    </row>
    <row r="4801" spans="1:9">
      <c r="A4801" s="242"/>
      <c r="B4801" s="242"/>
      <c r="C4801" s="242"/>
      <c r="D4801" s="243"/>
      <c r="E4801" s="243"/>
      <c r="F4801" s="244"/>
      <c r="G4801" s="247"/>
      <c r="H4801" s="246"/>
      <c r="I4801" s="248"/>
    </row>
    <row r="4802" spans="1:9">
      <c r="A4802" s="242"/>
      <c r="B4802" s="242"/>
      <c r="C4802" s="242"/>
      <c r="D4802" s="243"/>
      <c r="E4802" s="243"/>
      <c r="F4802" s="244"/>
      <c r="G4802" s="247"/>
      <c r="H4802" s="246"/>
      <c r="I4802" s="248"/>
    </row>
    <row r="4803" spans="1:9">
      <c r="A4803" s="242"/>
      <c r="B4803" s="242"/>
      <c r="C4803" s="242"/>
      <c r="D4803" s="243"/>
      <c r="E4803" s="243"/>
      <c r="F4803" s="244"/>
      <c r="G4803" s="247"/>
      <c r="H4803" s="246"/>
      <c r="I4803" s="248"/>
    </row>
    <row r="4804" spans="1:9">
      <c r="A4804" s="242"/>
      <c r="B4804" s="242"/>
      <c r="C4804" s="242"/>
      <c r="D4804" s="243"/>
      <c r="E4804" s="243"/>
      <c r="F4804" s="244"/>
      <c r="G4804" s="247"/>
      <c r="H4804" s="246"/>
      <c r="I4804" s="248"/>
    </row>
    <row r="4805" spans="1:9">
      <c r="A4805" s="242"/>
      <c r="B4805" s="242"/>
      <c r="C4805" s="242"/>
      <c r="D4805" s="243"/>
      <c r="E4805" s="243"/>
      <c r="F4805" s="244"/>
      <c r="G4805" s="247"/>
      <c r="H4805" s="246"/>
      <c r="I4805" s="248"/>
    </row>
    <row r="4806" spans="1:9">
      <c r="A4806" s="242"/>
      <c r="B4806" s="242"/>
      <c r="C4806" s="242"/>
      <c r="D4806" s="243"/>
      <c r="E4806" s="243"/>
      <c r="F4806" s="244"/>
      <c r="G4806" s="247"/>
      <c r="H4806" s="246"/>
      <c r="I4806" s="248"/>
    </row>
    <row r="4807" spans="1:9">
      <c r="A4807" s="242"/>
      <c r="B4807" s="242"/>
      <c r="C4807" s="242"/>
      <c r="D4807" s="243"/>
      <c r="E4807" s="243"/>
      <c r="F4807" s="244"/>
      <c r="G4807" s="247"/>
      <c r="H4807" s="246"/>
      <c r="I4807" s="248"/>
    </row>
    <row r="4808" spans="1:9">
      <c r="A4808" s="242"/>
      <c r="B4808" s="242"/>
      <c r="C4808" s="242"/>
      <c r="D4808" s="243"/>
      <c r="E4808" s="243"/>
      <c r="F4808" s="244"/>
      <c r="G4808" s="247"/>
      <c r="H4808" s="246"/>
      <c r="I4808" s="248"/>
    </row>
    <row r="4809" spans="1:9">
      <c r="A4809" s="242"/>
      <c r="B4809" s="242"/>
      <c r="C4809" s="242"/>
      <c r="D4809" s="243"/>
      <c r="E4809" s="243"/>
      <c r="F4809" s="244"/>
      <c r="G4809" s="247"/>
      <c r="H4809" s="246"/>
      <c r="I4809" s="248"/>
    </row>
    <row r="4810" spans="1:9">
      <c r="A4810" s="242"/>
      <c r="B4810" s="242"/>
      <c r="C4810" s="242"/>
      <c r="D4810" s="243"/>
      <c r="E4810" s="243"/>
      <c r="F4810" s="244"/>
      <c r="G4810" s="247"/>
      <c r="H4810" s="246"/>
      <c r="I4810" s="248"/>
    </row>
    <row r="4811" spans="1:9">
      <c r="A4811" s="242"/>
      <c r="B4811" s="242"/>
      <c r="C4811" s="242"/>
      <c r="D4811" s="243"/>
      <c r="E4811" s="243"/>
      <c r="F4811" s="244"/>
      <c r="G4811" s="247"/>
      <c r="H4811" s="246"/>
      <c r="I4811" s="248"/>
    </row>
    <row r="4812" spans="1:9">
      <c r="A4812" s="242"/>
      <c r="B4812" s="242"/>
      <c r="C4812" s="242"/>
      <c r="D4812" s="243"/>
      <c r="E4812" s="243"/>
      <c r="F4812" s="244"/>
      <c r="G4812" s="247"/>
      <c r="H4812" s="246"/>
      <c r="I4812" s="248"/>
    </row>
    <row r="4813" spans="1:9">
      <c r="A4813" s="242"/>
      <c r="B4813" s="242"/>
      <c r="C4813" s="242"/>
      <c r="D4813" s="243"/>
      <c r="E4813" s="243"/>
      <c r="F4813" s="244"/>
      <c r="G4813" s="247"/>
      <c r="H4813" s="246"/>
      <c r="I4813" s="248"/>
    </row>
    <row r="4814" spans="1:9">
      <c r="A4814" s="242"/>
      <c r="B4814" s="242"/>
      <c r="C4814" s="242"/>
      <c r="D4814" s="243"/>
      <c r="E4814" s="243"/>
      <c r="F4814" s="244"/>
      <c r="G4814" s="247"/>
      <c r="H4814" s="246"/>
      <c r="I4814" s="248"/>
    </row>
    <row r="4815" spans="1:9">
      <c r="A4815" s="242"/>
      <c r="B4815" s="242"/>
      <c r="C4815" s="242"/>
      <c r="D4815" s="243"/>
      <c r="E4815" s="243"/>
      <c r="F4815" s="244"/>
      <c r="G4815" s="247"/>
      <c r="H4815" s="246"/>
      <c r="I4815" s="248"/>
    </row>
    <row r="4816" spans="1:9">
      <c r="A4816" s="242"/>
      <c r="B4816" s="242"/>
      <c r="C4816" s="242"/>
      <c r="D4816" s="243"/>
      <c r="E4816" s="243"/>
      <c r="F4816" s="244"/>
      <c r="G4816" s="247"/>
      <c r="H4816" s="246"/>
      <c r="I4816" s="248"/>
    </row>
    <row r="4817" spans="1:9">
      <c r="A4817" s="242"/>
      <c r="B4817" s="242"/>
      <c r="C4817" s="242"/>
      <c r="D4817" s="243"/>
      <c r="E4817" s="243"/>
      <c r="F4817" s="244"/>
      <c r="G4817" s="247"/>
      <c r="H4817" s="246"/>
      <c r="I4817" s="248"/>
    </row>
    <row r="4818" spans="1:9">
      <c r="A4818" s="242"/>
      <c r="B4818" s="242"/>
      <c r="C4818" s="242"/>
      <c r="D4818" s="243"/>
      <c r="E4818" s="243"/>
      <c r="F4818" s="244"/>
      <c r="G4818" s="247"/>
      <c r="H4818" s="246"/>
      <c r="I4818" s="248"/>
    </row>
    <row r="4819" spans="1:9">
      <c r="A4819" s="242"/>
      <c r="B4819" s="242"/>
      <c r="C4819" s="242"/>
      <c r="D4819" s="243"/>
      <c r="E4819" s="243"/>
      <c r="F4819" s="244"/>
      <c r="G4819" s="247"/>
      <c r="H4819" s="246"/>
      <c r="I4819" s="248"/>
    </row>
    <row r="4820" spans="1:9">
      <c r="A4820" s="242"/>
      <c r="B4820" s="242"/>
      <c r="C4820" s="242"/>
      <c r="D4820" s="243"/>
      <c r="E4820" s="243"/>
      <c r="F4820" s="244"/>
      <c r="G4820" s="247"/>
      <c r="H4820" s="246"/>
      <c r="I4820" s="248"/>
    </row>
    <row r="4821" spans="1:9">
      <c r="A4821" s="242"/>
      <c r="B4821" s="242"/>
      <c r="C4821" s="242"/>
      <c r="D4821" s="243"/>
      <c r="E4821" s="243"/>
      <c r="F4821" s="244"/>
      <c r="G4821" s="247"/>
      <c r="H4821" s="246"/>
      <c r="I4821" s="248"/>
    </row>
    <row r="4822" spans="1:9">
      <c r="A4822" s="242"/>
      <c r="B4822" s="242"/>
      <c r="C4822" s="242"/>
      <c r="D4822" s="243"/>
      <c r="E4822" s="243"/>
      <c r="F4822" s="244"/>
      <c r="G4822" s="247"/>
      <c r="H4822" s="246"/>
      <c r="I4822" s="248"/>
    </row>
    <row r="4823" spans="1:9">
      <c r="A4823" s="242"/>
      <c r="B4823" s="242"/>
      <c r="C4823" s="242"/>
      <c r="D4823" s="243"/>
      <c r="E4823" s="243"/>
      <c r="F4823" s="244"/>
      <c r="G4823" s="247"/>
      <c r="H4823" s="246"/>
      <c r="I4823" s="248"/>
    </row>
    <row r="4824" spans="1:9">
      <c r="A4824" s="242"/>
      <c r="B4824" s="242"/>
      <c r="C4824" s="242"/>
      <c r="D4824" s="243"/>
      <c r="E4824" s="243"/>
      <c r="F4824" s="244"/>
      <c r="G4824" s="247"/>
      <c r="H4824" s="246"/>
      <c r="I4824" s="248"/>
    </row>
    <row r="4825" spans="1:9">
      <c r="A4825" s="242"/>
      <c r="B4825" s="242"/>
      <c r="C4825" s="242"/>
      <c r="D4825" s="243"/>
      <c r="E4825" s="243"/>
      <c r="F4825" s="244"/>
      <c r="G4825" s="247"/>
      <c r="H4825" s="246"/>
      <c r="I4825" s="248"/>
    </row>
    <row r="4826" spans="1:9">
      <c r="A4826" s="242"/>
      <c r="B4826" s="242"/>
      <c r="C4826" s="242"/>
      <c r="D4826" s="243"/>
      <c r="E4826" s="243"/>
      <c r="F4826" s="244"/>
      <c r="G4826" s="247"/>
      <c r="H4826" s="246"/>
      <c r="I4826" s="248"/>
    </row>
    <row r="4827" spans="1:9">
      <c r="A4827" s="242"/>
      <c r="B4827" s="242"/>
      <c r="C4827" s="242"/>
      <c r="D4827" s="243"/>
      <c r="E4827" s="243"/>
      <c r="F4827" s="244"/>
      <c r="G4827" s="247"/>
      <c r="H4827" s="246"/>
      <c r="I4827" s="248"/>
    </row>
    <row r="4828" spans="1:9">
      <c r="A4828" s="242"/>
      <c r="B4828" s="242"/>
      <c r="C4828" s="242"/>
      <c r="D4828" s="243"/>
      <c r="E4828" s="243"/>
      <c r="F4828" s="244"/>
      <c r="G4828" s="247"/>
      <c r="H4828" s="246"/>
      <c r="I4828" s="248"/>
    </row>
    <row r="4829" spans="1:9">
      <c r="A4829" s="242"/>
      <c r="B4829" s="242"/>
      <c r="C4829" s="242"/>
      <c r="D4829" s="243"/>
      <c r="E4829" s="243"/>
      <c r="F4829" s="244"/>
      <c r="G4829" s="247"/>
      <c r="H4829" s="246"/>
      <c r="I4829" s="248"/>
    </row>
    <row r="4830" spans="1:9">
      <c r="A4830" s="242"/>
      <c r="B4830" s="242"/>
      <c r="C4830" s="242"/>
      <c r="D4830" s="243"/>
      <c r="E4830" s="243"/>
      <c r="F4830" s="244"/>
      <c r="G4830" s="247"/>
      <c r="H4830" s="246"/>
      <c r="I4830" s="248"/>
    </row>
    <row r="4831" spans="1:9">
      <c r="A4831" s="242"/>
      <c r="B4831" s="242"/>
      <c r="C4831" s="242"/>
      <c r="D4831" s="243"/>
      <c r="E4831" s="243"/>
      <c r="F4831" s="244"/>
      <c r="G4831" s="247"/>
      <c r="H4831" s="246"/>
      <c r="I4831" s="248"/>
    </row>
    <row r="4832" spans="1:9">
      <c r="A4832" s="242"/>
      <c r="B4832" s="242"/>
      <c r="C4832" s="242"/>
      <c r="D4832" s="243"/>
      <c r="E4832" s="243"/>
      <c r="F4832" s="244"/>
      <c r="G4832" s="247"/>
      <c r="H4832" s="246"/>
      <c r="I4832" s="248"/>
    </row>
    <row r="4833" spans="1:9">
      <c r="A4833" s="242"/>
      <c r="B4833" s="242"/>
      <c r="C4833" s="242"/>
      <c r="D4833" s="243"/>
      <c r="E4833" s="243"/>
      <c r="F4833" s="244"/>
      <c r="G4833" s="247"/>
      <c r="H4833" s="246"/>
      <c r="I4833" s="248"/>
    </row>
    <row r="4834" spans="1:9">
      <c r="A4834" s="242"/>
      <c r="B4834" s="242"/>
      <c r="C4834" s="242"/>
      <c r="D4834" s="243"/>
      <c r="E4834" s="243"/>
      <c r="F4834" s="244"/>
      <c r="G4834" s="247"/>
      <c r="H4834" s="246"/>
      <c r="I4834" s="248"/>
    </row>
    <row r="4835" spans="1:9">
      <c r="A4835" s="242"/>
      <c r="B4835" s="242"/>
      <c r="C4835" s="242"/>
      <c r="D4835" s="243"/>
      <c r="E4835" s="243"/>
      <c r="F4835" s="244"/>
      <c r="G4835" s="247"/>
      <c r="H4835" s="246"/>
      <c r="I4835" s="248"/>
    </row>
    <row r="4836" spans="1:9">
      <c r="A4836" s="242"/>
      <c r="B4836" s="242"/>
      <c r="C4836" s="242"/>
      <c r="D4836" s="243"/>
      <c r="E4836" s="243"/>
      <c r="F4836" s="244"/>
      <c r="G4836" s="247"/>
      <c r="H4836" s="246"/>
      <c r="I4836" s="248"/>
    </row>
    <row r="4837" spans="1:9">
      <c r="A4837" s="242"/>
      <c r="B4837" s="242"/>
      <c r="C4837" s="242"/>
      <c r="D4837" s="243"/>
      <c r="E4837" s="243"/>
      <c r="F4837" s="244"/>
      <c r="G4837" s="247"/>
      <c r="H4837" s="246"/>
      <c r="I4837" s="248"/>
    </row>
    <row r="4838" spans="1:9">
      <c r="A4838" s="242"/>
      <c r="B4838" s="242"/>
      <c r="C4838" s="242"/>
      <c r="D4838" s="243"/>
      <c r="E4838" s="243"/>
      <c r="F4838" s="244"/>
      <c r="G4838" s="247"/>
      <c r="H4838" s="246"/>
      <c r="I4838" s="248"/>
    </row>
    <row r="4839" spans="1:9">
      <c r="A4839" s="242"/>
      <c r="B4839" s="242"/>
      <c r="C4839" s="242"/>
      <c r="D4839" s="243"/>
      <c r="E4839" s="243"/>
      <c r="F4839" s="244"/>
      <c r="G4839" s="247"/>
      <c r="H4839" s="246"/>
      <c r="I4839" s="248"/>
    </row>
    <row r="4840" spans="1:9">
      <c r="A4840" s="242"/>
      <c r="B4840" s="242"/>
      <c r="C4840" s="242"/>
      <c r="D4840" s="243"/>
      <c r="E4840" s="243"/>
      <c r="F4840" s="244"/>
      <c r="G4840" s="247"/>
      <c r="H4840" s="246"/>
      <c r="I4840" s="248"/>
    </row>
    <row r="4841" spans="1:9">
      <c r="A4841" s="242"/>
      <c r="B4841" s="242"/>
      <c r="C4841" s="242"/>
      <c r="D4841" s="243"/>
      <c r="E4841" s="243"/>
      <c r="F4841" s="244"/>
      <c r="G4841" s="247"/>
      <c r="H4841" s="246"/>
      <c r="I4841" s="248"/>
    </row>
    <row r="4842" spans="1:9">
      <c r="A4842" s="242"/>
      <c r="B4842" s="242"/>
      <c r="C4842" s="242"/>
      <c r="D4842" s="243"/>
      <c r="E4842" s="243"/>
      <c r="F4842" s="244"/>
      <c r="G4842" s="247"/>
      <c r="H4842" s="246"/>
      <c r="I4842" s="248"/>
    </row>
    <row r="4843" spans="1:9">
      <c r="A4843" s="242"/>
      <c r="B4843" s="242"/>
      <c r="C4843" s="242"/>
      <c r="D4843" s="243"/>
      <c r="E4843" s="243"/>
      <c r="F4843" s="244"/>
      <c r="G4843" s="247"/>
      <c r="H4843" s="246"/>
      <c r="I4843" s="248"/>
    </row>
    <row r="4844" spans="1:9">
      <c r="A4844" s="242"/>
      <c r="B4844" s="242"/>
      <c r="C4844" s="242"/>
      <c r="D4844" s="243"/>
      <c r="E4844" s="243"/>
      <c r="F4844" s="244"/>
      <c r="G4844" s="247"/>
      <c r="H4844" s="246"/>
      <c r="I4844" s="248"/>
    </row>
    <row r="4845" spans="1:9">
      <c r="A4845" s="242"/>
      <c r="B4845" s="242"/>
      <c r="C4845" s="242"/>
      <c r="D4845" s="243"/>
      <c r="E4845" s="243"/>
      <c r="F4845" s="244"/>
      <c r="G4845" s="247"/>
      <c r="H4845" s="246"/>
      <c r="I4845" s="248"/>
    </row>
    <row r="4846" spans="1:9">
      <c r="A4846" s="242"/>
      <c r="B4846" s="242"/>
      <c r="C4846" s="242"/>
      <c r="D4846" s="243"/>
      <c r="E4846" s="243"/>
      <c r="F4846" s="244"/>
      <c r="G4846" s="247"/>
      <c r="H4846" s="246"/>
      <c r="I4846" s="248"/>
    </row>
    <row r="4847" spans="1:9">
      <c r="A4847" s="242"/>
      <c r="B4847" s="242"/>
      <c r="C4847" s="242"/>
      <c r="D4847" s="243"/>
      <c r="E4847" s="243"/>
      <c r="F4847" s="244"/>
      <c r="G4847" s="247"/>
      <c r="H4847" s="246"/>
      <c r="I4847" s="248"/>
    </row>
    <row r="4848" spans="1:9">
      <c r="A4848" s="242"/>
      <c r="B4848" s="242"/>
      <c r="C4848" s="242"/>
      <c r="D4848" s="243"/>
      <c r="E4848" s="243"/>
      <c r="F4848" s="244"/>
      <c r="G4848" s="247"/>
      <c r="H4848" s="246"/>
      <c r="I4848" s="248"/>
    </row>
    <row r="4849" spans="1:9">
      <c r="A4849" s="242"/>
      <c r="B4849" s="242"/>
      <c r="C4849" s="242"/>
      <c r="D4849" s="243"/>
      <c r="E4849" s="243"/>
      <c r="F4849" s="244"/>
      <c r="G4849" s="247"/>
      <c r="H4849" s="246"/>
      <c r="I4849" s="248"/>
    </row>
    <row r="4850" spans="1:9">
      <c r="A4850" s="242"/>
      <c r="B4850" s="242"/>
      <c r="C4850" s="242"/>
      <c r="D4850" s="243"/>
      <c r="E4850" s="243"/>
      <c r="F4850" s="244"/>
      <c r="G4850" s="247"/>
      <c r="H4850" s="246"/>
      <c r="I4850" s="248"/>
    </row>
    <row r="4851" spans="1:9">
      <c r="A4851" s="242"/>
      <c r="B4851" s="242"/>
      <c r="C4851" s="242"/>
      <c r="D4851" s="243"/>
      <c r="E4851" s="243"/>
      <c r="F4851" s="244"/>
      <c r="G4851" s="247"/>
      <c r="H4851" s="246"/>
      <c r="I4851" s="248"/>
    </row>
    <row r="4852" spans="1:9">
      <c r="A4852" s="242"/>
      <c r="B4852" s="242"/>
      <c r="C4852" s="242"/>
      <c r="D4852" s="243"/>
      <c r="E4852" s="243"/>
      <c r="F4852" s="244"/>
      <c r="G4852" s="247"/>
      <c r="H4852" s="246"/>
      <c r="I4852" s="248"/>
    </row>
    <row r="4853" spans="1:9">
      <c r="A4853" s="242"/>
      <c r="B4853" s="242"/>
      <c r="C4853" s="242"/>
      <c r="D4853" s="243"/>
      <c r="E4853" s="243"/>
      <c r="F4853" s="244"/>
      <c r="G4853" s="247"/>
      <c r="H4853" s="246"/>
      <c r="I4853" s="248"/>
    </row>
    <row r="4854" spans="1:9">
      <c r="A4854" s="242"/>
      <c r="B4854" s="242"/>
      <c r="C4854" s="242"/>
      <c r="D4854" s="243"/>
      <c r="E4854" s="243"/>
      <c r="F4854" s="244"/>
      <c r="G4854" s="247"/>
      <c r="H4854" s="246"/>
      <c r="I4854" s="248"/>
    </row>
    <row r="4855" spans="1:9">
      <c r="A4855" s="242"/>
      <c r="B4855" s="242"/>
      <c r="C4855" s="242"/>
      <c r="D4855" s="243"/>
      <c r="E4855" s="243"/>
      <c r="F4855" s="244"/>
      <c r="G4855" s="247"/>
      <c r="H4855" s="246"/>
      <c r="I4855" s="248"/>
    </row>
    <row r="4856" spans="1:9">
      <c r="A4856" s="242"/>
      <c r="B4856" s="242"/>
      <c r="C4856" s="242"/>
      <c r="D4856" s="243"/>
      <c r="E4856" s="243"/>
      <c r="F4856" s="244"/>
      <c r="G4856" s="247"/>
      <c r="H4856" s="246"/>
      <c r="I4856" s="248"/>
    </row>
    <row r="4857" spans="1:9">
      <c r="A4857" s="242"/>
      <c r="B4857" s="242"/>
      <c r="C4857" s="242"/>
      <c r="D4857" s="243"/>
      <c r="E4857" s="243"/>
      <c r="F4857" s="244"/>
      <c r="G4857" s="247"/>
      <c r="H4857" s="246"/>
      <c r="I4857" s="248"/>
    </row>
    <row r="4858" spans="1:9">
      <c r="A4858" s="242"/>
      <c r="B4858" s="242"/>
      <c r="C4858" s="242"/>
      <c r="D4858" s="243"/>
      <c r="E4858" s="243"/>
      <c r="F4858" s="244"/>
      <c r="G4858" s="247"/>
      <c r="H4858" s="246"/>
      <c r="I4858" s="248"/>
    </row>
    <row r="4859" spans="1:9">
      <c r="A4859" s="242"/>
      <c r="B4859" s="242"/>
      <c r="C4859" s="242"/>
      <c r="D4859" s="243"/>
      <c r="E4859" s="243"/>
      <c r="F4859" s="244"/>
      <c r="G4859" s="247"/>
      <c r="H4859" s="246"/>
      <c r="I4859" s="248"/>
    </row>
    <row r="4860" spans="1:9">
      <c r="A4860" s="242"/>
      <c r="B4860" s="242"/>
      <c r="C4860" s="242"/>
      <c r="D4860" s="243"/>
      <c r="E4860" s="243"/>
      <c r="F4860" s="244"/>
      <c r="G4860" s="247"/>
      <c r="H4860" s="246"/>
      <c r="I4860" s="248"/>
    </row>
    <row r="4861" spans="1:9">
      <c r="A4861" s="242"/>
      <c r="B4861" s="242"/>
      <c r="C4861" s="242"/>
      <c r="D4861" s="243"/>
      <c r="E4861" s="243"/>
      <c r="F4861" s="244"/>
      <c r="G4861" s="247"/>
      <c r="H4861" s="246"/>
      <c r="I4861" s="248"/>
    </row>
    <row r="4862" spans="1:9">
      <c r="A4862" s="242"/>
      <c r="B4862" s="242"/>
      <c r="C4862" s="242"/>
      <c r="D4862" s="243"/>
      <c r="E4862" s="243"/>
      <c r="F4862" s="244"/>
      <c r="G4862" s="247"/>
      <c r="H4862" s="246"/>
      <c r="I4862" s="248"/>
    </row>
    <row r="4863" spans="1:9">
      <c r="A4863" s="242"/>
      <c r="B4863" s="242"/>
      <c r="C4863" s="242"/>
      <c r="D4863" s="243"/>
      <c r="E4863" s="243"/>
      <c r="F4863" s="244"/>
      <c r="G4863" s="247"/>
      <c r="H4863" s="246"/>
      <c r="I4863" s="248"/>
    </row>
    <row r="4864" spans="1:9">
      <c r="A4864" s="242"/>
      <c r="B4864" s="242"/>
      <c r="C4864" s="242"/>
      <c r="D4864" s="243"/>
      <c r="E4864" s="243"/>
      <c r="F4864" s="244"/>
      <c r="G4864" s="247"/>
      <c r="H4864" s="246"/>
      <c r="I4864" s="248"/>
    </row>
    <row r="4865" spans="1:9">
      <c r="A4865" s="242"/>
      <c r="B4865" s="242"/>
      <c r="C4865" s="242"/>
      <c r="D4865" s="243"/>
      <c r="E4865" s="243"/>
      <c r="F4865" s="244"/>
      <c r="G4865" s="247"/>
      <c r="H4865" s="246"/>
      <c r="I4865" s="248"/>
    </row>
    <row r="4866" spans="1:9">
      <c r="A4866" s="242"/>
      <c r="B4866" s="242"/>
      <c r="C4866" s="242"/>
      <c r="D4866" s="243"/>
      <c r="E4866" s="243"/>
      <c r="F4866" s="244"/>
      <c r="G4866" s="247"/>
      <c r="H4866" s="246"/>
      <c r="I4866" s="248"/>
    </row>
    <row r="4867" spans="1:9">
      <c r="A4867" s="242"/>
      <c r="B4867" s="242"/>
      <c r="C4867" s="242"/>
      <c r="D4867" s="243"/>
      <c r="E4867" s="243"/>
      <c r="F4867" s="244"/>
      <c r="G4867" s="247"/>
      <c r="H4867" s="246"/>
      <c r="I4867" s="248"/>
    </row>
    <row r="4868" spans="1:9">
      <c r="A4868" s="242"/>
      <c r="B4868" s="242"/>
      <c r="C4868" s="242"/>
      <c r="D4868" s="243"/>
      <c r="E4868" s="243"/>
      <c r="F4868" s="244"/>
      <c r="G4868" s="247"/>
      <c r="H4868" s="246"/>
      <c r="I4868" s="248"/>
    </row>
    <row r="4869" spans="1:9">
      <c r="A4869" s="242"/>
      <c r="B4869" s="242"/>
      <c r="C4869" s="242"/>
      <c r="D4869" s="243"/>
      <c r="E4869" s="243"/>
      <c r="F4869" s="244"/>
      <c r="G4869" s="247"/>
      <c r="H4869" s="246"/>
      <c r="I4869" s="248"/>
    </row>
    <row r="4870" spans="1:9">
      <c r="A4870" s="242"/>
      <c r="B4870" s="242"/>
      <c r="C4870" s="242"/>
      <c r="D4870" s="243"/>
      <c r="E4870" s="243"/>
      <c r="F4870" s="244"/>
      <c r="G4870" s="247"/>
      <c r="H4870" s="246"/>
      <c r="I4870" s="248"/>
    </row>
    <row r="4871" spans="1:9">
      <c r="A4871" s="242"/>
      <c r="B4871" s="242"/>
      <c r="C4871" s="242"/>
      <c r="D4871" s="243"/>
      <c r="E4871" s="243"/>
      <c r="F4871" s="244"/>
      <c r="G4871" s="247"/>
      <c r="H4871" s="246"/>
      <c r="I4871" s="248"/>
    </row>
    <row r="4872" spans="1:9">
      <c r="A4872" s="242"/>
      <c r="B4872" s="242"/>
      <c r="C4872" s="242"/>
      <c r="D4872" s="243"/>
      <c r="E4872" s="243"/>
      <c r="F4872" s="244"/>
      <c r="G4872" s="247"/>
      <c r="H4872" s="246"/>
      <c r="I4872" s="248"/>
    </row>
    <row r="4873" spans="1:9">
      <c r="A4873" s="242"/>
      <c r="B4873" s="242"/>
      <c r="C4873" s="242"/>
      <c r="D4873" s="243"/>
      <c r="E4873" s="243"/>
      <c r="F4873" s="244"/>
      <c r="G4873" s="247"/>
      <c r="H4873" s="246"/>
      <c r="I4873" s="248"/>
    </row>
    <row r="4874" spans="1:9">
      <c r="A4874" s="242"/>
      <c r="B4874" s="242"/>
      <c r="C4874" s="242"/>
      <c r="D4874" s="243"/>
      <c r="E4874" s="243"/>
      <c r="F4874" s="244"/>
      <c r="G4874" s="247"/>
      <c r="H4874" s="246"/>
      <c r="I4874" s="248"/>
    </row>
    <row r="4875" spans="1:9">
      <c r="A4875" s="242"/>
      <c r="B4875" s="242"/>
      <c r="C4875" s="242"/>
      <c r="D4875" s="243"/>
      <c r="E4875" s="243"/>
      <c r="F4875" s="244"/>
      <c r="G4875" s="247"/>
      <c r="H4875" s="246"/>
      <c r="I4875" s="248"/>
    </row>
    <row r="4876" spans="1:9">
      <c r="A4876" s="242"/>
      <c r="B4876" s="242"/>
      <c r="C4876" s="242"/>
      <c r="D4876" s="243"/>
      <c r="E4876" s="243"/>
      <c r="F4876" s="244"/>
      <c r="G4876" s="247"/>
      <c r="H4876" s="246"/>
      <c r="I4876" s="248"/>
    </row>
    <row r="4877" spans="1:9">
      <c r="A4877" s="242"/>
      <c r="B4877" s="242"/>
      <c r="C4877" s="242"/>
      <c r="D4877" s="243"/>
      <c r="E4877" s="243"/>
      <c r="F4877" s="244"/>
      <c r="G4877" s="247"/>
      <c r="H4877" s="246"/>
      <c r="I4877" s="248"/>
    </row>
    <row r="4878" spans="1:9">
      <c r="A4878" s="242"/>
      <c r="B4878" s="242"/>
      <c r="C4878" s="242"/>
      <c r="D4878" s="243"/>
      <c r="E4878" s="243"/>
      <c r="F4878" s="244"/>
      <c r="G4878" s="247"/>
      <c r="H4878" s="246"/>
      <c r="I4878" s="248"/>
    </row>
    <row r="4879" spans="1:9">
      <c r="A4879" s="242"/>
      <c r="B4879" s="242"/>
      <c r="C4879" s="242"/>
      <c r="D4879" s="243"/>
      <c r="E4879" s="243"/>
      <c r="F4879" s="244"/>
      <c r="G4879" s="247"/>
      <c r="H4879" s="246"/>
      <c r="I4879" s="248"/>
    </row>
    <row r="4880" spans="1:9">
      <c r="A4880" s="242"/>
      <c r="B4880" s="242"/>
      <c r="C4880" s="242"/>
      <c r="D4880" s="243"/>
      <c r="E4880" s="243"/>
      <c r="F4880" s="244"/>
      <c r="G4880" s="247"/>
      <c r="H4880" s="246"/>
      <c r="I4880" s="248"/>
    </row>
    <row r="4881" spans="1:9">
      <c r="A4881" s="242"/>
      <c r="B4881" s="242"/>
      <c r="C4881" s="242"/>
      <c r="D4881" s="243"/>
      <c r="E4881" s="243"/>
      <c r="F4881" s="244"/>
      <c r="G4881" s="247"/>
      <c r="H4881" s="246"/>
      <c r="I4881" s="248"/>
    </row>
    <row r="4882" spans="1:9">
      <c r="A4882" s="242"/>
      <c r="B4882" s="242"/>
      <c r="C4882" s="242"/>
      <c r="D4882" s="243"/>
      <c r="E4882" s="243"/>
      <c r="F4882" s="244"/>
      <c r="G4882" s="247"/>
      <c r="H4882" s="246"/>
      <c r="I4882" s="248"/>
    </row>
    <row r="4883" spans="1:9">
      <c r="A4883" s="242"/>
      <c r="B4883" s="242"/>
      <c r="C4883" s="242"/>
      <c r="D4883" s="243"/>
      <c r="E4883" s="243"/>
      <c r="F4883" s="244"/>
      <c r="G4883" s="247"/>
      <c r="H4883" s="246"/>
      <c r="I4883" s="248"/>
    </row>
    <row r="4884" spans="1:9">
      <c r="A4884" s="242"/>
      <c r="B4884" s="242"/>
      <c r="C4884" s="242"/>
      <c r="D4884" s="243"/>
      <c r="E4884" s="243"/>
      <c r="F4884" s="244"/>
      <c r="G4884" s="247"/>
      <c r="H4884" s="246"/>
      <c r="I4884" s="248"/>
    </row>
    <row r="4885" spans="1:9">
      <c r="A4885" s="242"/>
      <c r="B4885" s="242"/>
      <c r="C4885" s="242"/>
      <c r="D4885" s="243"/>
      <c r="E4885" s="243"/>
      <c r="F4885" s="244"/>
      <c r="G4885" s="247"/>
      <c r="H4885" s="246"/>
      <c r="I4885" s="248"/>
    </row>
    <row r="4886" spans="1:9">
      <c r="A4886" s="242"/>
      <c r="B4886" s="242"/>
      <c r="C4886" s="242"/>
      <c r="D4886" s="243"/>
      <c r="E4886" s="243"/>
      <c r="F4886" s="244"/>
      <c r="G4886" s="247"/>
      <c r="H4886" s="246"/>
      <c r="I4886" s="248"/>
    </row>
    <row r="4887" spans="1:9">
      <c r="A4887" s="242"/>
      <c r="B4887" s="242"/>
      <c r="C4887" s="242"/>
      <c r="D4887" s="243"/>
      <c r="E4887" s="243"/>
      <c r="F4887" s="244"/>
      <c r="G4887" s="247"/>
      <c r="H4887" s="246"/>
      <c r="I4887" s="248"/>
    </row>
    <row r="4888" spans="1:9">
      <c r="A4888" s="242"/>
      <c r="B4888" s="242"/>
      <c r="C4888" s="242"/>
      <c r="D4888" s="243"/>
      <c r="E4888" s="243"/>
      <c r="F4888" s="244"/>
      <c r="G4888" s="247"/>
      <c r="H4888" s="246"/>
      <c r="I4888" s="248"/>
    </row>
    <row r="4889" spans="1:9">
      <c r="A4889" s="242"/>
      <c r="B4889" s="242"/>
      <c r="C4889" s="242"/>
      <c r="D4889" s="243"/>
      <c r="E4889" s="243"/>
      <c r="F4889" s="244"/>
      <c r="G4889" s="247"/>
      <c r="H4889" s="246"/>
      <c r="I4889" s="248"/>
    </row>
    <row r="4890" spans="1:9">
      <c r="A4890" s="242"/>
      <c r="B4890" s="242"/>
      <c r="C4890" s="242"/>
      <c r="D4890" s="243"/>
      <c r="E4890" s="243"/>
      <c r="F4890" s="244"/>
      <c r="G4890" s="247"/>
      <c r="H4890" s="246"/>
      <c r="I4890" s="248"/>
    </row>
    <row r="4891" spans="1:9">
      <c r="A4891" s="242"/>
      <c r="B4891" s="242"/>
      <c r="C4891" s="242"/>
      <c r="D4891" s="243"/>
      <c r="E4891" s="243"/>
      <c r="F4891" s="244"/>
      <c r="G4891" s="247"/>
      <c r="H4891" s="246"/>
      <c r="I4891" s="248"/>
    </row>
    <row r="4892" spans="1:9">
      <c r="A4892" s="242"/>
      <c r="B4892" s="242"/>
      <c r="C4892" s="242"/>
      <c r="D4892" s="243"/>
      <c r="E4892" s="243"/>
      <c r="F4892" s="244"/>
      <c r="G4892" s="247"/>
      <c r="H4892" s="246"/>
      <c r="I4892" s="248"/>
    </row>
    <row r="4893" spans="1:9">
      <c r="A4893" s="242"/>
      <c r="B4893" s="242"/>
      <c r="C4893" s="242"/>
      <c r="D4893" s="243"/>
      <c r="E4893" s="243"/>
      <c r="F4893" s="244"/>
      <c r="G4893" s="247"/>
      <c r="H4893" s="246"/>
      <c r="I4893" s="248"/>
    </row>
    <row r="4894" spans="1:9">
      <c r="A4894" s="242"/>
      <c r="B4894" s="242"/>
      <c r="C4894" s="242"/>
      <c r="D4894" s="243"/>
      <c r="E4894" s="243"/>
      <c r="F4894" s="244"/>
      <c r="G4894" s="247"/>
      <c r="H4894" s="246"/>
      <c r="I4894" s="248"/>
    </row>
    <row r="4895" spans="1:9">
      <c r="A4895" s="242"/>
      <c r="B4895" s="242"/>
      <c r="C4895" s="242"/>
      <c r="D4895" s="243"/>
      <c r="E4895" s="243"/>
      <c r="F4895" s="244"/>
      <c r="G4895" s="247"/>
      <c r="H4895" s="246"/>
      <c r="I4895" s="248"/>
    </row>
    <row r="4896" spans="1:9">
      <c r="A4896" s="242"/>
      <c r="B4896" s="242"/>
      <c r="C4896" s="242"/>
      <c r="D4896" s="243"/>
      <c r="E4896" s="243"/>
      <c r="F4896" s="244"/>
      <c r="G4896" s="247"/>
      <c r="H4896" s="246"/>
      <c r="I4896" s="248"/>
    </row>
    <row r="4897" spans="1:9">
      <c r="A4897" s="242"/>
      <c r="B4897" s="242"/>
      <c r="C4897" s="242"/>
      <c r="D4897" s="243"/>
      <c r="E4897" s="243"/>
      <c r="F4897" s="244"/>
      <c r="G4897" s="247"/>
      <c r="H4897" s="246"/>
      <c r="I4897" s="248"/>
    </row>
    <row r="4898" spans="1:9">
      <c r="A4898" s="242"/>
      <c r="B4898" s="242"/>
      <c r="C4898" s="242"/>
      <c r="D4898" s="243"/>
      <c r="E4898" s="243"/>
      <c r="F4898" s="244"/>
      <c r="G4898" s="247"/>
      <c r="H4898" s="246"/>
      <c r="I4898" s="248"/>
    </row>
    <row r="4899" spans="1:9">
      <c r="A4899" s="242"/>
      <c r="B4899" s="242"/>
      <c r="C4899" s="242"/>
      <c r="D4899" s="243"/>
      <c r="E4899" s="243"/>
      <c r="F4899" s="244"/>
      <c r="G4899" s="247"/>
      <c r="H4899" s="246"/>
      <c r="I4899" s="248"/>
    </row>
    <row r="4900" spans="1:9">
      <c r="A4900" s="242"/>
      <c r="B4900" s="242"/>
      <c r="C4900" s="242"/>
      <c r="D4900" s="243"/>
      <c r="E4900" s="243"/>
      <c r="F4900" s="244"/>
      <c r="G4900" s="247"/>
      <c r="H4900" s="246"/>
      <c r="I4900" s="248"/>
    </row>
    <row r="4901" spans="1:9">
      <c r="A4901" s="242"/>
      <c r="B4901" s="242"/>
      <c r="C4901" s="242"/>
      <c r="D4901" s="243"/>
      <c r="E4901" s="243"/>
      <c r="F4901" s="244"/>
      <c r="G4901" s="247"/>
      <c r="H4901" s="246"/>
      <c r="I4901" s="248"/>
    </row>
    <row r="4902" spans="1:9">
      <c r="A4902" s="242"/>
      <c r="B4902" s="242"/>
      <c r="C4902" s="242"/>
      <c r="D4902" s="243"/>
      <c r="E4902" s="243"/>
      <c r="F4902" s="244"/>
      <c r="G4902" s="247"/>
      <c r="H4902" s="246"/>
      <c r="I4902" s="248"/>
    </row>
    <row r="4903" spans="1:9">
      <c r="A4903" s="242"/>
      <c r="B4903" s="242"/>
      <c r="C4903" s="242"/>
      <c r="D4903" s="243"/>
      <c r="E4903" s="243"/>
      <c r="F4903" s="244"/>
      <c r="G4903" s="247"/>
      <c r="H4903" s="246"/>
      <c r="I4903" s="248"/>
    </row>
    <row r="4904" spans="1:9">
      <c r="A4904" s="242"/>
      <c r="B4904" s="242"/>
      <c r="C4904" s="242"/>
      <c r="D4904" s="243"/>
      <c r="E4904" s="243"/>
      <c r="F4904" s="244"/>
      <c r="G4904" s="247"/>
      <c r="H4904" s="246"/>
      <c r="I4904" s="248"/>
    </row>
    <row r="4905" spans="1:9">
      <c r="A4905" s="242"/>
      <c r="B4905" s="242"/>
      <c r="C4905" s="242"/>
      <c r="D4905" s="243"/>
      <c r="E4905" s="243"/>
      <c r="F4905" s="244"/>
      <c r="G4905" s="247"/>
      <c r="H4905" s="246"/>
      <c r="I4905" s="248"/>
    </row>
    <row r="4906" spans="1:9">
      <c r="A4906" s="242"/>
      <c r="B4906" s="242"/>
      <c r="C4906" s="242"/>
      <c r="D4906" s="243"/>
      <c r="E4906" s="243"/>
      <c r="F4906" s="244"/>
      <c r="G4906" s="247"/>
      <c r="H4906" s="246"/>
      <c r="I4906" s="248"/>
    </row>
    <row r="4907" spans="1:9">
      <c r="A4907" s="242"/>
      <c r="B4907" s="242"/>
      <c r="C4907" s="242"/>
      <c r="D4907" s="243"/>
      <c r="E4907" s="243"/>
      <c r="F4907" s="244"/>
      <c r="G4907" s="247"/>
      <c r="H4907" s="246"/>
      <c r="I4907" s="248"/>
    </row>
    <row r="4908" spans="1:9">
      <c r="A4908" s="242"/>
      <c r="B4908" s="242"/>
      <c r="C4908" s="242"/>
      <c r="D4908" s="243"/>
      <c r="E4908" s="243"/>
      <c r="F4908" s="244"/>
      <c r="G4908" s="247"/>
      <c r="H4908" s="246"/>
      <c r="I4908" s="248"/>
    </row>
    <row r="4909" spans="1:9">
      <c r="A4909" s="242"/>
      <c r="B4909" s="242"/>
      <c r="C4909" s="242"/>
      <c r="D4909" s="243"/>
      <c r="E4909" s="243"/>
      <c r="F4909" s="244"/>
      <c r="G4909" s="247"/>
      <c r="H4909" s="246"/>
      <c r="I4909" s="248"/>
    </row>
    <row r="4910" spans="1:9">
      <c r="A4910" s="242"/>
      <c r="B4910" s="242"/>
      <c r="C4910" s="242"/>
      <c r="D4910" s="243"/>
      <c r="E4910" s="243"/>
      <c r="F4910" s="244"/>
      <c r="G4910" s="247"/>
      <c r="H4910" s="246"/>
      <c r="I4910" s="248"/>
    </row>
    <row r="4911" spans="1:9">
      <c r="A4911" s="242"/>
      <c r="B4911" s="242"/>
      <c r="C4911" s="242"/>
      <c r="D4911" s="243"/>
      <c r="E4911" s="243"/>
      <c r="F4911" s="244"/>
      <c r="G4911" s="247"/>
      <c r="H4911" s="246"/>
      <c r="I4911" s="248"/>
    </row>
    <row r="4912" spans="1:9">
      <c r="A4912" s="242"/>
      <c r="B4912" s="242"/>
      <c r="C4912" s="242"/>
      <c r="D4912" s="243"/>
      <c r="E4912" s="243"/>
      <c r="F4912" s="244"/>
      <c r="G4912" s="247"/>
      <c r="H4912" s="246"/>
      <c r="I4912" s="248"/>
    </row>
    <row r="4913" spans="1:9">
      <c r="A4913" s="242"/>
      <c r="B4913" s="242"/>
      <c r="C4913" s="242"/>
      <c r="D4913" s="243"/>
      <c r="E4913" s="243"/>
      <c r="F4913" s="244"/>
      <c r="G4913" s="247"/>
      <c r="H4913" s="246"/>
      <c r="I4913" s="248"/>
    </row>
    <row r="4914" spans="1:9">
      <c r="A4914" s="242"/>
      <c r="B4914" s="242"/>
      <c r="C4914" s="242"/>
      <c r="D4914" s="243"/>
      <c r="E4914" s="243"/>
      <c r="F4914" s="244"/>
      <c r="G4914" s="247"/>
      <c r="H4914" s="246"/>
      <c r="I4914" s="248"/>
    </row>
    <row r="4915" spans="1:9">
      <c r="A4915" s="242"/>
      <c r="B4915" s="242"/>
      <c r="C4915" s="242"/>
      <c r="D4915" s="243"/>
      <c r="E4915" s="243"/>
      <c r="F4915" s="244"/>
      <c r="G4915" s="247"/>
      <c r="H4915" s="246"/>
      <c r="I4915" s="248"/>
    </row>
    <row r="4916" spans="1:9">
      <c r="A4916" s="242"/>
      <c r="B4916" s="242"/>
      <c r="C4916" s="242"/>
      <c r="D4916" s="243"/>
      <c r="E4916" s="243"/>
      <c r="F4916" s="244"/>
      <c r="G4916" s="247"/>
      <c r="H4916" s="246"/>
      <c r="I4916" s="248"/>
    </row>
    <row r="4917" spans="1:9">
      <c r="A4917" s="242"/>
      <c r="B4917" s="242"/>
      <c r="C4917" s="242"/>
      <c r="D4917" s="243"/>
      <c r="E4917" s="243"/>
      <c r="F4917" s="244"/>
      <c r="G4917" s="247"/>
      <c r="H4917" s="246"/>
      <c r="I4917" s="248"/>
    </row>
    <row r="4918" spans="1:9">
      <c r="A4918" s="242"/>
      <c r="B4918" s="242"/>
      <c r="C4918" s="242"/>
      <c r="D4918" s="243"/>
      <c r="E4918" s="243"/>
      <c r="F4918" s="244"/>
      <c r="G4918" s="247"/>
      <c r="H4918" s="246"/>
      <c r="I4918" s="248"/>
    </row>
    <row r="4919" spans="1:9">
      <c r="A4919" s="242"/>
      <c r="B4919" s="242"/>
      <c r="C4919" s="242"/>
      <c r="D4919" s="243"/>
      <c r="E4919" s="243"/>
      <c r="F4919" s="244"/>
      <c r="G4919" s="247"/>
      <c r="H4919" s="246"/>
      <c r="I4919" s="248"/>
    </row>
    <row r="4920" spans="1:9">
      <c r="A4920" s="242"/>
      <c r="B4920" s="242"/>
      <c r="C4920" s="242"/>
      <c r="D4920" s="243"/>
      <c r="E4920" s="243"/>
      <c r="F4920" s="244"/>
      <c r="G4920" s="247"/>
      <c r="H4920" s="246"/>
      <c r="I4920" s="248"/>
    </row>
    <row r="4921" spans="1:9">
      <c r="A4921" s="242"/>
      <c r="B4921" s="242"/>
      <c r="C4921" s="242"/>
      <c r="D4921" s="243"/>
      <c r="E4921" s="243"/>
      <c r="F4921" s="244"/>
      <c r="G4921" s="247"/>
      <c r="H4921" s="246"/>
      <c r="I4921" s="248"/>
    </row>
    <row r="4922" spans="1:9">
      <c r="A4922" s="242"/>
      <c r="B4922" s="242"/>
      <c r="C4922" s="242"/>
      <c r="D4922" s="243"/>
      <c r="E4922" s="243"/>
      <c r="F4922" s="244"/>
      <c r="G4922" s="247"/>
      <c r="H4922" s="246"/>
      <c r="I4922" s="248"/>
    </row>
    <row r="4923" spans="1:9">
      <c r="A4923" s="242"/>
      <c r="B4923" s="242"/>
      <c r="C4923" s="242"/>
      <c r="D4923" s="243"/>
      <c r="E4923" s="243"/>
      <c r="F4923" s="244"/>
      <c r="G4923" s="247"/>
      <c r="H4923" s="246"/>
      <c r="I4923" s="248"/>
    </row>
    <row r="4924" spans="1:9">
      <c r="A4924" s="242"/>
      <c r="B4924" s="242"/>
      <c r="C4924" s="242"/>
      <c r="D4924" s="243"/>
      <c r="E4924" s="243"/>
      <c r="F4924" s="244"/>
      <c r="G4924" s="247"/>
      <c r="H4924" s="246"/>
      <c r="I4924" s="248"/>
    </row>
    <row r="4925" spans="1:9">
      <c r="A4925" s="242"/>
      <c r="B4925" s="242"/>
      <c r="C4925" s="242"/>
      <c r="D4925" s="243"/>
      <c r="E4925" s="243"/>
      <c r="F4925" s="244"/>
      <c r="G4925" s="247"/>
      <c r="H4925" s="246"/>
      <c r="I4925" s="248"/>
    </row>
    <row r="4926" spans="1:9">
      <c r="A4926" s="242"/>
      <c r="B4926" s="242"/>
      <c r="C4926" s="242"/>
      <c r="D4926" s="243"/>
      <c r="E4926" s="243"/>
      <c r="F4926" s="244"/>
      <c r="G4926" s="247"/>
      <c r="H4926" s="246"/>
      <c r="I4926" s="248"/>
    </row>
    <row r="4927" spans="1:9">
      <c r="A4927" s="242"/>
      <c r="B4927" s="242"/>
      <c r="C4927" s="242"/>
      <c r="D4927" s="243"/>
      <c r="E4927" s="243"/>
      <c r="F4927" s="244"/>
      <c r="G4927" s="247"/>
      <c r="H4927" s="246"/>
      <c r="I4927" s="248"/>
    </row>
    <row r="4928" spans="1:9">
      <c r="A4928" s="242"/>
      <c r="B4928" s="242"/>
      <c r="C4928" s="242"/>
      <c r="D4928" s="243"/>
      <c r="E4928" s="243"/>
      <c r="F4928" s="244"/>
      <c r="G4928" s="247"/>
      <c r="H4928" s="246"/>
      <c r="I4928" s="248"/>
    </row>
    <row r="4929" spans="1:9">
      <c r="A4929" s="242"/>
      <c r="B4929" s="242"/>
      <c r="C4929" s="242"/>
      <c r="D4929" s="243"/>
      <c r="E4929" s="243"/>
      <c r="F4929" s="244"/>
      <c r="G4929" s="247"/>
      <c r="H4929" s="246"/>
      <c r="I4929" s="248"/>
    </row>
    <row r="4930" spans="1:9">
      <c r="A4930" s="242"/>
      <c r="B4930" s="242"/>
      <c r="C4930" s="242"/>
      <c r="D4930" s="243"/>
      <c r="E4930" s="243"/>
      <c r="F4930" s="244"/>
      <c r="G4930" s="247"/>
      <c r="H4930" s="246"/>
      <c r="I4930" s="248"/>
    </row>
    <row r="4931" spans="1:9">
      <c r="A4931" s="242"/>
      <c r="B4931" s="242"/>
      <c r="C4931" s="242"/>
      <c r="D4931" s="243"/>
      <c r="E4931" s="243"/>
      <c r="F4931" s="244"/>
      <c r="G4931" s="247"/>
      <c r="H4931" s="246"/>
      <c r="I4931" s="248"/>
    </row>
    <row r="4932" spans="1:9">
      <c r="A4932" s="242"/>
      <c r="B4932" s="242"/>
      <c r="C4932" s="242"/>
      <c r="D4932" s="243"/>
      <c r="E4932" s="243"/>
      <c r="F4932" s="244"/>
      <c r="G4932" s="247"/>
      <c r="H4932" s="246"/>
      <c r="I4932" s="248"/>
    </row>
    <row r="4933" spans="1:9">
      <c r="A4933" s="242"/>
      <c r="B4933" s="242"/>
      <c r="C4933" s="242"/>
      <c r="D4933" s="243"/>
      <c r="E4933" s="243"/>
      <c r="F4933" s="244"/>
      <c r="G4933" s="247"/>
      <c r="H4933" s="246"/>
      <c r="I4933" s="248"/>
    </row>
    <row r="4934" spans="1:9">
      <c r="A4934" s="242"/>
      <c r="B4934" s="242"/>
      <c r="C4934" s="242"/>
      <c r="D4934" s="243"/>
      <c r="E4934" s="243"/>
      <c r="F4934" s="244"/>
      <c r="G4934" s="247"/>
      <c r="H4934" s="246"/>
      <c r="I4934" s="248"/>
    </row>
    <row r="4935" spans="1:9">
      <c r="A4935" s="242"/>
      <c r="B4935" s="242"/>
      <c r="C4935" s="242"/>
      <c r="D4935" s="243"/>
      <c r="E4935" s="243"/>
      <c r="F4935" s="244"/>
      <c r="G4935" s="247"/>
      <c r="H4935" s="246"/>
      <c r="I4935" s="248"/>
    </row>
    <row r="4936" spans="1:9">
      <c r="A4936" s="242"/>
      <c r="B4936" s="242"/>
      <c r="C4936" s="242"/>
      <c r="D4936" s="243"/>
      <c r="E4936" s="243"/>
      <c r="F4936" s="244"/>
      <c r="G4936" s="247"/>
      <c r="H4936" s="246"/>
      <c r="I4936" s="248"/>
    </row>
    <row r="4937" spans="1:9">
      <c r="A4937" s="242"/>
      <c r="B4937" s="242"/>
      <c r="C4937" s="242"/>
      <c r="D4937" s="243"/>
      <c r="E4937" s="243"/>
      <c r="F4937" s="244"/>
      <c r="G4937" s="247"/>
      <c r="H4937" s="246"/>
      <c r="I4937" s="248"/>
    </row>
    <row r="4938" spans="1:9">
      <c r="A4938" s="242"/>
      <c r="B4938" s="242"/>
      <c r="C4938" s="242"/>
      <c r="D4938" s="243"/>
      <c r="E4938" s="243"/>
      <c r="F4938" s="244"/>
      <c r="G4938" s="247"/>
      <c r="H4938" s="246"/>
      <c r="I4938" s="248"/>
    </row>
    <row r="4939" spans="1:9">
      <c r="A4939" s="242"/>
      <c r="B4939" s="242"/>
      <c r="C4939" s="242"/>
      <c r="D4939" s="243"/>
      <c r="E4939" s="243"/>
      <c r="F4939" s="244"/>
      <c r="G4939" s="247"/>
      <c r="H4939" s="246"/>
      <c r="I4939" s="248"/>
    </row>
    <row r="4940" spans="1:9">
      <c r="A4940" s="242"/>
      <c r="B4940" s="242"/>
      <c r="C4940" s="242"/>
      <c r="D4940" s="243"/>
      <c r="E4940" s="243"/>
      <c r="F4940" s="244"/>
      <c r="G4940" s="247"/>
      <c r="H4940" s="246"/>
      <c r="I4940" s="248"/>
    </row>
    <row r="4941" spans="1:9">
      <c r="A4941" s="242"/>
      <c r="B4941" s="242"/>
      <c r="C4941" s="242"/>
      <c r="D4941" s="243"/>
      <c r="E4941" s="243"/>
      <c r="F4941" s="244"/>
      <c r="G4941" s="247"/>
      <c r="H4941" s="246"/>
      <c r="I4941" s="248"/>
    </row>
    <row r="4942" spans="1:9">
      <c r="A4942" s="242"/>
      <c r="B4942" s="242"/>
      <c r="C4942" s="242"/>
      <c r="D4942" s="243"/>
      <c r="E4942" s="243"/>
      <c r="F4942" s="244"/>
      <c r="G4942" s="247"/>
      <c r="H4942" s="246"/>
      <c r="I4942" s="248"/>
    </row>
    <row r="4943" spans="1:9">
      <c r="A4943" s="242"/>
      <c r="B4943" s="242"/>
      <c r="C4943" s="242"/>
      <c r="D4943" s="243"/>
      <c r="E4943" s="243"/>
      <c r="F4943" s="244"/>
      <c r="G4943" s="247"/>
      <c r="H4943" s="246"/>
      <c r="I4943" s="248"/>
    </row>
    <row r="4944" spans="1:9">
      <c r="A4944" s="242"/>
      <c r="B4944" s="242"/>
      <c r="C4944" s="242"/>
      <c r="D4944" s="243"/>
      <c r="E4944" s="243"/>
      <c r="F4944" s="244"/>
      <c r="G4944" s="247"/>
      <c r="H4944" s="246"/>
      <c r="I4944" s="248"/>
    </row>
    <row r="4945" spans="1:9">
      <c r="A4945" s="242"/>
      <c r="B4945" s="242"/>
      <c r="C4945" s="242"/>
      <c r="D4945" s="243"/>
      <c r="E4945" s="243"/>
      <c r="F4945" s="244"/>
      <c r="G4945" s="247"/>
      <c r="H4945" s="246"/>
      <c r="I4945" s="248"/>
    </row>
    <row r="4946" spans="1:9">
      <c r="A4946" s="242"/>
      <c r="B4946" s="242"/>
      <c r="C4946" s="242"/>
      <c r="D4946" s="243"/>
      <c r="E4946" s="243"/>
      <c r="F4946" s="244"/>
      <c r="G4946" s="247"/>
      <c r="H4946" s="246"/>
      <c r="I4946" s="248"/>
    </row>
    <row r="4947" spans="1:9">
      <c r="A4947" s="242"/>
      <c r="B4947" s="242"/>
      <c r="C4947" s="242"/>
      <c r="D4947" s="243"/>
      <c r="E4947" s="243"/>
      <c r="F4947" s="244"/>
      <c r="G4947" s="247"/>
      <c r="H4947" s="246"/>
      <c r="I4947" s="248"/>
    </row>
    <row r="4948" spans="1:9">
      <c r="A4948" s="242"/>
      <c r="B4948" s="242"/>
      <c r="C4948" s="242"/>
      <c r="D4948" s="243"/>
      <c r="E4948" s="243"/>
      <c r="F4948" s="244"/>
      <c r="G4948" s="247"/>
      <c r="H4948" s="246"/>
      <c r="I4948" s="248"/>
    </row>
    <row r="4949" spans="1:9">
      <c r="A4949" s="242"/>
      <c r="B4949" s="242"/>
      <c r="C4949" s="242"/>
      <c r="D4949" s="243"/>
      <c r="E4949" s="243"/>
      <c r="F4949" s="244"/>
      <c r="G4949" s="247"/>
      <c r="H4949" s="246"/>
      <c r="I4949" s="248"/>
    </row>
    <row r="4950" spans="1:9">
      <c r="A4950" s="242"/>
      <c r="B4950" s="242"/>
      <c r="C4950" s="242"/>
      <c r="D4950" s="243"/>
      <c r="E4950" s="243"/>
      <c r="F4950" s="244"/>
      <c r="G4950" s="247"/>
      <c r="H4950" s="246"/>
      <c r="I4950" s="248"/>
    </row>
    <row r="4951" spans="1:9">
      <c r="A4951" s="242"/>
      <c r="B4951" s="242"/>
      <c r="C4951" s="242"/>
      <c r="D4951" s="243"/>
      <c r="E4951" s="243"/>
      <c r="F4951" s="244"/>
      <c r="G4951" s="247"/>
      <c r="H4951" s="246"/>
      <c r="I4951" s="248"/>
    </row>
    <row r="4952" spans="1:9">
      <c r="A4952" s="242"/>
      <c r="B4952" s="242"/>
      <c r="C4952" s="242"/>
      <c r="D4952" s="243"/>
      <c r="E4952" s="243"/>
      <c r="F4952" s="244"/>
      <c r="G4952" s="247"/>
      <c r="H4952" s="246"/>
      <c r="I4952" s="248"/>
    </row>
    <row r="4953" spans="1:9">
      <c r="A4953" s="242"/>
      <c r="B4953" s="242"/>
      <c r="C4953" s="242"/>
      <c r="D4953" s="243"/>
      <c r="E4953" s="243"/>
      <c r="F4953" s="244"/>
      <c r="G4953" s="247"/>
      <c r="H4953" s="246"/>
      <c r="I4953" s="248"/>
    </row>
    <row r="4954" spans="1:9">
      <c r="A4954" s="242"/>
      <c r="B4954" s="242"/>
      <c r="C4954" s="242"/>
      <c r="D4954" s="243"/>
      <c r="E4954" s="243"/>
      <c r="F4954" s="244"/>
      <c r="G4954" s="247"/>
      <c r="H4954" s="246"/>
      <c r="I4954" s="248"/>
    </row>
    <row r="4955" spans="1:9">
      <c r="A4955" s="242"/>
      <c r="B4955" s="242"/>
      <c r="C4955" s="242"/>
      <c r="D4955" s="243"/>
      <c r="E4955" s="243"/>
      <c r="F4955" s="244"/>
      <c r="G4955" s="247"/>
      <c r="H4955" s="246"/>
      <c r="I4955" s="248"/>
    </row>
    <row r="4956" spans="1:9">
      <c r="A4956" s="242"/>
      <c r="B4956" s="242"/>
      <c r="C4956" s="242"/>
      <c r="D4956" s="243"/>
      <c r="E4956" s="243"/>
      <c r="F4956" s="244"/>
      <c r="G4956" s="247"/>
      <c r="H4956" s="246"/>
      <c r="I4956" s="248"/>
    </row>
    <row r="4957" spans="1:9">
      <c r="A4957" s="242"/>
      <c r="B4957" s="242"/>
      <c r="C4957" s="242"/>
      <c r="D4957" s="243"/>
      <c r="E4957" s="243"/>
      <c r="F4957" s="244"/>
      <c r="G4957" s="247"/>
      <c r="H4957" s="246"/>
      <c r="I4957" s="248"/>
    </row>
    <row r="4958" spans="1:9">
      <c r="A4958" s="242"/>
      <c r="B4958" s="242"/>
      <c r="C4958" s="242"/>
      <c r="D4958" s="243"/>
      <c r="E4958" s="243"/>
      <c r="F4958" s="244"/>
      <c r="G4958" s="247"/>
      <c r="H4958" s="246"/>
      <c r="I4958" s="248"/>
    </row>
    <row r="4959" spans="1:9">
      <c r="A4959" s="242"/>
      <c r="B4959" s="242"/>
      <c r="C4959" s="242"/>
      <c r="D4959" s="243"/>
      <c r="E4959" s="243"/>
      <c r="F4959" s="244"/>
      <c r="G4959" s="247"/>
      <c r="H4959" s="246"/>
      <c r="I4959" s="248"/>
    </row>
    <row r="4960" spans="1:9">
      <c r="A4960" s="242"/>
      <c r="B4960" s="242"/>
      <c r="C4960" s="242"/>
      <c r="D4960" s="243"/>
      <c r="E4960" s="243"/>
      <c r="F4960" s="244"/>
      <c r="G4960" s="247"/>
      <c r="H4960" s="246"/>
      <c r="I4960" s="248"/>
    </row>
    <row r="4961" spans="1:9">
      <c r="A4961" s="242"/>
      <c r="B4961" s="242"/>
      <c r="C4961" s="242"/>
      <c r="D4961" s="243"/>
      <c r="E4961" s="243"/>
      <c r="F4961" s="244"/>
      <c r="G4961" s="247"/>
      <c r="H4961" s="246"/>
      <c r="I4961" s="248"/>
    </row>
    <row r="4962" spans="1:9">
      <c r="A4962" s="242"/>
      <c r="B4962" s="242"/>
      <c r="C4962" s="242"/>
      <c r="D4962" s="243"/>
      <c r="E4962" s="243"/>
      <c r="F4962" s="244"/>
      <c r="G4962" s="247"/>
      <c r="H4962" s="246"/>
      <c r="I4962" s="248"/>
    </row>
    <row r="4963" spans="1:9">
      <c r="A4963" s="242"/>
      <c r="B4963" s="242"/>
      <c r="C4963" s="242"/>
      <c r="D4963" s="243"/>
      <c r="E4963" s="243"/>
      <c r="F4963" s="244"/>
      <c r="G4963" s="247"/>
      <c r="H4963" s="246"/>
      <c r="I4963" s="248"/>
    </row>
    <row r="4964" spans="1:9">
      <c r="A4964" s="242"/>
      <c r="B4964" s="242"/>
      <c r="C4964" s="242"/>
      <c r="D4964" s="243"/>
      <c r="E4964" s="243"/>
      <c r="F4964" s="244"/>
      <c r="G4964" s="247"/>
      <c r="H4964" s="246"/>
      <c r="I4964" s="248"/>
    </row>
    <row r="4965" spans="1:9">
      <c r="A4965" s="242"/>
      <c r="B4965" s="242"/>
      <c r="C4965" s="242"/>
      <c r="D4965" s="243"/>
      <c r="E4965" s="243"/>
      <c r="F4965" s="244"/>
      <c r="G4965" s="247"/>
      <c r="H4965" s="246"/>
      <c r="I4965" s="248"/>
    </row>
    <row r="4966" spans="1:9">
      <c r="A4966" s="242"/>
      <c r="B4966" s="242"/>
      <c r="C4966" s="242"/>
      <c r="D4966" s="243"/>
      <c r="E4966" s="243"/>
      <c r="F4966" s="244"/>
      <c r="G4966" s="247"/>
      <c r="H4966" s="246"/>
      <c r="I4966" s="248"/>
    </row>
    <row r="4967" spans="1:9">
      <c r="A4967" s="242"/>
      <c r="B4967" s="242"/>
      <c r="C4967" s="242"/>
      <c r="D4967" s="243"/>
      <c r="E4967" s="243"/>
      <c r="F4967" s="244"/>
      <c r="G4967" s="247"/>
      <c r="H4967" s="246"/>
      <c r="I4967" s="248"/>
    </row>
    <row r="4968" spans="1:9">
      <c r="A4968" s="242"/>
      <c r="B4968" s="242"/>
      <c r="C4968" s="242"/>
      <c r="D4968" s="243"/>
      <c r="E4968" s="243"/>
      <c r="F4968" s="244"/>
      <c r="G4968" s="247"/>
      <c r="H4968" s="246"/>
      <c r="I4968" s="248"/>
    </row>
    <row r="4969" spans="1:9">
      <c r="A4969" s="242"/>
      <c r="B4969" s="242"/>
      <c r="C4969" s="242"/>
      <c r="D4969" s="243"/>
      <c r="E4969" s="243"/>
      <c r="F4969" s="244"/>
      <c r="G4969" s="247"/>
      <c r="H4969" s="246"/>
      <c r="I4969" s="248"/>
    </row>
    <row r="4970" spans="1:9">
      <c r="A4970" s="242"/>
      <c r="B4970" s="242"/>
      <c r="C4970" s="242"/>
      <c r="D4970" s="243"/>
      <c r="E4970" s="243"/>
      <c r="F4970" s="244"/>
      <c r="G4970" s="247"/>
      <c r="H4970" s="246"/>
      <c r="I4970" s="248"/>
    </row>
    <row r="4971" spans="1:9">
      <c r="A4971" s="242"/>
      <c r="B4971" s="242"/>
      <c r="C4971" s="242"/>
      <c r="D4971" s="243"/>
      <c r="E4971" s="243"/>
      <c r="F4971" s="244"/>
      <c r="G4971" s="247"/>
      <c r="H4971" s="246"/>
      <c r="I4971" s="248"/>
    </row>
    <row r="4972" spans="1:9">
      <c r="A4972" s="242"/>
      <c r="B4972" s="242"/>
      <c r="C4972" s="242"/>
      <c r="D4972" s="243"/>
      <c r="E4972" s="243"/>
      <c r="F4972" s="244"/>
      <c r="G4972" s="247"/>
      <c r="H4972" s="246"/>
      <c r="I4972" s="248"/>
    </row>
    <row r="4973" spans="1:9">
      <c r="A4973" s="242"/>
      <c r="B4973" s="242"/>
      <c r="C4973" s="242"/>
      <c r="D4973" s="243"/>
      <c r="E4973" s="243"/>
      <c r="F4973" s="244"/>
      <c r="G4973" s="247"/>
      <c r="H4973" s="246"/>
      <c r="I4973" s="248"/>
    </row>
    <row r="4974" spans="1:9">
      <c r="A4974" s="242"/>
      <c r="B4974" s="242"/>
      <c r="C4974" s="242"/>
      <c r="D4974" s="243"/>
      <c r="E4974" s="243"/>
      <c r="F4974" s="244"/>
      <c r="G4974" s="247"/>
      <c r="H4974" s="246"/>
      <c r="I4974" s="248"/>
    </row>
    <row r="4975" spans="1:9">
      <c r="A4975" s="242"/>
      <c r="B4975" s="242"/>
      <c r="C4975" s="242"/>
      <c r="D4975" s="243"/>
      <c r="E4975" s="243"/>
      <c r="F4975" s="244"/>
      <c r="G4975" s="247"/>
      <c r="H4975" s="246"/>
      <c r="I4975" s="248"/>
    </row>
    <row r="4976" spans="1:9">
      <c r="A4976" s="242"/>
      <c r="B4976" s="242"/>
      <c r="C4976" s="242"/>
      <c r="D4976" s="243"/>
      <c r="E4976" s="243"/>
      <c r="F4976" s="244"/>
      <c r="G4976" s="247"/>
      <c r="H4976" s="246"/>
      <c r="I4976" s="248"/>
    </row>
    <row r="4977" spans="1:9">
      <c r="A4977" s="242"/>
      <c r="B4977" s="242"/>
      <c r="C4977" s="242"/>
      <c r="D4977" s="243"/>
      <c r="E4977" s="243"/>
      <c r="F4977" s="244"/>
      <c r="G4977" s="247"/>
      <c r="H4977" s="246"/>
      <c r="I4977" s="248"/>
    </row>
    <row r="4978" spans="1:9">
      <c r="A4978" s="242"/>
      <c r="B4978" s="242"/>
      <c r="C4978" s="242"/>
      <c r="D4978" s="243"/>
      <c r="E4978" s="243"/>
      <c r="F4978" s="244"/>
      <c r="G4978" s="247"/>
      <c r="H4978" s="246"/>
      <c r="I4978" s="248"/>
    </row>
    <row r="4979" spans="1:9">
      <c r="A4979" s="242"/>
      <c r="B4979" s="242"/>
      <c r="C4979" s="242"/>
      <c r="D4979" s="243"/>
      <c r="E4979" s="243"/>
      <c r="F4979" s="244"/>
      <c r="G4979" s="247"/>
      <c r="H4979" s="246"/>
      <c r="I4979" s="248"/>
    </row>
    <row r="4980" spans="1:9">
      <c r="A4980" s="242"/>
      <c r="B4980" s="242"/>
      <c r="C4980" s="242"/>
      <c r="D4980" s="243"/>
      <c r="E4980" s="243"/>
      <c r="F4980" s="244"/>
      <c r="G4980" s="247"/>
      <c r="H4980" s="246"/>
      <c r="I4980" s="248"/>
    </row>
    <row r="4981" spans="1:9">
      <c r="A4981" s="242"/>
      <c r="B4981" s="242"/>
      <c r="C4981" s="242"/>
      <c r="D4981" s="243"/>
      <c r="E4981" s="243"/>
      <c r="F4981" s="244"/>
      <c r="G4981" s="247"/>
      <c r="H4981" s="246"/>
      <c r="I4981" s="248"/>
    </row>
    <row r="4982" spans="1:9">
      <c r="A4982" s="242"/>
      <c r="B4982" s="242"/>
      <c r="C4982" s="242"/>
      <c r="D4982" s="243"/>
      <c r="E4982" s="243"/>
      <c r="F4982" s="244"/>
      <c r="G4982" s="247"/>
      <c r="H4982" s="246"/>
      <c r="I4982" s="248"/>
    </row>
    <row r="4983" spans="1:9">
      <c r="A4983" s="242"/>
      <c r="B4983" s="242"/>
      <c r="C4983" s="242"/>
      <c r="D4983" s="243"/>
      <c r="E4983" s="243"/>
      <c r="F4983" s="244"/>
      <c r="G4983" s="247"/>
      <c r="H4983" s="246"/>
      <c r="I4983" s="248"/>
    </row>
    <row r="4984" spans="1:9">
      <c r="A4984" s="242"/>
      <c r="B4984" s="242"/>
      <c r="C4984" s="242"/>
      <c r="D4984" s="243"/>
      <c r="E4984" s="243"/>
      <c r="F4984" s="244"/>
      <c r="G4984" s="247"/>
      <c r="H4984" s="246"/>
      <c r="I4984" s="248"/>
    </row>
    <row r="4985" spans="1:9">
      <c r="A4985" s="242"/>
      <c r="B4985" s="242"/>
      <c r="C4985" s="242"/>
      <c r="D4985" s="243"/>
      <c r="E4985" s="243"/>
      <c r="F4985" s="244"/>
      <c r="G4985" s="247"/>
      <c r="H4985" s="246"/>
      <c r="I4985" s="248"/>
    </row>
    <row r="4986" spans="1:9">
      <c r="A4986" s="242"/>
      <c r="B4986" s="242"/>
      <c r="C4986" s="242"/>
      <c r="D4986" s="243"/>
      <c r="E4986" s="243"/>
      <c r="F4986" s="244"/>
      <c r="G4986" s="247"/>
      <c r="H4986" s="246"/>
      <c r="I4986" s="248"/>
    </row>
    <row r="4987" spans="1:9">
      <c r="A4987" s="242"/>
      <c r="B4987" s="242"/>
      <c r="C4987" s="242"/>
      <c r="D4987" s="243"/>
      <c r="E4987" s="243"/>
      <c r="F4987" s="244"/>
      <c r="G4987" s="247"/>
      <c r="H4987" s="246"/>
      <c r="I4987" s="248"/>
    </row>
    <row r="4988" spans="1:9">
      <c r="A4988" s="242"/>
      <c r="B4988" s="242"/>
      <c r="C4988" s="242"/>
      <c r="D4988" s="243"/>
      <c r="E4988" s="243"/>
      <c r="F4988" s="244"/>
      <c r="G4988" s="247"/>
      <c r="H4988" s="246"/>
      <c r="I4988" s="248"/>
    </row>
    <row r="4989" spans="1:9">
      <c r="A4989" s="242"/>
      <c r="B4989" s="242"/>
      <c r="C4989" s="242"/>
      <c r="D4989" s="243"/>
      <c r="E4989" s="243"/>
      <c r="F4989" s="244"/>
      <c r="G4989" s="247"/>
      <c r="H4989" s="246"/>
      <c r="I4989" s="248"/>
    </row>
    <row r="4990" spans="1:9">
      <c r="A4990" s="242"/>
      <c r="B4990" s="242"/>
      <c r="C4990" s="242"/>
      <c r="D4990" s="243"/>
      <c r="E4990" s="243"/>
      <c r="F4990" s="244"/>
      <c r="G4990" s="247"/>
      <c r="H4990" s="246"/>
      <c r="I4990" s="248"/>
    </row>
    <row r="4991" spans="1:9">
      <c r="A4991" s="242"/>
      <c r="B4991" s="242"/>
      <c r="C4991" s="242"/>
      <c r="D4991" s="243"/>
      <c r="E4991" s="243"/>
      <c r="F4991" s="244"/>
      <c r="G4991" s="247"/>
      <c r="H4991" s="246"/>
      <c r="I4991" s="248"/>
    </row>
    <row r="4992" spans="1:9">
      <c r="A4992" s="242"/>
      <c r="B4992" s="242"/>
      <c r="C4992" s="242"/>
      <c r="D4992" s="243"/>
      <c r="E4992" s="243"/>
      <c r="F4992" s="244"/>
      <c r="G4992" s="247"/>
      <c r="H4992" s="246"/>
      <c r="I4992" s="248"/>
    </row>
    <row r="4993" spans="1:9">
      <c r="A4993" s="242"/>
      <c r="B4993" s="242"/>
      <c r="C4993" s="242"/>
      <c r="D4993" s="243"/>
      <c r="E4993" s="243"/>
      <c r="F4993" s="244"/>
      <c r="G4993" s="247"/>
      <c r="H4993" s="246"/>
      <c r="I4993" s="248"/>
    </row>
    <row r="4994" spans="1:9">
      <c r="A4994" s="242"/>
      <c r="B4994" s="242"/>
      <c r="C4994" s="242"/>
      <c r="D4994" s="243"/>
      <c r="E4994" s="243"/>
      <c r="F4994" s="244"/>
      <c r="G4994" s="247"/>
      <c r="H4994" s="246"/>
      <c r="I4994" s="248"/>
    </row>
    <row r="4995" spans="1:9">
      <c r="A4995" s="242"/>
      <c r="B4995" s="242"/>
      <c r="C4995" s="242"/>
      <c r="D4995" s="243"/>
      <c r="E4995" s="243"/>
      <c r="F4995" s="244"/>
      <c r="G4995" s="247"/>
      <c r="H4995" s="246"/>
      <c r="I4995" s="248"/>
    </row>
    <row r="4996" spans="1:9">
      <c r="A4996" s="242"/>
      <c r="B4996" s="242"/>
      <c r="C4996" s="242"/>
      <c r="D4996" s="243"/>
      <c r="E4996" s="243"/>
      <c r="F4996" s="244"/>
      <c r="G4996" s="247"/>
      <c r="H4996" s="246"/>
      <c r="I4996" s="248"/>
    </row>
    <row r="4997" spans="1:9">
      <c r="A4997" s="242"/>
      <c r="B4997" s="242"/>
      <c r="C4997" s="242"/>
      <c r="D4997" s="243"/>
      <c r="E4997" s="243"/>
      <c r="F4997" s="244"/>
      <c r="G4997" s="247"/>
      <c r="H4997" s="246"/>
      <c r="I4997" s="248"/>
    </row>
    <row r="4998" spans="1:9">
      <c r="A4998" s="242"/>
      <c r="B4998" s="242"/>
      <c r="C4998" s="242"/>
      <c r="D4998" s="243"/>
      <c r="E4998" s="243"/>
      <c r="F4998" s="244"/>
      <c r="G4998" s="247"/>
      <c r="H4998" s="246"/>
      <c r="I4998" s="248"/>
    </row>
    <row r="4999" spans="1:9">
      <c r="A4999" s="242"/>
      <c r="B4999" s="242"/>
      <c r="C4999" s="242"/>
      <c r="D4999" s="243"/>
      <c r="E4999" s="243"/>
      <c r="F4999" s="244"/>
      <c r="G4999" s="247"/>
      <c r="H4999" s="246"/>
      <c r="I4999" s="248"/>
    </row>
    <row r="5000" spans="1:9">
      <c r="A5000" s="242"/>
      <c r="B5000" s="242"/>
      <c r="C5000" s="242"/>
      <c r="D5000" s="243"/>
      <c r="E5000" s="243"/>
      <c r="F5000" s="244"/>
      <c r="G5000" s="247"/>
      <c r="H5000" s="246"/>
      <c r="I5000" s="248"/>
    </row>
    <row r="5001" spans="1:9">
      <c r="A5001" s="242"/>
      <c r="B5001" s="242"/>
      <c r="C5001" s="242"/>
      <c r="D5001" s="243"/>
      <c r="E5001" s="243"/>
      <c r="F5001" s="244"/>
      <c r="G5001" s="247"/>
      <c r="H5001" s="246"/>
      <c r="I5001" s="248"/>
    </row>
    <row r="5002" spans="1:9">
      <c r="A5002" s="242"/>
      <c r="B5002" s="242"/>
      <c r="C5002" s="242"/>
      <c r="D5002" s="243"/>
      <c r="E5002" s="243"/>
      <c r="F5002" s="244"/>
      <c r="G5002" s="247"/>
      <c r="H5002" s="246"/>
      <c r="I5002" s="248"/>
    </row>
    <row r="5003" spans="1:9">
      <c r="A5003" s="242"/>
      <c r="B5003" s="242"/>
      <c r="C5003" s="242"/>
      <c r="D5003" s="243"/>
      <c r="E5003" s="243"/>
      <c r="F5003" s="244"/>
      <c r="G5003" s="247"/>
      <c r="H5003" s="246"/>
      <c r="I5003" s="248"/>
    </row>
    <row r="5004" spans="1:9">
      <c r="A5004" s="242"/>
      <c r="B5004" s="242"/>
      <c r="C5004" s="242"/>
      <c r="D5004" s="243"/>
      <c r="E5004" s="243"/>
      <c r="F5004" s="244"/>
      <c r="G5004" s="247"/>
      <c r="H5004" s="246"/>
      <c r="I5004" s="248"/>
    </row>
    <row r="5005" spans="1:9">
      <c r="A5005" s="242"/>
      <c r="B5005" s="242"/>
      <c r="C5005" s="242"/>
      <c r="D5005" s="243"/>
      <c r="E5005" s="243"/>
      <c r="F5005" s="244"/>
      <c r="G5005" s="247"/>
      <c r="H5005" s="246"/>
      <c r="I5005" s="248"/>
    </row>
    <row r="5006" spans="1:9">
      <c r="A5006" s="242"/>
      <c r="B5006" s="242"/>
      <c r="C5006" s="242"/>
      <c r="D5006" s="243"/>
      <c r="E5006" s="243"/>
      <c r="F5006" s="244"/>
      <c r="G5006" s="247"/>
      <c r="H5006" s="246"/>
      <c r="I5006" s="248"/>
    </row>
    <row r="5007" spans="1:9">
      <c r="A5007" s="242"/>
      <c r="B5007" s="242"/>
      <c r="C5007" s="242"/>
      <c r="D5007" s="243"/>
      <c r="E5007" s="243"/>
      <c r="F5007" s="244"/>
      <c r="G5007" s="247"/>
      <c r="H5007" s="246"/>
      <c r="I5007" s="248"/>
    </row>
    <row r="5008" spans="1:9">
      <c r="A5008" s="242"/>
      <c r="B5008" s="242"/>
      <c r="C5008" s="242"/>
      <c r="D5008" s="243"/>
      <c r="E5008" s="243"/>
      <c r="F5008" s="244"/>
      <c r="G5008" s="247"/>
      <c r="H5008" s="246"/>
      <c r="I5008" s="248"/>
    </row>
    <row r="5009" spans="1:9">
      <c r="A5009" s="242"/>
      <c r="B5009" s="242"/>
      <c r="C5009" s="242"/>
      <c r="D5009" s="243"/>
      <c r="E5009" s="243"/>
      <c r="F5009" s="244"/>
      <c r="G5009" s="247"/>
      <c r="H5009" s="246"/>
      <c r="I5009" s="248"/>
    </row>
    <row r="5010" spans="1:9">
      <c r="A5010" s="242"/>
      <c r="B5010" s="242"/>
      <c r="C5010" s="242"/>
      <c r="D5010" s="243"/>
      <c r="E5010" s="243"/>
      <c r="F5010" s="244"/>
      <c r="G5010" s="247"/>
      <c r="H5010" s="246"/>
      <c r="I5010" s="248"/>
    </row>
    <row r="5011" spans="1:9">
      <c r="A5011" s="242"/>
      <c r="B5011" s="242"/>
      <c r="C5011" s="242"/>
      <c r="D5011" s="243"/>
      <c r="E5011" s="243"/>
      <c r="F5011" s="244"/>
      <c r="G5011" s="247"/>
      <c r="H5011" s="246"/>
      <c r="I5011" s="248"/>
    </row>
    <row r="5012" spans="1:9">
      <c r="A5012" s="242"/>
      <c r="B5012" s="242"/>
      <c r="C5012" s="242"/>
      <c r="D5012" s="243"/>
      <c r="E5012" s="243"/>
      <c r="F5012" s="244"/>
      <c r="G5012" s="247"/>
      <c r="H5012" s="246"/>
      <c r="I5012" s="248"/>
    </row>
    <row r="5013" spans="1:9">
      <c r="A5013" s="242"/>
      <c r="B5013" s="242"/>
      <c r="C5013" s="242"/>
      <c r="D5013" s="243"/>
      <c r="E5013" s="243"/>
      <c r="F5013" s="244"/>
      <c r="G5013" s="247"/>
      <c r="H5013" s="246"/>
      <c r="I5013" s="248"/>
    </row>
    <row r="5014" spans="1:9">
      <c r="A5014" s="242"/>
      <c r="B5014" s="242"/>
      <c r="C5014" s="242"/>
      <c r="D5014" s="243"/>
      <c r="E5014" s="243"/>
      <c r="F5014" s="244"/>
      <c r="G5014" s="247"/>
      <c r="H5014" s="246"/>
      <c r="I5014" s="248"/>
    </row>
    <row r="5015" spans="1:9">
      <c r="A5015" s="242"/>
      <c r="B5015" s="242"/>
      <c r="C5015" s="242"/>
      <c r="D5015" s="243"/>
      <c r="E5015" s="243"/>
      <c r="F5015" s="244"/>
      <c r="G5015" s="247"/>
      <c r="H5015" s="246"/>
      <c r="I5015" s="248"/>
    </row>
    <row r="5016" spans="1:9">
      <c r="A5016" s="242"/>
      <c r="B5016" s="242"/>
      <c r="C5016" s="242"/>
      <c r="D5016" s="243"/>
      <c r="E5016" s="243"/>
      <c r="F5016" s="244"/>
      <c r="G5016" s="247"/>
      <c r="H5016" s="246"/>
      <c r="I5016" s="248"/>
    </row>
    <row r="5017" spans="1:9">
      <c r="A5017" s="242"/>
      <c r="B5017" s="242"/>
      <c r="C5017" s="242"/>
      <c r="D5017" s="243"/>
      <c r="E5017" s="243"/>
      <c r="F5017" s="244"/>
      <c r="G5017" s="247"/>
      <c r="H5017" s="246"/>
      <c r="I5017" s="248"/>
    </row>
    <row r="5018" spans="1:9">
      <c r="A5018" s="242"/>
      <c r="B5018" s="242"/>
      <c r="C5018" s="242"/>
      <c r="D5018" s="243"/>
      <c r="E5018" s="243"/>
      <c r="F5018" s="244"/>
      <c r="G5018" s="247"/>
      <c r="H5018" s="246"/>
      <c r="I5018" s="248"/>
    </row>
    <row r="5019" spans="1:9">
      <c r="A5019" s="242"/>
      <c r="B5019" s="242"/>
      <c r="C5019" s="242"/>
      <c r="D5019" s="243"/>
      <c r="E5019" s="243"/>
      <c r="F5019" s="244"/>
      <c r="G5019" s="247"/>
      <c r="H5019" s="246"/>
      <c r="I5019" s="248"/>
    </row>
    <row r="5020" spans="1:9">
      <c r="A5020" s="242"/>
      <c r="B5020" s="242"/>
      <c r="C5020" s="242"/>
      <c r="D5020" s="243"/>
      <c r="E5020" s="243"/>
      <c r="F5020" s="244"/>
      <c r="G5020" s="247"/>
      <c r="H5020" s="246"/>
      <c r="I5020" s="248"/>
    </row>
    <row r="5021" spans="1:9">
      <c r="A5021" s="242"/>
      <c r="B5021" s="242"/>
      <c r="C5021" s="242"/>
      <c r="D5021" s="243"/>
      <c r="E5021" s="243"/>
      <c r="F5021" s="244"/>
      <c r="G5021" s="247"/>
      <c r="H5021" s="246"/>
      <c r="I5021" s="248"/>
    </row>
    <row r="5022" spans="1:9">
      <c r="A5022" s="242"/>
      <c r="B5022" s="242"/>
      <c r="C5022" s="242"/>
      <c r="D5022" s="243"/>
      <c r="E5022" s="243"/>
      <c r="F5022" s="244"/>
      <c r="G5022" s="247"/>
      <c r="H5022" s="246"/>
      <c r="I5022" s="248"/>
    </row>
    <row r="5023" spans="1:9">
      <c r="A5023" s="242"/>
      <c r="B5023" s="242"/>
      <c r="C5023" s="242"/>
      <c r="D5023" s="243"/>
      <c r="E5023" s="243"/>
      <c r="F5023" s="244"/>
      <c r="G5023" s="247"/>
      <c r="H5023" s="246"/>
      <c r="I5023" s="248"/>
    </row>
    <row r="5024" spans="1:9">
      <c r="A5024" s="242"/>
      <c r="B5024" s="242"/>
      <c r="C5024" s="242"/>
      <c r="D5024" s="243"/>
      <c r="E5024" s="243"/>
      <c r="F5024" s="244"/>
      <c r="G5024" s="247"/>
      <c r="H5024" s="246"/>
      <c r="I5024" s="248"/>
    </row>
    <row r="5025" spans="1:9">
      <c r="A5025" s="242"/>
      <c r="B5025" s="242"/>
      <c r="C5025" s="242"/>
      <c r="D5025" s="243"/>
      <c r="E5025" s="243"/>
      <c r="F5025" s="244"/>
      <c r="G5025" s="247"/>
      <c r="H5025" s="246"/>
      <c r="I5025" s="248"/>
    </row>
    <row r="5026" spans="1:9">
      <c r="A5026" s="242"/>
      <c r="B5026" s="242"/>
      <c r="C5026" s="242"/>
      <c r="D5026" s="243"/>
      <c r="E5026" s="243"/>
      <c r="F5026" s="244"/>
      <c r="G5026" s="247"/>
      <c r="H5026" s="246"/>
      <c r="I5026" s="248"/>
    </row>
    <row r="5027" spans="1:9">
      <c r="A5027" s="242"/>
      <c r="B5027" s="242"/>
      <c r="C5027" s="242"/>
      <c r="D5027" s="243"/>
      <c r="E5027" s="243"/>
      <c r="F5027" s="244"/>
      <c r="G5027" s="247"/>
      <c r="H5027" s="246"/>
      <c r="I5027" s="248"/>
    </row>
    <row r="5028" spans="1:9">
      <c r="A5028" s="242"/>
      <c r="B5028" s="242"/>
      <c r="C5028" s="242"/>
      <c r="D5028" s="243"/>
      <c r="E5028" s="243"/>
      <c r="F5028" s="244"/>
      <c r="G5028" s="247"/>
      <c r="H5028" s="246"/>
      <c r="I5028" s="248"/>
    </row>
    <row r="5029" spans="1:9">
      <c r="A5029" s="242"/>
      <c r="B5029" s="242"/>
      <c r="C5029" s="242"/>
      <c r="D5029" s="243"/>
      <c r="E5029" s="243"/>
      <c r="F5029" s="244"/>
      <c r="G5029" s="247"/>
      <c r="H5029" s="246"/>
      <c r="I5029" s="248"/>
    </row>
    <row r="5030" spans="1:9">
      <c r="A5030" s="242"/>
      <c r="B5030" s="242"/>
      <c r="C5030" s="242"/>
      <c r="D5030" s="243"/>
      <c r="E5030" s="243"/>
      <c r="F5030" s="244"/>
      <c r="G5030" s="247"/>
      <c r="H5030" s="246"/>
      <c r="I5030" s="248"/>
    </row>
    <row r="5031" spans="1:9">
      <c r="A5031" s="242"/>
      <c r="B5031" s="242"/>
      <c r="C5031" s="242"/>
      <c r="D5031" s="243"/>
      <c r="E5031" s="243"/>
      <c r="F5031" s="244"/>
      <c r="G5031" s="247"/>
      <c r="H5031" s="246"/>
      <c r="I5031" s="248"/>
    </row>
    <row r="5032" spans="1:9">
      <c r="A5032" s="242"/>
      <c r="B5032" s="242"/>
      <c r="C5032" s="242"/>
      <c r="D5032" s="243"/>
      <c r="E5032" s="243"/>
      <c r="F5032" s="244"/>
      <c r="G5032" s="247"/>
      <c r="H5032" s="246"/>
      <c r="I5032" s="248"/>
    </row>
    <row r="5033" spans="1:9">
      <c r="A5033" s="242"/>
      <c r="B5033" s="242"/>
      <c r="C5033" s="242"/>
      <c r="D5033" s="243"/>
      <c r="E5033" s="243"/>
      <c r="F5033" s="244"/>
      <c r="G5033" s="247"/>
      <c r="H5033" s="246"/>
      <c r="I5033" s="248"/>
    </row>
    <row r="5034" spans="1:9">
      <c r="A5034" s="242"/>
      <c r="B5034" s="242"/>
      <c r="C5034" s="242"/>
      <c r="D5034" s="243"/>
      <c r="E5034" s="243"/>
      <c r="F5034" s="244"/>
      <c r="G5034" s="247"/>
      <c r="H5034" s="246"/>
      <c r="I5034" s="248"/>
    </row>
    <row r="5035" spans="1:9">
      <c r="A5035" s="242"/>
      <c r="B5035" s="242"/>
      <c r="C5035" s="242"/>
      <c r="D5035" s="243"/>
      <c r="E5035" s="243"/>
      <c r="F5035" s="244"/>
      <c r="G5035" s="247"/>
      <c r="H5035" s="246"/>
      <c r="I5035" s="248"/>
    </row>
    <row r="5036" spans="1:9">
      <c r="A5036" s="242"/>
      <c r="B5036" s="242"/>
      <c r="C5036" s="242"/>
      <c r="D5036" s="243"/>
      <c r="E5036" s="243"/>
      <c r="F5036" s="244"/>
      <c r="G5036" s="247"/>
      <c r="H5036" s="246"/>
      <c r="I5036" s="248"/>
    </row>
    <row r="5037" spans="1:9">
      <c r="A5037" s="242"/>
      <c r="B5037" s="242"/>
      <c r="C5037" s="242"/>
      <c r="D5037" s="243"/>
      <c r="E5037" s="243"/>
      <c r="F5037" s="244"/>
      <c r="G5037" s="247"/>
      <c r="H5037" s="246"/>
      <c r="I5037" s="248"/>
    </row>
    <row r="5038" spans="1:9">
      <c r="A5038" s="242"/>
      <c r="B5038" s="242"/>
      <c r="C5038" s="242"/>
      <c r="D5038" s="243"/>
      <c r="E5038" s="243"/>
      <c r="F5038" s="244"/>
      <c r="G5038" s="247"/>
      <c r="H5038" s="246"/>
      <c r="I5038" s="248"/>
    </row>
    <row r="5039" spans="1:9">
      <c r="A5039" s="242"/>
      <c r="B5039" s="242"/>
      <c r="C5039" s="242"/>
      <c r="D5039" s="243"/>
      <c r="E5039" s="243"/>
      <c r="F5039" s="244"/>
      <c r="G5039" s="247"/>
      <c r="H5039" s="246"/>
      <c r="I5039" s="248"/>
    </row>
    <row r="5040" spans="1:9">
      <c r="A5040" s="242"/>
      <c r="B5040" s="242"/>
      <c r="C5040" s="242"/>
      <c r="D5040" s="243"/>
      <c r="E5040" s="243"/>
      <c r="F5040" s="244"/>
      <c r="G5040" s="247"/>
      <c r="H5040" s="246"/>
      <c r="I5040" s="248"/>
    </row>
    <row r="5041" spans="1:9">
      <c r="A5041" s="242"/>
      <c r="B5041" s="242"/>
      <c r="C5041" s="242"/>
      <c r="D5041" s="243"/>
      <c r="E5041" s="243"/>
      <c r="F5041" s="244"/>
      <c r="G5041" s="247"/>
      <c r="H5041" s="246"/>
      <c r="I5041" s="248"/>
    </row>
    <row r="5042" spans="1:9">
      <c r="A5042" s="242"/>
      <c r="B5042" s="242"/>
      <c r="C5042" s="242"/>
      <c r="D5042" s="243"/>
      <c r="E5042" s="243"/>
      <c r="F5042" s="244"/>
      <c r="G5042" s="247"/>
      <c r="H5042" s="246"/>
      <c r="I5042" s="248"/>
    </row>
    <row r="5043" spans="1:9">
      <c r="A5043" s="242"/>
      <c r="B5043" s="242"/>
      <c r="C5043" s="242"/>
      <c r="D5043" s="243"/>
      <c r="E5043" s="243"/>
      <c r="F5043" s="244"/>
      <c r="G5043" s="247"/>
      <c r="H5043" s="246"/>
      <c r="I5043" s="248"/>
    </row>
    <row r="5044" spans="1:9">
      <c r="A5044" s="242"/>
      <c r="B5044" s="242"/>
      <c r="C5044" s="242"/>
      <c r="D5044" s="243"/>
      <c r="E5044" s="243"/>
      <c r="F5044" s="244"/>
      <c r="G5044" s="247"/>
      <c r="H5044" s="246"/>
      <c r="I5044" s="248"/>
    </row>
    <row r="5045" spans="1:9">
      <c r="A5045" s="242"/>
      <c r="B5045" s="242"/>
      <c r="C5045" s="242"/>
      <c r="D5045" s="243"/>
      <c r="E5045" s="243"/>
      <c r="F5045" s="244"/>
      <c r="G5045" s="247"/>
      <c r="H5045" s="246"/>
      <c r="I5045" s="248"/>
    </row>
    <row r="5046" spans="1:9">
      <c r="A5046" s="242"/>
      <c r="B5046" s="242"/>
      <c r="C5046" s="242"/>
      <c r="D5046" s="243"/>
      <c r="E5046" s="243"/>
      <c r="F5046" s="244"/>
      <c r="G5046" s="247"/>
      <c r="H5046" s="246"/>
      <c r="I5046" s="248"/>
    </row>
    <row r="5047" spans="1:9">
      <c r="A5047" s="242"/>
      <c r="B5047" s="242"/>
      <c r="C5047" s="242"/>
      <c r="D5047" s="243"/>
      <c r="E5047" s="243"/>
      <c r="F5047" s="244"/>
      <c r="G5047" s="247"/>
      <c r="H5047" s="246"/>
      <c r="I5047" s="248"/>
    </row>
    <row r="5048" spans="1:9">
      <c r="A5048" s="242"/>
      <c r="B5048" s="242"/>
      <c r="C5048" s="242"/>
      <c r="D5048" s="243"/>
      <c r="E5048" s="243"/>
      <c r="F5048" s="244"/>
      <c r="G5048" s="247"/>
      <c r="H5048" s="246"/>
      <c r="I5048" s="248"/>
    </row>
    <row r="5049" spans="1:9">
      <c r="A5049" s="242"/>
      <c r="B5049" s="242"/>
      <c r="C5049" s="242"/>
      <c r="D5049" s="243"/>
      <c r="E5049" s="243"/>
      <c r="F5049" s="244"/>
      <c r="G5049" s="247"/>
      <c r="H5049" s="246"/>
      <c r="I5049" s="248"/>
    </row>
    <row r="5050" spans="1:9">
      <c r="A5050" s="242"/>
      <c r="B5050" s="242"/>
      <c r="C5050" s="242"/>
      <c r="D5050" s="243"/>
      <c r="E5050" s="243"/>
      <c r="F5050" s="244"/>
      <c r="G5050" s="247"/>
      <c r="H5050" s="246"/>
      <c r="I5050" s="248"/>
    </row>
    <row r="5051" spans="1:9">
      <c r="A5051" s="242"/>
      <c r="B5051" s="242"/>
      <c r="C5051" s="242"/>
      <c r="D5051" s="243"/>
      <c r="E5051" s="243"/>
      <c r="F5051" s="244"/>
      <c r="G5051" s="247"/>
      <c r="H5051" s="246"/>
      <c r="I5051" s="248"/>
    </row>
    <row r="5052" spans="1:9">
      <c r="A5052" s="242"/>
      <c r="B5052" s="242"/>
      <c r="C5052" s="242"/>
      <c r="D5052" s="243"/>
      <c r="E5052" s="243"/>
      <c r="F5052" s="244"/>
      <c r="G5052" s="247"/>
      <c r="H5052" s="246"/>
      <c r="I5052" s="248"/>
    </row>
    <row r="5053" spans="1:9">
      <c r="A5053" s="242"/>
      <c r="B5053" s="242"/>
      <c r="C5053" s="242"/>
      <c r="D5053" s="243"/>
      <c r="E5053" s="243"/>
      <c r="F5053" s="244"/>
      <c r="G5053" s="247"/>
      <c r="H5053" s="246"/>
      <c r="I5053" s="248"/>
    </row>
    <row r="5054" spans="1:9">
      <c r="A5054" s="242"/>
      <c r="B5054" s="242"/>
      <c r="C5054" s="242"/>
      <c r="D5054" s="243"/>
      <c r="E5054" s="243"/>
      <c r="F5054" s="244"/>
      <c r="G5054" s="247"/>
      <c r="H5054" s="246"/>
      <c r="I5054" s="248"/>
    </row>
    <row r="5055" spans="1:9">
      <c r="A5055" s="242"/>
      <c r="B5055" s="242"/>
      <c r="C5055" s="242"/>
      <c r="D5055" s="243"/>
      <c r="E5055" s="243"/>
      <c r="F5055" s="244"/>
      <c r="G5055" s="247"/>
      <c r="H5055" s="246"/>
      <c r="I5055" s="248"/>
    </row>
    <row r="5056" spans="1:9">
      <c r="A5056" s="242"/>
      <c r="B5056" s="242"/>
      <c r="C5056" s="242"/>
      <c r="D5056" s="243"/>
      <c r="E5056" s="243"/>
      <c r="F5056" s="244"/>
      <c r="G5056" s="247"/>
      <c r="H5056" s="246"/>
      <c r="I5056" s="248"/>
    </row>
    <row r="5057" spans="1:9">
      <c r="A5057" s="242"/>
      <c r="B5057" s="242"/>
      <c r="C5057" s="242"/>
      <c r="D5057" s="243"/>
      <c r="E5057" s="243"/>
      <c r="F5057" s="244"/>
      <c r="G5057" s="247"/>
      <c r="H5057" s="246"/>
      <c r="I5057" s="248"/>
    </row>
    <row r="5058" spans="1:9">
      <c r="A5058" s="242"/>
      <c r="B5058" s="242"/>
      <c r="C5058" s="242"/>
      <c r="D5058" s="243"/>
      <c r="E5058" s="243"/>
      <c r="F5058" s="244"/>
      <c r="G5058" s="247"/>
      <c r="H5058" s="246"/>
      <c r="I5058" s="248"/>
    </row>
    <row r="5059" spans="1:9">
      <c r="A5059" s="242"/>
      <c r="B5059" s="242"/>
      <c r="C5059" s="242"/>
      <c r="D5059" s="243"/>
      <c r="E5059" s="243"/>
      <c r="F5059" s="244"/>
      <c r="G5059" s="247"/>
      <c r="H5059" s="246"/>
      <c r="I5059" s="248"/>
    </row>
    <row r="5060" spans="1:9">
      <c r="A5060" s="242"/>
      <c r="B5060" s="242"/>
      <c r="C5060" s="242"/>
      <c r="D5060" s="243"/>
      <c r="E5060" s="243"/>
      <c r="F5060" s="244"/>
      <c r="G5060" s="247"/>
      <c r="H5060" s="246"/>
      <c r="I5060" s="248"/>
    </row>
    <row r="5061" spans="1:9">
      <c r="A5061" s="242"/>
      <c r="B5061" s="242"/>
      <c r="C5061" s="242"/>
      <c r="D5061" s="243"/>
      <c r="E5061" s="243"/>
      <c r="F5061" s="244"/>
      <c r="G5061" s="247"/>
      <c r="H5061" s="246"/>
      <c r="I5061" s="248"/>
    </row>
    <row r="5062" spans="1:9">
      <c r="A5062" s="242"/>
      <c r="B5062" s="242"/>
      <c r="C5062" s="242"/>
      <c r="D5062" s="243"/>
      <c r="E5062" s="243"/>
      <c r="F5062" s="244"/>
      <c r="G5062" s="247"/>
      <c r="H5062" s="246"/>
      <c r="I5062" s="248"/>
    </row>
    <row r="5063" spans="1:9">
      <c r="A5063" s="242"/>
      <c r="B5063" s="242"/>
      <c r="C5063" s="242"/>
      <c r="D5063" s="243"/>
      <c r="E5063" s="243"/>
      <c r="F5063" s="244"/>
      <c r="G5063" s="247"/>
      <c r="H5063" s="246"/>
      <c r="I5063" s="248"/>
    </row>
    <row r="5064" spans="1:9">
      <c r="A5064" s="242"/>
      <c r="B5064" s="242"/>
      <c r="C5064" s="242"/>
      <c r="D5064" s="243"/>
      <c r="E5064" s="243"/>
      <c r="F5064" s="244"/>
      <c r="G5064" s="247"/>
      <c r="H5064" s="246"/>
      <c r="I5064" s="248"/>
    </row>
    <row r="5065" spans="1:9">
      <c r="A5065" s="242"/>
      <c r="B5065" s="242"/>
      <c r="C5065" s="242"/>
      <c r="D5065" s="243"/>
      <c r="E5065" s="243"/>
      <c r="F5065" s="244"/>
      <c r="G5065" s="247"/>
      <c r="H5065" s="246"/>
      <c r="I5065" s="248"/>
    </row>
    <row r="5066" spans="1:9">
      <c r="A5066" s="242"/>
      <c r="B5066" s="242"/>
      <c r="C5066" s="242"/>
      <c r="D5066" s="243"/>
      <c r="E5066" s="243"/>
      <c r="F5066" s="244"/>
      <c r="G5066" s="247"/>
      <c r="H5066" s="246"/>
      <c r="I5066" s="248"/>
    </row>
    <row r="5067" spans="1:9">
      <c r="A5067" s="242"/>
      <c r="B5067" s="242"/>
      <c r="C5067" s="242"/>
      <c r="D5067" s="243"/>
      <c r="E5067" s="243"/>
      <c r="F5067" s="244"/>
      <c r="G5067" s="247"/>
      <c r="H5067" s="246"/>
      <c r="I5067" s="248"/>
    </row>
    <row r="5068" spans="1:9">
      <c r="A5068" s="242"/>
      <c r="B5068" s="242"/>
      <c r="C5068" s="242"/>
      <c r="D5068" s="243"/>
      <c r="E5068" s="243"/>
      <c r="F5068" s="244"/>
      <c r="G5068" s="247"/>
      <c r="H5068" s="246"/>
      <c r="I5068" s="248"/>
    </row>
    <row r="5069" spans="1:9">
      <c r="A5069" s="242"/>
      <c r="B5069" s="242"/>
      <c r="C5069" s="242"/>
      <c r="D5069" s="243"/>
      <c r="E5069" s="243"/>
      <c r="F5069" s="244"/>
      <c r="G5069" s="247"/>
      <c r="H5069" s="246"/>
      <c r="I5069" s="248"/>
    </row>
    <row r="5070" spans="1:9">
      <c r="A5070" s="242"/>
      <c r="B5070" s="242"/>
      <c r="C5070" s="242"/>
      <c r="D5070" s="243"/>
      <c r="E5070" s="243"/>
      <c r="F5070" s="244"/>
      <c r="G5070" s="247"/>
      <c r="H5070" s="246"/>
      <c r="I5070" s="248"/>
    </row>
    <row r="5071" spans="1:9">
      <c r="A5071" s="242"/>
      <c r="B5071" s="242"/>
      <c r="C5071" s="242"/>
      <c r="D5071" s="243"/>
      <c r="E5071" s="243"/>
      <c r="F5071" s="244"/>
      <c r="G5071" s="247"/>
      <c r="H5071" s="246"/>
      <c r="I5071" s="248"/>
    </row>
    <row r="5072" spans="1:9">
      <c r="A5072" s="242"/>
      <c r="B5072" s="242"/>
      <c r="C5072" s="242"/>
      <c r="D5072" s="243"/>
      <c r="E5072" s="243"/>
      <c r="F5072" s="244"/>
      <c r="G5072" s="247"/>
      <c r="H5072" s="246"/>
      <c r="I5072" s="248"/>
    </row>
    <row r="5073" spans="1:9">
      <c r="A5073" s="242"/>
      <c r="B5073" s="242"/>
      <c r="C5073" s="242"/>
      <c r="D5073" s="243"/>
      <c r="E5073" s="243"/>
      <c r="F5073" s="244"/>
      <c r="G5073" s="247"/>
      <c r="H5073" s="246"/>
      <c r="I5073" s="248"/>
    </row>
    <row r="5074" spans="1:9">
      <c r="A5074" s="242"/>
      <c r="B5074" s="242"/>
      <c r="C5074" s="242"/>
      <c r="D5074" s="243"/>
      <c r="E5074" s="243"/>
      <c r="F5074" s="244"/>
      <c r="G5074" s="247"/>
      <c r="H5074" s="246"/>
      <c r="I5074" s="248"/>
    </row>
    <row r="5075" spans="1:9">
      <c r="A5075" s="242"/>
      <c r="B5075" s="242"/>
      <c r="C5075" s="242"/>
      <c r="D5075" s="243"/>
      <c r="E5075" s="243"/>
      <c r="F5075" s="244"/>
      <c r="G5075" s="247"/>
      <c r="H5075" s="246"/>
      <c r="I5075" s="248"/>
    </row>
    <row r="5076" spans="1:9">
      <c r="A5076" s="242"/>
      <c r="B5076" s="242"/>
      <c r="C5076" s="242"/>
      <c r="D5076" s="243"/>
      <c r="E5076" s="243"/>
      <c r="F5076" s="244"/>
      <c r="G5076" s="247"/>
      <c r="H5076" s="246"/>
      <c r="I5076" s="248"/>
    </row>
    <row r="5077" spans="1:9">
      <c r="A5077" s="242"/>
      <c r="B5077" s="242"/>
      <c r="C5077" s="242"/>
      <c r="D5077" s="243"/>
      <c r="E5077" s="243"/>
      <c r="F5077" s="244"/>
      <c r="G5077" s="247"/>
      <c r="H5077" s="246"/>
      <c r="I5077" s="248"/>
    </row>
    <row r="5078" spans="1:9">
      <c r="A5078" s="242"/>
      <c r="B5078" s="242"/>
      <c r="C5078" s="242"/>
      <c r="D5078" s="243"/>
      <c r="E5078" s="243"/>
      <c r="F5078" s="244"/>
      <c r="G5078" s="247"/>
      <c r="H5078" s="246"/>
      <c r="I5078" s="248"/>
    </row>
    <row r="5079" spans="1:9">
      <c r="A5079" s="242"/>
      <c r="B5079" s="242"/>
      <c r="C5079" s="242"/>
      <c r="D5079" s="243"/>
      <c r="E5079" s="243"/>
      <c r="F5079" s="244"/>
      <c r="G5079" s="247"/>
      <c r="H5079" s="246"/>
      <c r="I5079" s="248"/>
    </row>
    <row r="5080" spans="1:9">
      <c r="A5080" s="242"/>
      <c r="B5080" s="242"/>
      <c r="C5080" s="242"/>
      <c r="D5080" s="243"/>
      <c r="E5080" s="243"/>
      <c r="F5080" s="244"/>
      <c r="G5080" s="247"/>
      <c r="H5080" s="246"/>
      <c r="I5080" s="248"/>
    </row>
    <row r="5081" spans="1:9">
      <c r="A5081" s="242"/>
      <c r="B5081" s="242"/>
      <c r="C5081" s="242"/>
      <c r="D5081" s="243"/>
      <c r="E5081" s="243"/>
      <c r="F5081" s="244"/>
      <c r="G5081" s="247"/>
      <c r="H5081" s="246"/>
      <c r="I5081" s="248"/>
    </row>
    <row r="5082" spans="1:9">
      <c r="A5082" s="242"/>
      <c r="B5082" s="242"/>
      <c r="C5082" s="242"/>
      <c r="D5082" s="243"/>
      <c r="E5082" s="243"/>
      <c r="F5082" s="244"/>
      <c r="G5082" s="247"/>
      <c r="H5082" s="246"/>
      <c r="I5082" s="248"/>
    </row>
    <row r="5083" spans="1:9">
      <c r="A5083" s="242"/>
      <c r="B5083" s="242"/>
      <c r="C5083" s="242"/>
      <c r="D5083" s="243"/>
      <c r="E5083" s="243"/>
      <c r="F5083" s="244"/>
      <c r="G5083" s="247"/>
      <c r="H5083" s="246"/>
      <c r="I5083" s="248"/>
    </row>
    <row r="5084" spans="1:9">
      <c r="A5084" s="242"/>
      <c r="B5084" s="242"/>
      <c r="C5084" s="242"/>
      <c r="D5084" s="243"/>
      <c r="E5084" s="243"/>
      <c r="F5084" s="244"/>
      <c r="G5084" s="247"/>
      <c r="H5084" s="246"/>
      <c r="I5084" s="248"/>
    </row>
    <row r="5085" spans="1:9">
      <c r="A5085" s="242"/>
      <c r="B5085" s="242"/>
      <c r="C5085" s="242"/>
      <c r="D5085" s="243"/>
      <c r="E5085" s="243"/>
      <c r="F5085" s="244"/>
      <c r="G5085" s="247"/>
      <c r="H5085" s="246"/>
      <c r="I5085" s="248"/>
    </row>
    <row r="5086" spans="1:9">
      <c r="A5086" s="242"/>
      <c r="B5086" s="242"/>
      <c r="C5086" s="242"/>
      <c r="D5086" s="243"/>
      <c r="E5086" s="243"/>
      <c r="F5086" s="244"/>
      <c r="G5086" s="247"/>
      <c r="H5086" s="246"/>
      <c r="I5086" s="248"/>
    </row>
    <row r="5087" spans="1:9">
      <c r="A5087" s="242"/>
      <c r="B5087" s="242"/>
      <c r="C5087" s="242"/>
      <c r="D5087" s="243"/>
      <c r="E5087" s="243"/>
      <c r="F5087" s="244"/>
      <c r="G5087" s="247"/>
      <c r="H5087" s="246"/>
      <c r="I5087" s="248"/>
    </row>
    <row r="5088" spans="1:9">
      <c r="A5088" s="242"/>
      <c r="B5088" s="242"/>
      <c r="C5088" s="242"/>
      <c r="D5088" s="243"/>
      <c r="E5088" s="243"/>
      <c r="F5088" s="244"/>
      <c r="G5088" s="247"/>
      <c r="H5088" s="246"/>
      <c r="I5088" s="248"/>
    </row>
    <row r="5089" spans="1:9">
      <c r="A5089" s="242"/>
      <c r="B5089" s="242"/>
      <c r="C5089" s="242"/>
      <c r="D5089" s="243"/>
      <c r="E5089" s="243"/>
      <c r="F5089" s="244"/>
      <c r="G5089" s="247"/>
      <c r="H5089" s="246"/>
      <c r="I5089" s="248"/>
    </row>
    <row r="5090" spans="1:9">
      <c r="A5090" s="242"/>
      <c r="B5090" s="242"/>
      <c r="C5090" s="242"/>
      <c r="D5090" s="243"/>
      <c r="E5090" s="243"/>
      <c r="F5090" s="244"/>
      <c r="G5090" s="247"/>
      <c r="H5090" s="246"/>
      <c r="I5090" s="248"/>
    </row>
    <row r="5091" spans="1:9">
      <c r="A5091" s="242"/>
      <c r="B5091" s="242"/>
      <c r="C5091" s="242"/>
      <c r="D5091" s="243"/>
      <c r="E5091" s="243"/>
      <c r="F5091" s="244"/>
      <c r="G5091" s="247"/>
      <c r="H5091" s="246"/>
      <c r="I5091" s="248"/>
    </row>
    <row r="5092" spans="1:9">
      <c r="A5092" s="242"/>
      <c r="B5092" s="242"/>
      <c r="C5092" s="242"/>
      <c r="D5092" s="243"/>
      <c r="E5092" s="243"/>
      <c r="F5092" s="244"/>
      <c r="G5092" s="247"/>
      <c r="H5092" s="246"/>
      <c r="I5092" s="248"/>
    </row>
    <row r="5093" spans="1:9">
      <c r="A5093" s="242"/>
      <c r="B5093" s="242"/>
      <c r="C5093" s="242"/>
      <c r="D5093" s="243"/>
      <c r="E5093" s="243"/>
      <c r="F5093" s="244"/>
      <c r="G5093" s="247"/>
      <c r="H5093" s="246"/>
      <c r="I5093" s="248"/>
    </row>
    <row r="5094" spans="1:9">
      <c r="A5094" s="242"/>
      <c r="B5094" s="242"/>
      <c r="C5094" s="242"/>
      <c r="D5094" s="243"/>
      <c r="E5094" s="243"/>
      <c r="F5094" s="244"/>
      <c r="G5094" s="247"/>
      <c r="H5094" s="246"/>
      <c r="I5094" s="248"/>
    </row>
    <row r="5095" spans="1:9">
      <c r="A5095" s="242"/>
      <c r="B5095" s="242"/>
      <c r="C5095" s="242"/>
      <c r="D5095" s="243"/>
      <c r="E5095" s="243"/>
      <c r="F5095" s="244"/>
      <c r="G5095" s="247"/>
      <c r="H5095" s="246"/>
      <c r="I5095" s="248"/>
    </row>
    <row r="5096" spans="1:9">
      <c r="A5096" s="242"/>
      <c r="B5096" s="242"/>
      <c r="C5096" s="242"/>
      <c r="D5096" s="243"/>
      <c r="E5096" s="243"/>
      <c r="F5096" s="244"/>
      <c r="G5096" s="247"/>
      <c r="H5096" s="246"/>
      <c r="I5096" s="248"/>
    </row>
    <row r="5097" spans="1:9">
      <c r="A5097" s="242"/>
      <c r="B5097" s="242"/>
      <c r="C5097" s="242"/>
      <c r="D5097" s="243"/>
      <c r="E5097" s="243"/>
      <c r="F5097" s="244"/>
      <c r="G5097" s="247"/>
      <c r="H5097" s="246"/>
      <c r="I5097" s="248"/>
    </row>
    <row r="5098" spans="1:9">
      <c r="A5098" s="242"/>
      <c r="B5098" s="242"/>
      <c r="C5098" s="242"/>
      <c r="D5098" s="243"/>
      <c r="E5098" s="243"/>
      <c r="F5098" s="244"/>
      <c r="G5098" s="247"/>
      <c r="H5098" s="246"/>
      <c r="I5098" s="248"/>
    </row>
    <row r="5099" spans="1:9">
      <c r="A5099" s="242"/>
      <c r="B5099" s="242"/>
      <c r="C5099" s="242"/>
      <c r="D5099" s="243"/>
      <c r="E5099" s="243"/>
      <c r="F5099" s="244"/>
      <c r="G5099" s="247"/>
      <c r="H5099" s="246"/>
      <c r="I5099" s="248"/>
    </row>
    <row r="5100" spans="1:9">
      <c r="A5100" s="242"/>
      <c r="B5100" s="242"/>
      <c r="C5100" s="242"/>
      <c r="D5100" s="243"/>
      <c r="E5100" s="243"/>
      <c r="F5100" s="244"/>
      <c r="G5100" s="247"/>
      <c r="H5100" s="246"/>
      <c r="I5100" s="248"/>
    </row>
    <row r="5101" spans="1:9">
      <c r="A5101" s="242"/>
      <c r="B5101" s="242"/>
      <c r="C5101" s="242"/>
      <c r="D5101" s="243"/>
      <c r="E5101" s="243"/>
      <c r="F5101" s="244"/>
      <c r="G5101" s="247"/>
      <c r="H5101" s="246"/>
      <c r="I5101" s="248"/>
    </row>
    <row r="5102" spans="1:9">
      <c r="A5102" s="242"/>
      <c r="B5102" s="242"/>
      <c r="C5102" s="242"/>
      <c r="D5102" s="243"/>
      <c r="E5102" s="243"/>
      <c r="F5102" s="244"/>
      <c r="G5102" s="247"/>
      <c r="H5102" s="246"/>
      <c r="I5102" s="248"/>
    </row>
    <row r="5103" spans="1:9">
      <c r="A5103" s="242"/>
      <c r="B5103" s="242"/>
      <c r="C5103" s="242"/>
      <c r="D5103" s="243"/>
      <c r="E5103" s="243"/>
      <c r="F5103" s="244"/>
      <c r="G5103" s="247"/>
      <c r="H5103" s="246"/>
      <c r="I5103" s="248"/>
    </row>
    <row r="5104" spans="1:9">
      <c r="A5104" s="242"/>
      <c r="B5104" s="242"/>
      <c r="C5104" s="242"/>
      <c r="D5104" s="243"/>
      <c r="E5104" s="243"/>
      <c r="F5104" s="244"/>
      <c r="G5104" s="247"/>
      <c r="H5104" s="246"/>
      <c r="I5104" s="248"/>
    </row>
    <row r="5105" spans="1:9">
      <c r="A5105" s="242"/>
      <c r="B5105" s="242"/>
      <c r="C5105" s="242"/>
      <c r="D5105" s="243"/>
      <c r="E5105" s="243"/>
      <c r="F5105" s="244"/>
      <c r="G5105" s="247"/>
      <c r="H5105" s="246"/>
      <c r="I5105" s="248"/>
    </row>
    <row r="5106" spans="1:9">
      <c r="A5106" s="242"/>
      <c r="B5106" s="242"/>
      <c r="C5106" s="242"/>
      <c r="D5106" s="243"/>
      <c r="E5106" s="243"/>
      <c r="F5106" s="244"/>
      <c r="G5106" s="247"/>
      <c r="H5106" s="246"/>
      <c r="I5106" s="248"/>
    </row>
    <row r="5107" spans="1:9">
      <c r="A5107" s="242"/>
      <c r="B5107" s="242"/>
      <c r="C5107" s="242"/>
      <c r="D5107" s="243"/>
      <c r="E5107" s="243"/>
      <c r="F5107" s="244"/>
      <c r="G5107" s="247"/>
      <c r="H5107" s="246"/>
      <c r="I5107" s="248"/>
    </row>
    <row r="5108" spans="1:9">
      <c r="A5108" s="242"/>
      <c r="B5108" s="242"/>
      <c r="C5108" s="242"/>
      <c r="D5108" s="243"/>
      <c r="E5108" s="243"/>
      <c r="F5108" s="244"/>
      <c r="G5108" s="247"/>
      <c r="H5108" s="246"/>
      <c r="I5108" s="248"/>
    </row>
    <row r="5109" spans="1:9">
      <c r="A5109" s="242"/>
      <c r="B5109" s="242"/>
      <c r="C5109" s="242"/>
      <c r="D5109" s="243"/>
      <c r="E5109" s="243"/>
      <c r="F5109" s="244"/>
      <c r="G5109" s="247"/>
      <c r="H5109" s="246"/>
      <c r="I5109" s="248"/>
    </row>
    <row r="5110" spans="1:9">
      <c r="A5110" s="242"/>
      <c r="B5110" s="242"/>
      <c r="C5110" s="242"/>
      <c r="D5110" s="243"/>
      <c r="E5110" s="243"/>
      <c r="F5110" s="244"/>
      <c r="G5110" s="247"/>
      <c r="H5110" s="246"/>
      <c r="I5110" s="248"/>
    </row>
    <row r="5111" spans="1:9">
      <c r="A5111" s="242"/>
      <c r="B5111" s="242"/>
      <c r="C5111" s="242"/>
      <c r="D5111" s="243"/>
      <c r="E5111" s="243"/>
      <c r="F5111" s="244"/>
      <c r="G5111" s="247"/>
      <c r="H5111" s="246"/>
      <c r="I5111" s="248"/>
    </row>
    <row r="5112" spans="1:9">
      <c r="A5112" s="242"/>
      <c r="B5112" s="242"/>
      <c r="C5112" s="242"/>
      <c r="D5112" s="243"/>
      <c r="E5112" s="243"/>
      <c r="F5112" s="244"/>
      <c r="G5112" s="247"/>
      <c r="H5112" s="246"/>
      <c r="I5112" s="248"/>
    </row>
    <row r="5113" spans="1:9">
      <c r="A5113" s="242"/>
      <c r="B5113" s="242"/>
      <c r="C5113" s="242"/>
      <c r="D5113" s="243"/>
      <c r="E5113" s="243"/>
      <c r="F5113" s="244"/>
      <c r="G5113" s="247"/>
      <c r="H5113" s="246"/>
      <c r="I5113" s="248"/>
    </row>
    <row r="5114" spans="1:9">
      <c r="A5114" s="242"/>
      <c r="B5114" s="242"/>
      <c r="C5114" s="242"/>
      <c r="D5114" s="243"/>
      <c r="E5114" s="243"/>
      <c r="F5114" s="244"/>
      <c r="G5114" s="247"/>
      <c r="H5114" s="246"/>
      <c r="I5114" s="248"/>
    </row>
    <row r="5115" spans="1:9">
      <c r="A5115" s="242"/>
      <c r="B5115" s="242"/>
      <c r="C5115" s="242"/>
      <c r="D5115" s="243"/>
      <c r="E5115" s="243"/>
      <c r="F5115" s="244"/>
      <c r="G5115" s="247"/>
      <c r="H5115" s="246"/>
      <c r="I5115" s="248"/>
    </row>
    <row r="5116" spans="1:9">
      <c r="A5116" s="242"/>
      <c r="B5116" s="242"/>
      <c r="C5116" s="242"/>
      <c r="D5116" s="243"/>
      <c r="E5116" s="243"/>
      <c r="F5116" s="244"/>
      <c r="G5116" s="247"/>
      <c r="H5116" s="246"/>
      <c r="I5116" s="248"/>
    </row>
    <row r="5117" spans="1:9">
      <c r="A5117" s="242"/>
      <c r="B5117" s="242"/>
      <c r="C5117" s="242"/>
      <c r="D5117" s="243"/>
      <c r="E5117" s="243"/>
      <c r="F5117" s="244"/>
      <c r="G5117" s="247"/>
      <c r="H5117" s="246"/>
      <c r="I5117" s="248"/>
    </row>
    <row r="5118" spans="1:9">
      <c r="A5118" s="242"/>
      <c r="B5118" s="242"/>
      <c r="C5118" s="242"/>
      <c r="D5118" s="243"/>
      <c r="E5118" s="243"/>
      <c r="F5118" s="244"/>
      <c r="G5118" s="247"/>
      <c r="H5118" s="246"/>
      <c r="I5118" s="248"/>
    </row>
    <row r="5119" spans="1:9">
      <c r="A5119" s="242"/>
      <c r="B5119" s="242"/>
      <c r="C5119" s="242"/>
      <c r="D5119" s="243"/>
      <c r="E5119" s="243"/>
      <c r="F5119" s="244"/>
      <c r="G5119" s="247"/>
      <c r="H5119" s="246"/>
      <c r="I5119" s="248"/>
    </row>
    <row r="5120" spans="1:9">
      <c r="A5120" s="242"/>
      <c r="B5120" s="242"/>
      <c r="C5120" s="242"/>
      <c r="D5120" s="243"/>
      <c r="E5120" s="243"/>
      <c r="F5120" s="244"/>
      <c r="G5120" s="247"/>
      <c r="H5120" s="246"/>
      <c r="I5120" s="248"/>
    </row>
    <row r="5121" spans="1:9">
      <c r="A5121" s="242"/>
      <c r="B5121" s="242"/>
      <c r="C5121" s="242"/>
      <c r="D5121" s="243"/>
      <c r="E5121" s="243"/>
      <c r="F5121" s="244"/>
      <c r="G5121" s="247"/>
      <c r="H5121" s="246"/>
      <c r="I5121" s="248"/>
    </row>
    <row r="5122" spans="1:9">
      <c r="A5122" s="242"/>
      <c r="B5122" s="242"/>
      <c r="C5122" s="242"/>
      <c r="D5122" s="243"/>
      <c r="E5122" s="243"/>
      <c r="F5122" s="244"/>
      <c r="G5122" s="247"/>
      <c r="H5122" s="246"/>
      <c r="I5122" s="248"/>
    </row>
    <row r="5123" spans="1:9">
      <c r="A5123" s="242"/>
      <c r="B5123" s="242"/>
      <c r="C5123" s="242"/>
      <c r="D5123" s="243"/>
      <c r="E5123" s="243"/>
      <c r="F5123" s="244"/>
      <c r="G5123" s="247"/>
      <c r="H5123" s="246"/>
      <c r="I5123" s="248"/>
    </row>
    <row r="5124" spans="1:9">
      <c r="A5124" s="242"/>
      <c r="B5124" s="242"/>
      <c r="C5124" s="242"/>
      <c r="D5124" s="243"/>
      <c r="E5124" s="243"/>
      <c r="F5124" s="244"/>
      <c r="G5124" s="247"/>
      <c r="H5124" s="246"/>
      <c r="I5124" s="248"/>
    </row>
    <row r="5125" spans="1:9">
      <c r="A5125" s="242"/>
      <c r="B5125" s="242"/>
      <c r="C5125" s="242"/>
      <c r="D5125" s="243"/>
      <c r="E5125" s="243"/>
      <c r="F5125" s="244"/>
      <c r="G5125" s="247"/>
      <c r="H5125" s="246"/>
      <c r="I5125" s="248"/>
    </row>
    <row r="5126" spans="1:9">
      <c r="A5126" s="242"/>
      <c r="B5126" s="242"/>
      <c r="C5126" s="242"/>
      <c r="D5126" s="243"/>
      <c r="E5126" s="243"/>
      <c r="F5126" s="244"/>
      <c r="G5126" s="247"/>
      <c r="H5126" s="246"/>
      <c r="I5126" s="248"/>
    </row>
    <row r="5127" spans="1:9">
      <c r="A5127" s="242"/>
      <c r="B5127" s="242"/>
      <c r="C5127" s="242"/>
      <c r="D5127" s="243"/>
      <c r="E5127" s="243"/>
      <c r="F5127" s="244"/>
      <c r="G5127" s="247"/>
      <c r="H5127" s="246"/>
      <c r="I5127" s="248"/>
    </row>
    <row r="5128" spans="1:9">
      <c r="A5128" s="242"/>
      <c r="B5128" s="242"/>
      <c r="C5128" s="242"/>
      <c r="D5128" s="243"/>
      <c r="E5128" s="243"/>
      <c r="F5128" s="244"/>
      <c r="G5128" s="247"/>
      <c r="H5128" s="246"/>
      <c r="I5128" s="248"/>
    </row>
    <row r="5129" spans="1:9">
      <c r="A5129" s="242"/>
      <c r="B5129" s="242"/>
      <c r="C5129" s="242"/>
      <c r="D5129" s="243"/>
      <c r="E5129" s="243"/>
      <c r="F5129" s="244"/>
      <c r="G5129" s="247"/>
      <c r="H5129" s="246"/>
      <c r="I5129" s="248"/>
    </row>
    <row r="5130" spans="1:9">
      <c r="A5130" s="242"/>
      <c r="B5130" s="242"/>
      <c r="C5130" s="242"/>
      <c r="D5130" s="243"/>
      <c r="E5130" s="243"/>
      <c r="F5130" s="244"/>
      <c r="G5130" s="247"/>
      <c r="H5130" s="246"/>
      <c r="I5130" s="248"/>
    </row>
    <row r="5131" spans="1:9">
      <c r="A5131" s="242"/>
      <c r="B5131" s="242"/>
      <c r="C5131" s="242"/>
      <c r="D5131" s="243"/>
      <c r="E5131" s="243"/>
      <c r="F5131" s="244"/>
      <c r="G5131" s="247"/>
      <c r="H5131" s="246"/>
      <c r="I5131" s="248"/>
    </row>
    <row r="5132" spans="1:9">
      <c r="A5132" s="242"/>
      <c r="B5132" s="242"/>
      <c r="C5132" s="242"/>
      <c r="D5132" s="243"/>
      <c r="E5132" s="243"/>
      <c r="F5132" s="244"/>
      <c r="G5132" s="247"/>
      <c r="H5132" s="246"/>
      <c r="I5132" s="248"/>
    </row>
    <row r="5133" spans="1:9">
      <c r="A5133" s="242"/>
      <c r="B5133" s="242"/>
      <c r="C5133" s="242"/>
      <c r="D5133" s="243"/>
      <c r="E5133" s="243"/>
      <c r="F5133" s="244"/>
      <c r="G5133" s="247"/>
      <c r="H5133" s="246"/>
      <c r="I5133" s="248"/>
    </row>
    <row r="5134" spans="1:9">
      <c r="A5134" s="242"/>
      <c r="B5134" s="242"/>
      <c r="C5134" s="242"/>
      <c r="D5134" s="243"/>
      <c r="E5134" s="243"/>
      <c r="F5134" s="244"/>
      <c r="G5134" s="247"/>
      <c r="H5134" s="246"/>
      <c r="I5134" s="248"/>
    </row>
    <row r="5135" spans="1:9">
      <c r="A5135" s="242"/>
      <c r="B5135" s="242"/>
      <c r="C5135" s="242"/>
      <c r="D5135" s="243"/>
      <c r="E5135" s="243"/>
      <c r="F5135" s="244"/>
      <c r="G5135" s="247"/>
      <c r="H5135" s="246"/>
      <c r="I5135" s="248"/>
    </row>
    <row r="5136" spans="1:9">
      <c r="A5136" s="242"/>
      <c r="B5136" s="242"/>
      <c r="C5136" s="242"/>
      <c r="D5136" s="243"/>
      <c r="E5136" s="243"/>
      <c r="F5136" s="244"/>
      <c r="G5136" s="247"/>
      <c r="H5136" s="246"/>
      <c r="I5136" s="248"/>
    </row>
    <row r="5137" spans="1:9">
      <c r="A5137" s="242"/>
      <c r="B5137" s="242"/>
      <c r="C5137" s="242"/>
      <c r="D5137" s="243"/>
      <c r="E5137" s="243"/>
      <c r="F5137" s="244"/>
      <c r="G5137" s="247"/>
      <c r="H5137" s="246"/>
      <c r="I5137" s="248"/>
    </row>
    <row r="5138" spans="1:9">
      <c r="A5138" s="242"/>
      <c r="B5138" s="242"/>
      <c r="C5138" s="242"/>
      <c r="D5138" s="243"/>
      <c r="E5138" s="243"/>
      <c r="F5138" s="244"/>
      <c r="G5138" s="247"/>
      <c r="H5138" s="246"/>
      <c r="I5138" s="248"/>
    </row>
    <row r="5139" spans="1:9">
      <c r="A5139" s="242"/>
      <c r="B5139" s="242"/>
      <c r="C5139" s="242"/>
      <c r="D5139" s="243"/>
      <c r="E5139" s="243"/>
      <c r="F5139" s="244"/>
      <c r="G5139" s="247"/>
      <c r="H5139" s="246"/>
      <c r="I5139" s="248"/>
    </row>
    <row r="5140" spans="1:9">
      <c r="A5140" s="242"/>
      <c r="B5140" s="242"/>
      <c r="C5140" s="242"/>
      <c r="D5140" s="243"/>
      <c r="E5140" s="243"/>
      <c r="F5140" s="244"/>
      <c r="G5140" s="247"/>
      <c r="H5140" s="246"/>
      <c r="I5140" s="248"/>
    </row>
    <row r="5141" spans="1:9">
      <c r="A5141" s="242"/>
      <c r="B5141" s="242"/>
      <c r="C5141" s="242"/>
      <c r="D5141" s="243"/>
      <c r="E5141" s="243"/>
      <c r="F5141" s="244"/>
      <c r="G5141" s="247"/>
      <c r="H5141" s="246"/>
      <c r="I5141" s="248"/>
    </row>
    <row r="5142" spans="1:9">
      <c r="A5142" s="242"/>
      <c r="B5142" s="242"/>
      <c r="C5142" s="242"/>
      <c r="D5142" s="243"/>
      <c r="E5142" s="243"/>
      <c r="F5142" s="244"/>
      <c r="G5142" s="247"/>
      <c r="H5142" s="246"/>
      <c r="I5142" s="248"/>
    </row>
    <row r="5143" spans="1:9">
      <c r="A5143" s="242"/>
      <c r="B5143" s="242"/>
      <c r="C5143" s="242"/>
      <c r="D5143" s="243"/>
      <c r="E5143" s="243"/>
      <c r="F5143" s="244"/>
      <c r="G5143" s="247"/>
      <c r="H5143" s="246"/>
      <c r="I5143" s="248"/>
    </row>
    <row r="5144" spans="1:9">
      <c r="A5144" s="242"/>
      <c r="B5144" s="242"/>
      <c r="C5144" s="242"/>
      <c r="D5144" s="243"/>
      <c r="E5144" s="243"/>
      <c r="F5144" s="244"/>
      <c r="G5144" s="247"/>
      <c r="H5144" s="246"/>
      <c r="I5144" s="248"/>
    </row>
    <row r="5145" spans="1:9">
      <c r="A5145" s="242"/>
      <c r="B5145" s="242"/>
      <c r="C5145" s="242"/>
      <c r="D5145" s="243"/>
      <c r="E5145" s="243"/>
      <c r="F5145" s="244"/>
      <c r="G5145" s="247"/>
      <c r="H5145" s="246"/>
      <c r="I5145" s="248"/>
    </row>
    <row r="5146" spans="1:9">
      <c r="A5146" s="242"/>
      <c r="B5146" s="242"/>
      <c r="C5146" s="242"/>
      <c r="D5146" s="243"/>
      <c r="E5146" s="243"/>
      <c r="F5146" s="244"/>
      <c r="G5146" s="247"/>
      <c r="H5146" s="246"/>
      <c r="I5146" s="248"/>
    </row>
    <row r="5147" spans="1:9">
      <c r="A5147" s="242"/>
      <c r="B5147" s="242"/>
      <c r="C5147" s="242"/>
      <c r="D5147" s="243"/>
      <c r="E5147" s="243"/>
      <c r="F5147" s="244"/>
      <c r="G5147" s="247"/>
      <c r="H5147" s="246"/>
      <c r="I5147" s="248"/>
    </row>
    <row r="5148" spans="1:9">
      <c r="A5148" s="242"/>
      <c r="B5148" s="242"/>
      <c r="C5148" s="242"/>
      <c r="D5148" s="243"/>
      <c r="E5148" s="243"/>
      <c r="F5148" s="244"/>
      <c r="G5148" s="247"/>
      <c r="H5148" s="246"/>
      <c r="I5148" s="248"/>
    </row>
    <row r="5149" spans="1:9">
      <c r="A5149" s="242"/>
      <c r="B5149" s="242"/>
      <c r="C5149" s="242"/>
      <c r="D5149" s="243"/>
      <c r="E5149" s="243"/>
      <c r="F5149" s="244"/>
      <c r="G5149" s="247"/>
      <c r="H5149" s="246"/>
      <c r="I5149" s="248"/>
    </row>
    <row r="5150" spans="1:9">
      <c r="A5150" s="242"/>
      <c r="B5150" s="242"/>
      <c r="C5150" s="242"/>
      <c r="D5150" s="243"/>
      <c r="E5150" s="243"/>
      <c r="F5150" s="244"/>
      <c r="G5150" s="247"/>
      <c r="H5150" s="246"/>
      <c r="I5150" s="248"/>
    </row>
    <row r="5151" spans="1:9">
      <c r="A5151" s="242"/>
      <c r="B5151" s="242"/>
      <c r="C5151" s="242"/>
      <c r="D5151" s="243"/>
      <c r="E5151" s="243"/>
      <c r="F5151" s="244"/>
      <c r="G5151" s="247"/>
      <c r="H5151" s="246"/>
      <c r="I5151" s="248"/>
    </row>
    <row r="5152" spans="1:9">
      <c r="A5152" s="242"/>
      <c r="B5152" s="242"/>
      <c r="C5152" s="242"/>
      <c r="D5152" s="243"/>
      <c r="E5152" s="243"/>
      <c r="F5152" s="244"/>
      <c r="G5152" s="247"/>
      <c r="H5152" s="246"/>
      <c r="I5152" s="248"/>
    </row>
    <row r="5153" spans="1:9">
      <c r="A5153" s="242"/>
      <c r="B5153" s="242"/>
      <c r="C5153" s="242"/>
      <c r="D5153" s="243"/>
      <c r="E5153" s="243"/>
      <c r="F5153" s="244"/>
      <c r="G5153" s="247"/>
      <c r="H5153" s="246"/>
      <c r="I5153" s="248"/>
    </row>
    <row r="5154" spans="1:9">
      <c r="A5154" s="242"/>
      <c r="B5154" s="242"/>
      <c r="C5154" s="242"/>
      <c r="D5154" s="243"/>
      <c r="E5154" s="243"/>
      <c r="F5154" s="244"/>
      <c r="G5154" s="247"/>
      <c r="H5154" s="246"/>
      <c r="I5154" s="248"/>
    </row>
    <row r="5155" spans="1:9">
      <c r="A5155" s="242"/>
      <c r="B5155" s="242"/>
      <c r="C5155" s="242"/>
      <c r="D5155" s="243"/>
      <c r="E5155" s="243"/>
      <c r="F5155" s="244"/>
      <c r="G5155" s="247"/>
      <c r="H5155" s="246"/>
      <c r="I5155" s="248"/>
    </row>
    <row r="5156" spans="1:9">
      <c r="A5156" s="242"/>
      <c r="B5156" s="242"/>
      <c r="C5156" s="242"/>
      <c r="D5156" s="243"/>
      <c r="E5156" s="243"/>
      <c r="F5156" s="244"/>
      <c r="G5156" s="247"/>
      <c r="H5156" s="246"/>
      <c r="I5156" s="248"/>
    </row>
    <row r="5157" spans="1:9">
      <c r="A5157" s="242"/>
      <c r="B5157" s="242"/>
      <c r="C5157" s="242"/>
      <c r="D5157" s="243"/>
      <c r="E5157" s="243"/>
      <c r="F5157" s="244"/>
      <c r="G5157" s="247"/>
      <c r="H5157" s="246"/>
      <c r="I5157" s="248"/>
    </row>
    <row r="5158" spans="1:9">
      <c r="A5158" s="242"/>
      <c r="B5158" s="242"/>
      <c r="C5158" s="242"/>
      <c r="D5158" s="243"/>
      <c r="E5158" s="243"/>
      <c r="F5158" s="244"/>
      <c r="G5158" s="247"/>
      <c r="H5158" s="246"/>
      <c r="I5158" s="248"/>
    </row>
    <row r="5159" spans="1:9">
      <c r="A5159" s="242"/>
      <c r="B5159" s="242"/>
      <c r="C5159" s="242"/>
      <c r="D5159" s="243"/>
      <c r="E5159" s="243"/>
      <c r="F5159" s="244"/>
      <c r="G5159" s="247"/>
      <c r="H5159" s="246"/>
      <c r="I5159" s="248"/>
    </row>
    <row r="5160" spans="1:9">
      <c r="A5160" s="242"/>
      <c r="B5160" s="242"/>
      <c r="C5160" s="242"/>
      <c r="D5160" s="243"/>
      <c r="E5160" s="243"/>
      <c r="F5160" s="244"/>
      <c r="G5160" s="247"/>
      <c r="H5160" s="246"/>
      <c r="I5160" s="248"/>
    </row>
    <row r="5161" spans="1:9">
      <c r="A5161" s="242"/>
      <c r="B5161" s="242"/>
      <c r="C5161" s="242"/>
      <c r="D5161" s="243"/>
      <c r="E5161" s="243"/>
      <c r="F5161" s="244"/>
      <c r="G5161" s="247"/>
      <c r="H5161" s="246"/>
      <c r="I5161" s="248"/>
    </row>
    <row r="5162" spans="1:9">
      <c r="A5162" s="242"/>
      <c r="B5162" s="242"/>
      <c r="C5162" s="242"/>
      <c r="D5162" s="243"/>
      <c r="E5162" s="243"/>
      <c r="F5162" s="244"/>
      <c r="G5162" s="247"/>
      <c r="H5162" s="246"/>
      <c r="I5162" s="248"/>
    </row>
    <row r="5163" spans="1:9">
      <c r="A5163" s="242"/>
      <c r="B5163" s="242"/>
      <c r="C5163" s="242"/>
      <c r="D5163" s="243"/>
      <c r="E5163" s="243"/>
      <c r="F5163" s="244"/>
      <c r="G5163" s="247"/>
      <c r="H5163" s="246"/>
      <c r="I5163" s="248"/>
    </row>
    <row r="5164" spans="1:9">
      <c r="A5164" s="242"/>
      <c r="B5164" s="242"/>
      <c r="C5164" s="242"/>
      <c r="D5164" s="243"/>
      <c r="E5164" s="243"/>
      <c r="F5164" s="244"/>
      <c r="G5164" s="247"/>
      <c r="H5164" s="246"/>
      <c r="I5164" s="248"/>
    </row>
    <row r="5165" spans="1:9">
      <c r="A5165" s="242"/>
      <c r="B5165" s="242"/>
      <c r="C5165" s="242"/>
      <c r="D5165" s="243"/>
      <c r="E5165" s="243"/>
      <c r="F5165" s="244"/>
      <c r="G5165" s="247"/>
      <c r="H5165" s="246"/>
      <c r="I5165" s="248"/>
    </row>
    <row r="5166" spans="1:9">
      <c r="A5166" s="242"/>
      <c r="B5166" s="242"/>
      <c r="C5166" s="242"/>
      <c r="D5166" s="243"/>
      <c r="E5166" s="243"/>
      <c r="F5166" s="244"/>
      <c r="G5166" s="247"/>
      <c r="H5166" s="246"/>
      <c r="I5166" s="248"/>
    </row>
    <row r="5167" spans="1:9">
      <c r="A5167" s="242"/>
      <c r="B5167" s="242"/>
      <c r="C5167" s="242"/>
      <c r="D5167" s="243"/>
      <c r="E5167" s="243"/>
      <c r="F5167" s="244"/>
      <c r="G5167" s="247"/>
      <c r="H5167" s="246"/>
      <c r="I5167" s="248"/>
    </row>
    <row r="5168" spans="1:9">
      <c r="A5168" s="242"/>
      <c r="B5168" s="242"/>
      <c r="C5168" s="242"/>
      <c r="D5168" s="243"/>
      <c r="E5168" s="243"/>
      <c r="F5168" s="244"/>
      <c r="G5168" s="247"/>
      <c r="H5168" s="246"/>
      <c r="I5168" s="248"/>
    </row>
    <row r="5169" spans="1:9">
      <c r="A5169" s="242"/>
      <c r="B5169" s="242"/>
      <c r="C5169" s="242"/>
      <c r="D5169" s="243"/>
      <c r="E5169" s="243"/>
      <c r="F5169" s="244"/>
      <c r="G5169" s="247"/>
      <c r="H5169" s="246"/>
      <c r="I5169" s="248"/>
    </row>
    <row r="5170" spans="1:9">
      <c r="A5170" s="242"/>
      <c r="B5170" s="242"/>
      <c r="C5170" s="242"/>
      <c r="D5170" s="243"/>
      <c r="E5170" s="243"/>
      <c r="F5170" s="244"/>
      <c r="G5170" s="247"/>
      <c r="H5170" s="246"/>
      <c r="I5170" s="248"/>
    </row>
    <row r="5171" spans="1:9">
      <c r="A5171" s="242"/>
      <c r="B5171" s="242"/>
      <c r="C5171" s="242"/>
      <c r="D5171" s="243"/>
      <c r="E5171" s="243"/>
      <c r="F5171" s="244"/>
      <c r="G5171" s="247"/>
      <c r="H5171" s="246"/>
      <c r="I5171" s="248"/>
    </row>
    <row r="5172" spans="1:9">
      <c r="A5172" s="242"/>
      <c r="B5172" s="242"/>
      <c r="C5172" s="242"/>
      <c r="D5172" s="243"/>
      <c r="E5172" s="243"/>
      <c r="F5172" s="244"/>
      <c r="G5172" s="247"/>
      <c r="H5172" s="246"/>
      <c r="I5172" s="248"/>
    </row>
    <row r="5173" spans="1:9">
      <c r="A5173" s="242"/>
      <c r="B5173" s="242"/>
      <c r="C5173" s="242"/>
      <c r="D5173" s="243"/>
      <c r="E5173" s="243"/>
      <c r="F5173" s="244"/>
      <c r="G5173" s="247"/>
      <c r="H5173" s="246"/>
      <c r="I5173" s="248"/>
    </row>
    <row r="5174" spans="1:9">
      <c r="A5174" s="242"/>
      <c r="B5174" s="242"/>
      <c r="C5174" s="242"/>
      <c r="D5174" s="243"/>
      <c r="E5174" s="243"/>
      <c r="F5174" s="244"/>
      <c r="G5174" s="247"/>
      <c r="H5174" s="246"/>
      <c r="I5174" s="248"/>
    </row>
    <row r="5175" spans="1:9">
      <c r="A5175" s="242"/>
      <c r="B5175" s="242"/>
      <c r="C5175" s="242"/>
      <c r="D5175" s="243"/>
      <c r="E5175" s="243"/>
      <c r="F5175" s="244"/>
      <c r="G5175" s="247"/>
      <c r="H5175" s="246"/>
      <c r="I5175" s="248"/>
    </row>
    <row r="5176" spans="1:9">
      <c r="A5176" s="242"/>
      <c r="B5176" s="242"/>
      <c r="C5176" s="242"/>
      <c r="D5176" s="243"/>
      <c r="E5176" s="243"/>
      <c r="F5176" s="244"/>
      <c r="G5176" s="247"/>
      <c r="H5176" s="246"/>
      <c r="I5176" s="248"/>
    </row>
    <row r="5177" spans="1:9">
      <c r="A5177" s="242"/>
      <c r="B5177" s="242"/>
      <c r="C5177" s="242"/>
      <c r="D5177" s="243"/>
      <c r="E5177" s="243"/>
      <c r="F5177" s="244"/>
      <c r="G5177" s="247"/>
      <c r="H5177" s="246"/>
      <c r="I5177" s="248"/>
    </row>
    <row r="5178" spans="1:9">
      <c r="A5178" s="242"/>
      <c r="B5178" s="242"/>
      <c r="C5178" s="242"/>
      <c r="D5178" s="243"/>
      <c r="E5178" s="243"/>
      <c r="F5178" s="244"/>
      <c r="G5178" s="247"/>
      <c r="H5178" s="246"/>
      <c r="I5178" s="248"/>
    </row>
    <row r="5179" spans="1:9">
      <c r="A5179" s="242"/>
      <c r="B5179" s="242"/>
      <c r="C5179" s="242"/>
      <c r="D5179" s="243"/>
      <c r="E5179" s="243"/>
      <c r="F5179" s="244"/>
      <c r="G5179" s="247"/>
      <c r="H5179" s="246"/>
      <c r="I5179" s="248"/>
    </row>
    <row r="5180" spans="1:9">
      <c r="A5180" s="242"/>
      <c r="B5180" s="242"/>
      <c r="C5180" s="242"/>
      <c r="D5180" s="243"/>
      <c r="E5180" s="243"/>
      <c r="F5180" s="244"/>
      <c r="G5180" s="247"/>
      <c r="H5180" s="246"/>
      <c r="I5180" s="248"/>
    </row>
    <row r="5181" spans="1:9">
      <c r="A5181" s="242"/>
      <c r="B5181" s="242"/>
      <c r="C5181" s="242"/>
      <c r="D5181" s="243"/>
      <c r="E5181" s="243"/>
      <c r="F5181" s="244"/>
      <c r="G5181" s="247"/>
      <c r="H5181" s="246"/>
      <c r="I5181" s="248"/>
    </row>
    <row r="5182" spans="1:9">
      <c r="A5182" s="242"/>
      <c r="B5182" s="242"/>
      <c r="C5182" s="242"/>
      <c r="D5182" s="243"/>
      <c r="E5182" s="243"/>
      <c r="F5182" s="244"/>
      <c r="G5182" s="247"/>
      <c r="H5182" s="246"/>
      <c r="I5182" s="248"/>
    </row>
    <row r="5183" spans="1:9">
      <c r="A5183" s="242"/>
      <c r="B5183" s="242"/>
      <c r="C5183" s="242"/>
      <c r="D5183" s="243"/>
      <c r="E5183" s="243"/>
      <c r="F5183" s="244"/>
      <c r="G5183" s="247"/>
      <c r="H5183" s="246"/>
      <c r="I5183" s="248"/>
    </row>
    <row r="5184" spans="1:9">
      <c r="A5184" s="242"/>
      <c r="B5184" s="242"/>
      <c r="C5184" s="242"/>
      <c r="D5184" s="243"/>
      <c r="E5184" s="243"/>
      <c r="F5184" s="244"/>
      <c r="G5184" s="247"/>
      <c r="H5184" s="246"/>
      <c r="I5184" s="248"/>
    </row>
    <row r="5185" spans="1:9">
      <c r="A5185" s="242"/>
      <c r="B5185" s="242"/>
      <c r="C5185" s="242"/>
      <c r="D5185" s="243"/>
      <c r="E5185" s="243"/>
      <c r="F5185" s="244"/>
      <c r="G5185" s="247"/>
      <c r="H5185" s="246"/>
      <c r="I5185" s="248"/>
    </row>
    <row r="5186" spans="1:9">
      <c r="A5186" s="242"/>
      <c r="B5186" s="242"/>
      <c r="C5186" s="242"/>
      <c r="D5186" s="243"/>
      <c r="E5186" s="243"/>
      <c r="F5186" s="244"/>
      <c r="G5186" s="247"/>
      <c r="H5186" s="246"/>
      <c r="I5186" s="248"/>
    </row>
    <row r="5187" spans="1:9">
      <c r="A5187" s="242"/>
      <c r="B5187" s="242"/>
      <c r="C5187" s="242"/>
      <c r="D5187" s="243"/>
      <c r="E5187" s="243"/>
      <c r="F5187" s="244"/>
      <c r="G5187" s="247"/>
      <c r="H5187" s="246"/>
      <c r="I5187" s="248"/>
    </row>
    <row r="5188" spans="1:9">
      <c r="A5188" s="242"/>
      <c r="B5188" s="242"/>
      <c r="C5188" s="242"/>
      <c r="D5188" s="243"/>
      <c r="E5188" s="243"/>
      <c r="F5188" s="244"/>
      <c r="G5188" s="247"/>
      <c r="H5188" s="246"/>
      <c r="I5188" s="248"/>
    </row>
    <row r="5189" spans="1:9">
      <c r="A5189" s="242"/>
      <c r="B5189" s="242"/>
      <c r="C5189" s="242"/>
      <c r="D5189" s="243"/>
      <c r="E5189" s="243"/>
      <c r="F5189" s="244"/>
      <c r="G5189" s="247"/>
      <c r="H5189" s="246"/>
      <c r="I5189" s="248"/>
    </row>
    <row r="5190" spans="1:9">
      <c r="A5190" s="242"/>
      <c r="B5190" s="242"/>
      <c r="C5190" s="242"/>
      <c r="D5190" s="243"/>
      <c r="E5190" s="243"/>
      <c r="F5190" s="244"/>
      <c r="G5190" s="247"/>
      <c r="H5190" s="246"/>
      <c r="I5190" s="248"/>
    </row>
    <row r="5191" spans="1:9">
      <c r="A5191" s="242"/>
      <c r="B5191" s="242"/>
      <c r="C5191" s="242"/>
      <c r="D5191" s="243"/>
      <c r="E5191" s="243"/>
      <c r="F5191" s="244"/>
      <c r="G5191" s="247"/>
      <c r="H5191" s="246"/>
      <c r="I5191" s="248"/>
    </row>
    <row r="5192" spans="1:9">
      <c r="A5192" s="242"/>
      <c r="B5192" s="242"/>
      <c r="C5192" s="242"/>
      <c r="D5192" s="243"/>
      <c r="E5192" s="243"/>
      <c r="F5192" s="244"/>
      <c r="G5192" s="247"/>
      <c r="H5192" s="246"/>
      <c r="I5192" s="248"/>
    </row>
    <row r="5193" spans="1:9">
      <c r="A5193" s="242"/>
      <c r="B5193" s="242"/>
      <c r="C5193" s="242"/>
      <c r="D5193" s="243"/>
      <c r="E5193" s="243"/>
      <c r="F5193" s="244"/>
      <c r="G5193" s="247"/>
      <c r="H5193" s="246"/>
      <c r="I5193" s="248"/>
    </row>
    <row r="5194" spans="1:9">
      <c r="A5194" s="242"/>
      <c r="B5194" s="242"/>
      <c r="C5194" s="242"/>
      <c r="D5194" s="243"/>
      <c r="E5194" s="243"/>
      <c r="F5194" s="244"/>
      <c r="G5194" s="247"/>
      <c r="H5194" s="246"/>
      <c r="I5194" s="248"/>
    </row>
    <row r="5195" spans="1:9">
      <c r="A5195" s="242"/>
      <c r="B5195" s="242"/>
      <c r="C5195" s="242"/>
      <c r="D5195" s="243"/>
      <c r="E5195" s="243"/>
      <c r="F5195" s="244"/>
      <c r="G5195" s="247"/>
      <c r="H5195" s="246"/>
      <c r="I5195" s="248"/>
    </row>
    <row r="5196" spans="1:9">
      <c r="A5196" s="242"/>
      <c r="B5196" s="242"/>
      <c r="C5196" s="242"/>
      <c r="D5196" s="243"/>
      <c r="E5196" s="243"/>
      <c r="F5196" s="244"/>
      <c r="G5196" s="247"/>
      <c r="H5196" s="246"/>
      <c r="I5196" s="248"/>
    </row>
    <row r="5197" spans="1:9">
      <c r="A5197" s="242"/>
      <c r="B5197" s="242"/>
      <c r="C5197" s="242"/>
      <c r="D5197" s="243"/>
      <c r="E5197" s="243"/>
      <c r="F5197" s="244"/>
      <c r="G5197" s="247"/>
      <c r="H5197" s="246"/>
      <c r="I5197" s="248"/>
    </row>
    <row r="5198" spans="1:9">
      <c r="A5198" s="242"/>
      <c r="B5198" s="242"/>
      <c r="C5198" s="242"/>
      <c r="D5198" s="243"/>
      <c r="E5198" s="243"/>
      <c r="F5198" s="244"/>
      <c r="G5198" s="247"/>
      <c r="H5198" s="246"/>
      <c r="I5198" s="248"/>
    </row>
    <row r="5199" spans="1:9">
      <c r="A5199" s="242"/>
      <c r="B5199" s="242"/>
      <c r="C5199" s="242"/>
      <c r="D5199" s="243"/>
      <c r="E5199" s="243"/>
      <c r="F5199" s="244"/>
      <c r="G5199" s="247"/>
      <c r="H5199" s="246"/>
      <c r="I5199" s="248"/>
    </row>
    <row r="5200" spans="1:9">
      <c r="A5200" s="242"/>
      <c r="B5200" s="242"/>
      <c r="C5200" s="242"/>
      <c r="D5200" s="243"/>
      <c r="E5200" s="243"/>
      <c r="F5200" s="244"/>
      <c r="G5200" s="247"/>
      <c r="H5200" s="246"/>
      <c r="I5200" s="248"/>
    </row>
    <row r="5201" spans="1:9">
      <c r="A5201" s="242"/>
      <c r="B5201" s="242"/>
      <c r="C5201" s="242"/>
      <c r="D5201" s="243"/>
      <c r="E5201" s="243"/>
      <c r="F5201" s="244"/>
      <c r="G5201" s="247"/>
      <c r="H5201" s="246"/>
      <c r="I5201" s="248"/>
    </row>
    <row r="5202" spans="1:9">
      <c r="A5202" s="242"/>
      <c r="B5202" s="242"/>
      <c r="C5202" s="242"/>
      <c r="D5202" s="243"/>
      <c r="E5202" s="243"/>
      <c r="F5202" s="244"/>
      <c r="G5202" s="247"/>
      <c r="H5202" s="246"/>
      <c r="I5202" s="248"/>
    </row>
    <row r="5203" spans="1:9">
      <c r="A5203" s="242"/>
      <c r="B5203" s="242"/>
      <c r="C5203" s="242"/>
      <c r="D5203" s="243"/>
      <c r="E5203" s="243"/>
      <c r="F5203" s="244"/>
      <c r="G5203" s="247"/>
      <c r="H5203" s="246"/>
      <c r="I5203" s="248"/>
    </row>
    <row r="5204" spans="1:9">
      <c r="A5204" s="242"/>
      <c r="B5204" s="242"/>
      <c r="C5204" s="242"/>
      <c r="D5204" s="243"/>
      <c r="E5204" s="243"/>
      <c r="F5204" s="244"/>
      <c r="G5204" s="247"/>
      <c r="H5204" s="246"/>
      <c r="I5204" s="248"/>
    </row>
    <row r="5205" spans="1:9">
      <c r="A5205" s="242"/>
      <c r="B5205" s="242"/>
      <c r="C5205" s="242"/>
      <c r="D5205" s="243"/>
      <c r="E5205" s="243"/>
      <c r="F5205" s="244"/>
      <c r="G5205" s="247"/>
      <c r="H5205" s="246"/>
      <c r="I5205" s="248"/>
    </row>
    <row r="5206" spans="1:9">
      <c r="A5206" s="242"/>
      <c r="B5206" s="242"/>
      <c r="C5206" s="242"/>
      <c r="D5206" s="243"/>
      <c r="E5206" s="243"/>
      <c r="F5206" s="244"/>
      <c r="G5206" s="247"/>
      <c r="H5206" s="246"/>
      <c r="I5206" s="248"/>
    </row>
    <row r="5207" spans="1:9">
      <c r="A5207" s="242"/>
      <c r="B5207" s="242"/>
      <c r="C5207" s="242"/>
      <c r="D5207" s="243"/>
      <c r="E5207" s="243"/>
      <c r="F5207" s="244"/>
      <c r="G5207" s="247"/>
      <c r="H5207" s="246"/>
      <c r="I5207" s="248"/>
    </row>
    <row r="5208" spans="1:9">
      <c r="A5208" s="242"/>
      <c r="B5208" s="242"/>
      <c r="C5208" s="242"/>
      <c r="D5208" s="243"/>
      <c r="E5208" s="243"/>
      <c r="F5208" s="244"/>
      <c r="G5208" s="247"/>
      <c r="H5208" s="246"/>
      <c r="I5208" s="248"/>
    </row>
    <row r="5209" spans="1:9">
      <c r="A5209" s="242"/>
      <c r="B5209" s="242"/>
      <c r="C5209" s="242"/>
      <c r="D5209" s="243"/>
      <c r="E5209" s="243"/>
      <c r="F5209" s="244"/>
      <c r="G5209" s="247"/>
      <c r="H5209" s="246"/>
      <c r="I5209" s="248"/>
    </row>
    <row r="5210" spans="1:9">
      <c r="A5210" s="242"/>
      <c r="B5210" s="242"/>
      <c r="C5210" s="242"/>
      <c r="D5210" s="243"/>
      <c r="E5210" s="243"/>
      <c r="F5210" s="244"/>
      <c r="G5210" s="247"/>
      <c r="H5210" s="246"/>
      <c r="I5210" s="248"/>
    </row>
    <row r="5211" spans="1:9">
      <c r="A5211" s="242"/>
      <c r="B5211" s="242"/>
      <c r="C5211" s="242"/>
      <c r="D5211" s="243"/>
      <c r="E5211" s="243"/>
      <c r="F5211" s="244"/>
      <c r="G5211" s="247"/>
      <c r="H5211" s="246"/>
      <c r="I5211" s="248"/>
    </row>
    <row r="5212" spans="1:9">
      <c r="A5212" s="242"/>
      <c r="B5212" s="242"/>
      <c r="C5212" s="242"/>
      <c r="D5212" s="243"/>
      <c r="E5212" s="243"/>
      <c r="F5212" s="244"/>
      <c r="G5212" s="247"/>
      <c r="H5212" s="246"/>
      <c r="I5212" s="248"/>
    </row>
    <row r="5213" spans="1:9">
      <c r="A5213" s="242"/>
      <c r="B5213" s="242"/>
      <c r="C5213" s="242"/>
      <c r="D5213" s="243"/>
      <c r="E5213" s="243"/>
      <c r="F5213" s="244"/>
      <c r="G5213" s="247"/>
      <c r="H5213" s="246"/>
      <c r="I5213" s="248"/>
    </row>
    <row r="5214" spans="1:9">
      <c r="A5214" s="242"/>
      <c r="B5214" s="242"/>
      <c r="C5214" s="242"/>
      <c r="D5214" s="243"/>
      <c r="E5214" s="243"/>
      <c r="F5214" s="244"/>
      <c r="G5214" s="247"/>
      <c r="H5214" s="246"/>
      <c r="I5214" s="248"/>
    </row>
    <row r="5215" spans="1:9">
      <c r="A5215" s="242"/>
      <c r="B5215" s="242"/>
      <c r="C5215" s="242"/>
      <c r="D5215" s="243"/>
      <c r="E5215" s="243"/>
      <c r="F5215" s="244"/>
      <c r="G5215" s="247"/>
      <c r="H5215" s="246"/>
      <c r="I5215" s="248"/>
    </row>
    <row r="5216" spans="1:9">
      <c r="A5216" s="242"/>
      <c r="B5216" s="242"/>
      <c r="C5216" s="242"/>
      <c r="D5216" s="243"/>
      <c r="E5216" s="243"/>
      <c r="F5216" s="244"/>
      <c r="G5216" s="247"/>
      <c r="H5216" s="246"/>
      <c r="I5216" s="248"/>
    </row>
    <row r="5217" spans="1:9">
      <c r="A5217" s="242"/>
      <c r="B5217" s="242"/>
      <c r="C5217" s="242"/>
      <c r="D5217" s="243"/>
      <c r="E5217" s="243"/>
      <c r="F5217" s="244"/>
      <c r="G5217" s="247"/>
      <c r="H5217" s="246"/>
      <c r="I5217" s="248"/>
    </row>
    <row r="5218" spans="1:9">
      <c r="A5218" s="242"/>
      <c r="B5218" s="242"/>
      <c r="C5218" s="242"/>
      <c r="D5218" s="243"/>
      <c r="E5218" s="243"/>
      <c r="F5218" s="244"/>
      <c r="G5218" s="247"/>
      <c r="H5218" s="246"/>
      <c r="I5218" s="248"/>
    </row>
    <row r="5219" spans="1:9">
      <c r="A5219" s="242"/>
      <c r="B5219" s="242"/>
      <c r="C5219" s="242"/>
      <c r="D5219" s="243"/>
      <c r="E5219" s="243"/>
      <c r="F5219" s="244"/>
      <c r="G5219" s="247"/>
      <c r="H5219" s="246"/>
      <c r="I5219" s="248"/>
    </row>
    <row r="5220" spans="1:9">
      <c r="A5220" s="242"/>
      <c r="B5220" s="242"/>
      <c r="C5220" s="242"/>
      <c r="D5220" s="243"/>
      <c r="E5220" s="243"/>
      <c r="F5220" s="244"/>
      <c r="G5220" s="247"/>
      <c r="H5220" s="246"/>
      <c r="I5220" s="248"/>
    </row>
    <row r="5221" spans="1:9">
      <c r="A5221" s="242"/>
      <c r="B5221" s="242"/>
      <c r="C5221" s="242"/>
      <c r="D5221" s="243"/>
      <c r="E5221" s="243"/>
      <c r="F5221" s="244"/>
      <c r="G5221" s="247"/>
      <c r="H5221" s="246"/>
      <c r="I5221" s="248"/>
    </row>
    <row r="5222" spans="1:9">
      <c r="A5222" s="242"/>
      <c r="B5222" s="242"/>
      <c r="C5222" s="242"/>
      <c r="D5222" s="243"/>
      <c r="E5222" s="243"/>
      <c r="F5222" s="244"/>
      <c r="G5222" s="247"/>
      <c r="H5222" s="246"/>
      <c r="I5222" s="248"/>
    </row>
    <row r="5223" spans="1:9">
      <c r="A5223" s="242"/>
      <c r="B5223" s="242"/>
      <c r="C5223" s="242"/>
      <c r="D5223" s="243"/>
      <c r="E5223" s="243"/>
      <c r="F5223" s="244"/>
      <c r="G5223" s="247"/>
      <c r="H5223" s="246"/>
      <c r="I5223" s="248"/>
    </row>
    <row r="5224" spans="1:9">
      <c r="A5224" s="242"/>
      <c r="B5224" s="242"/>
      <c r="C5224" s="242"/>
      <c r="D5224" s="243"/>
      <c r="E5224" s="243"/>
      <c r="F5224" s="244"/>
      <c r="G5224" s="247"/>
      <c r="H5224" s="246"/>
      <c r="I5224" s="248"/>
    </row>
    <row r="5225" spans="1:9">
      <c r="A5225" s="242"/>
      <c r="B5225" s="242"/>
      <c r="C5225" s="242"/>
      <c r="D5225" s="243"/>
      <c r="E5225" s="243"/>
      <c r="F5225" s="244"/>
      <c r="G5225" s="247"/>
      <c r="H5225" s="246"/>
      <c r="I5225" s="248"/>
    </row>
    <row r="5226" spans="1:9">
      <c r="A5226" s="242"/>
      <c r="B5226" s="242"/>
      <c r="C5226" s="242"/>
      <c r="D5226" s="243"/>
      <c r="E5226" s="243"/>
      <c r="F5226" s="244"/>
      <c r="G5226" s="247"/>
      <c r="H5226" s="246"/>
      <c r="I5226" s="248"/>
    </row>
    <row r="5227" spans="1:9">
      <c r="A5227" s="242"/>
      <c r="B5227" s="242"/>
      <c r="C5227" s="242"/>
      <c r="D5227" s="243"/>
      <c r="E5227" s="243"/>
      <c r="F5227" s="244"/>
      <c r="G5227" s="247"/>
      <c r="H5227" s="246"/>
      <c r="I5227" s="248"/>
    </row>
    <row r="5228" spans="1:9">
      <c r="A5228" s="242"/>
      <c r="B5228" s="242"/>
      <c r="C5228" s="242"/>
      <c r="D5228" s="243"/>
      <c r="E5228" s="243"/>
      <c r="F5228" s="244"/>
      <c r="G5228" s="247"/>
      <c r="H5228" s="246"/>
      <c r="I5228" s="248"/>
    </row>
    <row r="5229" spans="1:9">
      <c r="A5229" s="242"/>
      <c r="B5229" s="242"/>
      <c r="C5229" s="242"/>
      <c r="D5229" s="243"/>
      <c r="E5229" s="243"/>
      <c r="F5229" s="244"/>
      <c r="G5229" s="247"/>
      <c r="H5229" s="246"/>
      <c r="I5229" s="248"/>
    </row>
    <row r="5230" spans="1:9">
      <c r="A5230" s="242"/>
      <c r="B5230" s="242"/>
      <c r="C5230" s="242"/>
      <c r="D5230" s="243"/>
      <c r="E5230" s="243"/>
      <c r="F5230" s="244"/>
      <c r="G5230" s="247"/>
      <c r="H5230" s="246"/>
      <c r="I5230" s="248"/>
    </row>
    <row r="5231" spans="1:9">
      <c r="A5231" s="242"/>
      <c r="B5231" s="242"/>
      <c r="C5231" s="242"/>
      <c r="D5231" s="243"/>
      <c r="E5231" s="243"/>
      <c r="F5231" s="244"/>
      <c r="G5231" s="247"/>
      <c r="H5231" s="246"/>
      <c r="I5231" s="248"/>
    </row>
    <row r="5232" spans="1:9">
      <c r="A5232" s="242"/>
      <c r="B5232" s="242"/>
      <c r="C5232" s="242"/>
      <c r="D5232" s="243"/>
      <c r="E5232" s="243"/>
      <c r="F5232" s="244"/>
      <c r="G5232" s="247"/>
      <c r="H5232" s="246"/>
      <c r="I5232" s="248"/>
    </row>
    <row r="5233" spans="1:9">
      <c r="A5233" s="242"/>
      <c r="B5233" s="242"/>
      <c r="C5233" s="242"/>
      <c r="D5233" s="243"/>
      <c r="E5233" s="243"/>
      <c r="F5233" s="244"/>
      <c r="G5233" s="247"/>
      <c r="H5233" s="246"/>
      <c r="I5233" s="248"/>
    </row>
    <row r="5234" spans="1:9">
      <c r="A5234" s="242"/>
      <c r="B5234" s="242"/>
      <c r="C5234" s="242"/>
      <c r="D5234" s="243"/>
      <c r="E5234" s="243"/>
      <c r="F5234" s="244"/>
      <c r="G5234" s="247"/>
      <c r="H5234" s="246"/>
      <c r="I5234" s="248"/>
    </row>
    <row r="5235" spans="1:9">
      <c r="A5235" s="242"/>
      <c r="B5235" s="242"/>
      <c r="C5235" s="242"/>
      <c r="D5235" s="243"/>
      <c r="E5235" s="243"/>
      <c r="F5235" s="244"/>
      <c r="G5235" s="247"/>
      <c r="H5235" s="246"/>
      <c r="I5235" s="248"/>
    </row>
    <row r="5236" spans="1:9">
      <c r="A5236" s="242"/>
      <c r="B5236" s="242"/>
      <c r="C5236" s="242"/>
      <c r="D5236" s="243"/>
      <c r="E5236" s="243"/>
      <c r="F5236" s="244"/>
      <c r="G5236" s="247"/>
      <c r="H5236" s="246"/>
      <c r="I5236" s="248"/>
    </row>
    <row r="5237" spans="1:9">
      <c r="A5237" s="242"/>
      <c r="B5237" s="242"/>
      <c r="C5237" s="242"/>
      <c r="D5237" s="243"/>
      <c r="E5237" s="243"/>
      <c r="F5237" s="244"/>
      <c r="G5237" s="247"/>
      <c r="H5237" s="246"/>
      <c r="I5237" s="248"/>
    </row>
    <row r="5238" spans="1:9">
      <c r="A5238" s="242"/>
      <c r="B5238" s="242"/>
      <c r="C5238" s="242"/>
      <c r="D5238" s="243"/>
      <c r="E5238" s="243"/>
      <c r="F5238" s="244"/>
      <c r="G5238" s="247"/>
      <c r="H5238" s="246"/>
      <c r="I5238" s="248"/>
    </row>
    <row r="5239" spans="1:9">
      <c r="A5239" s="242"/>
      <c r="B5239" s="242"/>
      <c r="C5239" s="242"/>
      <c r="D5239" s="243"/>
      <c r="E5239" s="243"/>
      <c r="F5239" s="244"/>
      <c r="G5239" s="247"/>
      <c r="H5239" s="246"/>
      <c r="I5239" s="248"/>
    </row>
    <row r="5240" spans="1:9">
      <c r="A5240" s="242"/>
      <c r="B5240" s="242"/>
      <c r="C5240" s="242"/>
      <c r="D5240" s="243"/>
      <c r="E5240" s="243"/>
      <c r="F5240" s="244"/>
      <c r="G5240" s="247"/>
      <c r="H5240" s="246"/>
      <c r="I5240" s="248"/>
    </row>
    <row r="5241" spans="1:9">
      <c r="A5241" s="242"/>
      <c r="B5241" s="242"/>
      <c r="C5241" s="242"/>
      <c r="D5241" s="243"/>
      <c r="E5241" s="243"/>
      <c r="F5241" s="244"/>
      <c r="G5241" s="247"/>
      <c r="H5241" s="246"/>
      <c r="I5241" s="248"/>
    </row>
    <row r="5242" spans="1:9">
      <c r="A5242" s="242"/>
      <c r="B5242" s="242"/>
      <c r="C5242" s="242"/>
      <c r="D5242" s="243"/>
      <c r="E5242" s="243"/>
      <c r="F5242" s="244"/>
      <c r="G5242" s="247"/>
      <c r="H5242" s="246"/>
      <c r="I5242" s="248"/>
    </row>
    <row r="5243" spans="1:9">
      <c r="A5243" s="242"/>
      <c r="B5243" s="242"/>
      <c r="C5243" s="242"/>
      <c r="D5243" s="243"/>
      <c r="E5243" s="243"/>
      <c r="F5243" s="244"/>
      <c r="G5243" s="247"/>
      <c r="H5243" s="246"/>
      <c r="I5243" s="248"/>
    </row>
    <row r="5244" spans="1:9">
      <c r="A5244" s="242"/>
      <c r="B5244" s="242"/>
      <c r="C5244" s="242"/>
      <c r="D5244" s="243"/>
      <c r="E5244" s="243"/>
      <c r="F5244" s="244"/>
      <c r="G5244" s="247"/>
      <c r="H5244" s="246"/>
      <c r="I5244" s="248"/>
    </row>
    <row r="5245" spans="1:9">
      <c r="A5245" s="242"/>
      <c r="B5245" s="242"/>
      <c r="C5245" s="242"/>
      <c r="D5245" s="243"/>
      <c r="E5245" s="243"/>
      <c r="F5245" s="244"/>
      <c r="G5245" s="247"/>
      <c r="H5245" s="246"/>
      <c r="I5245" s="248"/>
    </row>
    <row r="5246" spans="1:9">
      <c r="A5246" s="242"/>
      <c r="B5246" s="242"/>
      <c r="C5246" s="242"/>
      <c r="D5246" s="243"/>
      <c r="E5246" s="243"/>
      <c r="F5246" s="244"/>
      <c r="G5246" s="247"/>
      <c r="H5246" s="246"/>
      <c r="I5246" s="248"/>
    </row>
    <row r="5247" spans="1:9">
      <c r="A5247" s="242"/>
      <c r="B5247" s="242"/>
      <c r="C5247" s="242"/>
      <c r="D5247" s="243"/>
      <c r="E5247" s="243"/>
      <c r="F5247" s="244"/>
      <c r="G5247" s="247"/>
      <c r="H5247" s="246"/>
      <c r="I5247" s="248"/>
    </row>
    <row r="5248" spans="1:9">
      <c r="A5248" s="242"/>
      <c r="B5248" s="242"/>
      <c r="C5248" s="242"/>
      <c r="D5248" s="243"/>
      <c r="E5248" s="243"/>
      <c r="F5248" s="244"/>
      <c r="G5248" s="247"/>
      <c r="H5248" s="246"/>
      <c r="I5248" s="248"/>
    </row>
    <row r="5249" spans="1:9">
      <c r="A5249" s="242"/>
      <c r="B5249" s="242"/>
      <c r="C5249" s="242"/>
      <c r="D5249" s="243"/>
      <c r="E5249" s="243"/>
      <c r="F5249" s="244"/>
      <c r="G5249" s="247"/>
      <c r="H5249" s="246"/>
      <c r="I5249" s="248"/>
    </row>
    <row r="5250" spans="1:9">
      <c r="A5250" s="242"/>
      <c r="B5250" s="242"/>
      <c r="C5250" s="242"/>
      <c r="D5250" s="243"/>
      <c r="E5250" s="243"/>
      <c r="F5250" s="244"/>
      <c r="G5250" s="247"/>
      <c r="H5250" s="246"/>
      <c r="I5250" s="248"/>
    </row>
    <row r="5251" spans="1:9">
      <c r="A5251" s="242"/>
      <c r="B5251" s="242"/>
      <c r="C5251" s="242"/>
      <c r="D5251" s="243"/>
      <c r="E5251" s="243"/>
      <c r="F5251" s="244"/>
      <c r="G5251" s="247"/>
      <c r="H5251" s="246"/>
      <c r="I5251" s="248"/>
    </row>
    <row r="5252" spans="1:9">
      <c r="A5252" s="242"/>
      <c r="B5252" s="242"/>
      <c r="C5252" s="242"/>
      <c r="D5252" s="243"/>
      <c r="E5252" s="243"/>
      <c r="F5252" s="244"/>
      <c r="G5252" s="247"/>
      <c r="H5252" s="246"/>
      <c r="I5252" s="248"/>
    </row>
    <row r="5253" spans="1:9">
      <c r="A5253" s="242"/>
      <c r="B5253" s="242"/>
      <c r="C5253" s="242"/>
      <c r="D5253" s="243"/>
      <c r="E5253" s="243"/>
      <c r="F5253" s="244"/>
      <c r="G5253" s="247"/>
      <c r="H5253" s="246"/>
      <c r="I5253" s="248"/>
    </row>
    <row r="5254" spans="1:9">
      <c r="A5254" s="242"/>
      <c r="B5254" s="242"/>
      <c r="C5254" s="242"/>
      <c r="D5254" s="243"/>
      <c r="E5254" s="243"/>
      <c r="F5254" s="244"/>
      <c r="G5254" s="247"/>
      <c r="H5254" s="246"/>
      <c r="I5254" s="248"/>
    </row>
    <row r="5255" spans="1:9">
      <c r="A5255" s="242"/>
      <c r="B5255" s="242"/>
      <c r="C5255" s="242"/>
      <c r="D5255" s="243"/>
      <c r="E5255" s="243"/>
      <c r="F5255" s="244"/>
      <c r="G5255" s="247"/>
      <c r="H5255" s="246"/>
      <c r="I5255" s="248"/>
    </row>
    <row r="5256" spans="1:9">
      <c r="A5256" s="242"/>
      <c r="B5256" s="242"/>
      <c r="C5256" s="242"/>
      <c r="D5256" s="243"/>
      <c r="E5256" s="243"/>
      <c r="F5256" s="244"/>
      <c r="G5256" s="247"/>
      <c r="H5256" s="246"/>
      <c r="I5256" s="248"/>
    </row>
    <row r="5257" spans="1:9">
      <c r="A5257" s="242"/>
      <c r="B5257" s="242"/>
      <c r="C5257" s="242"/>
      <c r="D5257" s="243"/>
      <c r="E5257" s="243"/>
      <c r="F5257" s="244"/>
      <c r="G5257" s="247"/>
      <c r="H5257" s="246"/>
      <c r="I5257" s="248"/>
    </row>
    <row r="5258" spans="1:9">
      <c r="A5258" s="242"/>
      <c r="B5258" s="242"/>
      <c r="C5258" s="242"/>
      <c r="D5258" s="243"/>
      <c r="E5258" s="243"/>
      <c r="F5258" s="244"/>
      <c r="G5258" s="247"/>
      <c r="H5258" s="246"/>
      <c r="I5258" s="248"/>
    </row>
    <row r="5259" spans="1:9">
      <c r="A5259" s="242"/>
      <c r="B5259" s="242"/>
      <c r="C5259" s="242"/>
      <c r="D5259" s="243"/>
      <c r="E5259" s="243"/>
      <c r="F5259" s="244"/>
      <c r="G5259" s="247"/>
      <c r="H5259" s="246"/>
      <c r="I5259" s="248"/>
    </row>
    <row r="5260" spans="1:9">
      <c r="A5260" s="242"/>
      <c r="B5260" s="242"/>
      <c r="C5260" s="242"/>
      <c r="D5260" s="243"/>
      <c r="E5260" s="243"/>
      <c r="F5260" s="244"/>
      <c r="G5260" s="247"/>
      <c r="H5260" s="246"/>
      <c r="I5260" s="248"/>
    </row>
    <row r="5261" spans="1:9">
      <c r="A5261" s="242"/>
      <c r="B5261" s="242"/>
      <c r="C5261" s="242"/>
      <c r="D5261" s="243"/>
      <c r="E5261" s="243"/>
      <c r="F5261" s="244"/>
      <c r="G5261" s="247"/>
      <c r="H5261" s="246"/>
      <c r="I5261" s="248"/>
    </row>
    <row r="5262" spans="1:9">
      <c r="A5262" s="242"/>
      <c r="B5262" s="242"/>
      <c r="C5262" s="242"/>
      <c r="D5262" s="243"/>
      <c r="E5262" s="243"/>
      <c r="F5262" s="244"/>
      <c r="G5262" s="247"/>
      <c r="H5262" s="246"/>
      <c r="I5262" s="248"/>
    </row>
    <row r="5263" spans="1:9">
      <c r="A5263" s="242"/>
      <c r="B5263" s="242"/>
      <c r="C5263" s="242"/>
      <c r="D5263" s="243"/>
      <c r="E5263" s="243"/>
      <c r="F5263" s="244"/>
      <c r="G5263" s="247"/>
      <c r="H5263" s="246"/>
      <c r="I5263" s="248"/>
    </row>
    <row r="5264" spans="1:9">
      <c r="A5264" s="242"/>
      <c r="B5264" s="242"/>
      <c r="C5264" s="242"/>
      <c r="D5264" s="243"/>
      <c r="E5264" s="243"/>
      <c r="F5264" s="244"/>
      <c r="G5264" s="247"/>
      <c r="H5264" s="246"/>
      <c r="I5264" s="248"/>
    </row>
    <row r="5265" spans="1:9">
      <c r="A5265" s="242"/>
      <c r="B5265" s="242"/>
      <c r="C5265" s="242"/>
      <c r="D5265" s="243"/>
      <c r="E5265" s="243"/>
      <c r="F5265" s="244"/>
      <c r="G5265" s="247"/>
      <c r="H5265" s="246"/>
      <c r="I5265" s="248"/>
    </row>
    <row r="5266" spans="1:9">
      <c r="A5266" s="242"/>
      <c r="B5266" s="242"/>
      <c r="C5266" s="242"/>
      <c r="D5266" s="243"/>
      <c r="E5266" s="243"/>
      <c r="F5266" s="244"/>
      <c r="G5266" s="247"/>
      <c r="H5266" s="246"/>
      <c r="I5266" s="248"/>
    </row>
    <row r="5267" spans="1:9">
      <c r="A5267" s="242"/>
      <c r="B5267" s="242"/>
      <c r="C5267" s="242"/>
      <c r="D5267" s="243"/>
      <c r="E5267" s="243"/>
      <c r="F5267" s="244"/>
      <c r="G5267" s="247"/>
      <c r="H5267" s="246"/>
      <c r="I5267" s="248"/>
    </row>
    <row r="5268" spans="1:9">
      <c r="A5268" s="242"/>
      <c r="B5268" s="242"/>
      <c r="C5268" s="242"/>
      <c r="D5268" s="243"/>
      <c r="E5268" s="243"/>
      <c r="F5268" s="244"/>
      <c r="G5268" s="247"/>
      <c r="H5268" s="246"/>
      <c r="I5268" s="248"/>
    </row>
    <row r="5269" spans="1:9">
      <c r="A5269" s="242"/>
      <c r="B5269" s="242"/>
      <c r="C5269" s="242"/>
      <c r="D5269" s="243"/>
      <c r="E5269" s="243"/>
      <c r="F5269" s="244"/>
      <c r="G5269" s="247"/>
      <c r="H5269" s="246"/>
      <c r="I5269" s="248"/>
    </row>
    <row r="5270" spans="1:9">
      <c r="A5270" s="242"/>
      <c r="B5270" s="242"/>
      <c r="C5270" s="242"/>
      <c r="D5270" s="243"/>
      <c r="E5270" s="243"/>
      <c r="F5270" s="244"/>
      <c r="G5270" s="247"/>
      <c r="H5270" s="246"/>
      <c r="I5270" s="248"/>
    </row>
    <row r="5271" spans="1:9">
      <c r="A5271" s="242"/>
      <c r="B5271" s="242"/>
      <c r="C5271" s="242"/>
      <c r="D5271" s="243"/>
      <c r="E5271" s="243"/>
      <c r="F5271" s="244"/>
      <c r="G5271" s="247"/>
      <c r="H5271" s="246"/>
      <c r="I5271" s="248"/>
    </row>
    <row r="5272" spans="1:9">
      <c r="A5272" s="242"/>
      <c r="B5272" s="242"/>
      <c r="C5272" s="242"/>
      <c r="D5272" s="243"/>
      <c r="E5272" s="243"/>
      <c r="F5272" s="244"/>
      <c r="G5272" s="247"/>
      <c r="H5272" s="246"/>
      <c r="I5272" s="248"/>
    </row>
    <row r="5273" spans="1:9">
      <c r="A5273" s="242"/>
      <c r="B5273" s="242"/>
      <c r="C5273" s="242"/>
      <c r="D5273" s="243"/>
      <c r="E5273" s="243"/>
      <c r="F5273" s="244"/>
      <c r="G5273" s="247"/>
      <c r="H5273" s="246"/>
      <c r="I5273" s="248"/>
    </row>
    <row r="5274" spans="1:9">
      <c r="A5274" s="242"/>
      <c r="B5274" s="242"/>
      <c r="C5274" s="242"/>
      <c r="D5274" s="243"/>
      <c r="E5274" s="243"/>
      <c r="F5274" s="244"/>
      <c r="G5274" s="247"/>
      <c r="H5274" s="246"/>
      <c r="I5274" s="248"/>
    </row>
    <row r="5275" spans="1:9">
      <c r="A5275" s="242"/>
      <c r="B5275" s="242"/>
      <c r="C5275" s="242"/>
      <c r="D5275" s="243"/>
      <c r="E5275" s="243"/>
      <c r="F5275" s="244"/>
      <c r="G5275" s="247"/>
      <c r="H5275" s="246"/>
      <c r="I5275" s="248"/>
    </row>
    <row r="5276" spans="1:9">
      <c r="A5276" s="242"/>
      <c r="B5276" s="242"/>
      <c r="C5276" s="242"/>
      <c r="D5276" s="243"/>
      <c r="E5276" s="243"/>
      <c r="F5276" s="244"/>
      <c r="G5276" s="247"/>
      <c r="H5276" s="246"/>
      <c r="I5276" s="248"/>
    </row>
    <row r="5277" spans="1:9">
      <c r="A5277" s="242"/>
      <c r="B5277" s="242"/>
      <c r="C5277" s="242"/>
      <c r="D5277" s="243"/>
      <c r="E5277" s="243"/>
      <c r="F5277" s="244"/>
      <c r="G5277" s="247"/>
      <c r="H5277" s="246"/>
      <c r="I5277" s="248"/>
    </row>
    <row r="5278" spans="1:9">
      <c r="A5278" s="242"/>
      <c r="B5278" s="242"/>
      <c r="C5278" s="242"/>
      <c r="D5278" s="243"/>
      <c r="E5278" s="243"/>
      <c r="F5278" s="244"/>
      <c r="G5278" s="247"/>
      <c r="H5278" s="246"/>
      <c r="I5278" s="248"/>
    </row>
    <row r="5279" spans="1:9">
      <c r="A5279" s="242"/>
      <c r="B5279" s="242"/>
      <c r="C5279" s="242"/>
      <c r="D5279" s="243"/>
      <c r="E5279" s="243"/>
      <c r="F5279" s="244"/>
      <c r="G5279" s="247"/>
      <c r="H5279" s="246"/>
      <c r="I5279" s="248"/>
    </row>
    <row r="5280" spans="1:9">
      <c r="A5280" s="242"/>
      <c r="B5280" s="242"/>
      <c r="C5280" s="242"/>
      <c r="D5280" s="243"/>
      <c r="E5280" s="243"/>
      <c r="F5280" s="244"/>
      <c r="G5280" s="247"/>
      <c r="H5280" s="246"/>
      <c r="I5280" s="248"/>
    </row>
    <row r="5281" spans="1:9">
      <c r="A5281" s="242"/>
      <c r="B5281" s="242"/>
      <c r="C5281" s="242"/>
      <c r="D5281" s="243"/>
      <c r="E5281" s="243"/>
      <c r="F5281" s="244"/>
      <c r="G5281" s="247"/>
      <c r="H5281" s="246"/>
      <c r="I5281" s="248"/>
    </row>
    <row r="5282" spans="1:9">
      <c r="A5282" s="242"/>
      <c r="B5282" s="242"/>
      <c r="C5282" s="242"/>
      <c r="D5282" s="243"/>
      <c r="E5282" s="243"/>
      <c r="F5282" s="244"/>
      <c r="G5282" s="247"/>
      <c r="H5282" s="246"/>
      <c r="I5282" s="248"/>
    </row>
    <row r="5283" spans="1:9">
      <c r="A5283" s="242"/>
      <c r="B5283" s="242"/>
      <c r="C5283" s="242"/>
      <c r="D5283" s="243"/>
      <c r="E5283" s="243"/>
      <c r="F5283" s="244"/>
      <c r="G5283" s="247"/>
      <c r="H5283" s="246"/>
      <c r="I5283" s="248"/>
    </row>
    <row r="5284" spans="1:9">
      <c r="A5284" s="242"/>
      <c r="B5284" s="242"/>
      <c r="C5284" s="242"/>
      <c r="D5284" s="243"/>
      <c r="E5284" s="243"/>
      <c r="F5284" s="244"/>
      <c r="G5284" s="247"/>
      <c r="H5284" s="246"/>
      <c r="I5284" s="248"/>
    </row>
    <row r="5285" spans="1:9">
      <c r="A5285" s="242"/>
      <c r="B5285" s="242"/>
      <c r="C5285" s="242"/>
      <c r="D5285" s="243"/>
      <c r="E5285" s="243"/>
      <c r="F5285" s="244"/>
      <c r="G5285" s="247"/>
      <c r="H5285" s="246"/>
      <c r="I5285" s="248"/>
    </row>
    <row r="5286" spans="1:9">
      <c r="A5286" s="242"/>
      <c r="B5286" s="242"/>
      <c r="C5286" s="242"/>
      <c r="D5286" s="243"/>
      <c r="E5286" s="243"/>
      <c r="F5286" s="244"/>
      <c r="G5286" s="247"/>
      <c r="H5286" s="246"/>
      <c r="I5286" s="248"/>
    </row>
    <row r="5287" spans="1:9">
      <c r="A5287" s="242"/>
      <c r="B5287" s="242"/>
      <c r="C5287" s="242"/>
      <c r="D5287" s="243"/>
      <c r="E5287" s="243"/>
      <c r="F5287" s="244"/>
      <c r="G5287" s="247"/>
      <c r="H5287" s="246"/>
      <c r="I5287" s="248"/>
    </row>
    <row r="5288" spans="1:9">
      <c r="A5288" s="242"/>
      <c r="B5288" s="242"/>
      <c r="C5288" s="242"/>
      <c r="D5288" s="243"/>
      <c r="E5288" s="243"/>
      <c r="F5288" s="244"/>
      <c r="G5288" s="247"/>
      <c r="H5288" s="246"/>
      <c r="I5288" s="248"/>
    </row>
    <row r="5289" spans="1:9">
      <c r="A5289" s="242"/>
      <c r="B5289" s="242"/>
      <c r="C5289" s="242"/>
      <c r="D5289" s="243"/>
      <c r="E5289" s="243"/>
      <c r="F5289" s="244"/>
      <c r="G5289" s="247"/>
      <c r="H5289" s="246"/>
      <c r="I5289" s="248"/>
    </row>
    <row r="5290" spans="1:9">
      <c r="A5290" s="242"/>
      <c r="B5290" s="242"/>
      <c r="C5290" s="242"/>
      <c r="D5290" s="243"/>
      <c r="E5290" s="243"/>
      <c r="F5290" s="244"/>
      <c r="G5290" s="247"/>
      <c r="H5290" s="246"/>
      <c r="I5290" s="248"/>
    </row>
    <row r="5291" spans="1:9">
      <c r="A5291" s="242"/>
      <c r="B5291" s="242"/>
      <c r="C5291" s="242"/>
      <c r="D5291" s="243"/>
      <c r="E5291" s="243"/>
      <c r="F5291" s="244"/>
      <c r="G5291" s="247"/>
      <c r="H5291" s="246"/>
      <c r="I5291" s="248"/>
    </row>
    <row r="5292" spans="1:9">
      <c r="A5292" s="242"/>
      <c r="B5292" s="242"/>
      <c r="C5292" s="242"/>
      <c r="D5292" s="243"/>
      <c r="E5292" s="243"/>
      <c r="F5292" s="244"/>
      <c r="G5292" s="247"/>
      <c r="H5292" s="246"/>
      <c r="I5292" s="248"/>
    </row>
    <row r="5293" spans="1:9">
      <c r="A5293" s="242"/>
      <c r="B5293" s="242"/>
      <c r="C5293" s="242"/>
      <c r="D5293" s="243"/>
      <c r="E5293" s="243"/>
      <c r="F5293" s="244"/>
      <c r="G5293" s="247"/>
      <c r="H5293" s="246"/>
      <c r="I5293" s="248"/>
    </row>
    <row r="5294" spans="1:9">
      <c r="A5294" s="242"/>
      <c r="B5294" s="242"/>
      <c r="C5294" s="242"/>
      <c r="D5294" s="243"/>
      <c r="E5294" s="243"/>
      <c r="F5294" s="244"/>
      <c r="G5294" s="247"/>
      <c r="H5294" s="246"/>
      <c r="I5294" s="248"/>
    </row>
    <row r="5295" spans="1:9">
      <c r="A5295" s="242"/>
      <c r="B5295" s="242"/>
      <c r="C5295" s="242"/>
      <c r="D5295" s="243"/>
      <c r="E5295" s="243"/>
      <c r="F5295" s="244"/>
      <c r="G5295" s="247"/>
      <c r="H5295" s="246"/>
      <c r="I5295" s="248"/>
    </row>
    <row r="5296" spans="1:9">
      <c r="A5296" s="242"/>
      <c r="B5296" s="242"/>
      <c r="C5296" s="242"/>
      <c r="D5296" s="243"/>
      <c r="E5296" s="243"/>
      <c r="F5296" s="244"/>
      <c r="G5296" s="247"/>
      <c r="H5296" s="246"/>
      <c r="I5296" s="248"/>
    </row>
    <row r="5297" spans="1:9">
      <c r="A5297" s="242"/>
      <c r="B5297" s="242"/>
      <c r="C5297" s="242"/>
      <c r="D5297" s="243"/>
      <c r="E5297" s="243"/>
      <c r="F5297" s="244"/>
      <c r="G5297" s="247"/>
      <c r="H5297" s="246"/>
      <c r="I5297" s="248"/>
    </row>
    <row r="5298" spans="1:9">
      <c r="A5298" s="242"/>
      <c r="B5298" s="242"/>
      <c r="C5298" s="242"/>
      <c r="D5298" s="243"/>
      <c r="E5298" s="243"/>
      <c r="F5298" s="244"/>
      <c r="G5298" s="247"/>
      <c r="H5298" s="246"/>
      <c r="I5298" s="248"/>
    </row>
    <row r="5299" spans="1:9">
      <c r="A5299" s="242"/>
      <c r="B5299" s="242"/>
      <c r="C5299" s="242"/>
      <c r="D5299" s="243"/>
      <c r="E5299" s="243"/>
      <c r="F5299" s="244"/>
      <c r="G5299" s="247"/>
      <c r="H5299" s="246"/>
      <c r="I5299" s="248"/>
    </row>
    <row r="5300" spans="1:9">
      <c r="A5300" s="242"/>
      <c r="B5300" s="242"/>
      <c r="C5300" s="242"/>
      <c r="D5300" s="243"/>
      <c r="E5300" s="243"/>
      <c r="F5300" s="244"/>
      <c r="G5300" s="247"/>
      <c r="H5300" s="246"/>
      <c r="I5300" s="248"/>
    </row>
    <row r="5301" spans="1:9">
      <c r="A5301" s="242"/>
      <c r="B5301" s="242"/>
      <c r="C5301" s="242"/>
      <c r="D5301" s="243"/>
      <c r="E5301" s="243"/>
      <c r="F5301" s="244"/>
      <c r="G5301" s="247"/>
      <c r="H5301" s="246"/>
      <c r="I5301" s="248"/>
    </row>
    <row r="5302" spans="1:9">
      <c r="A5302" s="242"/>
      <c r="B5302" s="242"/>
      <c r="C5302" s="242"/>
      <c r="D5302" s="243"/>
      <c r="E5302" s="243"/>
      <c r="F5302" s="244"/>
      <c r="G5302" s="247"/>
      <c r="H5302" s="246"/>
      <c r="I5302" s="248"/>
    </row>
    <row r="5303" spans="1:9">
      <c r="A5303" s="242"/>
      <c r="B5303" s="242"/>
      <c r="C5303" s="242"/>
      <c r="D5303" s="243"/>
      <c r="E5303" s="243"/>
      <c r="F5303" s="244"/>
      <c r="G5303" s="247"/>
      <c r="H5303" s="246"/>
      <c r="I5303" s="248"/>
    </row>
    <row r="5304" spans="1:9">
      <c r="A5304" s="242"/>
      <c r="B5304" s="242"/>
      <c r="C5304" s="242"/>
      <c r="D5304" s="243"/>
      <c r="E5304" s="243"/>
      <c r="F5304" s="244"/>
      <c r="G5304" s="247"/>
      <c r="H5304" s="246"/>
      <c r="I5304" s="248"/>
    </row>
    <row r="5305" spans="1:9">
      <c r="A5305" s="242"/>
      <c r="B5305" s="242"/>
      <c r="C5305" s="242"/>
      <c r="D5305" s="243"/>
      <c r="E5305" s="243"/>
      <c r="F5305" s="244"/>
      <c r="G5305" s="247"/>
      <c r="H5305" s="246"/>
      <c r="I5305" s="248"/>
    </row>
    <row r="5306" spans="1:9">
      <c r="A5306" s="242"/>
      <c r="B5306" s="242"/>
      <c r="C5306" s="242"/>
      <c r="D5306" s="243"/>
      <c r="E5306" s="243"/>
      <c r="F5306" s="244"/>
      <c r="G5306" s="247"/>
      <c r="H5306" s="246"/>
      <c r="I5306" s="248"/>
    </row>
    <row r="5307" spans="1:9">
      <c r="A5307" s="242"/>
      <c r="B5307" s="242"/>
      <c r="C5307" s="242"/>
      <c r="D5307" s="243"/>
      <c r="E5307" s="243"/>
      <c r="F5307" s="244"/>
      <c r="G5307" s="247"/>
      <c r="H5307" s="246"/>
      <c r="I5307" s="248"/>
    </row>
    <row r="5308" spans="1:9">
      <c r="A5308" s="242"/>
      <c r="B5308" s="242"/>
      <c r="C5308" s="242"/>
      <c r="D5308" s="243"/>
      <c r="E5308" s="243"/>
      <c r="F5308" s="244"/>
      <c r="G5308" s="247"/>
      <c r="H5308" s="246"/>
      <c r="I5308" s="248"/>
    </row>
    <row r="5309" spans="1:9">
      <c r="A5309" s="242"/>
      <c r="B5309" s="242"/>
      <c r="C5309" s="242"/>
      <c r="D5309" s="243"/>
      <c r="E5309" s="243"/>
      <c r="F5309" s="244"/>
      <c r="G5309" s="247"/>
      <c r="H5309" s="246"/>
      <c r="I5309" s="248"/>
    </row>
    <row r="5310" spans="1:9">
      <c r="A5310" s="242"/>
      <c r="B5310" s="242"/>
      <c r="C5310" s="242"/>
      <c r="D5310" s="243"/>
      <c r="E5310" s="243"/>
      <c r="F5310" s="244"/>
      <c r="G5310" s="247"/>
      <c r="H5310" s="246"/>
      <c r="I5310" s="248"/>
    </row>
    <row r="5311" spans="1:9">
      <c r="A5311" s="242"/>
      <c r="B5311" s="242"/>
      <c r="C5311" s="242"/>
      <c r="D5311" s="243"/>
      <c r="E5311" s="243"/>
      <c r="F5311" s="244"/>
      <c r="G5311" s="247"/>
      <c r="H5311" s="246"/>
      <c r="I5311" s="248"/>
    </row>
    <row r="5312" spans="1:9">
      <c r="A5312" s="242"/>
      <c r="B5312" s="242"/>
      <c r="C5312" s="242"/>
      <c r="D5312" s="243"/>
      <c r="E5312" s="243"/>
      <c r="F5312" s="244"/>
      <c r="G5312" s="247"/>
      <c r="H5312" s="246"/>
      <c r="I5312" s="248"/>
    </row>
    <row r="5313" spans="1:9">
      <c r="A5313" s="242"/>
      <c r="B5313" s="242"/>
      <c r="C5313" s="242"/>
      <c r="D5313" s="243"/>
      <c r="E5313" s="243"/>
      <c r="F5313" s="244"/>
      <c r="G5313" s="247"/>
      <c r="H5313" s="246"/>
      <c r="I5313" s="248"/>
    </row>
    <row r="5314" spans="1:9">
      <c r="A5314" s="242"/>
      <c r="B5314" s="242"/>
      <c r="C5314" s="242"/>
      <c r="D5314" s="243"/>
      <c r="E5314" s="243"/>
      <c r="F5314" s="244"/>
      <c r="G5314" s="247"/>
      <c r="H5314" s="246"/>
      <c r="I5314" s="248"/>
    </row>
    <row r="5315" spans="1:9">
      <c r="A5315" s="242"/>
      <c r="B5315" s="242"/>
      <c r="C5315" s="242"/>
      <c r="D5315" s="243"/>
      <c r="E5315" s="243"/>
      <c r="F5315" s="244"/>
      <c r="G5315" s="247"/>
      <c r="H5315" s="246"/>
      <c r="I5315" s="248"/>
    </row>
    <row r="5316" spans="1:9">
      <c r="A5316" s="242"/>
      <c r="B5316" s="242"/>
      <c r="C5316" s="242"/>
      <c r="D5316" s="243"/>
      <c r="E5316" s="243"/>
      <c r="F5316" s="244"/>
      <c r="G5316" s="247"/>
      <c r="H5316" s="246"/>
      <c r="I5316" s="248"/>
    </row>
    <row r="5317" spans="1:9">
      <c r="A5317" s="242"/>
      <c r="B5317" s="242"/>
      <c r="C5317" s="242"/>
      <c r="D5317" s="243"/>
      <c r="E5317" s="243"/>
      <c r="F5317" s="244"/>
      <c r="G5317" s="247"/>
      <c r="H5317" s="246"/>
      <c r="I5317" s="248"/>
    </row>
    <row r="5318" spans="1:9">
      <c r="A5318" s="242"/>
      <c r="B5318" s="242"/>
      <c r="C5318" s="242"/>
      <c r="D5318" s="243"/>
      <c r="E5318" s="243"/>
      <c r="F5318" s="244"/>
      <c r="G5318" s="247"/>
      <c r="H5318" s="246"/>
      <c r="I5318" s="248"/>
    </row>
    <row r="5319" spans="1:9">
      <c r="A5319" s="242"/>
      <c r="B5319" s="242"/>
      <c r="C5319" s="242"/>
      <c r="D5319" s="243"/>
      <c r="E5319" s="243"/>
      <c r="F5319" s="244"/>
      <c r="G5319" s="247"/>
      <c r="H5319" s="246"/>
      <c r="I5319" s="248"/>
    </row>
    <row r="5320" spans="1:9">
      <c r="A5320" s="242"/>
      <c r="B5320" s="242"/>
      <c r="C5320" s="242"/>
      <c r="D5320" s="243"/>
      <c r="E5320" s="243"/>
      <c r="F5320" s="244"/>
      <c r="G5320" s="247"/>
      <c r="H5320" s="246"/>
      <c r="I5320" s="248"/>
    </row>
    <row r="5321" spans="1:9">
      <c r="A5321" s="242"/>
      <c r="B5321" s="242"/>
      <c r="C5321" s="242"/>
      <c r="D5321" s="243"/>
      <c r="E5321" s="243"/>
      <c r="F5321" s="244"/>
      <c r="G5321" s="247"/>
      <c r="H5321" s="246"/>
      <c r="I5321" s="248"/>
    </row>
    <row r="5322" spans="1:9">
      <c r="A5322" s="242"/>
      <c r="B5322" s="242"/>
      <c r="C5322" s="242"/>
      <c r="D5322" s="243"/>
      <c r="E5322" s="243"/>
      <c r="F5322" s="244"/>
      <c r="G5322" s="247"/>
      <c r="H5322" s="246"/>
      <c r="I5322" s="248"/>
    </row>
    <row r="5323" spans="1:9">
      <c r="A5323" s="242"/>
      <c r="B5323" s="242"/>
      <c r="C5323" s="242"/>
      <c r="D5323" s="243"/>
      <c r="E5323" s="243"/>
      <c r="F5323" s="244"/>
      <c r="G5323" s="247"/>
      <c r="H5323" s="246"/>
      <c r="I5323" s="248"/>
    </row>
    <row r="5324" spans="1:9">
      <c r="A5324" s="242"/>
      <c r="B5324" s="242"/>
      <c r="C5324" s="242"/>
      <c r="D5324" s="243"/>
      <c r="E5324" s="243"/>
      <c r="F5324" s="244"/>
      <c r="G5324" s="247"/>
      <c r="H5324" s="246"/>
      <c r="I5324" s="248"/>
    </row>
    <row r="5325" spans="1:9">
      <c r="A5325" s="242"/>
      <c r="B5325" s="242"/>
      <c r="C5325" s="242"/>
      <c r="D5325" s="243"/>
      <c r="E5325" s="243"/>
      <c r="F5325" s="244"/>
      <c r="G5325" s="247"/>
      <c r="H5325" s="246"/>
      <c r="I5325" s="248"/>
    </row>
    <row r="5326" spans="1:9">
      <c r="A5326" s="242"/>
      <c r="B5326" s="242"/>
      <c r="C5326" s="242"/>
      <c r="D5326" s="243"/>
      <c r="E5326" s="243"/>
      <c r="F5326" s="244"/>
      <c r="G5326" s="247"/>
      <c r="H5326" s="246"/>
      <c r="I5326" s="248"/>
    </row>
    <row r="5327" spans="1:9">
      <c r="A5327" s="242"/>
      <c r="B5327" s="242"/>
      <c r="C5327" s="242"/>
      <c r="D5327" s="243"/>
      <c r="E5327" s="243"/>
      <c r="F5327" s="244"/>
      <c r="G5327" s="247"/>
      <c r="H5327" s="246"/>
      <c r="I5327" s="248"/>
    </row>
    <row r="5328" spans="1:9">
      <c r="A5328" s="242"/>
      <c r="B5328" s="242"/>
      <c r="C5328" s="242"/>
      <c r="D5328" s="243"/>
      <c r="E5328" s="243"/>
      <c r="F5328" s="244"/>
      <c r="G5328" s="247"/>
      <c r="H5328" s="246"/>
      <c r="I5328" s="248"/>
    </row>
    <row r="5329" spans="1:9">
      <c r="A5329" s="242"/>
      <c r="B5329" s="242"/>
      <c r="C5329" s="242"/>
      <c r="D5329" s="243"/>
      <c r="E5329" s="243"/>
      <c r="F5329" s="244"/>
      <c r="G5329" s="247"/>
      <c r="H5329" s="246"/>
      <c r="I5329" s="248"/>
    </row>
    <row r="5330" spans="1:9">
      <c r="A5330" s="242"/>
      <c r="B5330" s="242"/>
      <c r="C5330" s="242"/>
      <c r="D5330" s="243"/>
      <c r="E5330" s="243"/>
      <c r="F5330" s="244"/>
      <c r="G5330" s="247"/>
      <c r="H5330" s="246"/>
      <c r="I5330" s="248"/>
    </row>
    <row r="5331" spans="1:9">
      <c r="A5331" s="242"/>
      <c r="B5331" s="242"/>
      <c r="C5331" s="242"/>
      <c r="D5331" s="243"/>
      <c r="E5331" s="243"/>
      <c r="F5331" s="244"/>
      <c r="G5331" s="247"/>
      <c r="H5331" s="246"/>
      <c r="I5331" s="248"/>
    </row>
    <row r="5332" spans="1:9">
      <c r="A5332" s="242"/>
      <c r="B5332" s="242"/>
      <c r="C5332" s="242"/>
      <c r="D5332" s="243"/>
      <c r="E5332" s="243"/>
      <c r="F5332" s="244"/>
      <c r="G5332" s="247"/>
      <c r="H5332" s="246"/>
      <c r="I5332" s="248"/>
    </row>
    <row r="5333" spans="1:9">
      <c r="A5333" s="242"/>
      <c r="B5333" s="242"/>
      <c r="C5333" s="242"/>
      <c r="D5333" s="243"/>
      <c r="E5333" s="243"/>
      <c r="F5333" s="244"/>
      <c r="G5333" s="247"/>
      <c r="H5333" s="246"/>
      <c r="I5333" s="248"/>
    </row>
    <row r="5334" spans="1:9">
      <c r="A5334" s="242"/>
      <c r="B5334" s="242"/>
      <c r="C5334" s="242"/>
      <c r="D5334" s="243"/>
      <c r="E5334" s="243"/>
      <c r="F5334" s="244"/>
      <c r="G5334" s="247"/>
      <c r="H5334" s="246"/>
      <c r="I5334" s="248"/>
    </row>
    <row r="5335" spans="1:9">
      <c r="A5335" s="242"/>
      <c r="B5335" s="242"/>
      <c r="C5335" s="242"/>
      <c r="D5335" s="243"/>
      <c r="E5335" s="243"/>
      <c r="F5335" s="244"/>
      <c r="G5335" s="247"/>
      <c r="H5335" s="246"/>
      <c r="I5335" s="248"/>
    </row>
    <row r="5336" spans="1:9">
      <c r="A5336" s="242"/>
      <c r="B5336" s="242"/>
      <c r="C5336" s="242"/>
      <c r="D5336" s="243"/>
      <c r="E5336" s="243"/>
      <c r="F5336" s="244"/>
      <c r="G5336" s="247"/>
      <c r="H5336" s="246"/>
      <c r="I5336" s="248"/>
    </row>
    <row r="5337" spans="1:9">
      <c r="A5337" s="242"/>
      <c r="B5337" s="242"/>
      <c r="C5337" s="242"/>
      <c r="D5337" s="243"/>
      <c r="E5337" s="243"/>
      <c r="F5337" s="244"/>
      <c r="G5337" s="247"/>
      <c r="H5337" s="246"/>
      <c r="I5337" s="248"/>
    </row>
    <row r="5338" spans="1:9">
      <c r="A5338" s="242"/>
      <c r="B5338" s="242"/>
      <c r="C5338" s="242"/>
      <c r="D5338" s="243"/>
      <c r="E5338" s="243"/>
      <c r="F5338" s="244"/>
      <c r="G5338" s="247"/>
      <c r="H5338" s="246"/>
      <c r="I5338" s="248"/>
    </row>
    <row r="5339" spans="1:9">
      <c r="A5339" s="242"/>
      <c r="B5339" s="242"/>
      <c r="C5339" s="242"/>
      <c r="D5339" s="243"/>
      <c r="E5339" s="243"/>
      <c r="F5339" s="244"/>
      <c r="G5339" s="247"/>
      <c r="H5339" s="246"/>
      <c r="I5339" s="248"/>
    </row>
    <row r="5340" spans="1:9">
      <c r="A5340" s="242"/>
      <c r="B5340" s="242"/>
      <c r="C5340" s="242"/>
      <c r="D5340" s="243"/>
      <c r="E5340" s="243"/>
      <c r="F5340" s="244"/>
      <c r="G5340" s="247"/>
      <c r="H5340" s="246"/>
      <c r="I5340" s="248"/>
    </row>
    <row r="5341" spans="1:9">
      <c r="A5341" s="242"/>
      <c r="B5341" s="242"/>
      <c r="C5341" s="242"/>
      <c r="D5341" s="243"/>
      <c r="E5341" s="243"/>
      <c r="F5341" s="244"/>
      <c r="G5341" s="247"/>
      <c r="H5341" s="246"/>
      <c r="I5341" s="248"/>
    </row>
    <row r="5342" spans="1:9">
      <c r="A5342" s="242"/>
      <c r="B5342" s="242"/>
      <c r="C5342" s="242"/>
      <c r="D5342" s="243"/>
      <c r="E5342" s="243"/>
      <c r="F5342" s="244"/>
      <c r="G5342" s="247"/>
      <c r="H5342" s="246"/>
      <c r="I5342" s="248"/>
    </row>
    <row r="5343" spans="1:9">
      <c r="A5343" s="242"/>
      <c r="B5343" s="242"/>
      <c r="C5343" s="242"/>
      <c r="D5343" s="243"/>
      <c r="E5343" s="243"/>
      <c r="F5343" s="244"/>
      <c r="G5343" s="247"/>
      <c r="H5343" s="246"/>
      <c r="I5343" s="248"/>
    </row>
    <row r="5344" spans="1:9">
      <c r="A5344" s="242"/>
      <c r="B5344" s="242"/>
      <c r="C5344" s="242"/>
      <c r="D5344" s="243"/>
      <c r="E5344" s="243"/>
      <c r="F5344" s="244"/>
      <c r="G5344" s="247"/>
      <c r="H5344" s="246"/>
      <c r="I5344" s="248"/>
    </row>
    <row r="5345" spans="1:9">
      <c r="A5345" s="242"/>
      <c r="B5345" s="242"/>
      <c r="C5345" s="242"/>
      <c r="D5345" s="243"/>
      <c r="E5345" s="243"/>
      <c r="F5345" s="244"/>
      <c r="G5345" s="247"/>
      <c r="H5345" s="246"/>
      <c r="I5345" s="248"/>
    </row>
    <row r="5346" spans="1:9">
      <c r="A5346" s="242"/>
      <c r="B5346" s="242"/>
      <c r="C5346" s="242"/>
      <c r="D5346" s="243"/>
      <c r="E5346" s="243"/>
      <c r="F5346" s="244"/>
      <c r="G5346" s="247"/>
      <c r="H5346" s="246"/>
      <c r="I5346" s="248"/>
    </row>
    <row r="5347" spans="1:9">
      <c r="A5347" s="242"/>
      <c r="B5347" s="242"/>
      <c r="C5347" s="242"/>
      <c r="D5347" s="243"/>
      <c r="E5347" s="243"/>
      <c r="F5347" s="244"/>
      <c r="G5347" s="247"/>
      <c r="H5347" s="246"/>
      <c r="I5347" s="248"/>
    </row>
    <row r="5348" spans="1:9">
      <c r="A5348" s="242"/>
      <c r="B5348" s="242"/>
      <c r="C5348" s="242"/>
      <c r="D5348" s="243"/>
      <c r="E5348" s="243"/>
      <c r="F5348" s="244"/>
      <c r="G5348" s="247"/>
      <c r="H5348" s="246"/>
      <c r="I5348" s="248"/>
    </row>
    <row r="5349" spans="1:9">
      <c r="A5349" s="242"/>
      <c r="B5349" s="242"/>
      <c r="C5349" s="242"/>
      <c r="D5349" s="243"/>
      <c r="E5349" s="243"/>
      <c r="F5349" s="244"/>
      <c r="G5349" s="247"/>
      <c r="H5349" s="246"/>
      <c r="I5349" s="248"/>
    </row>
    <row r="5350" spans="1:9">
      <c r="A5350" s="242"/>
      <c r="B5350" s="242"/>
      <c r="C5350" s="242"/>
      <c r="D5350" s="243"/>
      <c r="E5350" s="243"/>
      <c r="F5350" s="244"/>
      <c r="G5350" s="247"/>
      <c r="H5350" s="246"/>
      <c r="I5350" s="248"/>
    </row>
    <row r="5351" spans="1:9">
      <c r="A5351" s="242"/>
      <c r="B5351" s="242"/>
      <c r="C5351" s="242"/>
      <c r="D5351" s="243"/>
      <c r="E5351" s="243"/>
      <c r="F5351" s="244"/>
      <c r="G5351" s="247"/>
      <c r="H5351" s="246"/>
      <c r="I5351" s="248"/>
    </row>
    <row r="5352" spans="1:9">
      <c r="A5352" s="242"/>
      <c r="B5352" s="242"/>
      <c r="C5352" s="242"/>
      <c r="D5352" s="243"/>
      <c r="E5352" s="243"/>
      <c r="F5352" s="244"/>
      <c r="G5352" s="247"/>
      <c r="H5352" s="246"/>
      <c r="I5352" s="248"/>
    </row>
    <row r="5353" spans="1:9">
      <c r="A5353" s="242"/>
      <c r="B5353" s="242"/>
      <c r="C5353" s="242"/>
      <c r="D5353" s="243"/>
      <c r="E5353" s="243"/>
      <c r="F5353" s="244"/>
      <c r="G5353" s="247"/>
      <c r="H5353" s="246"/>
      <c r="I5353" s="248"/>
    </row>
    <row r="5354" spans="1:9">
      <c r="A5354" s="242"/>
      <c r="B5354" s="242"/>
      <c r="C5354" s="242"/>
      <c r="D5354" s="243"/>
      <c r="E5354" s="243"/>
      <c r="F5354" s="244"/>
      <c r="G5354" s="247"/>
      <c r="H5354" s="246"/>
      <c r="I5354" s="248"/>
    </row>
    <row r="5355" spans="1:9">
      <c r="A5355" s="242"/>
      <c r="B5355" s="242"/>
      <c r="C5355" s="242"/>
      <c r="D5355" s="243"/>
      <c r="E5355" s="243"/>
      <c r="F5355" s="244"/>
      <c r="G5355" s="247"/>
      <c r="H5355" s="246"/>
      <c r="I5355" s="248"/>
    </row>
    <row r="5356" spans="1:9">
      <c r="A5356" s="242"/>
      <c r="B5356" s="242"/>
      <c r="C5356" s="242"/>
      <c r="D5356" s="243"/>
      <c r="E5356" s="243"/>
      <c r="F5356" s="244"/>
      <c r="G5356" s="247"/>
      <c r="H5356" s="246"/>
      <c r="I5356" s="248"/>
    </row>
    <row r="5357" spans="1:9">
      <c r="A5357" s="242"/>
      <c r="B5357" s="242"/>
      <c r="C5357" s="242"/>
      <c r="D5357" s="243"/>
      <c r="E5357" s="243"/>
      <c r="F5357" s="244"/>
      <c r="G5357" s="247"/>
      <c r="H5357" s="246"/>
      <c r="I5357" s="248"/>
    </row>
    <row r="5358" spans="1:9">
      <c r="A5358" s="242"/>
      <c r="B5358" s="242"/>
      <c r="C5358" s="242"/>
      <c r="D5358" s="243"/>
      <c r="E5358" s="243"/>
      <c r="F5358" s="244"/>
      <c r="G5358" s="247"/>
      <c r="H5358" s="246"/>
      <c r="I5358" s="248"/>
    </row>
    <row r="5359" spans="1:9">
      <c r="A5359" s="242"/>
      <c r="B5359" s="242"/>
      <c r="C5359" s="242"/>
      <c r="D5359" s="243"/>
      <c r="E5359" s="243"/>
      <c r="F5359" s="244"/>
      <c r="G5359" s="247"/>
      <c r="H5359" s="246"/>
      <c r="I5359" s="248"/>
    </row>
    <row r="5360" spans="1:9">
      <c r="A5360" s="242"/>
      <c r="B5360" s="242"/>
      <c r="C5360" s="242"/>
      <c r="D5360" s="243"/>
      <c r="E5360" s="243"/>
      <c r="F5360" s="244"/>
      <c r="G5360" s="247"/>
      <c r="H5360" s="246"/>
      <c r="I5360" s="248"/>
    </row>
    <row r="5361" spans="1:9">
      <c r="A5361" s="242"/>
      <c r="B5361" s="242"/>
      <c r="C5361" s="242"/>
      <c r="D5361" s="243"/>
      <c r="E5361" s="243"/>
      <c r="F5361" s="244"/>
      <c r="G5361" s="247"/>
      <c r="H5361" s="246"/>
      <c r="I5361" s="248"/>
    </row>
    <row r="5362" spans="1:9">
      <c r="A5362" s="242"/>
      <c r="B5362" s="242"/>
      <c r="C5362" s="242"/>
      <c r="D5362" s="243"/>
      <c r="E5362" s="243"/>
      <c r="F5362" s="244"/>
      <c r="G5362" s="247"/>
      <c r="H5362" s="246"/>
      <c r="I5362" s="248"/>
    </row>
    <row r="5363" spans="1:9">
      <c r="A5363" s="242"/>
      <c r="B5363" s="242"/>
      <c r="C5363" s="242"/>
      <c r="D5363" s="243"/>
      <c r="E5363" s="243"/>
      <c r="F5363" s="244"/>
      <c r="G5363" s="247"/>
      <c r="H5363" s="246"/>
      <c r="I5363" s="248"/>
    </row>
    <row r="5364" spans="1:9">
      <c r="A5364" s="242"/>
      <c r="B5364" s="242"/>
      <c r="C5364" s="242"/>
      <c r="D5364" s="243"/>
      <c r="E5364" s="243"/>
      <c r="F5364" s="244"/>
      <c r="G5364" s="247"/>
      <c r="H5364" s="246"/>
      <c r="I5364" s="248"/>
    </row>
    <row r="5365" spans="1:9">
      <c r="A5365" s="242"/>
      <c r="B5365" s="242"/>
      <c r="C5365" s="242"/>
      <c r="D5365" s="243"/>
      <c r="E5365" s="243"/>
      <c r="F5365" s="244"/>
      <c r="G5365" s="247"/>
      <c r="H5365" s="246"/>
      <c r="I5365" s="248"/>
    </row>
    <row r="5366" spans="1:9">
      <c r="A5366" s="242"/>
      <c r="B5366" s="242"/>
      <c r="C5366" s="242"/>
      <c r="D5366" s="243"/>
      <c r="E5366" s="243"/>
      <c r="F5366" s="244"/>
      <c r="G5366" s="247"/>
      <c r="H5366" s="246"/>
      <c r="I5366" s="248"/>
    </row>
    <row r="5367" spans="1:9">
      <c r="A5367" s="242"/>
      <c r="B5367" s="242"/>
      <c r="C5367" s="242"/>
      <c r="D5367" s="243"/>
      <c r="E5367" s="243"/>
      <c r="F5367" s="244"/>
      <c r="G5367" s="247"/>
      <c r="H5367" s="246"/>
      <c r="I5367" s="248"/>
    </row>
    <row r="5368" spans="1:9">
      <c r="A5368" s="242"/>
      <c r="B5368" s="242"/>
      <c r="C5368" s="242"/>
      <c r="D5368" s="243"/>
      <c r="E5368" s="243"/>
      <c r="F5368" s="244"/>
      <c r="G5368" s="247"/>
      <c r="H5368" s="246"/>
      <c r="I5368" s="248"/>
    </row>
    <row r="5369" spans="1:9">
      <c r="A5369" s="242"/>
      <c r="B5369" s="242"/>
      <c r="C5369" s="242"/>
      <c r="D5369" s="243"/>
      <c r="E5369" s="243"/>
      <c r="F5369" s="244"/>
      <c r="G5369" s="247"/>
      <c r="H5369" s="246"/>
      <c r="I5369" s="248"/>
    </row>
    <row r="5370" spans="1:9">
      <c r="A5370" s="242"/>
      <c r="B5370" s="242"/>
      <c r="C5370" s="242"/>
      <c r="D5370" s="243"/>
      <c r="E5370" s="243"/>
      <c r="F5370" s="244"/>
      <c r="G5370" s="247"/>
      <c r="H5370" s="246"/>
      <c r="I5370" s="248"/>
    </row>
    <row r="5371" spans="1:9">
      <c r="A5371" s="242"/>
      <c r="B5371" s="242"/>
      <c r="C5371" s="242"/>
      <c r="D5371" s="243"/>
      <c r="E5371" s="243"/>
      <c r="F5371" s="244"/>
      <c r="G5371" s="247"/>
      <c r="H5371" s="246"/>
      <c r="I5371" s="248"/>
    </row>
    <row r="5372" spans="1:9">
      <c r="A5372" s="242"/>
      <c r="B5372" s="242"/>
      <c r="C5372" s="242"/>
      <c r="D5372" s="243"/>
      <c r="E5372" s="243"/>
      <c r="F5372" s="244"/>
      <c r="G5372" s="247"/>
      <c r="H5372" s="246"/>
      <c r="I5372" s="248"/>
    </row>
    <row r="5373" spans="1:9">
      <c r="A5373" s="242"/>
      <c r="B5373" s="242"/>
      <c r="C5373" s="242"/>
      <c r="D5373" s="243"/>
      <c r="E5373" s="243"/>
      <c r="F5373" s="244"/>
      <c r="G5373" s="247"/>
      <c r="H5373" s="246"/>
      <c r="I5373" s="248"/>
    </row>
    <row r="5374" spans="1:9">
      <c r="A5374" s="242"/>
      <c r="B5374" s="242"/>
      <c r="C5374" s="242"/>
      <c r="D5374" s="243"/>
      <c r="E5374" s="243"/>
      <c r="F5374" s="244"/>
      <c r="G5374" s="247"/>
      <c r="H5374" s="246"/>
      <c r="I5374" s="248"/>
    </row>
    <row r="5375" spans="1:9">
      <c r="A5375" s="242"/>
      <c r="B5375" s="242"/>
      <c r="C5375" s="242"/>
      <c r="D5375" s="243"/>
      <c r="E5375" s="243"/>
      <c r="F5375" s="244"/>
      <c r="G5375" s="247"/>
      <c r="H5375" s="246"/>
      <c r="I5375" s="248"/>
    </row>
    <row r="5376" spans="1:9">
      <c r="A5376" s="242"/>
      <c r="B5376" s="242"/>
      <c r="C5376" s="242"/>
      <c r="D5376" s="243"/>
      <c r="E5376" s="243"/>
      <c r="F5376" s="244"/>
      <c r="G5376" s="247"/>
      <c r="H5376" s="246"/>
      <c r="I5376" s="248"/>
    </row>
    <row r="5377" spans="1:9">
      <c r="A5377" s="242"/>
      <c r="B5377" s="242"/>
      <c r="C5377" s="242"/>
      <c r="D5377" s="243"/>
      <c r="E5377" s="243"/>
      <c r="F5377" s="244"/>
      <c r="G5377" s="247"/>
      <c r="H5377" s="246"/>
      <c r="I5377" s="248"/>
    </row>
    <row r="5378" spans="1:9">
      <c r="A5378" s="242"/>
      <c r="B5378" s="242"/>
      <c r="C5378" s="242"/>
      <c r="D5378" s="243"/>
      <c r="E5378" s="243"/>
      <c r="F5378" s="244"/>
      <c r="G5378" s="247"/>
      <c r="H5378" s="246"/>
      <c r="I5378" s="248"/>
    </row>
    <row r="5379" spans="1:9">
      <c r="A5379" s="242"/>
      <c r="B5379" s="242"/>
      <c r="C5379" s="242"/>
      <c r="D5379" s="243"/>
      <c r="E5379" s="243"/>
      <c r="F5379" s="244"/>
      <c r="G5379" s="247"/>
      <c r="H5379" s="246"/>
      <c r="I5379" s="248"/>
    </row>
    <row r="5380" spans="1:9">
      <c r="A5380" s="242"/>
      <c r="B5380" s="242"/>
      <c r="C5380" s="242"/>
      <c r="D5380" s="243"/>
      <c r="E5380" s="243"/>
      <c r="F5380" s="244"/>
      <c r="G5380" s="247"/>
      <c r="H5380" s="246"/>
      <c r="I5380" s="248"/>
    </row>
    <row r="5381" spans="1:9">
      <c r="A5381" s="242"/>
      <c r="B5381" s="242"/>
      <c r="C5381" s="242"/>
      <c r="D5381" s="243"/>
      <c r="E5381" s="243"/>
      <c r="F5381" s="244"/>
      <c r="G5381" s="247"/>
      <c r="H5381" s="246"/>
      <c r="I5381" s="248"/>
    </row>
    <row r="5382" spans="1:9">
      <c r="A5382" s="242"/>
      <c r="B5382" s="242"/>
      <c r="C5382" s="242"/>
      <c r="D5382" s="243"/>
      <c r="E5382" s="243"/>
      <c r="F5382" s="244"/>
      <c r="G5382" s="247"/>
      <c r="H5382" s="246"/>
      <c r="I5382" s="248"/>
    </row>
    <row r="5383" spans="1:9">
      <c r="A5383" s="242"/>
      <c r="B5383" s="242"/>
      <c r="C5383" s="242"/>
      <c r="D5383" s="243"/>
      <c r="E5383" s="243"/>
      <c r="F5383" s="244"/>
      <c r="G5383" s="247"/>
      <c r="H5383" s="246"/>
      <c r="I5383" s="248"/>
    </row>
    <row r="5384" spans="1:9">
      <c r="A5384" s="242"/>
      <c r="B5384" s="242"/>
      <c r="C5384" s="242"/>
      <c r="D5384" s="243"/>
      <c r="E5384" s="243"/>
      <c r="F5384" s="244"/>
      <c r="G5384" s="247"/>
      <c r="H5384" s="246"/>
      <c r="I5384" s="248"/>
    </row>
    <row r="5385" spans="1:9">
      <c r="A5385" s="242"/>
      <c r="B5385" s="242"/>
      <c r="C5385" s="242"/>
      <c r="D5385" s="243"/>
      <c r="E5385" s="243"/>
      <c r="F5385" s="244"/>
      <c r="G5385" s="247"/>
      <c r="H5385" s="246"/>
      <c r="I5385" s="248"/>
    </row>
    <row r="5386" spans="1:9">
      <c r="A5386" s="242"/>
      <c r="B5386" s="242"/>
      <c r="C5386" s="242"/>
      <c r="D5386" s="243"/>
      <c r="E5386" s="243"/>
      <c r="F5386" s="244"/>
      <c r="G5386" s="247"/>
      <c r="H5386" s="246"/>
      <c r="I5386" s="248"/>
    </row>
    <row r="5387" spans="1:9">
      <c r="A5387" s="242"/>
      <c r="B5387" s="242"/>
      <c r="C5387" s="242"/>
      <c r="D5387" s="243"/>
      <c r="E5387" s="243"/>
      <c r="F5387" s="244"/>
      <c r="G5387" s="247"/>
      <c r="H5387" s="246"/>
      <c r="I5387" s="248"/>
    </row>
    <row r="5388" spans="1:9">
      <c r="A5388" s="242"/>
      <c r="B5388" s="242"/>
      <c r="C5388" s="242"/>
      <c r="D5388" s="243"/>
      <c r="E5388" s="243"/>
      <c r="F5388" s="244"/>
      <c r="G5388" s="247"/>
      <c r="H5388" s="246"/>
      <c r="I5388" s="248"/>
    </row>
    <row r="5389" spans="1:9">
      <c r="A5389" s="242"/>
      <c r="B5389" s="242"/>
      <c r="C5389" s="242"/>
      <c r="D5389" s="243"/>
      <c r="E5389" s="243"/>
      <c r="F5389" s="244"/>
      <c r="G5389" s="247"/>
      <c r="H5389" s="246"/>
      <c r="I5389" s="248"/>
    </row>
    <row r="5390" spans="1:9">
      <c r="A5390" s="242"/>
      <c r="B5390" s="242"/>
      <c r="C5390" s="242"/>
      <c r="D5390" s="243"/>
      <c r="E5390" s="243"/>
      <c r="F5390" s="244"/>
      <c r="G5390" s="247"/>
      <c r="H5390" s="246"/>
      <c r="I5390" s="248"/>
    </row>
    <row r="5391" spans="1:9">
      <c r="A5391" s="242"/>
      <c r="B5391" s="242"/>
      <c r="C5391" s="242"/>
      <c r="D5391" s="243"/>
      <c r="E5391" s="243"/>
      <c r="F5391" s="244"/>
      <c r="G5391" s="247"/>
      <c r="H5391" s="246"/>
      <c r="I5391" s="248"/>
    </row>
    <row r="5392" spans="1:9">
      <c r="A5392" s="242"/>
      <c r="B5392" s="242"/>
      <c r="C5392" s="242"/>
      <c r="D5392" s="243"/>
      <c r="E5392" s="243"/>
      <c r="F5392" s="244"/>
      <c r="G5392" s="247"/>
      <c r="H5392" s="246"/>
      <c r="I5392" s="248"/>
    </row>
    <row r="5393" spans="1:9">
      <c r="A5393" s="242"/>
      <c r="B5393" s="242"/>
      <c r="C5393" s="242"/>
      <c r="D5393" s="243"/>
      <c r="E5393" s="243"/>
      <c r="F5393" s="244"/>
      <c r="G5393" s="247"/>
      <c r="H5393" s="246"/>
      <c r="I5393" s="248"/>
    </row>
    <row r="5394" spans="1:9">
      <c r="A5394" s="242"/>
      <c r="B5394" s="242"/>
      <c r="C5394" s="242"/>
      <c r="D5394" s="243"/>
      <c r="E5394" s="243"/>
      <c r="F5394" s="244"/>
      <c r="G5394" s="247"/>
      <c r="H5394" s="246"/>
      <c r="I5394" s="248"/>
    </row>
    <row r="5395" spans="1:9">
      <c r="A5395" s="242"/>
      <c r="B5395" s="242"/>
      <c r="C5395" s="242"/>
      <c r="D5395" s="243"/>
      <c r="E5395" s="243"/>
      <c r="F5395" s="244"/>
      <c r="G5395" s="247"/>
      <c r="H5395" s="246"/>
      <c r="I5395" s="248"/>
    </row>
    <row r="5396" spans="1:9">
      <c r="A5396" s="242"/>
      <c r="B5396" s="242"/>
      <c r="C5396" s="242"/>
      <c r="D5396" s="243"/>
      <c r="E5396" s="243"/>
      <c r="F5396" s="244"/>
      <c r="G5396" s="247"/>
      <c r="H5396" s="246"/>
      <c r="I5396" s="248"/>
    </row>
    <row r="5397" spans="1:9">
      <c r="A5397" s="242"/>
      <c r="B5397" s="242"/>
      <c r="C5397" s="242"/>
      <c r="D5397" s="243"/>
      <c r="E5397" s="243"/>
      <c r="F5397" s="244"/>
      <c r="G5397" s="247"/>
      <c r="H5397" s="246"/>
      <c r="I5397" s="248"/>
    </row>
    <row r="5398" spans="1:9">
      <c r="A5398" s="242"/>
      <c r="B5398" s="242"/>
      <c r="C5398" s="242"/>
      <c r="D5398" s="243"/>
      <c r="E5398" s="243"/>
      <c r="F5398" s="244"/>
      <c r="G5398" s="247"/>
      <c r="H5398" s="246"/>
      <c r="I5398" s="248"/>
    </row>
    <row r="5399" spans="1:9">
      <c r="A5399" s="242"/>
      <c r="B5399" s="242"/>
      <c r="C5399" s="242"/>
      <c r="D5399" s="243"/>
      <c r="E5399" s="243"/>
      <c r="F5399" s="244"/>
      <c r="G5399" s="247"/>
      <c r="H5399" s="246"/>
      <c r="I5399" s="248"/>
    </row>
    <row r="5400" spans="1:9">
      <c r="A5400" s="242"/>
      <c r="B5400" s="242"/>
      <c r="C5400" s="242"/>
      <c r="D5400" s="243"/>
      <c r="E5400" s="243"/>
      <c r="F5400" s="244"/>
      <c r="G5400" s="247"/>
      <c r="H5400" s="246"/>
      <c r="I5400" s="248"/>
    </row>
    <row r="5401" spans="1:9">
      <c r="A5401" s="242"/>
      <c r="B5401" s="242"/>
      <c r="C5401" s="242"/>
      <c r="D5401" s="243"/>
      <c r="E5401" s="243"/>
      <c r="F5401" s="244"/>
      <c r="G5401" s="247"/>
      <c r="H5401" s="246"/>
      <c r="I5401" s="248"/>
    </row>
    <row r="5402" spans="1:9">
      <c r="A5402" s="242"/>
      <c r="B5402" s="242"/>
      <c r="C5402" s="242"/>
      <c r="D5402" s="243"/>
      <c r="E5402" s="243"/>
      <c r="F5402" s="244"/>
      <c r="G5402" s="247"/>
      <c r="H5402" s="246"/>
      <c r="I5402" s="248"/>
    </row>
    <row r="5403" spans="1:9">
      <c r="A5403" s="242"/>
      <c r="B5403" s="242"/>
      <c r="C5403" s="242"/>
      <c r="D5403" s="243"/>
      <c r="E5403" s="243"/>
      <c r="F5403" s="244"/>
      <c r="G5403" s="247"/>
      <c r="H5403" s="246"/>
      <c r="I5403" s="248"/>
    </row>
    <row r="5404" spans="1:9">
      <c r="A5404" s="242"/>
      <c r="B5404" s="242"/>
      <c r="C5404" s="242"/>
      <c r="D5404" s="243"/>
      <c r="E5404" s="243"/>
      <c r="F5404" s="244"/>
      <c r="G5404" s="247"/>
      <c r="H5404" s="246"/>
      <c r="I5404" s="248"/>
    </row>
    <row r="5405" spans="1:9">
      <c r="A5405" s="242"/>
      <c r="B5405" s="242"/>
      <c r="C5405" s="242"/>
      <c r="D5405" s="243"/>
      <c r="E5405" s="243"/>
      <c r="F5405" s="244"/>
      <c r="G5405" s="247"/>
      <c r="H5405" s="246"/>
      <c r="I5405" s="248"/>
    </row>
    <row r="5406" spans="1:9">
      <c r="A5406" s="242"/>
      <c r="B5406" s="242"/>
      <c r="C5406" s="242"/>
      <c r="D5406" s="243"/>
      <c r="E5406" s="243"/>
      <c r="F5406" s="244"/>
      <c r="G5406" s="247"/>
      <c r="H5406" s="246"/>
      <c r="I5406" s="248"/>
    </row>
    <row r="5407" spans="1:9">
      <c r="A5407" s="242"/>
      <c r="B5407" s="242"/>
      <c r="C5407" s="242"/>
      <c r="D5407" s="243"/>
      <c r="E5407" s="243"/>
      <c r="F5407" s="244"/>
      <c r="G5407" s="247"/>
      <c r="H5407" s="246"/>
      <c r="I5407" s="248"/>
    </row>
    <row r="5408" spans="1:9">
      <c r="A5408" s="242"/>
      <c r="B5408" s="242"/>
      <c r="C5408" s="242"/>
      <c r="D5408" s="243"/>
      <c r="E5408" s="243"/>
      <c r="F5408" s="244"/>
      <c r="G5408" s="247"/>
      <c r="H5408" s="246"/>
      <c r="I5408" s="248"/>
    </row>
    <row r="5409" spans="1:9">
      <c r="A5409" s="242"/>
      <c r="B5409" s="242"/>
      <c r="C5409" s="242"/>
      <c r="D5409" s="243"/>
      <c r="E5409" s="243"/>
      <c r="F5409" s="244"/>
      <c r="G5409" s="247"/>
      <c r="H5409" s="246"/>
      <c r="I5409" s="248"/>
    </row>
    <row r="5410" spans="1:9">
      <c r="A5410" s="242"/>
      <c r="B5410" s="242"/>
      <c r="C5410" s="242"/>
      <c r="D5410" s="243"/>
      <c r="E5410" s="243"/>
      <c r="F5410" s="244"/>
      <c r="G5410" s="247"/>
      <c r="H5410" s="246"/>
      <c r="I5410" s="248"/>
    </row>
    <row r="5411" spans="1:9">
      <c r="A5411" s="242"/>
      <c r="B5411" s="242"/>
      <c r="C5411" s="242"/>
      <c r="D5411" s="243"/>
      <c r="E5411" s="243"/>
      <c r="F5411" s="244"/>
      <c r="G5411" s="247"/>
      <c r="H5411" s="246"/>
      <c r="I5411" s="248"/>
    </row>
    <row r="5412" spans="1:9">
      <c r="A5412" s="242"/>
      <c r="B5412" s="242"/>
      <c r="C5412" s="242"/>
      <c r="D5412" s="243"/>
      <c r="E5412" s="243"/>
      <c r="F5412" s="244"/>
      <c r="G5412" s="247"/>
      <c r="H5412" s="246"/>
      <c r="I5412" s="248"/>
    </row>
    <row r="5413" spans="1:9">
      <c r="A5413" s="242"/>
      <c r="B5413" s="242"/>
      <c r="C5413" s="242"/>
      <c r="D5413" s="243"/>
      <c r="E5413" s="243"/>
      <c r="F5413" s="244"/>
      <c r="G5413" s="247"/>
      <c r="H5413" s="246"/>
      <c r="I5413" s="248"/>
    </row>
    <row r="5414" spans="1:9">
      <c r="A5414" s="242"/>
      <c r="B5414" s="242"/>
      <c r="C5414" s="242"/>
      <c r="D5414" s="243"/>
      <c r="E5414" s="243"/>
      <c r="F5414" s="244"/>
      <c r="G5414" s="247"/>
      <c r="H5414" s="246"/>
      <c r="I5414" s="248"/>
    </row>
    <row r="5415" spans="1:9">
      <c r="A5415" s="242"/>
      <c r="B5415" s="242"/>
      <c r="C5415" s="242"/>
      <c r="D5415" s="243"/>
      <c r="E5415" s="243"/>
      <c r="F5415" s="244"/>
      <c r="G5415" s="247"/>
      <c r="H5415" s="246"/>
      <c r="I5415" s="248"/>
    </row>
    <row r="5416" spans="1:9">
      <c r="A5416" s="242"/>
      <c r="B5416" s="242"/>
      <c r="C5416" s="242"/>
      <c r="D5416" s="243"/>
      <c r="E5416" s="243"/>
      <c r="F5416" s="244"/>
      <c r="G5416" s="247"/>
      <c r="H5416" s="246"/>
      <c r="I5416" s="248"/>
    </row>
    <row r="5417" spans="1:9">
      <c r="A5417" s="242"/>
      <c r="B5417" s="242"/>
      <c r="C5417" s="242"/>
      <c r="D5417" s="243"/>
      <c r="E5417" s="243"/>
      <c r="F5417" s="244"/>
      <c r="G5417" s="247"/>
      <c r="H5417" s="246"/>
      <c r="I5417" s="248"/>
    </row>
    <row r="5418" spans="1:9">
      <c r="A5418" s="242"/>
      <c r="B5418" s="242"/>
      <c r="C5418" s="242"/>
      <c r="D5418" s="243"/>
      <c r="E5418" s="243"/>
      <c r="F5418" s="244"/>
      <c r="G5418" s="247"/>
      <c r="H5418" s="246"/>
      <c r="I5418" s="248"/>
    </row>
    <row r="5419" spans="1:9">
      <c r="A5419" s="242"/>
      <c r="B5419" s="242"/>
      <c r="C5419" s="242"/>
      <c r="D5419" s="243"/>
      <c r="E5419" s="243"/>
      <c r="F5419" s="244"/>
      <c r="G5419" s="247"/>
      <c r="H5419" s="246"/>
      <c r="I5419" s="248"/>
    </row>
    <row r="5420" spans="1:9">
      <c r="A5420" s="242"/>
      <c r="B5420" s="242"/>
      <c r="C5420" s="242"/>
      <c r="D5420" s="243"/>
      <c r="E5420" s="243"/>
      <c r="F5420" s="244"/>
      <c r="G5420" s="247"/>
      <c r="H5420" s="246"/>
      <c r="I5420" s="248"/>
    </row>
    <row r="5421" spans="1:9">
      <c r="A5421" s="242"/>
      <c r="B5421" s="242"/>
      <c r="C5421" s="242"/>
      <c r="D5421" s="243"/>
      <c r="E5421" s="243"/>
      <c r="F5421" s="244"/>
      <c r="G5421" s="247"/>
      <c r="H5421" s="246"/>
      <c r="I5421" s="248"/>
    </row>
    <row r="5422" spans="1:9">
      <c r="A5422" s="242"/>
      <c r="B5422" s="242"/>
      <c r="C5422" s="242"/>
      <c r="D5422" s="243"/>
      <c r="E5422" s="243"/>
      <c r="F5422" s="244"/>
      <c r="G5422" s="247"/>
      <c r="H5422" s="246"/>
      <c r="I5422" s="248"/>
    </row>
    <row r="5423" spans="1:9">
      <c r="A5423" s="242"/>
      <c r="B5423" s="242"/>
      <c r="C5423" s="242"/>
      <c r="D5423" s="243"/>
      <c r="E5423" s="243"/>
      <c r="F5423" s="244"/>
      <c r="G5423" s="247"/>
      <c r="H5423" s="246"/>
      <c r="I5423" s="248"/>
    </row>
    <row r="5424" spans="1:9">
      <c r="A5424" s="242"/>
      <c r="B5424" s="242"/>
      <c r="C5424" s="242"/>
      <c r="D5424" s="243"/>
      <c r="E5424" s="243"/>
      <c r="F5424" s="244"/>
      <c r="G5424" s="247"/>
      <c r="H5424" s="246"/>
      <c r="I5424" s="248"/>
    </row>
    <row r="5425" spans="1:9">
      <c r="A5425" s="242"/>
      <c r="B5425" s="242"/>
      <c r="C5425" s="242"/>
      <c r="D5425" s="243"/>
      <c r="E5425" s="243"/>
      <c r="F5425" s="244"/>
      <c r="G5425" s="247"/>
      <c r="H5425" s="246"/>
      <c r="I5425" s="248"/>
    </row>
    <row r="5426" spans="1:9">
      <c r="A5426" s="242"/>
      <c r="B5426" s="242"/>
      <c r="C5426" s="242"/>
      <c r="D5426" s="243"/>
      <c r="E5426" s="243"/>
      <c r="F5426" s="244"/>
      <c r="G5426" s="247"/>
      <c r="H5426" s="246"/>
      <c r="I5426" s="248"/>
    </row>
    <row r="5427" spans="1:9">
      <c r="A5427" s="242"/>
      <c r="B5427" s="242"/>
      <c r="C5427" s="242"/>
      <c r="D5427" s="243"/>
      <c r="E5427" s="243"/>
      <c r="F5427" s="244"/>
      <c r="G5427" s="247"/>
      <c r="H5427" s="246"/>
      <c r="I5427" s="248"/>
    </row>
    <row r="5428" spans="1:9">
      <c r="A5428" s="242"/>
      <c r="B5428" s="242"/>
      <c r="C5428" s="242"/>
      <c r="D5428" s="243"/>
      <c r="E5428" s="243"/>
      <c r="F5428" s="244"/>
      <c r="G5428" s="247"/>
      <c r="H5428" s="246"/>
      <c r="I5428" s="248"/>
    </row>
    <row r="5429" spans="1:9">
      <c r="A5429" s="242"/>
      <c r="B5429" s="242"/>
      <c r="C5429" s="242"/>
      <c r="D5429" s="243"/>
      <c r="E5429" s="243"/>
      <c r="F5429" s="244"/>
      <c r="G5429" s="247"/>
      <c r="H5429" s="246"/>
      <c r="I5429" s="248"/>
    </row>
    <row r="5430" spans="1:9">
      <c r="A5430" s="242"/>
      <c r="B5430" s="242"/>
      <c r="C5430" s="242"/>
      <c r="D5430" s="243"/>
      <c r="E5430" s="243"/>
      <c r="F5430" s="244"/>
      <c r="G5430" s="247"/>
      <c r="H5430" s="246"/>
      <c r="I5430" s="248"/>
    </row>
    <row r="5431" spans="1:9">
      <c r="A5431" s="242"/>
      <c r="B5431" s="242"/>
      <c r="C5431" s="242"/>
      <c r="D5431" s="243"/>
      <c r="E5431" s="243"/>
      <c r="F5431" s="244"/>
      <c r="G5431" s="247"/>
      <c r="H5431" s="246"/>
      <c r="I5431" s="248"/>
    </row>
    <row r="5432" spans="1:9">
      <c r="A5432" s="242"/>
      <c r="B5432" s="242"/>
      <c r="C5432" s="242"/>
      <c r="D5432" s="243"/>
      <c r="E5432" s="243"/>
      <c r="F5432" s="244"/>
      <c r="G5432" s="247"/>
      <c r="H5432" s="246"/>
      <c r="I5432" s="248"/>
    </row>
    <row r="5433" spans="1:9">
      <c r="A5433" s="242"/>
      <c r="B5433" s="242"/>
      <c r="C5433" s="242"/>
      <c r="D5433" s="243"/>
      <c r="E5433" s="243"/>
      <c r="F5433" s="244"/>
      <c r="G5433" s="247"/>
      <c r="H5433" s="246"/>
      <c r="I5433" s="248"/>
    </row>
    <row r="5434" spans="1:9">
      <c r="A5434" s="242"/>
      <c r="B5434" s="242"/>
      <c r="C5434" s="242"/>
      <c r="D5434" s="243"/>
      <c r="E5434" s="243"/>
      <c r="F5434" s="244"/>
      <c r="G5434" s="247"/>
      <c r="H5434" s="246"/>
      <c r="I5434" s="248"/>
    </row>
    <row r="5435" spans="1:9">
      <c r="A5435" s="242"/>
      <c r="B5435" s="242"/>
      <c r="C5435" s="242"/>
      <c r="D5435" s="243"/>
      <c r="E5435" s="243"/>
      <c r="F5435" s="244"/>
      <c r="G5435" s="247"/>
      <c r="H5435" s="246"/>
      <c r="I5435" s="248"/>
    </row>
    <row r="5436" spans="1:9">
      <c r="A5436" s="242"/>
      <c r="B5436" s="242"/>
      <c r="C5436" s="242"/>
      <c r="D5436" s="243"/>
      <c r="E5436" s="243"/>
      <c r="F5436" s="244"/>
      <c r="G5436" s="247"/>
      <c r="H5436" s="246"/>
      <c r="I5436" s="248"/>
    </row>
    <row r="5437" spans="1:9">
      <c r="A5437" s="242"/>
      <c r="B5437" s="242"/>
      <c r="C5437" s="242"/>
      <c r="D5437" s="243"/>
      <c r="E5437" s="243"/>
      <c r="F5437" s="244"/>
      <c r="G5437" s="247"/>
      <c r="H5437" s="246"/>
      <c r="I5437" s="248"/>
    </row>
    <row r="5438" spans="1:9">
      <c r="A5438" s="242"/>
      <c r="B5438" s="242"/>
      <c r="C5438" s="242"/>
      <c r="D5438" s="243"/>
      <c r="E5438" s="243"/>
      <c r="F5438" s="244"/>
      <c r="G5438" s="247"/>
      <c r="H5438" s="246"/>
      <c r="I5438" s="248"/>
    </row>
    <row r="5439" spans="1:9">
      <c r="A5439" s="242"/>
      <c r="B5439" s="242"/>
      <c r="C5439" s="242"/>
      <c r="D5439" s="243"/>
      <c r="E5439" s="243"/>
      <c r="F5439" s="244"/>
      <c r="G5439" s="247"/>
      <c r="H5439" s="246"/>
      <c r="I5439" s="248"/>
    </row>
    <row r="5440" spans="1:9">
      <c r="A5440" s="242"/>
      <c r="B5440" s="242"/>
      <c r="C5440" s="242"/>
      <c r="D5440" s="243"/>
      <c r="E5440" s="243"/>
      <c r="F5440" s="244"/>
      <c r="G5440" s="247"/>
      <c r="H5440" s="246"/>
      <c r="I5440" s="248"/>
    </row>
    <row r="5441" spans="1:9">
      <c r="A5441" s="242"/>
      <c r="B5441" s="242"/>
      <c r="C5441" s="242"/>
      <c r="D5441" s="243"/>
      <c r="E5441" s="243"/>
      <c r="F5441" s="244"/>
      <c r="G5441" s="247"/>
      <c r="H5441" s="246"/>
      <c r="I5441" s="248"/>
    </row>
    <row r="5442" spans="1:9">
      <c r="A5442" s="242"/>
      <c r="B5442" s="242"/>
      <c r="C5442" s="242"/>
      <c r="D5442" s="243"/>
      <c r="E5442" s="243"/>
      <c r="F5442" s="244"/>
      <c r="G5442" s="247"/>
      <c r="H5442" s="246"/>
      <c r="I5442" s="248"/>
    </row>
    <row r="5443" spans="1:9">
      <c r="A5443" s="242"/>
      <c r="B5443" s="242"/>
      <c r="C5443" s="242"/>
      <c r="D5443" s="243"/>
      <c r="E5443" s="243"/>
      <c r="F5443" s="244"/>
      <c r="G5443" s="247"/>
      <c r="H5443" s="246"/>
      <c r="I5443" s="248"/>
    </row>
    <row r="5444" spans="1:9">
      <c r="A5444" s="242"/>
      <c r="B5444" s="242"/>
      <c r="C5444" s="242"/>
      <c r="D5444" s="243"/>
      <c r="E5444" s="243"/>
      <c r="F5444" s="244"/>
      <c r="G5444" s="247"/>
      <c r="H5444" s="246"/>
      <c r="I5444" s="248"/>
    </row>
    <row r="5445" spans="1:9">
      <c r="A5445" s="242"/>
      <c r="B5445" s="242"/>
      <c r="C5445" s="242"/>
      <c r="D5445" s="243"/>
      <c r="E5445" s="243"/>
      <c r="F5445" s="244"/>
      <c r="G5445" s="247"/>
      <c r="H5445" s="246"/>
      <c r="I5445" s="248"/>
    </row>
    <row r="5446" spans="1:9">
      <c r="A5446" s="242"/>
      <c r="B5446" s="242"/>
      <c r="C5446" s="242"/>
      <c r="D5446" s="243"/>
      <c r="E5446" s="243"/>
      <c r="F5446" s="244"/>
      <c r="G5446" s="247"/>
      <c r="H5446" s="246"/>
      <c r="I5446" s="248"/>
    </row>
    <row r="5447" spans="1:9">
      <c r="A5447" s="242"/>
      <c r="B5447" s="242"/>
      <c r="C5447" s="242"/>
      <c r="D5447" s="243"/>
      <c r="E5447" s="243"/>
      <c r="F5447" s="244"/>
      <c r="G5447" s="247"/>
      <c r="H5447" s="246"/>
      <c r="I5447" s="248"/>
    </row>
    <row r="5448" spans="1:9">
      <c r="A5448" s="242"/>
      <c r="B5448" s="242"/>
      <c r="C5448" s="242"/>
      <c r="D5448" s="243"/>
      <c r="E5448" s="243"/>
      <c r="F5448" s="244"/>
      <c r="G5448" s="247"/>
      <c r="H5448" s="246"/>
      <c r="I5448" s="248"/>
    </row>
    <row r="5449" spans="1:9">
      <c r="A5449" s="242"/>
      <c r="B5449" s="242"/>
      <c r="C5449" s="242"/>
      <c r="D5449" s="243"/>
      <c r="E5449" s="243"/>
      <c r="F5449" s="244"/>
      <c r="G5449" s="247"/>
      <c r="H5449" s="246"/>
      <c r="I5449" s="248"/>
    </row>
    <row r="5450" spans="1:9">
      <c r="A5450" s="242"/>
      <c r="B5450" s="242"/>
      <c r="C5450" s="242"/>
      <c r="D5450" s="243"/>
      <c r="E5450" s="243"/>
      <c r="F5450" s="244"/>
      <c r="G5450" s="247"/>
      <c r="H5450" s="246"/>
      <c r="I5450" s="248"/>
    </row>
    <row r="5451" spans="1:9">
      <c r="A5451" s="242"/>
      <c r="B5451" s="242"/>
      <c r="C5451" s="242"/>
      <c r="D5451" s="243"/>
      <c r="E5451" s="243"/>
      <c r="F5451" s="244"/>
      <c r="G5451" s="247"/>
      <c r="H5451" s="246"/>
      <c r="I5451" s="248"/>
    </row>
    <row r="5452" spans="1:9">
      <c r="A5452" s="242"/>
      <c r="B5452" s="242"/>
      <c r="C5452" s="242"/>
      <c r="D5452" s="243"/>
      <c r="E5452" s="243"/>
      <c r="F5452" s="244"/>
      <c r="G5452" s="247"/>
      <c r="H5452" s="246"/>
      <c r="I5452" s="248"/>
    </row>
    <row r="5453" spans="1:9">
      <c r="A5453" s="242"/>
      <c r="B5453" s="242"/>
      <c r="C5453" s="242"/>
      <c r="D5453" s="243"/>
      <c r="E5453" s="243"/>
      <c r="F5453" s="244"/>
      <c r="G5453" s="247"/>
      <c r="H5453" s="246"/>
      <c r="I5453" s="248"/>
    </row>
    <row r="5454" spans="1:9">
      <c r="A5454" s="242"/>
      <c r="B5454" s="242"/>
      <c r="C5454" s="242"/>
      <c r="D5454" s="243"/>
      <c r="E5454" s="243"/>
      <c r="F5454" s="244"/>
      <c r="G5454" s="247"/>
      <c r="H5454" s="246"/>
      <c r="I5454" s="248"/>
    </row>
    <row r="5455" spans="1:9">
      <c r="A5455" s="242"/>
      <c r="B5455" s="242"/>
      <c r="C5455" s="242"/>
      <c r="D5455" s="243"/>
      <c r="E5455" s="243"/>
      <c r="F5455" s="244"/>
      <c r="G5455" s="247"/>
      <c r="H5455" s="246"/>
      <c r="I5455" s="248"/>
    </row>
    <row r="5456" spans="1:9">
      <c r="A5456" s="242"/>
      <c r="B5456" s="242"/>
      <c r="C5456" s="242"/>
      <c r="D5456" s="243"/>
      <c r="E5456" s="243"/>
      <c r="F5456" s="244"/>
      <c r="G5456" s="247"/>
      <c r="H5456" s="246"/>
      <c r="I5456" s="248"/>
    </row>
    <row r="5457" spans="1:9">
      <c r="A5457" s="242"/>
      <c r="B5457" s="242"/>
      <c r="C5457" s="242"/>
      <c r="D5457" s="243"/>
      <c r="E5457" s="243"/>
      <c r="F5457" s="244"/>
      <c r="G5457" s="247"/>
      <c r="H5457" s="246"/>
      <c r="I5457" s="248"/>
    </row>
    <row r="5458" spans="1:9">
      <c r="A5458" s="242"/>
      <c r="B5458" s="242"/>
      <c r="C5458" s="242"/>
      <c r="D5458" s="243"/>
      <c r="E5458" s="243"/>
      <c r="F5458" s="244"/>
      <c r="G5458" s="247"/>
      <c r="H5458" s="246"/>
      <c r="I5458" s="248"/>
    </row>
    <row r="5459" spans="1:9">
      <c r="A5459" s="242"/>
      <c r="B5459" s="242"/>
      <c r="C5459" s="242"/>
      <c r="D5459" s="243"/>
      <c r="E5459" s="243"/>
      <c r="F5459" s="244"/>
      <c r="G5459" s="247"/>
      <c r="H5459" s="246"/>
      <c r="I5459" s="248"/>
    </row>
    <row r="5460" spans="1:9">
      <c r="A5460" s="242"/>
      <c r="B5460" s="242"/>
      <c r="C5460" s="242"/>
      <c r="D5460" s="243"/>
      <c r="E5460" s="243"/>
      <c r="F5460" s="244"/>
      <c r="G5460" s="247"/>
      <c r="H5460" s="246"/>
      <c r="I5460" s="248"/>
    </row>
    <row r="5461" spans="1:9">
      <c r="A5461" s="242"/>
      <c r="B5461" s="242"/>
      <c r="C5461" s="242"/>
      <c r="D5461" s="243"/>
      <c r="E5461" s="243"/>
      <c r="F5461" s="244"/>
      <c r="G5461" s="247"/>
      <c r="H5461" s="246"/>
      <c r="I5461" s="248"/>
    </row>
    <row r="5462" spans="1:9">
      <c r="A5462" s="242"/>
      <c r="B5462" s="242"/>
      <c r="C5462" s="242"/>
      <c r="D5462" s="243"/>
      <c r="E5462" s="243"/>
      <c r="F5462" s="244"/>
      <c r="G5462" s="247"/>
      <c r="H5462" s="246"/>
      <c r="I5462" s="248"/>
    </row>
    <row r="5463" spans="1:9">
      <c r="A5463" s="242"/>
      <c r="B5463" s="242"/>
      <c r="C5463" s="242"/>
      <c r="D5463" s="243"/>
      <c r="E5463" s="243"/>
      <c r="F5463" s="244"/>
      <c r="G5463" s="247"/>
      <c r="H5463" s="246"/>
      <c r="I5463" s="248"/>
    </row>
    <row r="5464" spans="1:9">
      <c r="A5464" s="242"/>
      <c r="B5464" s="242"/>
      <c r="C5464" s="242"/>
      <c r="D5464" s="243"/>
      <c r="E5464" s="243"/>
      <c r="F5464" s="244"/>
      <c r="G5464" s="247"/>
      <c r="H5464" s="246"/>
      <c r="I5464" s="248"/>
    </row>
    <row r="5465" spans="1:9">
      <c r="A5465" s="242"/>
      <c r="B5465" s="242"/>
      <c r="C5465" s="242"/>
      <c r="D5465" s="243"/>
      <c r="E5465" s="243"/>
      <c r="F5465" s="244"/>
      <c r="G5465" s="247"/>
      <c r="H5465" s="246"/>
      <c r="I5465" s="248"/>
    </row>
    <row r="5466" spans="1:9">
      <c r="A5466" s="242"/>
      <c r="B5466" s="242"/>
      <c r="C5466" s="242"/>
      <c r="D5466" s="243"/>
      <c r="E5466" s="243"/>
      <c r="F5466" s="244"/>
      <c r="G5466" s="247"/>
      <c r="H5466" s="246"/>
      <c r="I5466" s="248"/>
    </row>
    <row r="5467" spans="1:9">
      <c r="A5467" s="242"/>
      <c r="B5467" s="242"/>
      <c r="C5467" s="242"/>
      <c r="D5467" s="243"/>
      <c r="E5467" s="243"/>
      <c r="F5467" s="244"/>
      <c r="G5467" s="247"/>
      <c r="H5467" s="246"/>
      <c r="I5467" s="248"/>
    </row>
    <row r="5468" spans="1:9">
      <c r="A5468" s="242"/>
      <c r="B5468" s="242"/>
      <c r="C5468" s="242"/>
      <c r="D5468" s="243"/>
      <c r="E5468" s="243"/>
      <c r="F5468" s="244"/>
      <c r="G5468" s="247"/>
      <c r="H5468" s="246"/>
      <c r="I5468" s="248"/>
    </row>
    <row r="5469" spans="1:9">
      <c r="A5469" s="242"/>
      <c r="B5469" s="242"/>
      <c r="C5469" s="242"/>
      <c r="D5469" s="243"/>
      <c r="E5469" s="243"/>
      <c r="F5469" s="244"/>
      <c r="G5469" s="247"/>
      <c r="H5469" s="246"/>
      <c r="I5469" s="248"/>
    </row>
    <row r="5470" spans="1:9">
      <c r="A5470" s="242"/>
      <c r="B5470" s="242"/>
      <c r="C5470" s="242"/>
      <c r="D5470" s="243"/>
      <c r="E5470" s="243"/>
      <c r="F5470" s="244"/>
      <c r="G5470" s="247"/>
      <c r="H5470" s="246"/>
      <c r="I5470" s="248"/>
    </row>
    <row r="5471" spans="1:9">
      <c r="A5471" s="242"/>
      <c r="B5471" s="242"/>
      <c r="C5471" s="242"/>
      <c r="D5471" s="243"/>
      <c r="E5471" s="243"/>
      <c r="F5471" s="244"/>
      <c r="G5471" s="247"/>
      <c r="H5471" s="246"/>
      <c r="I5471" s="248"/>
    </row>
    <row r="5472" spans="1:9">
      <c r="A5472" s="242"/>
      <c r="B5472" s="242"/>
      <c r="C5472" s="242"/>
      <c r="D5472" s="243"/>
      <c r="E5472" s="243"/>
      <c r="F5472" s="244"/>
      <c r="G5472" s="247"/>
      <c r="H5472" s="246"/>
      <c r="I5472" s="248"/>
    </row>
    <row r="5473" spans="1:9">
      <c r="A5473" s="242"/>
      <c r="B5473" s="242"/>
      <c r="C5473" s="242"/>
      <c r="D5473" s="243"/>
      <c r="E5473" s="243"/>
      <c r="F5473" s="244"/>
      <c r="G5473" s="247"/>
      <c r="H5473" s="246"/>
      <c r="I5473" s="248"/>
    </row>
    <row r="5474" spans="1:9">
      <c r="A5474" s="242"/>
      <c r="B5474" s="242"/>
      <c r="C5474" s="242"/>
      <c r="D5474" s="243"/>
      <c r="E5474" s="243"/>
      <c r="F5474" s="244"/>
      <c r="G5474" s="247"/>
      <c r="H5474" s="246"/>
      <c r="I5474" s="248"/>
    </row>
    <row r="5475" spans="1:9">
      <c r="A5475" s="242"/>
      <c r="B5475" s="242"/>
      <c r="C5475" s="242"/>
      <c r="D5475" s="243"/>
      <c r="E5475" s="243"/>
      <c r="F5475" s="244"/>
      <c r="G5475" s="247"/>
      <c r="H5475" s="246"/>
      <c r="I5475" s="248"/>
    </row>
    <row r="5476" spans="1:9">
      <c r="A5476" s="242"/>
      <c r="B5476" s="242"/>
      <c r="C5476" s="242"/>
      <c r="D5476" s="243"/>
      <c r="E5476" s="243"/>
      <c r="F5476" s="244"/>
      <c r="G5476" s="247"/>
      <c r="H5476" s="246"/>
      <c r="I5476" s="248"/>
    </row>
    <row r="5477" spans="1:9">
      <c r="A5477" s="242"/>
      <c r="B5477" s="242"/>
      <c r="C5477" s="242"/>
      <c r="D5477" s="243"/>
      <c r="E5477" s="243"/>
      <c r="F5477" s="244"/>
      <c r="G5477" s="247"/>
      <c r="H5477" s="246"/>
      <c r="I5477" s="248"/>
    </row>
    <row r="5478" spans="1:9">
      <c r="A5478" s="242"/>
      <c r="B5478" s="242"/>
      <c r="C5478" s="242"/>
      <c r="D5478" s="243"/>
      <c r="E5478" s="243"/>
      <c r="F5478" s="244"/>
      <c r="G5478" s="247"/>
      <c r="H5478" s="246"/>
      <c r="I5478" s="248"/>
    </row>
    <row r="5479" spans="1:9">
      <c r="A5479" s="242"/>
      <c r="B5479" s="242"/>
      <c r="C5479" s="242"/>
      <c r="D5479" s="243"/>
      <c r="E5479" s="243"/>
      <c r="F5479" s="244"/>
      <c r="G5479" s="247"/>
      <c r="H5479" s="246"/>
      <c r="I5479" s="248"/>
    </row>
    <row r="5480" spans="1:9">
      <c r="A5480" s="242"/>
      <c r="B5480" s="242"/>
      <c r="C5480" s="242"/>
      <c r="D5480" s="243"/>
      <c r="E5480" s="243"/>
      <c r="F5480" s="244"/>
      <c r="G5480" s="247"/>
      <c r="H5480" s="246"/>
      <c r="I5480" s="248"/>
    </row>
    <row r="5481" spans="1:9">
      <c r="A5481" s="242"/>
      <c r="B5481" s="242"/>
      <c r="C5481" s="242"/>
      <c r="D5481" s="243"/>
      <c r="E5481" s="243"/>
      <c r="F5481" s="244"/>
      <c r="G5481" s="247"/>
      <c r="H5481" s="246"/>
      <c r="I5481" s="248"/>
    </row>
    <row r="5482" spans="1:9">
      <c r="A5482" s="242"/>
      <c r="B5482" s="242"/>
      <c r="C5482" s="242"/>
      <c r="D5482" s="243"/>
      <c r="E5482" s="243"/>
      <c r="F5482" s="244"/>
      <c r="G5482" s="247"/>
      <c r="H5482" s="246"/>
      <c r="I5482" s="248"/>
    </row>
    <row r="5483" spans="1:9">
      <c r="A5483" s="242"/>
      <c r="B5483" s="242"/>
      <c r="C5483" s="242"/>
      <c r="D5483" s="243"/>
      <c r="E5483" s="243"/>
      <c r="F5483" s="244"/>
      <c r="G5483" s="247"/>
      <c r="H5483" s="246"/>
      <c r="I5483" s="248"/>
    </row>
    <row r="5484" spans="1:9">
      <c r="A5484" s="242"/>
      <c r="B5484" s="242"/>
      <c r="C5484" s="242"/>
      <c r="D5484" s="243"/>
      <c r="E5484" s="243"/>
      <c r="F5484" s="244"/>
      <c r="G5484" s="247"/>
      <c r="H5484" s="246"/>
      <c r="I5484" s="248"/>
    </row>
    <row r="5485" spans="1:9">
      <c r="A5485" s="242"/>
      <c r="B5485" s="242"/>
      <c r="C5485" s="242"/>
      <c r="D5485" s="243"/>
      <c r="E5485" s="243"/>
      <c r="F5485" s="244"/>
      <c r="G5485" s="247"/>
      <c r="H5485" s="246"/>
      <c r="I5485" s="248"/>
    </row>
    <row r="5486" spans="1:9">
      <c r="A5486" s="242"/>
      <c r="B5486" s="242"/>
      <c r="C5486" s="242"/>
      <c r="D5486" s="243"/>
      <c r="E5486" s="243"/>
      <c r="F5486" s="244"/>
      <c r="G5486" s="247"/>
      <c r="H5486" s="246"/>
      <c r="I5486" s="248"/>
    </row>
    <row r="5487" spans="1:9">
      <c r="A5487" s="242"/>
      <c r="B5487" s="242"/>
      <c r="C5487" s="242"/>
      <c r="D5487" s="243"/>
      <c r="E5487" s="243"/>
      <c r="F5487" s="244"/>
      <c r="G5487" s="247"/>
      <c r="H5487" s="246"/>
      <c r="I5487" s="248"/>
    </row>
    <row r="5488" spans="1:9">
      <c r="A5488" s="242"/>
      <c r="B5488" s="242"/>
      <c r="C5488" s="242"/>
      <c r="D5488" s="243"/>
      <c r="E5488" s="243"/>
      <c r="F5488" s="244"/>
      <c r="G5488" s="247"/>
      <c r="H5488" s="246"/>
      <c r="I5488" s="248"/>
    </row>
    <row r="5489" spans="1:9">
      <c r="A5489" s="242"/>
      <c r="B5489" s="242"/>
      <c r="C5489" s="242"/>
      <c r="D5489" s="243"/>
      <c r="E5489" s="243"/>
      <c r="F5489" s="244"/>
      <c r="G5489" s="247"/>
      <c r="H5489" s="246"/>
      <c r="I5489" s="248"/>
    </row>
    <row r="5490" spans="1:9">
      <c r="A5490" s="242"/>
      <c r="B5490" s="242"/>
      <c r="C5490" s="242"/>
      <c r="D5490" s="243"/>
      <c r="E5490" s="243"/>
      <c r="F5490" s="244"/>
      <c r="G5490" s="247"/>
      <c r="H5490" s="246"/>
      <c r="I5490" s="248"/>
    </row>
    <row r="5491" spans="1:9">
      <c r="A5491" s="242"/>
      <c r="B5491" s="242"/>
      <c r="C5491" s="242"/>
      <c r="D5491" s="243"/>
      <c r="E5491" s="243"/>
      <c r="F5491" s="244"/>
      <c r="G5491" s="247"/>
      <c r="H5491" s="246"/>
      <c r="I5491" s="248"/>
    </row>
    <row r="5492" spans="1:9">
      <c r="A5492" s="242"/>
      <c r="B5492" s="242"/>
      <c r="C5492" s="242"/>
      <c r="D5492" s="243"/>
      <c r="E5492" s="243"/>
      <c r="F5492" s="244"/>
      <c r="G5492" s="247"/>
      <c r="H5492" s="246"/>
      <c r="I5492" s="248"/>
    </row>
    <row r="5493" spans="1:9">
      <c r="A5493" s="242"/>
      <c r="B5493" s="242"/>
      <c r="C5493" s="242"/>
      <c r="D5493" s="243"/>
      <c r="E5493" s="243"/>
      <c r="F5493" s="244"/>
      <c r="G5493" s="247"/>
      <c r="H5493" s="246"/>
      <c r="I5493" s="248"/>
    </row>
    <row r="5494" spans="1:9">
      <c r="A5494" s="242"/>
      <c r="B5494" s="242"/>
      <c r="C5494" s="242"/>
      <c r="D5494" s="243"/>
      <c r="E5494" s="243"/>
      <c r="F5494" s="244"/>
      <c r="G5494" s="247"/>
      <c r="H5494" s="246"/>
      <c r="I5494" s="248"/>
    </row>
    <row r="5495" spans="1:9">
      <c r="A5495" s="242"/>
      <c r="B5495" s="242"/>
      <c r="C5495" s="242"/>
      <c r="D5495" s="243"/>
      <c r="E5495" s="243"/>
      <c r="F5495" s="244"/>
      <c r="G5495" s="247"/>
      <c r="H5495" s="246"/>
      <c r="I5495" s="248"/>
    </row>
    <row r="5496" spans="1:9">
      <c r="A5496" s="242"/>
      <c r="B5496" s="242"/>
      <c r="C5496" s="242"/>
      <c r="D5496" s="243"/>
      <c r="E5496" s="243"/>
      <c r="F5496" s="244"/>
      <c r="G5496" s="247"/>
      <c r="H5496" s="246"/>
      <c r="I5496" s="248"/>
    </row>
    <row r="5497" spans="1:9">
      <c r="A5497" s="242"/>
      <c r="B5497" s="242"/>
      <c r="C5497" s="242"/>
      <c r="D5497" s="243"/>
      <c r="E5497" s="243"/>
      <c r="F5497" s="244"/>
      <c r="G5497" s="247"/>
      <c r="H5497" s="246"/>
      <c r="I5497" s="248"/>
    </row>
    <row r="5498" spans="1:9">
      <c r="A5498" s="242"/>
      <c r="B5498" s="242"/>
      <c r="C5498" s="242"/>
      <c r="D5498" s="243"/>
      <c r="E5498" s="243"/>
      <c r="F5498" s="244"/>
      <c r="G5498" s="247"/>
      <c r="H5498" s="246"/>
      <c r="I5498" s="248"/>
    </row>
    <row r="5499" spans="1:9">
      <c r="A5499" s="242"/>
      <c r="B5499" s="242"/>
      <c r="C5499" s="242"/>
      <c r="D5499" s="243"/>
      <c r="E5499" s="243"/>
      <c r="F5499" s="244"/>
      <c r="G5499" s="247"/>
      <c r="H5499" s="246"/>
      <c r="I5499" s="248"/>
    </row>
    <row r="5500" spans="1:9">
      <c r="A5500" s="242"/>
      <c r="B5500" s="242"/>
      <c r="C5500" s="242"/>
      <c r="D5500" s="243"/>
      <c r="E5500" s="243"/>
      <c r="F5500" s="244"/>
      <c r="G5500" s="247"/>
      <c r="H5500" s="246"/>
      <c r="I5500" s="248"/>
    </row>
  </sheetData>
  <phoneticPr fontId="46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R12" sqref="R12"/>
    </sheetView>
  </sheetViews>
  <sheetFormatPr defaultRowHeight="13.5"/>
  <cols>
    <col min="1" max="15" width="6.75" customWidth="1"/>
    <col min="257" max="271" width="6.75" customWidth="1"/>
    <col min="513" max="527" width="6.75" customWidth="1"/>
    <col min="769" max="783" width="6.75" customWidth="1"/>
    <col min="1025" max="1039" width="6.75" customWidth="1"/>
    <col min="1281" max="1295" width="6.75" customWidth="1"/>
    <col min="1537" max="1551" width="6.75" customWidth="1"/>
    <col min="1793" max="1807" width="6.75" customWidth="1"/>
    <col min="2049" max="2063" width="6.75" customWidth="1"/>
    <col min="2305" max="2319" width="6.75" customWidth="1"/>
    <col min="2561" max="2575" width="6.75" customWidth="1"/>
    <col min="2817" max="2831" width="6.75" customWidth="1"/>
    <col min="3073" max="3087" width="6.75" customWidth="1"/>
    <col min="3329" max="3343" width="6.75" customWidth="1"/>
    <col min="3585" max="3599" width="6.75" customWidth="1"/>
    <col min="3841" max="3855" width="6.75" customWidth="1"/>
    <col min="4097" max="4111" width="6.75" customWidth="1"/>
    <col min="4353" max="4367" width="6.75" customWidth="1"/>
    <col min="4609" max="4623" width="6.75" customWidth="1"/>
    <col min="4865" max="4879" width="6.75" customWidth="1"/>
    <col min="5121" max="5135" width="6.75" customWidth="1"/>
    <col min="5377" max="5391" width="6.75" customWidth="1"/>
    <col min="5633" max="5647" width="6.75" customWidth="1"/>
    <col min="5889" max="5903" width="6.75" customWidth="1"/>
    <col min="6145" max="6159" width="6.75" customWidth="1"/>
    <col min="6401" max="6415" width="6.75" customWidth="1"/>
    <col min="6657" max="6671" width="6.75" customWidth="1"/>
    <col min="6913" max="6927" width="6.75" customWidth="1"/>
    <col min="7169" max="7183" width="6.75" customWidth="1"/>
    <col min="7425" max="7439" width="6.75" customWidth="1"/>
    <col min="7681" max="7695" width="6.75" customWidth="1"/>
    <col min="7937" max="7951" width="6.75" customWidth="1"/>
    <col min="8193" max="8207" width="6.75" customWidth="1"/>
    <col min="8449" max="8463" width="6.75" customWidth="1"/>
    <col min="8705" max="8719" width="6.75" customWidth="1"/>
    <col min="8961" max="8975" width="6.75" customWidth="1"/>
    <col min="9217" max="9231" width="6.75" customWidth="1"/>
    <col min="9473" max="9487" width="6.75" customWidth="1"/>
    <col min="9729" max="9743" width="6.75" customWidth="1"/>
    <col min="9985" max="9999" width="6.75" customWidth="1"/>
    <col min="10241" max="10255" width="6.75" customWidth="1"/>
    <col min="10497" max="10511" width="6.75" customWidth="1"/>
    <col min="10753" max="10767" width="6.75" customWidth="1"/>
    <col min="11009" max="11023" width="6.75" customWidth="1"/>
    <col min="11265" max="11279" width="6.75" customWidth="1"/>
    <col min="11521" max="11535" width="6.75" customWidth="1"/>
    <col min="11777" max="11791" width="6.75" customWidth="1"/>
    <col min="12033" max="12047" width="6.75" customWidth="1"/>
    <col min="12289" max="12303" width="6.75" customWidth="1"/>
    <col min="12545" max="12559" width="6.75" customWidth="1"/>
    <col min="12801" max="12815" width="6.75" customWidth="1"/>
    <col min="13057" max="13071" width="6.75" customWidth="1"/>
    <col min="13313" max="13327" width="6.75" customWidth="1"/>
    <col min="13569" max="13583" width="6.75" customWidth="1"/>
    <col min="13825" max="13839" width="6.75" customWidth="1"/>
    <col min="14081" max="14095" width="6.75" customWidth="1"/>
    <col min="14337" max="14351" width="6.75" customWidth="1"/>
    <col min="14593" max="14607" width="6.75" customWidth="1"/>
    <col min="14849" max="14863" width="6.75" customWidth="1"/>
    <col min="15105" max="15119" width="6.75" customWidth="1"/>
    <col min="15361" max="15375" width="6.75" customWidth="1"/>
    <col min="15617" max="15631" width="6.75" customWidth="1"/>
    <col min="15873" max="15887" width="6.75" customWidth="1"/>
    <col min="16129" max="16143" width="6.75" customWidth="1"/>
  </cols>
  <sheetData>
    <row r="1" spans="1:15" ht="36" customHeight="1">
      <c r="A1" s="255"/>
      <c r="B1" s="255">
        <v>1</v>
      </c>
      <c r="C1" s="255">
        <v>2</v>
      </c>
      <c r="D1" s="255">
        <v>3</v>
      </c>
      <c r="E1" s="255">
        <v>4</v>
      </c>
      <c r="F1" s="255">
        <v>5</v>
      </c>
      <c r="G1" s="255">
        <v>6</v>
      </c>
      <c r="H1" s="255">
        <v>7</v>
      </c>
      <c r="I1" s="255">
        <v>8</v>
      </c>
      <c r="J1" s="255">
        <v>9</v>
      </c>
      <c r="K1" s="255">
        <v>10</v>
      </c>
      <c r="L1" s="255">
        <v>11</v>
      </c>
      <c r="M1" s="255">
        <v>12</v>
      </c>
      <c r="N1" s="255">
        <v>13</v>
      </c>
      <c r="O1" s="255">
        <v>14</v>
      </c>
    </row>
    <row r="2" spans="1:15" ht="36" customHeight="1">
      <c r="A2" s="256" t="s">
        <v>731</v>
      </c>
      <c r="B2" s="257" t="s">
        <v>687</v>
      </c>
      <c r="C2" s="258" t="s">
        <v>1050</v>
      </c>
      <c r="D2" s="258" t="s">
        <v>1043</v>
      </c>
      <c r="E2" s="258" t="s">
        <v>1040</v>
      </c>
      <c r="F2" s="258" t="s">
        <v>1039</v>
      </c>
      <c r="G2" s="258" t="s">
        <v>1036</v>
      </c>
      <c r="H2" s="258" t="s">
        <v>1063</v>
      </c>
      <c r="I2" s="259" t="s">
        <v>1073</v>
      </c>
      <c r="J2" s="259" t="s">
        <v>1074</v>
      </c>
      <c r="K2" s="259" t="s">
        <v>1078</v>
      </c>
      <c r="L2" s="259" t="s">
        <v>1138</v>
      </c>
      <c r="M2" s="259" t="s">
        <v>1146</v>
      </c>
      <c r="N2" s="259" t="s">
        <v>1147</v>
      </c>
      <c r="O2" s="257" t="s">
        <v>687</v>
      </c>
    </row>
    <row r="3" spans="1:15" ht="36" customHeight="1">
      <c r="A3" s="256" t="s">
        <v>1513</v>
      </c>
      <c r="B3" s="258" t="s">
        <v>1038</v>
      </c>
      <c r="C3" s="258" t="s">
        <v>1041</v>
      </c>
      <c r="D3" s="258" t="s">
        <v>1049</v>
      </c>
      <c r="E3" s="258" t="s">
        <v>1042</v>
      </c>
      <c r="F3" s="257" t="s">
        <v>687</v>
      </c>
      <c r="G3" s="258" t="s">
        <v>1037</v>
      </c>
      <c r="H3" s="258" t="s">
        <v>1062</v>
      </c>
      <c r="I3" s="259" t="s">
        <v>1072</v>
      </c>
      <c r="J3" s="259" t="s">
        <v>1075</v>
      </c>
      <c r="K3" s="257" t="s">
        <v>687</v>
      </c>
      <c r="L3" s="259" t="s">
        <v>1139</v>
      </c>
      <c r="M3" s="259" t="s">
        <v>1145</v>
      </c>
      <c r="N3" s="259" t="s">
        <v>1148</v>
      </c>
      <c r="O3" s="259" t="s">
        <v>1153</v>
      </c>
    </row>
    <row r="4" spans="1:15" ht="36" customHeight="1">
      <c r="A4" s="256" t="s">
        <v>1514</v>
      </c>
      <c r="B4" s="258" t="s">
        <v>1044</v>
      </c>
      <c r="C4" s="258" t="s">
        <v>1032</v>
      </c>
      <c r="D4" s="258" t="s">
        <v>1059</v>
      </c>
      <c r="E4" s="258" t="s">
        <v>1056</v>
      </c>
      <c r="F4" s="258" t="s">
        <v>1054</v>
      </c>
      <c r="G4" s="258" t="s">
        <v>1053</v>
      </c>
      <c r="H4" s="260" t="s">
        <v>1064</v>
      </c>
      <c r="I4" s="259" t="s">
        <v>1071</v>
      </c>
      <c r="J4" s="259" t="s">
        <v>1076</v>
      </c>
      <c r="K4" s="259" t="s">
        <v>1079</v>
      </c>
      <c r="L4" s="259" t="s">
        <v>1140</v>
      </c>
      <c r="M4" s="259" t="s">
        <v>1144</v>
      </c>
      <c r="N4" s="259" t="s">
        <v>1149</v>
      </c>
      <c r="O4" s="259" t="s">
        <v>1152</v>
      </c>
    </row>
    <row r="5" spans="1:15" ht="36" customHeight="1">
      <c r="A5" s="256" t="s">
        <v>1515</v>
      </c>
      <c r="B5" s="258" t="s">
        <v>1051</v>
      </c>
      <c r="C5" s="258" t="s">
        <v>1048</v>
      </c>
      <c r="D5" s="258" t="s">
        <v>1047</v>
      </c>
      <c r="E5" s="258" t="s">
        <v>1057</v>
      </c>
      <c r="F5" s="258" t="s">
        <v>1055</v>
      </c>
      <c r="G5" s="258" t="s">
        <v>1061</v>
      </c>
      <c r="H5" s="259" t="s">
        <v>1067</v>
      </c>
      <c r="I5" s="259" t="s">
        <v>1070</v>
      </c>
      <c r="J5" s="259" t="s">
        <v>1077</v>
      </c>
      <c r="K5" s="259" t="s">
        <v>1080</v>
      </c>
      <c r="L5" s="259" t="s">
        <v>1141</v>
      </c>
      <c r="M5" s="259" t="s">
        <v>1143</v>
      </c>
      <c r="N5" s="259" t="s">
        <v>1150</v>
      </c>
      <c r="O5" s="259" t="s">
        <v>1151</v>
      </c>
    </row>
    <row r="6" spans="1:15" ht="36" customHeight="1">
      <c r="A6" s="256" t="s">
        <v>1516</v>
      </c>
      <c r="B6" s="258" t="s">
        <v>1052</v>
      </c>
      <c r="C6" s="257" t="s">
        <v>687</v>
      </c>
      <c r="D6" s="258" t="s">
        <v>1023</v>
      </c>
      <c r="E6" s="258" t="s">
        <v>1060</v>
      </c>
      <c r="F6" s="258" t="s">
        <v>1058</v>
      </c>
      <c r="G6" s="261" t="s">
        <v>1154</v>
      </c>
      <c r="H6" s="259" t="s">
        <v>1068</v>
      </c>
      <c r="I6" s="259" t="s">
        <v>1069</v>
      </c>
      <c r="J6" s="261" t="s">
        <v>697</v>
      </c>
      <c r="K6" s="259" t="s">
        <v>1081</v>
      </c>
      <c r="L6" s="259" t="s">
        <v>1082</v>
      </c>
      <c r="M6" s="259" t="s">
        <v>1142</v>
      </c>
      <c r="N6" s="257" t="s">
        <v>687</v>
      </c>
      <c r="O6" s="262" t="s">
        <v>466</v>
      </c>
    </row>
    <row r="7" spans="1:15" ht="36" customHeight="1">
      <c r="A7" s="256" t="s">
        <v>1517</v>
      </c>
      <c r="B7" s="258" t="s">
        <v>1045</v>
      </c>
      <c r="C7" s="258" t="s">
        <v>1027</v>
      </c>
      <c r="D7" s="258" t="s">
        <v>1024</v>
      </c>
      <c r="E7" s="258" t="s">
        <v>1025</v>
      </c>
      <c r="F7" s="261" t="s">
        <v>1154</v>
      </c>
      <c r="G7" s="263" t="s">
        <v>694</v>
      </c>
      <c r="H7" s="263" t="s">
        <v>694</v>
      </c>
      <c r="I7" s="263" t="s">
        <v>694</v>
      </c>
      <c r="J7" s="263" t="s">
        <v>694</v>
      </c>
      <c r="K7" s="261" t="s">
        <v>697</v>
      </c>
      <c r="L7" s="307" t="s">
        <v>468</v>
      </c>
      <c r="M7" s="307" t="s">
        <v>465</v>
      </c>
      <c r="N7" s="307" t="s">
        <v>464</v>
      </c>
      <c r="O7" s="307" t="s">
        <v>463</v>
      </c>
    </row>
    <row r="8" spans="1:15" ht="36" customHeight="1">
      <c r="A8" s="264" t="s">
        <v>1518</v>
      </c>
      <c r="B8" s="258" t="s">
        <v>1033</v>
      </c>
      <c r="C8" s="258" t="s">
        <v>1046</v>
      </c>
      <c r="D8" s="258" t="s">
        <v>1034</v>
      </c>
      <c r="E8" s="258" t="s">
        <v>1026</v>
      </c>
      <c r="F8" s="258" t="s">
        <v>1028</v>
      </c>
      <c r="G8" s="263" t="s">
        <v>694</v>
      </c>
      <c r="H8" s="257" t="s">
        <v>687</v>
      </c>
      <c r="I8" s="257" t="s">
        <v>687</v>
      </c>
      <c r="J8" s="263" t="s">
        <v>694</v>
      </c>
      <c r="K8" s="307" t="s">
        <v>473</v>
      </c>
      <c r="L8" s="307" t="s">
        <v>469</v>
      </c>
      <c r="M8" s="307" t="s">
        <v>477</v>
      </c>
      <c r="N8" s="307" t="s">
        <v>472</v>
      </c>
      <c r="O8" s="307" t="s">
        <v>467</v>
      </c>
    </row>
    <row r="9" spans="1:15" ht="36" customHeight="1">
      <c r="A9" s="264" t="s">
        <v>1519</v>
      </c>
      <c r="B9" s="258" t="s">
        <v>1035</v>
      </c>
      <c r="C9" s="266" t="s">
        <v>493</v>
      </c>
      <c r="D9" s="258" t="s">
        <v>1031</v>
      </c>
      <c r="E9" s="258" t="s">
        <v>1030</v>
      </c>
      <c r="F9" s="258" t="s">
        <v>1029</v>
      </c>
      <c r="G9" s="263" t="s">
        <v>694</v>
      </c>
      <c r="H9" s="257" t="s">
        <v>687</v>
      </c>
      <c r="I9" s="257" t="s">
        <v>687</v>
      </c>
      <c r="J9" s="263" t="s">
        <v>694</v>
      </c>
      <c r="K9" s="262" t="s">
        <v>471</v>
      </c>
      <c r="L9" s="307" t="s">
        <v>478</v>
      </c>
      <c r="M9" s="307" t="s">
        <v>479</v>
      </c>
      <c r="N9" s="307" t="s">
        <v>483</v>
      </c>
      <c r="O9" s="307" t="s">
        <v>476</v>
      </c>
    </row>
    <row r="10" spans="1:15" ht="36" customHeight="1">
      <c r="A10" s="256" t="s">
        <v>1520</v>
      </c>
      <c r="B10" s="266" t="s">
        <v>495</v>
      </c>
      <c r="C10" s="266" t="s">
        <v>492</v>
      </c>
      <c r="D10" s="266" t="s">
        <v>496</v>
      </c>
      <c r="E10" s="266" t="s">
        <v>497</v>
      </c>
      <c r="F10" s="267" t="s">
        <v>1170</v>
      </c>
      <c r="G10" s="268" t="s">
        <v>688</v>
      </c>
      <c r="H10" s="257" t="s">
        <v>687</v>
      </c>
      <c r="I10" s="257" t="s">
        <v>687</v>
      </c>
      <c r="J10" s="263" t="s">
        <v>694</v>
      </c>
      <c r="K10" s="261" t="s">
        <v>697</v>
      </c>
      <c r="L10" s="262" t="s">
        <v>491</v>
      </c>
      <c r="M10" s="262" t="s">
        <v>485</v>
      </c>
      <c r="N10" s="307" t="s">
        <v>480</v>
      </c>
      <c r="O10" s="307" t="s">
        <v>693</v>
      </c>
    </row>
    <row r="11" spans="1:15" ht="36" customHeight="1">
      <c r="A11" s="256" t="s">
        <v>1521</v>
      </c>
      <c r="B11" s="266" t="s">
        <v>494</v>
      </c>
      <c r="C11" s="257" t="s">
        <v>687</v>
      </c>
      <c r="D11" s="269" t="s">
        <v>1156</v>
      </c>
      <c r="E11" s="269" t="s">
        <v>708</v>
      </c>
      <c r="F11" s="261" t="s">
        <v>696</v>
      </c>
      <c r="G11" s="270" t="s">
        <v>0</v>
      </c>
      <c r="H11" s="270" t="s">
        <v>791</v>
      </c>
      <c r="I11" s="271" t="s">
        <v>699</v>
      </c>
      <c r="J11" s="257" t="s">
        <v>717</v>
      </c>
      <c r="K11" s="265" t="s">
        <v>484</v>
      </c>
      <c r="L11" s="262" t="s">
        <v>490</v>
      </c>
      <c r="M11" s="262" t="s">
        <v>486</v>
      </c>
      <c r="N11" s="257" t="s">
        <v>687</v>
      </c>
      <c r="O11" s="262" t="s">
        <v>474</v>
      </c>
    </row>
    <row r="12" spans="1:15" ht="36" customHeight="1">
      <c r="A12" s="256" t="s">
        <v>1522</v>
      </c>
      <c r="B12" s="267" t="s">
        <v>713</v>
      </c>
      <c r="C12" s="267" t="s">
        <v>713</v>
      </c>
      <c r="D12" s="272" t="s">
        <v>503</v>
      </c>
      <c r="E12" s="273" t="s">
        <v>502</v>
      </c>
      <c r="F12" s="273" t="s">
        <v>509</v>
      </c>
      <c r="G12" s="270" t="s">
        <v>1137</v>
      </c>
      <c r="H12" s="270" t="s">
        <v>1155</v>
      </c>
      <c r="I12" s="274" t="s">
        <v>714</v>
      </c>
      <c r="J12" s="275" t="s">
        <v>687</v>
      </c>
      <c r="K12" s="308" t="s">
        <v>511</v>
      </c>
      <c r="L12" s="262" t="s">
        <v>489</v>
      </c>
      <c r="M12" s="262" t="s">
        <v>487</v>
      </c>
      <c r="N12" s="262" t="s">
        <v>481</v>
      </c>
      <c r="O12" s="262" t="s">
        <v>475</v>
      </c>
    </row>
    <row r="13" spans="1:15" ht="36" customHeight="1">
      <c r="A13" s="256" t="s">
        <v>1523</v>
      </c>
      <c r="B13" s="267" t="s">
        <v>715</v>
      </c>
      <c r="C13" s="267" t="s">
        <v>715</v>
      </c>
      <c r="D13" s="273" t="s">
        <v>507</v>
      </c>
      <c r="E13" s="273" t="s">
        <v>506</v>
      </c>
      <c r="F13" s="273" t="s">
        <v>508</v>
      </c>
      <c r="G13" s="270" t="s">
        <v>2</v>
      </c>
      <c r="H13" s="270" t="s">
        <v>1</v>
      </c>
      <c r="I13" s="276" t="s">
        <v>710</v>
      </c>
      <c r="J13" s="271" t="s">
        <v>695</v>
      </c>
      <c r="K13" s="271" t="s">
        <v>722</v>
      </c>
      <c r="L13" s="309" t="s">
        <v>470</v>
      </c>
      <c r="M13" s="262" t="s">
        <v>488</v>
      </c>
      <c r="N13" s="265" t="s">
        <v>482</v>
      </c>
      <c r="O13" s="265" t="s">
        <v>462</v>
      </c>
    </row>
    <row r="14" spans="1:15" ht="36" customHeight="1">
      <c r="A14" s="256" t="s">
        <v>1524</v>
      </c>
      <c r="B14" s="267" t="s">
        <v>718</v>
      </c>
      <c r="C14" s="267" t="s">
        <v>718</v>
      </c>
      <c r="D14" s="273" t="s">
        <v>504</v>
      </c>
      <c r="E14" s="272" t="s">
        <v>500</v>
      </c>
      <c r="F14" s="257" t="s">
        <v>687</v>
      </c>
      <c r="G14" s="274" t="s">
        <v>701</v>
      </c>
      <c r="H14" s="277" t="s">
        <v>702</v>
      </c>
      <c r="I14" s="257" t="s">
        <v>687</v>
      </c>
      <c r="J14" s="310" t="s">
        <v>706</v>
      </c>
      <c r="K14" s="280" t="s">
        <v>724</v>
      </c>
      <c r="L14" s="278" t="s">
        <v>721</v>
      </c>
      <c r="M14" s="279" t="s">
        <v>725</v>
      </c>
      <c r="N14" s="280" t="s">
        <v>727</v>
      </c>
      <c r="O14" s="281" t="s">
        <v>692</v>
      </c>
    </row>
    <row r="15" spans="1:15" ht="36" customHeight="1">
      <c r="A15" s="256" t="s">
        <v>1525</v>
      </c>
      <c r="B15" s="257" t="s">
        <v>687</v>
      </c>
      <c r="C15" s="273" t="s">
        <v>505</v>
      </c>
      <c r="D15" s="273" t="s">
        <v>501</v>
      </c>
      <c r="E15" s="272" t="s">
        <v>499</v>
      </c>
      <c r="F15" s="272" t="s">
        <v>498</v>
      </c>
      <c r="G15" s="274" t="s">
        <v>700</v>
      </c>
      <c r="H15" s="274" t="s">
        <v>703</v>
      </c>
      <c r="I15" s="282" t="s">
        <v>716</v>
      </c>
      <c r="J15" s="280" t="s">
        <v>709</v>
      </c>
      <c r="K15" s="283" t="s">
        <v>720</v>
      </c>
      <c r="L15" s="280" t="s">
        <v>719</v>
      </c>
      <c r="M15" s="284" t="s">
        <v>723</v>
      </c>
      <c r="N15" s="280" t="s">
        <v>726</v>
      </c>
      <c r="O15" s="285" t="s">
        <v>687</v>
      </c>
    </row>
  </sheetData>
  <phoneticPr fontId="46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4"/>
  <sheetViews>
    <sheetView topLeftCell="A127" workbookViewId="0">
      <selection activeCell="A133" sqref="A133"/>
    </sheetView>
  </sheetViews>
  <sheetFormatPr defaultRowHeight="13.5"/>
  <cols>
    <col min="1" max="1" width="26.75" bestFit="1" customWidth="1"/>
    <col min="2" max="2" width="14.625" bestFit="1" customWidth="1"/>
    <col min="3" max="3" width="3.5" bestFit="1" customWidth="1"/>
    <col min="4" max="4" width="5.875" bestFit="1" customWidth="1"/>
    <col min="5" max="5" width="7.5" bestFit="1" customWidth="1"/>
  </cols>
  <sheetData>
    <row r="1" spans="1:5">
      <c r="A1" s="380" t="s">
        <v>1533</v>
      </c>
      <c r="B1" s="380" t="s">
        <v>1534</v>
      </c>
      <c r="C1" s="380" t="s">
        <v>1674</v>
      </c>
      <c r="D1" s="380" t="s">
        <v>1535</v>
      </c>
      <c r="E1" s="381" t="s">
        <v>1536</v>
      </c>
    </row>
    <row r="2" spans="1:5">
      <c r="A2" s="382" t="s">
        <v>1559</v>
      </c>
      <c r="B2" s="382" t="s">
        <v>1676</v>
      </c>
      <c r="C2" s="382">
        <v>3</v>
      </c>
      <c r="D2" s="382" t="s">
        <v>1537</v>
      </c>
      <c r="E2" s="381" t="s">
        <v>1538</v>
      </c>
    </row>
    <row r="3" spans="1:5">
      <c r="A3" s="382" t="s">
        <v>1559</v>
      </c>
      <c r="B3" s="382" t="s">
        <v>1677</v>
      </c>
      <c r="C3" s="382">
        <v>0</v>
      </c>
      <c r="D3" s="382" t="s">
        <v>1539</v>
      </c>
      <c r="E3" s="381" t="s">
        <v>1538</v>
      </c>
    </row>
    <row r="4" spans="1:5">
      <c r="A4" s="382" t="s">
        <v>1560</v>
      </c>
      <c r="B4" s="382" t="s">
        <v>1678</v>
      </c>
      <c r="C4" s="382">
        <v>3</v>
      </c>
      <c r="D4" s="382" t="s">
        <v>1537</v>
      </c>
      <c r="E4" s="381" t="s">
        <v>1538</v>
      </c>
    </row>
    <row r="5" spans="1:5">
      <c r="A5" s="382" t="s">
        <v>1560</v>
      </c>
      <c r="B5" s="382" t="s">
        <v>1679</v>
      </c>
      <c r="C5" s="382">
        <v>0</v>
      </c>
      <c r="D5" s="382" t="s">
        <v>1539</v>
      </c>
      <c r="E5" s="381" t="s">
        <v>1538</v>
      </c>
    </row>
    <row r="6" spans="1:5">
      <c r="A6" s="382" t="s">
        <v>1662</v>
      </c>
      <c r="B6" s="382" t="s">
        <v>1680</v>
      </c>
      <c r="C6" s="382">
        <v>6</v>
      </c>
      <c r="D6" s="382" t="s">
        <v>1540</v>
      </c>
      <c r="E6" s="381" t="s">
        <v>1538</v>
      </c>
    </row>
    <row r="7" spans="1:5">
      <c r="A7" s="382" t="s">
        <v>1662</v>
      </c>
      <c r="B7" s="382" t="s">
        <v>1681</v>
      </c>
      <c r="C7" s="382">
        <v>1</v>
      </c>
      <c r="D7" s="382" t="s">
        <v>1541</v>
      </c>
      <c r="E7" s="381" t="s">
        <v>1538</v>
      </c>
    </row>
    <row r="8" spans="1:5">
      <c r="A8" s="382" t="s">
        <v>1662</v>
      </c>
      <c r="B8" s="382" t="s">
        <v>1682</v>
      </c>
      <c r="C8" s="382">
        <v>4</v>
      </c>
      <c r="D8" s="382" t="s">
        <v>1542</v>
      </c>
      <c r="E8" s="381" t="s">
        <v>1538</v>
      </c>
    </row>
    <row r="9" spans="1:5">
      <c r="A9" s="382" t="s">
        <v>1662</v>
      </c>
      <c r="B9" s="382" t="s">
        <v>1683</v>
      </c>
      <c r="C9" s="382">
        <v>3</v>
      </c>
      <c r="D9" s="382" t="s">
        <v>1543</v>
      </c>
      <c r="E9" s="381" t="s">
        <v>1538</v>
      </c>
    </row>
    <row r="10" spans="1:5">
      <c r="A10" s="382" t="s">
        <v>1662</v>
      </c>
      <c r="B10" s="382" t="s">
        <v>1684</v>
      </c>
      <c r="C10" s="382">
        <v>3</v>
      </c>
      <c r="D10" s="382" t="s">
        <v>1544</v>
      </c>
      <c r="E10" s="381" t="s">
        <v>1538</v>
      </c>
    </row>
    <row r="11" spans="1:5">
      <c r="A11" s="382" t="s">
        <v>1663</v>
      </c>
      <c r="B11" s="382" t="s">
        <v>1685</v>
      </c>
      <c r="C11" s="382">
        <v>4</v>
      </c>
      <c r="D11" s="382" t="s">
        <v>1537</v>
      </c>
      <c r="E11" s="381" t="s">
        <v>1538</v>
      </c>
    </row>
    <row r="12" spans="1:5">
      <c r="A12" s="382" t="s">
        <v>1663</v>
      </c>
      <c r="B12" s="382" t="s">
        <v>1686</v>
      </c>
      <c r="C12" s="382">
        <v>4</v>
      </c>
      <c r="D12" s="382" t="s">
        <v>1539</v>
      </c>
      <c r="E12" s="381" t="s">
        <v>1538</v>
      </c>
    </row>
    <row r="13" spans="1:5">
      <c r="A13" s="382" t="s">
        <v>1664</v>
      </c>
      <c r="B13" s="382" t="s">
        <v>1687</v>
      </c>
      <c r="C13" s="382">
        <v>4</v>
      </c>
      <c r="D13" s="382" t="s">
        <v>1537</v>
      </c>
      <c r="E13" s="381" t="s">
        <v>1538</v>
      </c>
    </row>
    <row r="14" spans="1:5">
      <c r="A14" s="382" t="s">
        <v>1664</v>
      </c>
      <c r="B14" s="382" t="s">
        <v>1688</v>
      </c>
      <c r="C14" s="382">
        <v>4</v>
      </c>
      <c r="D14" s="382" t="s">
        <v>1539</v>
      </c>
      <c r="E14" s="381" t="s">
        <v>1538</v>
      </c>
    </row>
    <row r="15" spans="1:5">
      <c r="A15" s="382" t="s">
        <v>1665</v>
      </c>
      <c r="B15" s="382" t="s">
        <v>1689</v>
      </c>
      <c r="C15" s="382">
        <v>4</v>
      </c>
      <c r="D15" s="382" t="s">
        <v>1537</v>
      </c>
      <c r="E15" s="381" t="s">
        <v>1538</v>
      </c>
    </row>
    <row r="16" spans="1:5">
      <c r="A16" s="382" t="s">
        <v>1665</v>
      </c>
      <c r="B16" s="382" t="s">
        <v>1690</v>
      </c>
      <c r="C16" s="382">
        <v>4</v>
      </c>
      <c r="D16" s="382" t="s">
        <v>1539</v>
      </c>
      <c r="E16" s="381" t="s">
        <v>1538</v>
      </c>
    </row>
    <row r="17" spans="1:5">
      <c r="A17" s="382" t="s">
        <v>1666</v>
      </c>
      <c r="B17" s="382" t="s">
        <v>1691</v>
      </c>
      <c r="C17" s="382">
        <v>4</v>
      </c>
      <c r="D17" s="382" t="s">
        <v>1537</v>
      </c>
      <c r="E17" s="381" t="s">
        <v>1538</v>
      </c>
    </row>
    <row r="18" spans="1:5">
      <c r="A18" s="382" t="s">
        <v>1666</v>
      </c>
      <c r="B18" s="382" t="s">
        <v>1692</v>
      </c>
      <c r="C18" s="382">
        <v>4</v>
      </c>
      <c r="D18" s="382" t="s">
        <v>1539</v>
      </c>
      <c r="E18" s="381" t="s">
        <v>1538</v>
      </c>
    </row>
    <row r="19" spans="1:5">
      <c r="A19" s="382" t="s">
        <v>1667</v>
      </c>
      <c r="B19" s="382" t="s">
        <v>1693</v>
      </c>
      <c r="C19" s="382">
        <v>4</v>
      </c>
      <c r="D19" s="382" t="s">
        <v>1537</v>
      </c>
      <c r="E19" s="381" t="s">
        <v>1538</v>
      </c>
    </row>
    <row r="20" spans="1:5">
      <c r="A20" s="382" t="s">
        <v>1667</v>
      </c>
      <c r="B20" s="382" t="s">
        <v>1694</v>
      </c>
      <c r="C20" s="382">
        <v>4</v>
      </c>
      <c r="D20" s="382" t="s">
        <v>1539</v>
      </c>
      <c r="E20" s="381" t="s">
        <v>1538</v>
      </c>
    </row>
    <row r="21" spans="1:5">
      <c r="A21" s="382" t="s">
        <v>1668</v>
      </c>
      <c r="B21" s="382" t="s">
        <v>1695</v>
      </c>
      <c r="C21" s="382">
        <v>4</v>
      </c>
      <c r="D21" s="382" t="s">
        <v>1537</v>
      </c>
      <c r="E21" s="381" t="s">
        <v>1538</v>
      </c>
    </row>
    <row r="22" spans="1:5">
      <c r="A22" s="382" t="s">
        <v>1668</v>
      </c>
      <c r="B22" s="382" t="s">
        <v>1696</v>
      </c>
      <c r="C22" s="382">
        <v>4</v>
      </c>
      <c r="D22" s="382" t="s">
        <v>1539</v>
      </c>
      <c r="E22" s="381" t="s">
        <v>1538</v>
      </c>
    </row>
    <row r="23" spans="1:5">
      <c r="A23" s="382" t="s">
        <v>1669</v>
      </c>
      <c r="B23" s="382" t="s">
        <v>1697</v>
      </c>
      <c r="C23" s="382">
        <v>4</v>
      </c>
      <c r="D23" s="382" t="s">
        <v>1537</v>
      </c>
      <c r="E23" s="381" t="s">
        <v>1538</v>
      </c>
    </row>
    <row r="24" spans="1:5">
      <c r="A24" s="382" t="s">
        <v>1669</v>
      </c>
      <c r="B24" s="382" t="s">
        <v>1698</v>
      </c>
      <c r="C24" s="382">
        <v>4</v>
      </c>
      <c r="D24" s="382" t="s">
        <v>1539</v>
      </c>
      <c r="E24" s="381" t="s">
        <v>1538</v>
      </c>
    </row>
    <row r="25" spans="1:5">
      <c r="A25" s="382" t="s">
        <v>1670</v>
      </c>
      <c r="B25" s="382" t="s">
        <v>1683</v>
      </c>
      <c r="C25" s="382">
        <v>4</v>
      </c>
      <c r="D25" s="382" t="s">
        <v>1537</v>
      </c>
      <c r="E25" s="381" t="s">
        <v>1538</v>
      </c>
    </row>
    <row r="26" spans="1:5">
      <c r="A26" s="382" t="s">
        <v>1670</v>
      </c>
      <c r="B26" s="382" t="s">
        <v>1699</v>
      </c>
      <c r="C26" s="382">
        <v>4</v>
      </c>
      <c r="D26" s="382" t="s">
        <v>1539</v>
      </c>
      <c r="E26" s="381" t="s">
        <v>1538</v>
      </c>
    </row>
    <row r="27" spans="1:5">
      <c r="A27" s="382" t="s">
        <v>1671</v>
      </c>
      <c r="B27" s="382" t="s">
        <v>1700</v>
      </c>
      <c r="C27" s="382">
        <v>4</v>
      </c>
      <c r="D27" s="382" t="s">
        <v>1545</v>
      </c>
      <c r="E27" s="381" t="s">
        <v>1538</v>
      </c>
    </row>
    <row r="28" spans="1:5">
      <c r="A28" s="382" t="s">
        <v>1671</v>
      </c>
      <c r="B28" s="382" t="s">
        <v>1701</v>
      </c>
      <c r="C28" s="382">
        <v>4</v>
      </c>
      <c r="D28" s="382" t="s">
        <v>1546</v>
      </c>
      <c r="E28" s="381" t="s">
        <v>1538</v>
      </c>
    </row>
    <row r="29" spans="1:5">
      <c r="A29" s="382" t="s">
        <v>1671</v>
      </c>
      <c r="B29" s="382" t="s">
        <v>1702</v>
      </c>
      <c r="C29" s="382">
        <v>2</v>
      </c>
      <c r="D29" s="382" t="s">
        <v>1547</v>
      </c>
      <c r="E29" s="381" t="s">
        <v>1538</v>
      </c>
    </row>
    <row r="30" spans="1:5">
      <c r="A30" s="382" t="s">
        <v>1672</v>
      </c>
      <c r="B30" s="382" t="s">
        <v>1703</v>
      </c>
      <c r="C30" s="382">
        <v>4</v>
      </c>
      <c r="D30" s="382" t="s">
        <v>1537</v>
      </c>
      <c r="E30" s="381" t="s">
        <v>1538</v>
      </c>
    </row>
    <row r="31" spans="1:5">
      <c r="A31" s="382" t="s">
        <v>1672</v>
      </c>
      <c r="B31" s="382" t="s">
        <v>1704</v>
      </c>
      <c r="C31" s="382">
        <v>2</v>
      </c>
      <c r="D31" s="382" t="s">
        <v>1539</v>
      </c>
      <c r="E31" s="381" t="s">
        <v>1538</v>
      </c>
    </row>
    <row r="32" spans="1:5">
      <c r="A32" s="382" t="s">
        <v>1673</v>
      </c>
      <c r="B32" s="382" t="s">
        <v>1705</v>
      </c>
      <c r="C32" s="382">
        <v>4</v>
      </c>
      <c r="D32" s="382" t="s">
        <v>1545</v>
      </c>
      <c r="E32" s="381" t="s">
        <v>1538</v>
      </c>
    </row>
    <row r="33" spans="1:5">
      <c r="A33" s="382" t="s">
        <v>1673</v>
      </c>
      <c r="B33" s="382" t="s">
        <v>1706</v>
      </c>
      <c r="C33" s="382">
        <v>4</v>
      </c>
      <c r="D33" s="382" t="s">
        <v>1546</v>
      </c>
      <c r="E33" s="381" t="s">
        <v>1538</v>
      </c>
    </row>
    <row r="34" spans="1:5">
      <c r="A34" s="382" t="s">
        <v>1673</v>
      </c>
      <c r="B34" s="382" t="s">
        <v>1707</v>
      </c>
      <c r="C34" s="382">
        <v>2</v>
      </c>
      <c r="D34" s="382" t="s">
        <v>1547</v>
      </c>
      <c r="E34" s="381" t="s">
        <v>1538</v>
      </c>
    </row>
    <row r="35" spans="1:5">
      <c r="A35" s="382" t="s">
        <v>1561</v>
      </c>
      <c r="B35" s="382" t="s">
        <v>1708</v>
      </c>
      <c r="C35" s="382">
        <v>4</v>
      </c>
      <c r="D35" s="382" t="s">
        <v>1537</v>
      </c>
      <c r="E35" s="381" t="s">
        <v>1538</v>
      </c>
    </row>
    <row r="36" spans="1:5">
      <c r="A36" s="382" t="s">
        <v>1561</v>
      </c>
      <c r="B36" s="382" t="s">
        <v>1709</v>
      </c>
      <c r="C36" s="382">
        <v>6</v>
      </c>
      <c r="D36" s="382" t="s">
        <v>1539</v>
      </c>
      <c r="E36" s="381" t="s">
        <v>1538</v>
      </c>
    </row>
    <row r="37" spans="1:5">
      <c r="A37" s="382" t="s">
        <v>1562</v>
      </c>
      <c r="B37" s="382" t="s">
        <v>1710</v>
      </c>
      <c r="C37" s="382">
        <v>1</v>
      </c>
      <c r="D37" s="382" t="s">
        <v>1545</v>
      </c>
      <c r="E37" s="381" t="s">
        <v>1538</v>
      </c>
    </row>
    <row r="38" spans="1:5">
      <c r="A38" s="382" t="s">
        <v>1562</v>
      </c>
      <c r="B38" s="382" t="s">
        <v>1711</v>
      </c>
      <c r="C38" s="382">
        <v>4</v>
      </c>
      <c r="D38" s="382" t="s">
        <v>1546</v>
      </c>
      <c r="E38" s="381" t="s">
        <v>1538</v>
      </c>
    </row>
    <row r="39" spans="1:5">
      <c r="A39" s="382" t="s">
        <v>1562</v>
      </c>
      <c r="B39" s="382" t="s">
        <v>1712</v>
      </c>
      <c r="C39" s="382">
        <v>0</v>
      </c>
      <c r="D39" s="382" t="s">
        <v>1547</v>
      </c>
      <c r="E39" s="381" t="s">
        <v>1538</v>
      </c>
    </row>
    <row r="40" spans="1:5">
      <c r="A40" s="382" t="s">
        <v>1563</v>
      </c>
      <c r="B40" s="382" t="s">
        <v>1713</v>
      </c>
      <c r="C40" s="382">
        <v>3</v>
      </c>
      <c r="D40" s="382" t="s">
        <v>1537</v>
      </c>
      <c r="E40" s="381" t="s">
        <v>1538</v>
      </c>
    </row>
    <row r="41" spans="1:5">
      <c r="A41" s="382" t="s">
        <v>1563</v>
      </c>
      <c r="B41" s="382" t="s">
        <v>1714</v>
      </c>
      <c r="C41" s="382">
        <v>3</v>
      </c>
      <c r="D41" s="382" t="s">
        <v>1539</v>
      </c>
      <c r="E41" s="381" t="s">
        <v>1538</v>
      </c>
    </row>
    <row r="42" spans="1:5">
      <c r="A42" s="382" t="s">
        <v>1564</v>
      </c>
      <c r="B42" s="382" t="s">
        <v>1715</v>
      </c>
      <c r="C42" s="382">
        <v>3</v>
      </c>
      <c r="D42" s="382" t="s">
        <v>1537</v>
      </c>
      <c r="E42" s="381" t="s">
        <v>1538</v>
      </c>
    </row>
    <row r="43" spans="1:5">
      <c r="A43" s="382" t="s">
        <v>1564</v>
      </c>
      <c r="B43" s="382" t="s">
        <v>1716</v>
      </c>
      <c r="C43" s="382">
        <v>3</v>
      </c>
      <c r="D43" s="382" t="s">
        <v>1539</v>
      </c>
      <c r="E43" s="381" t="s">
        <v>1538</v>
      </c>
    </row>
    <row r="44" spans="1:5">
      <c r="A44" s="382" t="s">
        <v>1565</v>
      </c>
      <c r="B44" s="382" t="s">
        <v>1717</v>
      </c>
      <c r="C44" s="382">
        <v>3</v>
      </c>
      <c r="D44" s="382" t="s">
        <v>1537</v>
      </c>
      <c r="E44" s="381" t="s">
        <v>1538</v>
      </c>
    </row>
    <row r="45" spans="1:5">
      <c r="A45" s="382" t="s">
        <v>1565</v>
      </c>
      <c r="B45" s="382" t="s">
        <v>1718</v>
      </c>
      <c r="C45" s="382">
        <v>3</v>
      </c>
      <c r="D45" s="382" t="s">
        <v>1539</v>
      </c>
      <c r="E45" s="381" t="s">
        <v>1538</v>
      </c>
    </row>
    <row r="46" spans="1:5">
      <c r="A46" s="382" t="s">
        <v>1566</v>
      </c>
      <c r="B46" s="382" t="s">
        <v>1719</v>
      </c>
      <c r="C46" s="382">
        <v>3</v>
      </c>
      <c r="D46" s="382" t="s">
        <v>1537</v>
      </c>
      <c r="E46" s="381" t="s">
        <v>1538</v>
      </c>
    </row>
    <row r="47" spans="1:5">
      <c r="A47" s="382" t="s">
        <v>1566</v>
      </c>
      <c r="B47" s="382" t="s">
        <v>1720</v>
      </c>
      <c r="C47" s="382">
        <v>3</v>
      </c>
      <c r="D47" s="382" t="s">
        <v>1539</v>
      </c>
      <c r="E47" s="381" t="s">
        <v>1538</v>
      </c>
    </row>
    <row r="48" spans="1:5">
      <c r="A48" s="382" t="s">
        <v>1567</v>
      </c>
      <c r="B48" s="382" t="s">
        <v>1700</v>
      </c>
      <c r="C48" s="382">
        <v>3</v>
      </c>
      <c r="D48" s="382" t="s">
        <v>1545</v>
      </c>
      <c r="E48" s="381" t="s">
        <v>1538</v>
      </c>
    </row>
    <row r="49" spans="1:5">
      <c r="A49" s="382" t="s">
        <v>1567</v>
      </c>
      <c r="B49" s="382" t="s">
        <v>1686</v>
      </c>
      <c r="C49" s="382">
        <v>7</v>
      </c>
      <c r="D49" s="382" t="s">
        <v>1546</v>
      </c>
      <c r="E49" s="381" t="s">
        <v>1538</v>
      </c>
    </row>
    <row r="50" spans="1:5">
      <c r="A50" s="382" t="s">
        <v>1567</v>
      </c>
      <c r="B50" s="382" t="s">
        <v>1704</v>
      </c>
      <c r="C50" s="382">
        <v>3</v>
      </c>
      <c r="D50" s="382" t="s">
        <v>1547</v>
      </c>
      <c r="E50" s="381" t="s">
        <v>1538</v>
      </c>
    </row>
    <row r="51" spans="1:5">
      <c r="A51" s="382" t="s">
        <v>1568</v>
      </c>
      <c r="B51" s="382" t="s">
        <v>1708</v>
      </c>
      <c r="C51" s="382">
        <v>3</v>
      </c>
      <c r="D51" s="382" t="s">
        <v>1537</v>
      </c>
      <c r="E51" s="381" t="s">
        <v>1538</v>
      </c>
    </row>
    <row r="52" spans="1:5">
      <c r="A52" s="382" t="s">
        <v>1568</v>
      </c>
      <c r="B52" s="382" t="s">
        <v>1709</v>
      </c>
      <c r="C52" s="382">
        <v>3</v>
      </c>
      <c r="D52" s="382" t="s">
        <v>1539</v>
      </c>
      <c r="E52" s="381" t="s">
        <v>1538</v>
      </c>
    </row>
    <row r="53" spans="1:5">
      <c r="A53" s="382" t="s">
        <v>1569</v>
      </c>
      <c r="B53" s="382" t="s">
        <v>1680</v>
      </c>
      <c r="C53" s="382">
        <v>4</v>
      </c>
      <c r="D53" s="382" t="s">
        <v>1545</v>
      </c>
      <c r="E53" s="381" t="s">
        <v>1538</v>
      </c>
    </row>
    <row r="54" spans="1:5">
      <c r="A54" s="382" t="s">
        <v>1569</v>
      </c>
      <c r="B54" s="382" t="s">
        <v>1721</v>
      </c>
      <c r="C54" s="382">
        <v>3</v>
      </c>
      <c r="D54" s="382" t="s">
        <v>1546</v>
      </c>
      <c r="E54" s="381" t="s">
        <v>1538</v>
      </c>
    </row>
    <row r="55" spans="1:5">
      <c r="A55" s="382" t="s">
        <v>1569</v>
      </c>
      <c r="B55" s="382" t="s">
        <v>1697</v>
      </c>
      <c r="C55" s="382">
        <v>2</v>
      </c>
      <c r="D55" s="382" t="s">
        <v>1547</v>
      </c>
      <c r="E55" s="381" t="s">
        <v>1538</v>
      </c>
    </row>
    <row r="56" spans="1:5">
      <c r="A56" s="382" t="s">
        <v>1569</v>
      </c>
      <c r="B56" s="382" t="s">
        <v>1722</v>
      </c>
      <c r="C56" s="382">
        <v>2</v>
      </c>
      <c r="D56" s="382" t="s">
        <v>1548</v>
      </c>
      <c r="E56" s="381" t="s">
        <v>1538</v>
      </c>
    </row>
    <row r="57" spans="1:5">
      <c r="A57" s="382" t="s">
        <v>1570</v>
      </c>
      <c r="B57" s="382" t="s">
        <v>1723</v>
      </c>
      <c r="C57" s="382">
        <v>3</v>
      </c>
      <c r="D57" s="382" t="s">
        <v>1545</v>
      </c>
      <c r="E57" s="381" t="s">
        <v>1538</v>
      </c>
    </row>
    <row r="58" spans="1:5">
      <c r="A58" s="382" t="s">
        <v>1570</v>
      </c>
      <c r="B58" s="382" t="s">
        <v>1724</v>
      </c>
      <c r="C58" s="382">
        <v>0</v>
      </c>
      <c r="D58" s="382" t="s">
        <v>1546</v>
      </c>
      <c r="E58" s="381" t="s">
        <v>1538</v>
      </c>
    </row>
    <row r="59" spans="1:5">
      <c r="A59" s="382" t="s">
        <v>1570</v>
      </c>
      <c r="B59" s="382" t="s">
        <v>1700</v>
      </c>
      <c r="C59" s="382">
        <v>6</v>
      </c>
      <c r="D59" s="382" t="s">
        <v>1547</v>
      </c>
      <c r="E59" s="381" t="s">
        <v>1538</v>
      </c>
    </row>
    <row r="60" spans="1:5">
      <c r="A60" s="382" t="s">
        <v>1570</v>
      </c>
      <c r="B60" s="382" t="s">
        <v>1725</v>
      </c>
      <c r="C60" s="382">
        <v>6</v>
      </c>
      <c r="D60" s="382" t="s">
        <v>1548</v>
      </c>
      <c r="E60" s="381" t="s">
        <v>1538</v>
      </c>
    </row>
    <row r="61" spans="1:5">
      <c r="A61" s="382" t="s">
        <v>1571</v>
      </c>
      <c r="B61" s="382" t="s">
        <v>1726</v>
      </c>
      <c r="C61" s="382">
        <v>2</v>
      </c>
      <c r="D61" s="382" t="s">
        <v>1540</v>
      </c>
      <c r="E61" s="381" t="s">
        <v>1538</v>
      </c>
    </row>
    <row r="62" spans="1:5">
      <c r="A62" s="382" t="s">
        <v>1571</v>
      </c>
      <c r="B62" s="382" t="s">
        <v>1727</v>
      </c>
      <c r="C62" s="382">
        <v>4</v>
      </c>
      <c r="D62" s="382" t="s">
        <v>1541</v>
      </c>
      <c r="E62" s="381" t="s">
        <v>1538</v>
      </c>
    </row>
    <row r="63" spans="1:5">
      <c r="A63" s="382" t="s">
        <v>1571</v>
      </c>
      <c r="B63" s="382" t="s">
        <v>1728</v>
      </c>
      <c r="C63" s="382">
        <v>1</v>
      </c>
      <c r="D63" s="382" t="s">
        <v>1542</v>
      </c>
      <c r="E63" s="381" t="s">
        <v>1538</v>
      </c>
    </row>
    <row r="64" spans="1:5">
      <c r="A64" s="382" t="s">
        <v>1571</v>
      </c>
      <c r="B64" s="382" t="s">
        <v>1688</v>
      </c>
      <c r="C64" s="382">
        <v>1</v>
      </c>
      <c r="D64" s="382" t="s">
        <v>1543</v>
      </c>
      <c r="E64" s="381" t="s">
        <v>1538</v>
      </c>
    </row>
    <row r="65" spans="1:5">
      <c r="A65" s="382" t="s">
        <v>1571</v>
      </c>
      <c r="B65" s="382" t="s">
        <v>1729</v>
      </c>
      <c r="C65" s="382">
        <v>6</v>
      </c>
      <c r="D65" s="382" t="s">
        <v>1544</v>
      </c>
      <c r="E65" s="381" t="s">
        <v>1538</v>
      </c>
    </row>
    <row r="66" spans="1:5">
      <c r="A66" s="382" t="s">
        <v>1572</v>
      </c>
      <c r="B66" s="382" t="s">
        <v>1717</v>
      </c>
      <c r="C66" s="382">
        <v>1</v>
      </c>
      <c r="D66" s="382" t="s">
        <v>1537</v>
      </c>
      <c r="E66" s="381" t="s">
        <v>1538</v>
      </c>
    </row>
    <row r="67" spans="1:5">
      <c r="A67" s="382" t="s">
        <v>1572</v>
      </c>
      <c r="B67" s="382" t="s">
        <v>1730</v>
      </c>
      <c r="C67" s="382">
        <v>1</v>
      </c>
      <c r="D67" s="382" t="s">
        <v>1539</v>
      </c>
      <c r="E67" s="381" t="s">
        <v>1538</v>
      </c>
    </row>
    <row r="68" spans="1:5">
      <c r="A68" s="382" t="s">
        <v>1573</v>
      </c>
      <c r="B68" s="382" t="s">
        <v>1708</v>
      </c>
      <c r="C68" s="382">
        <v>1</v>
      </c>
      <c r="D68" s="382" t="s">
        <v>1537</v>
      </c>
      <c r="E68" s="381" t="s">
        <v>1538</v>
      </c>
    </row>
    <row r="69" spans="1:5">
      <c r="A69" s="382" t="s">
        <v>1573</v>
      </c>
      <c r="B69" s="382" t="s">
        <v>1731</v>
      </c>
      <c r="C69" s="382">
        <v>1</v>
      </c>
      <c r="D69" s="382" t="s">
        <v>1539</v>
      </c>
      <c r="E69" s="381" t="s">
        <v>1538</v>
      </c>
    </row>
    <row r="70" spans="1:5">
      <c r="A70" s="382" t="s">
        <v>1574</v>
      </c>
      <c r="B70" s="382" t="s">
        <v>1732</v>
      </c>
      <c r="C70" s="382">
        <v>1</v>
      </c>
      <c r="D70" s="382" t="s">
        <v>1537</v>
      </c>
      <c r="E70" s="381" t="s">
        <v>1538</v>
      </c>
    </row>
    <row r="71" spans="1:5">
      <c r="A71" s="382" t="s">
        <v>1574</v>
      </c>
      <c r="B71" s="382" t="s">
        <v>1733</v>
      </c>
      <c r="C71" s="382">
        <v>1</v>
      </c>
      <c r="D71" s="382" t="s">
        <v>1539</v>
      </c>
      <c r="E71" s="381" t="s">
        <v>1538</v>
      </c>
    </row>
    <row r="72" spans="1:5">
      <c r="A72" s="382" t="s">
        <v>1575</v>
      </c>
      <c r="B72" s="382" t="s">
        <v>1734</v>
      </c>
      <c r="C72" s="382">
        <v>2</v>
      </c>
      <c r="D72" s="382" t="s">
        <v>1540</v>
      </c>
      <c r="E72" s="381" t="s">
        <v>1538</v>
      </c>
    </row>
    <row r="73" spans="1:5">
      <c r="A73" s="382" t="s">
        <v>1575</v>
      </c>
      <c r="B73" s="382" t="s">
        <v>1735</v>
      </c>
      <c r="C73" s="382">
        <v>4</v>
      </c>
      <c r="D73" s="382" t="s">
        <v>1541</v>
      </c>
      <c r="E73" s="381" t="s">
        <v>1538</v>
      </c>
    </row>
    <row r="74" spans="1:5">
      <c r="A74" s="382" t="s">
        <v>1575</v>
      </c>
      <c r="B74" s="382" t="s">
        <v>1736</v>
      </c>
      <c r="C74" s="382">
        <v>1</v>
      </c>
      <c r="D74" s="382" t="s">
        <v>1542</v>
      </c>
      <c r="E74" s="381" t="s">
        <v>1538</v>
      </c>
    </row>
    <row r="75" spans="1:5">
      <c r="A75" s="382" t="s">
        <v>1575</v>
      </c>
      <c r="B75" s="382" t="s">
        <v>1686</v>
      </c>
      <c r="C75" s="382">
        <v>1</v>
      </c>
      <c r="D75" s="382" t="s">
        <v>1543</v>
      </c>
      <c r="E75" s="381" t="s">
        <v>1538</v>
      </c>
    </row>
    <row r="76" spans="1:5">
      <c r="A76" s="382" t="s">
        <v>1575</v>
      </c>
      <c r="B76" s="382" t="s">
        <v>1737</v>
      </c>
      <c r="C76" s="382">
        <v>6</v>
      </c>
      <c r="D76" s="382" t="s">
        <v>1544</v>
      </c>
      <c r="E76" s="381" t="s">
        <v>1538</v>
      </c>
    </row>
    <row r="77" spans="1:5">
      <c r="A77" s="382" t="s">
        <v>1576</v>
      </c>
      <c r="B77" s="382" t="s">
        <v>1738</v>
      </c>
      <c r="C77" s="382">
        <v>1</v>
      </c>
      <c r="D77" s="382" t="s">
        <v>1537</v>
      </c>
      <c r="E77" s="381" t="s">
        <v>1538</v>
      </c>
    </row>
    <row r="78" spans="1:5">
      <c r="A78" s="382" t="s">
        <v>1576</v>
      </c>
      <c r="B78" s="382" t="s">
        <v>1739</v>
      </c>
      <c r="C78" s="382">
        <v>1</v>
      </c>
      <c r="D78" s="382" t="s">
        <v>1539</v>
      </c>
      <c r="E78" s="381" t="s">
        <v>1538</v>
      </c>
    </row>
    <row r="79" spans="1:5">
      <c r="A79" s="382" t="s">
        <v>1577</v>
      </c>
      <c r="B79" s="382" t="s">
        <v>1719</v>
      </c>
      <c r="C79" s="382">
        <v>1</v>
      </c>
      <c r="D79" s="382" t="s">
        <v>1537</v>
      </c>
      <c r="E79" s="381" t="s">
        <v>1538</v>
      </c>
    </row>
    <row r="80" spans="1:5">
      <c r="A80" s="382" t="s">
        <v>1577</v>
      </c>
      <c r="B80" s="382" t="s">
        <v>1740</v>
      </c>
      <c r="C80" s="382">
        <v>1</v>
      </c>
      <c r="D80" s="382" t="s">
        <v>1539</v>
      </c>
      <c r="E80" s="381" t="s">
        <v>1538</v>
      </c>
    </row>
    <row r="81" spans="1:5">
      <c r="A81" s="382" t="s">
        <v>1578</v>
      </c>
      <c r="B81" s="382" t="s">
        <v>1741</v>
      </c>
      <c r="C81" s="382">
        <v>1</v>
      </c>
      <c r="D81" s="382" t="s">
        <v>1537</v>
      </c>
      <c r="E81" s="381" t="s">
        <v>1538</v>
      </c>
    </row>
    <row r="82" spans="1:5">
      <c r="A82" s="382" t="s">
        <v>1578</v>
      </c>
      <c r="B82" s="382" t="s">
        <v>1742</v>
      </c>
      <c r="C82" s="382">
        <v>1</v>
      </c>
      <c r="D82" s="382" t="s">
        <v>1539</v>
      </c>
      <c r="E82" s="381" t="s">
        <v>1538</v>
      </c>
    </row>
    <row r="83" spans="1:5">
      <c r="A83" s="382" t="s">
        <v>1579</v>
      </c>
      <c r="B83" s="382" t="s">
        <v>1743</v>
      </c>
      <c r="C83" s="382">
        <v>2</v>
      </c>
      <c r="D83" s="382" t="s">
        <v>1540</v>
      </c>
      <c r="E83" s="381" t="s">
        <v>1538</v>
      </c>
    </row>
    <row r="84" spans="1:5">
      <c r="A84" s="382" t="s">
        <v>1579</v>
      </c>
      <c r="B84" s="382" t="s">
        <v>1715</v>
      </c>
      <c r="C84" s="382">
        <v>1</v>
      </c>
      <c r="D84" s="382" t="s">
        <v>1541</v>
      </c>
      <c r="E84" s="381" t="s">
        <v>1538</v>
      </c>
    </row>
    <row r="85" spans="1:5">
      <c r="A85" s="382" t="s">
        <v>1579</v>
      </c>
      <c r="B85" s="382" t="s">
        <v>1678</v>
      </c>
      <c r="C85" s="382">
        <v>0</v>
      </c>
      <c r="D85" s="382" t="s">
        <v>1542</v>
      </c>
      <c r="E85" s="381" t="s">
        <v>1538</v>
      </c>
    </row>
    <row r="86" spans="1:5">
      <c r="A86" s="382" t="s">
        <v>1579</v>
      </c>
      <c r="B86" s="382" t="s">
        <v>1690</v>
      </c>
      <c r="C86" s="382">
        <v>1</v>
      </c>
      <c r="D86" s="382" t="s">
        <v>1543</v>
      </c>
      <c r="E86" s="381" t="s">
        <v>1538</v>
      </c>
    </row>
    <row r="87" spans="1:5">
      <c r="A87" s="382" t="s">
        <v>1579</v>
      </c>
      <c r="B87" s="382" t="s">
        <v>1744</v>
      </c>
      <c r="C87" s="382">
        <v>6</v>
      </c>
      <c r="D87" s="382" t="s">
        <v>1544</v>
      </c>
      <c r="E87" s="381" t="s">
        <v>1538</v>
      </c>
    </row>
    <row r="88" spans="1:5">
      <c r="A88" s="382" t="s">
        <v>1580</v>
      </c>
      <c r="B88" s="382" t="s">
        <v>1745</v>
      </c>
      <c r="C88" s="382">
        <v>1</v>
      </c>
      <c r="D88" s="382" t="s">
        <v>1537</v>
      </c>
      <c r="E88" s="381" t="s">
        <v>1538</v>
      </c>
    </row>
    <row r="89" spans="1:5">
      <c r="A89" s="382" t="s">
        <v>1580</v>
      </c>
      <c r="B89" s="382" t="s">
        <v>1746</v>
      </c>
      <c r="C89" s="382">
        <v>2</v>
      </c>
      <c r="D89" s="382" t="s">
        <v>1539</v>
      </c>
      <c r="E89" s="381" t="s">
        <v>1538</v>
      </c>
    </row>
    <row r="90" spans="1:5">
      <c r="A90" s="382" t="s">
        <v>1581</v>
      </c>
      <c r="B90" s="382" t="s">
        <v>1747</v>
      </c>
      <c r="C90" s="382">
        <v>1</v>
      </c>
      <c r="D90" s="382" t="s">
        <v>1537</v>
      </c>
      <c r="E90" s="381" t="s">
        <v>1538</v>
      </c>
    </row>
    <row r="91" spans="1:5">
      <c r="A91" s="382" t="s">
        <v>1581</v>
      </c>
      <c r="B91" s="382" t="s">
        <v>1748</v>
      </c>
      <c r="C91" s="382">
        <v>2</v>
      </c>
      <c r="D91" s="382" t="s">
        <v>1539</v>
      </c>
      <c r="E91" s="381" t="s">
        <v>1538</v>
      </c>
    </row>
    <row r="92" spans="1:5">
      <c r="A92" s="382" t="s">
        <v>1582</v>
      </c>
      <c r="B92" s="382" t="s">
        <v>1723</v>
      </c>
      <c r="C92" s="382">
        <v>1</v>
      </c>
      <c r="D92" s="382" t="s">
        <v>1537</v>
      </c>
      <c r="E92" s="381" t="s">
        <v>1538</v>
      </c>
    </row>
    <row r="93" spans="1:5">
      <c r="A93" s="382" t="s">
        <v>1582</v>
      </c>
      <c r="B93" s="382" t="s">
        <v>1749</v>
      </c>
      <c r="C93" s="382">
        <v>2</v>
      </c>
      <c r="D93" s="382" t="s">
        <v>1539</v>
      </c>
      <c r="E93" s="381" t="s">
        <v>1538</v>
      </c>
    </row>
    <row r="94" spans="1:5">
      <c r="A94" s="382" t="s">
        <v>1583</v>
      </c>
      <c r="B94" s="382" t="s">
        <v>1680</v>
      </c>
      <c r="C94" s="382">
        <v>2</v>
      </c>
      <c r="D94" s="382" t="s">
        <v>1545</v>
      </c>
      <c r="E94" s="381" t="s">
        <v>1538</v>
      </c>
    </row>
    <row r="95" spans="1:5">
      <c r="A95" s="382" t="s">
        <v>1583</v>
      </c>
      <c r="B95" s="382" t="s">
        <v>1713</v>
      </c>
      <c r="C95" s="382">
        <v>1</v>
      </c>
      <c r="D95" s="382" t="s">
        <v>1546</v>
      </c>
      <c r="E95" s="381" t="s">
        <v>1538</v>
      </c>
    </row>
    <row r="96" spans="1:5">
      <c r="A96" s="382" t="s">
        <v>1583</v>
      </c>
      <c r="B96" s="382" t="s">
        <v>1676</v>
      </c>
      <c r="C96" s="382">
        <v>0</v>
      </c>
      <c r="D96" s="382" t="s">
        <v>1547</v>
      </c>
      <c r="E96" s="381" t="s">
        <v>1538</v>
      </c>
    </row>
    <row r="97" spans="1:5">
      <c r="A97" s="382" t="s">
        <v>1583</v>
      </c>
      <c r="B97" s="382" t="s">
        <v>1750</v>
      </c>
      <c r="C97" s="382">
        <v>6</v>
      </c>
      <c r="D97" s="382" t="s">
        <v>1548</v>
      </c>
      <c r="E97" s="381" t="s">
        <v>1538</v>
      </c>
    </row>
    <row r="98" spans="1:5">
      <c r="A98" s="382" t="s">
        <v>1584</v>
      </c>
      <c r="B98" s="382" t="s">
        <v>1751</v>
      </c>
      <c r="C98" s="382">
        <v>1</v>
      </c>
      <c r="D98" s="382" t="s">
        <v>1537</v>
      </c>
      <c r="E98" s="381" t="s">
        <v>1538</v>
      </c>
    </row>
    <row r="99" spans="1:5">
      <c r="A99" s="382" t="s">
        <v>1584</v>
      </c>
      <c r="B99" s="382" t="s">
        <v>1752</v>
      </c>
      <c r="C99" s="382">
        <v>2</v>
      </c>
      <c r="D99" s="382" t="s">
        <v>1539</v>
      </c>
      <c r="E99" s="381" t="s">
        <v>1538</v>
      </c>
    </row>
    <row r="100" spans="1:5">
      <c r="A100" s="382" t="s">
        <v>1585</v>
      </c>
      <c r="B100" s="382" t="s">
        <v>1753</v>
      </c>
      <c r="C100" s="382">
        <v>1</v>
      </c>
      <c r="D100" s="382" t="s">
        <v>1537</v>
      </c>
      <c r="E100" s="381" t="s">
        <v>1538</v>
      </c>
    </row>
    <row r="101" spans="1:5">
      <c r="A101" s="382" t="s">
        <v>1585</v>
      </c>
      <c r="B101" s="382" t="s">
        <v>1754</v>
      </c>
      <c r="C101" s="382">
        <v>2</v>
      </c>
      <c r="D101" s="382" t="s">
        <v>1539</v>
      </c>
      <c r="E101" s="381" t="s">
        <v>1538</v>
      </c>
    </row>
    <row r="102" spans="1:5">
      <c r="A102" s="382" t="s">
        <v>1586</v>
      </c>
      <c r="B102" s="382" t="s">
        <v>1755</v>
      </c>
      <c r="C102" s="382">
        <v>1</v>
      </c>
      <c r="D102" s="382" t="s">
        <v>1537</v>
      </c>
      <c r="E102" s="381" t="s">
        <v>1538</v>
      </c>
    </row>
    <row r="103" spans="1:5">
      <c r="A103" s="382" t="s">
        <v>1586</v>
      </c>
      <c r="B103" s="382" t="s">
        <v>1756</v>
      </c>
      <c r="C103" s="382">
        <v>2</v>
      </c>
      <c r="D103" s="382" t="s">
        <v>1539</v>
      </c>
      <c r="E103" s="381" t="s">
        <v>1538</v>
      </c>
    </row>
    <row r="104" spans="1:5">
      <c r="A104" s="382" t="s">
        <v>1587</v>
      </c>
      <c r="B104" s="382" t="s">
        <v>1757</v>
      </c>
      <c r="C104" s="382">
        <v>1</v>
      </c>
      <c r="D104" s="382" t="s">
        <v>1537</v>
      </c>
      <c r="E104" s="381" t="s">
        <v>1538</v>
      </c>
    </row>
    <row r="105" spans="1:5">
      <c r="A105" s="382" t="s">
        <v>1587</v>
      </c>
      <c r="B105" s="382" t="s">
        <v>1683</v>
      </c>
      <c r="C105" s="382">
        <v>1</v>
      </c>
      <c r="D105" s="382" t="s">
        <v>1539</v>
      </c>
      <c r="E105" s="381" t="s">
        <v>1538</v>
      </c>
    </row>
    <row r="106" spans="1:5">
      <c r="A106" s="382" t="s">
        <v>1588</v>
      </c>
      <c r="B106" s="382" t="s">
        <v>1758</v>
      </c>
      <c r="C106" s="382">
        <v>1</v>
      </c>
      <c r="D106" s="382" t="s">
        <v>1537</v>
      </c>
      <c r="E106" s="381" t="s">
        <v>1538</v>
      </c>
    </row>
    <row r="107" spans="1:5">
      <c r="A107" s="382" t="s">
        <v>1588</v>
      </c>
      <c r="B107" s="382" t="s">
        <v>1697</v>
      </c>
      <c r="C107" s="382">
        <v>1</v>
      </c>
      <c r="D107" s="382" t="s">
        <v>1539</v>
      </c>
      <c r="E107" s="381" t="s">
        <v>1538</v>
      </c>
    </row>
    <row r="108" spans="1:5">
      <c r="A108" s="382" t="s">
        <v>1589</v>
      </c>
      <c r="B108" s="382" t="s">
        <v>1759</v>
      </c>
      <c r="C108" s="382">
        <v>1</v>
      </c>
      <c r="D108" s="382" t="s">
        <v>1537</v>
      </c>
      <c r="E108" s="381" t="s">
        <v>1538</v>
      </c>
    </row>
    <row r="109" spans="1:5">
      <c r="A109" s="382" t="s">
        <v>1589</v>
      </c>
      <c r="B109" s="382" t="s">
        <v>1702</v>
      </c>
      <c r="C109" s="382">
        <v>1</v>
      </c>
      <c r="D109" s="382" t="s">
        <v>1539</v>
      </c>
      <c r="E109" s="381" t="s">
        <v>1538</v>
      </c>
    </row>
    <row r="110" spans="1:5">
      <c r="A110" s="382" t="s">
        <v>1590</v>
      </c>
      <c r="B110" s="382" t="s">
        <v>1760</v>
      </c>
      <c r="C110" s="382">
        <v>1</v>
      </c>
      <c r="D110" s="382" t="s">
        <v>1537</v>
      </c>
      <c r="E110" s="381" t="s">
        <v>1538</v>
      </c>
    </row>
    <row r="111" spans="1:5">
      <c r="A111" s="382" t="s">
        <v>1590</v>
      </c>
      <c r="B111" s="382" t="s">
        <v>1712</v>
      </c>
      <c r="C111" s="382">
        <v>1</v>
      </c>
      <c r="D111" s="382" t="s">
        <v>1539</v>
      </c>
      <c r="E111" s="381" t="s">
        <v>1538</v>
      </c>
    </row>
    <row r="112" spans="1:5">
      <c r="A112" s="382" t="s">
        <v>1591</v>
      </c>
      <c r="B112" s="382" t="s">
        <v>1761</v>
      </c>
      <c r="C112" s="382">
        <v>1</v>
      </c>
      <c r="D112" s="382" t="s">
        <v>1537</v>
      </c>
      <c r="E112" s="381" t="s">
        <v>1538</v>
      </c>
    </row>
    <row r="113" spans="1:5">
      <c r="A113" s="382" t="s">
        <v>1591</v>
      </c>
      <c r="B113" s="382" t="s">
        <v>1697</v>
      </c>
      <c r="C113" s="382">
        <v>0</v>
      </c>
      <c r="D113" s="382" t="s">
        <v>1539</v>
      </c>
      <c r="E113" s="381" t="s">
        <v>1538</v>
      </c>
    </row>
    <row r="114" spans="1:5">
      <c r="A114" s="382" t="s">
        <v>1797</v>
      </c>
      <c r="B114" s="382" t="s">
        <v>1762</v>
      </c>
      <c r="C114" s="382">
        <v>1</v>
      </c>
      <c r="D114" s="382" t="s">
        <v>1537</v>
      </c>
      <c r="E114" s="381" t="s">
        <v>1538</v>
      </c>
    </row>
    <row r="115" spans="1:5">
      <c r="A115" s="382" t="s">
        <v>1797</v>
      </c>
      <c r="B115" s="382" t="s">
        <v>1689</v>
      </c>
      <c r="C115" s="382">
        <v>0</v>
      </c>
      <c r="D115" s="382" t="s">
        <v>1539</v>
      </c>
      <c r="E115" s="381" t="s">
        <v>1538</v>
      </c>
    </row>
    <row r="116" spans="1:5">
      <c r="A116" s="382" t="s">
        <v>1798</v>
      </c>
      <c r="B116" s="382" t="s">
        <v>1763</v>
      </c>
      <c r="C116" s="382">
        <v>1</v>
      </c>
      <c r="D116" s="382" t="s">
        <v>1537</v>
      </c>
      <c r="E116" s="381" t="s">
        <v>1538</v>
      </c>
    </row>
    <row r="117" spans="1:5">
      <c r="A117" s="382" t="s">
        <v>1798</v>
      </c>
      <c r="B117" s="382" t="s">
        <v>1691</v>
      </c>
      <c r="C117" s="382">
        <v>0</v>
      </c>
      <c r="D117" s="382" t="s">
        <v>1539</v>
      </c>
      <c r="E117" s="381" t="s">
        <v>1538</v>
      </c>
    </row>
    <row r="118" spans="1:5">
      <c r="A118" s="382" t="s">
        <v>1799</v>
      </c>
      <c r="B118" s="382" t="s">
        <v>1764</v>
      </c>
      <c r="C118" s="382">
        <v>1</v>
      </c>
      <c r="D118" s="382" t="s">
        <v>1537</v>
      </c>
      <c r="E118" s="381" t="s">
        <v>1538</v>
      </c>
    </row>
    <row r="119" spans="1:5">
      <c r="A119" s="382" t="s">
        <v>1799</v>
      </c>
      <c r="B119" s="382" t="s">
        <v>1693</v>
      </c>
      <c r="C119" s="382">
        <v>0</v>
      </c>
      <c r="D119" s="382" t="s">
        <v>1539</v>
      </c>
      <c r="E119" s="381" t="s">
        <v>1538</v>
      </c>
    </row>
    <row r="120" spans="1:5">
      <c r="A120" s="382" t="s">
        <v>1800</v>
      </c>
      <c r="B120" s="382" t="s">
        <v>1765</v>
      </c>
      <c r="C120" s="382">
        <v>1</v>
      </c>
      <c r="D120" s="382" t="s">
        <v>1537</v>
      </c>
      <c r="E120" s="381" t="s">
        <v>1538</v>
      </c>
    </row>
    <row r="121" spans="1:5">
      <c r="A121" s="382" t="s">
        <v>1800</v>
      </c>
      <c r="B121" s="382" t="s">
        <v>1695</v>
      </c>
      <c r="C121" s="382">
        <v>0</v>
      </c>
      <c r="D121" s="382" t="s">
        <v>1539</v>
      </c>
      <c r="E121" s="381" t="s">
        <v>1538</v>
      </c>
    </row>
    <row r="122" spans="1:5">
      <c r="A122" s="382" t="s">
        <v>1801</v>
      </c>
      <c r="B122" s="382" t="s">
        <v>1680</v>
      </c>
      <c r="C122" s="382">
        <v>1</v>
      </c>
      <c r="D122" s="382" t="s">
        <v>1537</v>
      </c>
      <c r="E122" s="381" t="s">
        <v>1538</v>
      </c>
    </row>
    <row r="123" spans="1:5">
      <c r="A123" s="382" t="s">
        <v>1801</v>
      </c>
      <c r="B123" s="382" t="s">
        <v>1701</v>
      </c>
      <c r="C123" s="382">
        <v>0</v>
      </c>
      <c r="D123" s="382" t="s">
        <v>1539</v>
      </c>
      <c r="E123" s="381" t="s">
        <v>1538</v>
      </c>
    </row>
    <row r="124" spans="1:5">
      <c r="A124" s="382" t="s">
        <v>1802</v>
      </c>
      <c r="B124" s="382" t="s">
        <v>1743</v>
      </c>
      <c r="C124" s="382">
        <v>1</v>
      </c>
      <c r="D124" s="382" t="s">
        <v>1537</v>
      </c>
      <c r="E124" s="381" t="s">
        <v>1538</v>
      </c>
    </row>
    <row r="125" spans="1:5">
      <c r="A125" s="382" t="s">
        <v>1802</v>
      </c>
      <c r="B125" s="382" t="s">
        <v>1706</v>
      </c>
      <c r="C125" s="382">
        <v>0</v>
      </c>
      <c r="D125" s="382" t="s">
        <v>1539</v>
      </c>
      <c r="E125" s="381" t="s">
        <v>1538</v>
      </c>
    </row>
    <row r="126" spans="1:5">
      <c r="A126" s="382" t="s">
        <v>1803</v>
      </c>
      <c r="B126" s="382" t="s">
        <v>1734</v>
      </c>
      <c r="C126" s="382">
        <v>1</v>
      </c>
      <c r="D126" s="382" t="s">
        <v>1537</v>
      </c>
      <c r="E126" s="381" t="s">
        <v>1538</v>
      </c>
    </row>
    <row r="127" spans="1:5">
      <c r="A127" s="382" t="s">
        <v>1803</v>
      </c>
      <c r="B127" s="382" t="s">
        <v>1710</v>
      </c>
      <c r="C127" s="382">
        <v>0</v>
      </c>
      <c r="D127" s="382" t="s">
        <v>1539</v>
      </c>
      <c r="E127" s="381" t="s">
        <v>1538</v>
      </c>
    </row>
    <row r="128" spans="1:5">
      <c r="A128" s="382" t="s">
        <v>1804</v>
      </c>
      <c r="B128" s="382" t="s">
        <v>1726</v>
      </c>
      <c r="C128" s="382">
        <v>1</v>
      </c>
      <c r="D128" s="382" t="s">
        <v>1537</v>
      </c>
      <c r="E128" s="381" t="s">
        <v>1538</v>
      </c>
    </row>
    <row r="129" spans="1:5">
      <c r="A129" s="382" t="s">
        <v>1804</v>
      </c>
      <c r="B129" s="382" t="s">
        <v>1703</v>
      </c>
      <c r="C129" s="382">
        <v>0</v>
      </c>
      <c r="D129" s="382" t="s">
        <v>1539</v>
      </c>
      <c r="E129" s="381" t="s">
        <v>1538</v>
      </c>
    </row>
    <row r="130" spans="1:5">
      <c r="A130" s="383" t="s">
        <v>1805</v>
      </c>
      <c r="B130" s="382" t="s">
        <v>1766</v>
      </c>
      <c r="C130" s="382">
        <v>1</v>
      </c>
      <c r="D130" s="382" t="s">
        <v>1537</v>
      </c>
      <c r="E130" s="381" t="s">
        <v>1538</v>
      </c>
    </row>
    <row r="131" spans="1:5">
      <c r="A131" s="383" t="s">
        <v>1805</v>
      </c>
      <c r="B131" s="382" t="s">
        <v>1687</v>
      </c>
      <c r="C131" s="382">
        <v>0</v>
      </c>
      <c r="D131" s="382" t="s">
        <v>1539</v>
      </c>
      <c r="E131" s="381" t="s">
        <v>1538</v>
      </c>
    </row>
    <row r="132" spans="1:5">
      <c r="A132" s="382" t="s">
        <v>1806</v>
      </c>
      <c r="B132" s="382" t="s">
        <v>1767</v>
      </c>
      <c r="C132" s="382">
        <v>2</v>
      </c>
      <c r="D132" s="382" t="s">
        <v>1537</v>
      </c>
      <c r="E132" s="381" t="s">
        <v>1538</v>
      </c>
    </row>
    <row r="133" spans="1:5">
      <c r="A133" s="382" t="s">
        <v>1806</v>
      </c>
      <c r="B133" s="382" t="s">
        <v>1679</v>
      </c>
      <c r="C133" s="382">
        <v>3</v>
      </c>
      <c r="D133" s="382" t="s">
        <v>1539</v>
      </c>
      <c r="E133" s="381" t="s">
        <v>1538</v>
      </c>
    </row>
    <row r="134" spans="1:5">
      <c r="A134" s="382" t="s">
        <v>1807</v>
      </c>
      <c r="B134" s="382" t="s">
        <v>1761</v>
      </c>
      <c r="C134" s="382">
        <v>2</v>
      </c>
      <c r="D134" s="382" t="s">
        <v>1537</v>
      </c>
      <c r="E134" s="381" t="s">
        <v>1538</v>
      </c>
    </row>
    <row r="135" spans="1:5">
      <c r="A135" s="382" t="s">
        <v>1807</v>
      </c>
      <c r="B135" s="382" t="s">
        <v>1682</v>
      </c>
      <c r="C135" s="382">
        <v>3</v>
      </c>
      <c r="D135" s="382" t="s">
        <v>1539</v>
      </c>
      <c r="E135" s="381" t="s">
        <v>1538</v>
      </c>
    </row>
    <row r="136" spans="1:5">
      <c r="A136" s="382" t="s">
        <v>1808</v>
      </c>
      <c r="B136" s="382" t="s">
        <v>1765</v>
      </c>
      <c r="C136" s="382">
        <v>3</v>
      </c>
      <c r="D136" s="382" t="s">
        <v>1537</v>
      </c>
      <c r="E136" s="381" t="s">
        <v>1538</v>
      </c>
    </row>
    <row r="137" spans="1:5">
      <c r="A137" s="382" t="s">
        <v>1808</v>
      </c>
      <c r="B137" s="382" t="s">
        <v>1768</v>
      </c>
      <c r="C137" s="382">
        <v>2</v>
      </c>
      <c r="D137" s="382" t="s">
        <v>1539</v>
      </c>
      <c r="E137" s="381" t="s">
        <v>1538</v>
      </c>
    </row>
    <row r="138" spans="1:5">
      <c r="A138" s="382" t="s">
        <v>1809</v>
      </c>
      <c r="B138" s="382" t="s">
        <v>1764</v>
      </c>
      <c r="C138" s="382">
        <v>3</v>
      </c>
      <c r="D138" s="382" t="s">
        <v>1537</v>
      </c>
      <c r="E138" s="381" t="s">
        <v>1538</v>
      </c>
    </row>
    <row r="139" spans="1:5">
      <c r="A139" s="382" t="s">
        <v>1809</v>
      </c>
      <c r="B139" s="382" t="s">
        <v>1769</v>
      </c>
      <c r="C139" s="382">
        <v>2</v>
      </c>
      <c r="D139" s="382" t="s">
        <v>1539</v>
      </c>
      <c r="E139" s="381" t="s">
        <v>1538</v>
      </c>
    </row>
    <row r="140" spans="1:5">
      <c r="A140" s="382" t="s">
        <v>1810</v>
      </c>
      <c r="B140" s="382" t="s">
        <v>1770</v>
      </c>
      <c r="C140" s="382">
        <v>2</v>
      </c>
      <c r="D140" s="382" t="s">
        <v>1545</v>
      </c>
      <c r="E140" s="381" t="s">
        <v>1538</v>
      </c>
    </row>
    <row r="141" spans="1:5">
      <c r="A141" s="382" t="s">
        <v>1810</v>
      </c>
      <c r="B141" s="382" t="s">
        <v>1730</v>
      </c>
      <c r="C141" s="382">
        <v>2</v>
      </c>
      <c r="D141" s="382" t="s">
        <v>1546</v>
      </c>
      <c r="E141" s="381" t="s">
        <v>1538</v>
      </c>
    </row>
    <row r="142" spans="1:5">
      <c r="A142" s="382" t="s">
        <v>1810</v>
      </c>
      <c r="B142" s="382" t="s">
        <v>1701</v>
      </c>
      <c r="C142" s="382">
        <v>1</v>
      </c>
      <c r="D142" s="382" t="s">
        <v>1547</v>
      </c>
      <c r="E142" s="381" t="s">
        <v>1538</v>
      </c>
    </row>
    <row r="143" spans="1:5">
      <c r="A143" s="382" t="s">
        <v>1811</v>
      </c>
      <c r="B143" s="382" t="s">
        <v>1771</v>
      </c>
      <c r="C143" s="382">
        <v>2</v>
      </c>
      <c r="D143" s="382" t="s">
        <v>1545</v>
      </c>
      <c r="E143" s="381" t="s">
        <v>1538</v>
      </c>
    </row>
    <row r="144" spans="1:5">
      <c r="A144" s="382" t="s">
        <v>1811</v>
      </c>
      <c r="B144" s="382" t="s">
        <v>1739</v>
      </c>
      <c r="C144" s="382">
        <v>2</v>
      </c>
      <c r="D144" s="382" t="s">
        <v>1546</v>
      </c>
      <c r="E144" s="381" t="s">
        <v>1538</v>
      </c>
    </row>
    <row r="145" spans="1:5">
      <c r="A145" s="382" t="s">
        <v>1811</v>
      </c>
      <c r="B145" s="382" t="s">
        <v>1706</v>
      </c>
      <c r="C145" s="382">
        <v>1</v>
      </c>
      <c r="D145" s="382" t="s">
        <v>1547</v>
      </c>
      <c r="E145" s="381" t="s">
        <v>1538</v>
      </c>
    </row>
    <row r="146" spans="1:5">
      <c r="A146" s="382" t="s">
        <v>1812</v>
      </c>
      <c r="B146" s="382" t="s">
        <v>1727</v>
      </c>
      <c r="C146" s="382">
        <v>2</v>
      </c>
      <c r="D146" s="382" t="s">
        <v>1537</v>
      </c>
      <c r="E146" s="381" t="s">
        <v>1538</v>
      </c>
    </row>
    <row r="147" spans="1:5">
      <c r="A147" s="382" t="s">
        <v>1812</v>
      </c>
      <c r="B147" s="382" t="s">
        <v>1681</v>
      </c>
      <c r="C147" s="382">
        <v>0</v>
      </c>
      <c r="D147" s="382" t="s">
        <v>1539</v>
      </c>
      <c r="E147" s="381" t="s">
        <v>1538</v>
      </c>
    </row>
    <row r="148" spans="1:5">
      <c r="A148" s="382" t="s">
        <v>1813</v>
      </c>
      <c r="B148" s="382" t="s">
        <v>1755</v>
      </c>
      <c r="C148" s="382">
        <v>2</v>
      </c>
      <c r="D148" s="382" t="s">
        <v>1537</v>
      </c>
      <c r="E148" s="381" t="s">
        <v>1538</v>
      </c>
    </row>
    <row r="149" spans="1:5">
      <c r="A149" s="382" t="s">
        <v>1813</v>
      </c>
      <c r="B149" s="382" t="s">
        <v>1772</v>
      </c>
      <c r="C149" s="382">
        <v>0</v>
      </c>
      <c r="D149" s="382" t="s">
        <v>1539</v>
      </c>
      <c r="E149" s="381" t="s">
        <v>1538</v>
      </c>
    </row>
    <row r="150" spans="1:5">
      <c r="A150" s="382" t="s">
        <v>1814</v>
      </c>
      <c r="B150" s="382" t="s">
        <v>1739</v>
      </c>
      <c r="C150" s="382">
        <v>4</v>
      </c>
      <c r="D150" s="382" t="s">
        <v>1537</v>
      </c>
      <c r="E150" s="381" t="s">
        <v>1538</v>
      </c>
    </row>
    <row r="151" spans="1:5">
      <c r="A151" s="382" t="s">
        <v>1814</v>
      </c>
      <c r="B151" s="382" t="s">
        <v>1773</v>
      </c>
      <c r="C151" s="382">
        <v>3</v>
      </c>
      <c r="D151" s="382" t="s">
        <v>1539</v>
      </c>
      <c r="E151" s="381" t="s">
        <v>1538</v>
      </c>
    </row>
    <row r="152" spans="1:5">
      <c r="A152" s="382" t="s">
        <v>1815</v>
      </c>
      <c r="B152" s="382" t="s">
        <v>1732</v>
      </c>
      <c r="C152" s="382">
        <v>3</v>
      </c>
      <c r="D152" s="382" t="s">
        <v>1537</v>
      </c>
      <c r="E152" s="381" t="s">
        <v>1538</v>
      </c>
    </row>
    <row r="153" spans="1:5">
      <c r="A153" s="382" t="s">
        <v>1815</v>
      </c>
      <c r="B153" s="382" t="s">
        <v>1730</v>
      </c>
      <c r="C153" s="382">
        <v>4</v>
      </c>
      <c r="D153" s="382" t="s">
        <v>1539</v>
      </c>
      <c r="E153" s="381" t="s">
        <v>1538</v>
      </c>
    </row>
    <row r="154" spans="1:5">
      <c r="A154" s="382" t="s">
        <v>1816</v>
      </c>
      <c r="B154" s="382" t="s">
        <v>1774</v>
      </c>
      <c r="C154" s="382">
        <v>3</v>
      </c>
      <c r="D154" s="382" t="s">
        <v>1537</v>
      </c>
      <c r="E154" s="381" t="s">
        <v>1538</v>
      </c>
    </row>
    <row r="155" spans="1:5">
      <c r="A155" s="382" t="s">
        <v>1816</v>
      </c>
      <c r="B155" s="382" t="s">
        <v>1740</v>
      </c>
      <c r="C155" s="382">
        <v>4</v>
      </c>
      <c r="D155" s="382" t="s">
        <v>1539</v>
      </c>
      <c r="E155" s="381" t="s">
        <v>1538</v>
      </c>
    </row>
    <row r="156" spans="1:5">
      <c r="A156" s="382" t="s">
        <v>1817</v>
      </c>
      <c r="B156" s="382" t="s">
        <v>1741</v>
      </c>
      <c r="C156" s="382">
        <v>3</v>
      </c>
      <c r="D156" s="382" t="s">
        <v>1537</v>
      </c>
      <c r="E156" s="381" t="s">
        <v>1538</v>
      </c>
    </row>
    <row r="157" spans="1:5">
      <c r="A157" s="382" t="s">
        <v>1817</v>
      </c>
      <c r="B157" s="382" t="s">
        <v>1731</v>
      </c>
      <c r="C157" s="382">
        <v>4</v>
      </c>
      <c r="D157" s="382" t="s">
        <v>1539</v>
      </c>
      <c r="E157" s="381" t="s">
        <v>1538</v>
      </c>
    </row>
    <row r="158" spans="1:5">
      <c r="A158" s="382" t="s">
        <v>1818</v>
      </c>
      <c r="B158" s="382" t="s">
        <v>1775</v>
      </c>
      <c r="C158" s="382">
        <v>4</v>
      </c>
      <c r="D158" s="382" t="s">
        <v>1537</v>
      </c>
      <c r="E158" s="381" t="s">
        <v>1538</v>
      </c>
    </row>
    <row r="159" spans="1:5">
      <c r="A159" s="382" t="s">
        <v>1818</v>
      </c>
      <c r="B159" s="382" t="s">
        <v>1776</v>
      </c>
      <c r="C159" s="382">
        <v>2</v>
      </c>
      <c r="D159" s="382" t="s">
        <v>1539</v>
      </c>
      <c r="E159" s="381" t="s">
        <v>1538</v>
      </c>
    </row>
    <row r="160" spans="1:5">
      <c r="A160" s="382" t="s">
        <v>1819</v>
      </c>
      <c r="B160" s="382" t="s">
        <v>1766</v>
      </c>
      <c r="C160" s="382">
        <v>4</v>
      </c>
      <c r="D160" s="382" t="s">
        <v>1537</v>
      </c>
      <c r="E160" s="381" t="s">
        <v>1538</v>
      </c>
    </row>
    <row r="161" spans="1:5">
      <c r="A161" s="382" t="s">
        <v>1819</v>
      </c>
      <c r="B161" s="382" t="s">
        <v>1757</v>
      </c>
      <c r="C161" s="382">
        <v>2</v>
      </c>
      <c r="D161" s="382" t="s">
        <v>1539</v>
      </c>
      <c r="E161" s="381" t="s">
        <v>1538</v>
      </c>
    </row>
    <row r="162" spans="1:5">
      <c r="A162" s="382" t="s">
        <v>1820</v>
      </c>
      <c r="B162" s="382" t="s">
        <v>1763</v>
      </c>
      <c r="C162" s="382">
        <v>4</v>
      </c>
      <c r="D162" s="382" t="s">
        <v>1537</v>
      </c>
      <c r="E162" s="381" t="s">
        <v>1538</v>
      </c>
    </row>
    <row r="163" spans="1:5">
      <c r="A163" s="382" t="s">
        <v>1820</v>
      </c>
      <c r="B163" s="382" t="s">
        <v>1777</v>
      </c>
      <c r="C163" s="382">
        <v>2</v>
      </c>
      <c r="D163" s="382" t="s">
        <v>1539</v>
      </c>
      <c r="E163" s="381" t="s">
        <v>1538</v>
      </c>
    </row>
    <row r="164" spans="1:5">
      <c r="A164" s="382" t="s">
        <v>1821</v>
      </c>
      <c r="B164" s="382" t="s">
        <v>1762</v>
      </c>
      <c r="C164" s="382">
        <v>4</v>
      </c>
      <c r="D164" s="382" t="s">
        <v>1537</v>
      </c>
      <c r="E164" s="381" t="s">
        <v>1538</v>
      </c>
    </row>
    <row r="165" spans="1:5">
      <c r="A165" s="382" t="s">
        <v>1821</v>
      </c>
      <c r="B165" s="382" t="s">
        <v>1758</v>
      </c>
      <c r="C165" s="382">
        <v>2</v>
      </c>
      <c r="D165" s="382" t="s">
        <v>1539</v>
      </c>
      <c r="E165" s="381" t="s">
        <v>1538</v>
      </c>
    </row>
    <row r="166" spans="1:5">
      <c r="A166" s="382" t="s">
        <v>1822</v>
      </c>
      <c r="B166" s="382" t="s">
        <v>1724</v>
      </c>
      <c r="C166" s="382">
        <v>7</v>
      </c>
      <c r="D166" s="382" t="s">
        <v>1537</v>
      </c>
      <c r="E166" s="381" t="s">
        <v>1538</v>
      </c>
    </row>
    <row r="167" spans="1:5">
      <c r="A167" s="382" t="s">
        <v>1822</v>
      </c>
      <c r="B167" s="382" t="s">
        <v>1691</v>
      </c>
      <c r="C167" s="382">
        <v>2</v>
      </c>
      <c r="D167" s="382" t="s">
        <v>1539</v>
      </c>
      <c r="E167" s="381" t="s">
        <v>1538</v>
      </c>
    </row>
    <row r="168" spans="1:5">
      <c r="A168" s="382" t="s">
        <v>1823</v>
      </c>
      <c r="B168" s="382" t="s">
        <v>1678</v>
      </c>
      <c r="C168" s="382">
        <v>7</v>
      </c>
      <c r="D168" s="382" t="s">
        <v>1537</v>
      </c>
      <c r="E168" s="381" t="s">
        <v>1538</v>
      </c>
    </row>
    <row r="169" spans="1:5">
      <c r="A169" s="382" t="s">
        <v>1823</v>
      </c>
      <c r="B169" s="382" t="s">
        <v>1685</v>
      </c>
      <c r="C169" s="382">
        <v>2</v>
      </c>
      <c r="D169" s="382" t="s">
        <v>1539</v>
      </c>
      <c r="E169" s="381" t="s">
        <v>1538</v>
      </c>
    </row>
    <row r="170" spans="1:5">
      <c r="A170" s="382" t="s">
        <v>1824</v>
      </c>
      <c r="B170" s="382" t="s">
        <v>1778</v>
      </c>
      <c r="C170" s="382">
        <v>7</v>
      </c>
      <c r="D170" s="382" t="s">
        <v>1537</v>
      </c>
      <c r="E170" s="381" t="s">
        <v>1538</v>
      </c>
    </row>
    <row r="171" spans="1:5">
      <c r="A171" s="382" t="s">
        <v>1824</v>
      </c>
      <c r="B171" s="382" t="s">
        <v>1689</v>
      </c>
      <c r="C171" s="382">
        <v>2</v>
      </c>
      <c r="D171" s="382" t="s">
        <v>1539</v>
      </c>
      <c r="E171" s="381" t="s">
        <v>1538</v>
      </c>
    </row>
    <row r="172" spans="1:5">
      <c r="A172" s="382" t="s">
        <v>1825</v>
      </c>
      <c r="B172" s="382" t="s">
        <v>1676</v>
      </c>
      <c r="C172" s="382">
        <v>7</v>
      </c>
      <c r="D172" s="382" t="s">
        <v>1537</v>
      </c>
      <c r="E172" s="381" t="s">
        <v>1538</v>
      </c>
    </row>
    <row r="173" spans="1:5">
      <c r="A173" s="382" t="s">
        <v>1825</v>
      </c>
      <c r="B173" s="382" t="s">
        <v>1687</v>
      </c>
      <c r="C173" s="382">
        <v>2</v>
      </c>
      <c r="D173" s="382" t="s">
        <v>1539</v>
      </c>
      <c r="E173" s="381" t="s">
        <v>1538</v>
      </c>
    </row>
    <row r="174" spans="1:5">
      <c r="A174" s="382" t="s">
        <v>1826</v>
      </c>
      <c r="B174" s="382" t="s">
        <v>1779</v>
      </c>
      <c r="C174" s="382">
        <v>3</v>
      </c>
      <c r="D174" s="382" t="s">
        <v>1537</v>
      </c>
      <c r="E174" s="381" t="s">
        <v>1538</v>
      </c>
    </row>
    <row r="175" spans="1:5">
      <c r="A175" s="382" t="s">
        <v>1826</v>
      </c>
      <c r="B175" s="382" t="s">
        <v>1714</v>
      </c>
      <c r="C175" s="382">
        <v>1</v>
      </c>
      <c r="D175" s="382" t="s">
        <v>1539</v>
      </c>
      <c r="E175" s="381" t="s">
        <v>1538</v>
      </c>
    </row>
    <row r="176" spans="1:5">
      <c r="A176" s="382" t="s">
        <v>1827</v>
      </c>
      <c r="B176" s="382" t="s">
        <v>1722</v>
      </c>
      <c r="C176" s="382">
        <v>3</v>
      </c>
      <c r="D176" s="382" t="s">
        <v>1537</v>
      </c>
      <c r="E176" s="381" t="s">
        <v>1538</v>
      </c>
    </row>
    <row r="177" spans="1:5">
      <c r="A177" s="382" t="s">
        <v>1827</v>
      </c>
      <c r="B177" s="382" t="s">
        <v>1780</v>
      </c>
      <c r="C177" s="382">
        <v>1</v>
      </c>
      <c r="D177" s="382" t="s">
        <v>1539</v>
      </c>
      <c r="E177" s="381" t="s">
        <v>1538</v>
      </c>
    </row>
    <row r="178" spans="1:5">
      <c r="A178" s="382" t="s">
        <v>1828</v>
      </c>
      <c r="B178" s="382" t="s">
        <v>1781</v>
      </c>
      <c r="C178" s="382">
        <v>3</v>
      </c>
      <c r="D178" s="382" t="s">
        <v>1537</v>
      </c>
      <c r="E178" s="381" t="s">
        <v>1538</v>
      </c>
    </row>
    <row r="179" spans="1:5">
      <c r="A179" s="382" t="s">
        <v>1828</v>
      </c>
      <c r="B179" s="382" t="s">
        <v>1716</v>
      </c>
      <c r="C179" s="382">
        <v>1</v>
      </c>
      <c r="D179" s="382" t="s">
        <v>1539</v>
      </c>
      <c r="E179" s="381" t="s">
        <v>1538</v>
      </c>
    </row>
    <row r="180" spans="1:5">
      <c r="A180" s="382" t="s">
        <v>1829</v>
      </c>
      <c r="B180" s="382" t="s">
        <v>1782</v>
      </c>
      <c r="C180" s="382">
        <v>3</v>
      </c>
      <c r="D180" s="382" t="s">
        <v>1537</v>
      </c>
      <c r="E180" s="381" t="s">
        <v>1538</v>
      </c>
    </row>
    <row r="181" spans="1:5">
      <c r="A181" s="382" t="s">
        <v>1829</v>
      </c>
      <c r="B181" s="382" t="s">
        <v>1718</v>
      </c>
      <c r="C181" s="382">
        <v>1</v>
      </c>
      <c r="D181" s="382" t="s">
        <v>1539</v>
      </c>
      <c r="E181" s="381" t="s">
        <v>1538</v>
      </c>
    </row>
    <row r="182" spans="1:5">
      <c r="A182" s="382" t="s">
        <v>1592</v>
      </c>
      <c r="B182" s="382" t="s">
        <v>1764</v>
      </c>
      <c r="C182" s="382">
        <v>2</v>
      </c>
      <c r="D182" s="382" t="s">
        <v>1537</v>
      </c>
      <c r="E182" s="381" t="s">
        <v>1538</v>
      </c>
    </row>
    <row r="183" spans="1:5">
      <c r="A183" s="382" t="s">
        <v>1592</v>
      </c>
      <c r="B183" s="382" t="s">
        <v>1783</v>
      </c>
      <c r="C183" s="382">
        <v>2</v>
      </c>
      <c r="D183" s="382" t="s">
        <v>1539</v>
      </c>
      <c r="E183" s="381" t="s">
        <v>1538</v>
      </c>
    </row>
    <row r="184" spans="1:5">
      <c r="A184" s="382" t="s">
        <v>1593</v>
      </c>
      <c r="B184" s="382" t="s">
        <v>1765</v>
      </c>
      <c r="C184" s="382">
        <v>2</v>
      </c>
      <c r="D184" s="382" t="s">
        <v>1537</v>
      </c>
      <c r="E184" s="381" t="s">
        <v>1538</v>
      </c>
    </row>
    <row r="185" spans="1:5">
      <c r="A185" s="382" t="s">
        <v>1593</v>
      </c>
      <c r="B185" s="382" t="s">
        <v>1677</v>
      </c>
      <c r="C185" s="382">
        <v>2</v>
      </c>
      <c r="D185" s="382" t="s">
        <v>1539</v>
      </c>
      <c r="E185" s="381" t="s">
        <v>1538</v>
      </c>
    </row>
    <row r="186" spans="1:5">
      <c r="A186" s="382" t="s">
        <v>1594</v>
      </c>
      <c r="B186" s="382" t="s">
        <v>1784</v>
      </c>
      <c r="C186" s="382">
        <v>2</v>
      </c>
      <c r="D186" s="382" t="s">
        <v>1537</v>
      </c>
      <c r="E186" s="381" t="s">
        <v>1538</v>
      </c>
    </row>
    <row r="187" spans="1:5">
      <c r="A187" s="382" t="s">
        <v>1594</v>
      </c>
      <c r="B187" s="382" t="s">
        <v>1703</v>
      </c>
      <c r="C187" s="382">
        <v>2</v>
      </c>
      <c r="D187" s="382" t="s">
        <v>1539</v>
      </c>
      <c r="E187" s="381" t="s">
        <v>1538</v>
      </c>
    </row>
    <row r="188" spans="1:5">
      <c r="A188" s="382" t="s">
        <v>1595</v>
      </c>
      <c r="B188" s="382" t="s">
        <v>1701</v>
      </c>
      <c r="C188" s="382">
        <v>2</v>
      </c>
      <c r="D188" s="382" t="s">
        <v>1545</v>
      </c>
      <c r="E188" s="381" t="s">
        <v>1538</v>
      </c>
    </row>
    <row r="189" spans="1:5">
      <c r="A189" s="382" t="s">
        <v>1595</v>
      </c>
      <c r="B189" s="382" t="s">
        <v>1785</v>
      </c>
      <c r="C189" s="382">
        <v>2</v>
      </c>
      <c r="D189" s="382" t="s">
        <v>1546</v>
      </c>
      <c r="E189" s="381" t="s">
        <v>1538</v>
      </c>
    </row>
    <row r="190" spans="1:5">
      <c r="A190" s="382" t="s">
        <v>1595</v>
      </c>
      <c r="B190" s="382" t="s">
        <v>1754</v>
      </c>
      <c r="C190" s="382">
        <v>3</v>
      </c>
      <c r="D190" s="382" t="s">
        <v>1547</v>
      </c>
      <c r="E190" s="381" t="s">
        <v>1538</v>
      </c>
    </row>
    <row r="191" spans="1:5">
      <c r="A191" s="382" t="s">
        <v>1596</v>
      </c>
      <c r="B191" s="382" t="s">
        <v>1706</v>
      </c>
      <c r="C191" s="382">
        <v>2</v>
      </c>
      <c r="D191" s="382" t="s">
        <v>1545</v>
      </c>
      <c r="E191" s="381" t="s">
        <v>1538</v>
      </c>
    </row>
    <row r="192" spans="1:5">
      <c r="A192" s="382" t="s">
        <v>1596</v>
      </c>
      <c r="B192" s="382" t="s">
        <v>1735</v>
      </c>
      <c r="C192" s="382">
        <v>2</v>
      </c>
      <c r="D192" s="382" t="s">
        <v>1546</v>
      </c>
      <c r="E192" s="381" t="s">
        <v>1538</v>
      </c>
    </row>
    <row r="193" spans="1:5">
      <c r="A193" s="382" t="s">
        <v>1596</v>
      </c>
      <c r="B193" s="382" t="s">
        <v>1748</v>
      </c>
      <c r="C193" s="382">
        <v>3</v>
      </c>
      <c r="D193" s="382" t="s">
        <v>1547</v>
      </c>
      <c r="E193" s="381" t="s">
        <v>1538</v>
      </c>
    </row>
    <row r="194" spans="1:5">
      <c r="A194" s="382" t="s">
        <v>1597</v>
      </c>
      <c r="B194" s="382" t="s">
        <v>1734</v>
      </c>
      <c r="C194" s="382">
        <v>4</v>
      </c>
      <c r="D194" s="382" t="s">
        <v>1545</v>
      </c>
      <c r="E194" s="381" t="s">
        <v>1538</v>
      </c>
    </row>
    <row r="195" spans="1:5">
      <c r="A195" s="382" t="s">
        <v>1597</v>
      </c>
      <c r="B195" s="382" t="s">
        <v>1713</v>
      </c>
      <c r="C195" s="382">
        <v>2</v>
      </c>
      <c r="D195" s="382" t="s">
        <v>1546</v>
      </c>
      <c r="E195" s="381" t="s">
        <v>1538</v>
      </c>
    </row>
    <row r="196" spans="1:5">
      <c r="A196" s="382" t="s">
        <v>1597</v>
      </c>
      <c r="B196" s="382" t="s">
        <v>1737</v>
      </c>
      <c r="C196" s="382">
        <v>2</v>
      </c>
      <c r="D196" s="382" t="s">
        <v>1547</v>
      </c>
      <c r="E196" s="381" t="s">
        <v>1538</v>
      </c>
    </row>
    <row r="197" spans="1:5">
      <c r="A197" s="382" t="s">
        <v>1598</v>
      </c>
      <c r="B197" s="382" t="s">
        <v>1726</v>
      </c>
      <c r="C197" s="382">
        <v>4</v>
      </c>
      <c r="D197" s="382" t="s">
        <v>1545</v>
      </c>
      <c r="E197" s="381" t="s">
        <v>1538</v>
      </c>
    </row>
    <row r="198" spans="1:5">
      <c r="A198" s="382" t="s">
        <v>1598</v>
      </c>
      <c r="B198" s="382" t="s">
        <v>1715</v>
      </c>
      <c r="C198" s="382">
        <v>2</v>
      </c>
      <c r="D198" s="382" t="s">
        <v>1546</v>
      </c>
      <c r="E198" s="381" t="s">
        <v>1538</v>
      </c>
    </row>
    <row r="199" spans="1:5">
      <c r="A199" s="382" t="s">
        <v>1598</v>
      </c>
      <c r="B199" s="382" t="s">
        <v>1729</v>
      </c>
      <c r="C199" s="382">
        <v>2</v>
      </c>
      <c r="D199" s="382" t="s">
        <v>1547</v>
      </c>
      <c r="E199" s="381" t="s">
        <v>1538</v>
      </c>
    </row>
    <row r="200" spans="1:5">
      <c r="A200" s="382" t="s">
        <v>1599</v>
      </c>
      <c r="B200" s="382" t="s">
        <v>1738</v>
      </c>
      <c r="C200" s="382">
        <v>2</v>
      </c>
      <c r="D200" s="382" t="s">
        <v>1537</v>
      </c>
      <c r="E200" s="381" t="s">
        <v>1538</v>
      </c>
    </row>
    <row r="201" spans="1:5">
      <c r="A201" s="382" t="s">
        <v>1599</v>
      </c>
      <c r="B201" s="382" t="s">
        <v>1707</v>
      </c>
      <c r="C201" s="382">
        <v>1</v>
      </c>
      <c r="D201" s="382" t="s">
        <v>1539</v>
      </c>
      <c r="E201" s="381" t="s">
        <v>1538</v>
      </c>
    </row>
    <row r="202" spans="1:5">
      <c r="A202" s="382" t="s">
        <v>1600</v>
      </c>
      <c r="B202" s="382" t="s">
        <v>1717</v>
      </c>
      <c r="C202" s="382">
        <v>2</v>
      </c>
      <c r="D202" s="382" t="s">
        <v>1537</v>
      </c>
      <c r="E202" s="381" t="s">
        <v>1538</v>
      </c>
    </row>
    <row r="203" spans="1:5">
      <c r="A203" s="382" t="s">
        <v>1600</v>
      </c>
      <c r="B203" s="382" t="s">
        <v>1704</v>
      </c>
      <c r="C203" s="382">
        <v>1</v>
      </c>
      <c r="D203" s="382" t="s">
        <v>1539</v>
      </c>
      <c r="E203" s="381" t="s">
        <v>1538</v>
      </c>
    </row>
    <row r="204" spans="1:5">
      <c r="A204" s="382" t="s">
        <v>1601</v>
      </c>
      <c r="B204" s="382" t="s">
        <v>1719</v>
      </c>
      <c r="C204" s="382">
        <v>2</v>
      </c>
      <c r="D204" s="382" t="s">
        <v>1537</v>
      </c>
      <c r="E204" s="381" t="s">
        <v>1538</v>
      </c>
    </row>
    <row r="205" spans="1:5">
      <c r="A205" s="382" t="s">
        <v>1601</v>
      </c>
      <c r="B205" s="382" t="s">
        <v>1724</v>
      </c>
      <c r="C205" s="382">
        <v>2</v>
      </c>
      <c r="D205" s="382" t="s">
        <v>1539</v>
      </c>
      <c r="E205" s="381" t="s">
        <v>1538</v>
      </c>
    </row>
    <row r="206" spans="1:5">
      <c r="A206" s="382" t="s">
        <v>1602</v>
      </c>
      <c r="B206" s="382" t="s">
        <v>1708</v>
      </c>
      <c r="C206" s="382">
        <v>2</v>
      </c>
      <c r="D206" s="382" t="s">
        <v>1537</v>
      </c>
      <c r="E206" s="381" t="s">
        <v>1538</v>
      </c>
    </row>
    <row r="207" spans="1:5">
      <c r="A207" s="382" t="s">
        <v>1602</v>
      </c>
      <c r="B207" s="382" t="s">
        <v>1778</v>
      </c>
      <c r="C207" s="382">
        <v>2</v>
      </c>
      <c r="D207" s="382" t="s">
        <v>1539</v>
      </c>
      <c r="E207" s="381" t="s">
        <v>1538</v>
      </c>
    </row>
    <row r="208" spans="1:5">
      <c r="A208" s="382" t="s">
        <v>1603</v>
      </c>
      <c r="B208" s="382" t="s">
        <v>1763</v>
      </c>
      <c r="C208" s="382">
        <v>2</v>
      </c>
      <c r="D208" s="382" t="s">
        <v>1537</v>
      </c>
      <c r="E208" s="381" t="s">
        <v>1538</v>
      </c>
    </row>
    <row r="209" spans="1:5">
      <c r="A209" s="382" t="s">
        <v>1603</v>
      </c>
      <c r="B209" s="382" t="s">
        <v>1684</v>
      </c>
      <c r="C209" s="382">
        <v>2</v>
      </c>
      <c r="D209" s="382" t="s">
        <v>1539</v>
      </c>
      <c r="E209" s="381" t="s">
        <v>1538</v>
      </c>
    </row>
    <row r="210" spans="1:5">
      <c r="A210" s="382" t="s">
        <v>1604</v>
      </c>
      <c r="B210" s="382" t="s">
        <v>1762</v>
      </c>
      <c r="C210" s="382">
        <v>2</v>
      </c>
      <c r="D210" s="382" t="s">
        <v>1537</v>
      </c>
      <c r="E210" s="381" t="s">
        <v>1538</v>
      </c>
    </row>
    <row r="211" spans="1:5">
      <c r="A211" s="382" t="s">
        <v>1604</v>
      </c>
      <c r="B211" s="382" t="s">
        <v>1786</v>
      </c>
      <c r="C211" s="382">
        <v>2</v>
      </c>
      <c r="D211" s="382" t="s">
        <v>1539</v>
      </c>
      <c r="E211" s="381" t="s">
        <v>1538</v>
      </c>
    </row>
    <row r="212" spans="1:5">
      <c r="A212" s="382" t="s">
        <v>1605</v>
      </c>
      <c r="B212" s="382" t="s">
        <v>1742</v>
      </c>
      <c r="C212" s="382">
        <v>2</v>
      </c>
      <c r="D212" s="382" t="s">
        <v>1545</v>
      </c>
      <c r="E212" s="381" t="s">
        <v>1538</v>
      </c>
    </row>
    <row r="213" spans="1:5">
      <c r="A213" s="382" t="s">
        <v>1605</v>
      </c>
      <c r="B213" s="382" t="s">
        <v>1693</v>
      </c>
      <c r="C213" s="382">
        <v>2</v>
      </c>
      <c r="D213" s="382" t="s">
        <v>1546</v>
      </c>
      <c r="E213" s="381" t="s">
        <v>1538</v>
      </c>
    </row>
    <row r="214" spans="1:5">
      <c r="A214" s="382" t="s">
        <v>1605</v>
      </c>
      <c r="B214" s="382" t="s">
        <v>1736</v>
      </c>
      <c r="C214" s="382">
        <v>2</v>
      </c>
      <c r="D214" s="382" t="s">
        <v>1547</v>
      </c>
      <c r="E214" s="381" t="s">
        <v>1538</v>
      </c>
    </row>
    <row r="215" spans="1:5">
      <c r="A215" s="382" t="s">
        <v>1606</v>
      </c>
      <c r="B215" s="382" t="s">
        <v>1733</v>
      </c>
      <c r="C215" s="382">
        <v>2</v>
      </c>
      <c r="D215" s="382" t="s">
        <v>1545</v>
      </c>
      <c r="E215" s="381" t="s">
        <v>1538</v>
      </c>
    </row>
    <row r="216" spans="1:5">
      <c r="A216" s="382" t="s">
        <v>1606</v>
      </c>
      <c r="B216" s="382" t="s">
        <v>1695</v>
      </c>
      <c r="C216" s="382">
        <v>2</v>
      </c>
      <c r="D216" s="382" t="s">
        <v>1546</v>
      </c>
      <c r="E216" s="381" t="s">
        <v>1538</v>
      </c>
    </row>
    <row r="217" spans="1:5">
      <c r="A217" s="382" t="s">
        <v>1606</v>
      </c>
      <c r="B217" s="382" t="s">
        <v>1728</v>
      </c>
      <c r="C217" s="382">
        <v>2</v>
      </c>
      <c r="D217" s="382" t="s">
        <v>1547</v>
      </c>
      <c r="E217" s="381" t="s">
        <v>1538</v>
      </c>
    </row>
    <row r="218" spans="1:5">
      <c r="A218" s="382" t="s">
        <v>1607</v>
      </c>
      <c r="B218" s="382" t="s">
        <v>1681</v>
      </c>
      <c r="C218" s="382">
        <v>7</v>
      </c>
      <c r="D218" s="382" t="s">
        <v>1537</v>
      </c>
      <c r="E218" s="381" t="s">
        <v>1538</v>
      </c>
    </row>
    <row r="219" spans="1:5">
      <c r="A219" s="382" t="s">
        <v>1607</v>
      </c>
      <c r="B219" s="382" t="s">
        <v>1137</v>
      </c>
      <c r="C219" s="382">
        <v>7</v>
      </c>
      <c r="D219" s="382" t="s">
        <v>1539</v>
      </c>
      <c r="E219" s="381" t="s">
        <v>1538</v>
      </c>
    </row>
    <row r="220" spans="1:5">
      <c r="A220" s="382" t="s">
        <v>1608</v>
      </c>
      <c r="B220" s="382" t="s">
        <v>1715</v>
      </c>
      <c r="C220" s="382">
        <v>4</v>
      </c>
      <c r="D220" s="382" t="s">
        <v>1537</v>
      </c>
      <c r="E220" s="381" t="s">
        <v>1538</v>
      </c>
    </row>
    <row r="221" spans="1:5">
      <c r="A221" s="382" t="s">
        <v>1608</v>
      </c>
      <c r="B221" s="382" t="s">
        <v>1722</v>
      </c>
      <c r="C221" s="382">
        <v>1</v>
      </c>
      <c r="D221" s="382" t="s">
        <v>1539</v>
      </c>
      <c r="E221" s="381" t="s">
        <v>1538</v>
      </c>
    </row>
    <row r="222" spans="1:5">
      <c r="A222" s="382" t="s">
        <v>1609</v>
      </c>
      <c r="B222" s="382" t="s">
        <v>1713</v>
      </c>
      <c r="C222" s="382">
        <v>4</v>
      </c>
      <c r="D222" s="382" t="s">
        <v>1537</v>
      </c>
      <c r="E222" s="381" t="s">
        <v>1538</v>
      </c>
    </row>
    <row r="223" spans="1:5">
      <c r="A223" s="382" t="s">
        <v>1609</v>
      </c>
      <c r="B223" s="382" t="s">
        <v>1768</v>
      </c>
      <c r="C223" s="382">
        <v>1</v>
      </c>
      <c r="D223" s="382" t="s">
        <v>1539</v>
      </c>
      <c r="E223" s="381" t="s">
        <v>1538</v>
      </c>
    </row>
    <row r="224" spans="1:5">
      <c r="A224" s="382" t="s">
        <v>1610</v>
      </c>
      <c r="B224" s="382" t="s">
        <v>1771</v>
      </c>
      <c r="C224" s="382">
        <v>4</v>
      </c>
      <c r="D224" s="382" t="s">
        <v>1537</v>
      </c>
      <c r="E224" s="381" t="s">
        <v>1538</v>
      </c>
    </row>
    <row r="225" spans="1:5">
      <c r="A225" s="382" t="s">
        <v>1610</v>
      </c>
      <c r="B225" s="382" t="s">
        <v>1769</v>
      </c>
      <c r="C225" s="382">
        <v>1</v>
      </c>
      <c r="D225" s="382" t="s">
        <v>1539</v>
      </c>
      <c r="E225" s="381" t="s">
        <v>1538</v>
      </c>
    </row>
    <row r="226" spans="1:5">
      <c r="A226" s="382" t="s">
        <v>1611</v>
      </c>
      <c r="B226" s="382" t="s">
        <v>1770</v>
      </c>
      <c r="C226" s="382">
        <v>4</v>
      </c>
      <c r="D226" s="382" t="s">
        <v>1537</v>
      </c>
      <c r="E226" s="381" t="s">
        <v>1538</v>
      </c>
    </row>
    <row r="227" spans="1:5">
      <c r="A227" s="382" t="s">
        <v>1611</v>
      </c>
      <c r="B227" s="382" t="s">
        <v>1725</v>
      </c>
      <c r="C227" s="382">
        <v>1</v>
      </c>
      <c r="D227" s="382" t="s">
        <v>1539</v>
      </c>
      <c r="E227" s="381" t="s">
        <v>1538</v>
      </c>
    </row>
    <row r="228" spans="1:5">
      <c r="A228" s="382" t="s">
        <v>1612</v>
      </c>
      <c r="B228" s="382" t="s">
        <v>1784</v>
      </c>
      <c r="C228" s="382">
        <v>4</v>
      </c>
      <c r="D228" s="382" t="s">
        <v>1545</v>
      </c>
      <c r="E228" s="381" t="s">
        <v>1538</v>
      </c>
    </row>
    <row r="229" spans="1:5">
      <c r="A229" s="382" t="s">
        <v>1612</v>
      </c>
      <c r="B229" s="382" t="s">
        <v>1679</v>
      </c>
      <c r="C229" s="382">
        <v>1</v>
      </c>
      <c r="D229" s="382" t="s">
        <v>1546</v>
      </c>
      <c r="E229" s="381" t="s">
        <v>1538</v>
      </c>
    </row>
    <row r="230" spans="1:5">
      <c r="A230" s="382" t="s">
        <v>1612</v>
      </c>
      <c r="B230" s="382" t="s">
        <v>1746</v>
      </c>
      <c r="C230" s="382">
        <v>1</v>
      </c>
      <c r="D230" s="382" t="s">
        <v>1547</v>
      </c>
      <c r="E230" s="381" t="s">
        <v>1538</v>
      </c>
    </row>
    <row r="231" spans="1:5">
      <c r="A231" s="382" t="s">
        <v>1613</v>
      </c>
      <c r="B231" s="382" t="s">
        <v>1682</v>
      </c>
      <c r="C231" s="382">
        <v>1</v>
      </c>
      <c r="D231" s="382" t="s">
        <v>1545</v>
      </c>
      <c r="E231" s="381" t="s">
        <v>1538</v>
      </c>
    </row>
    <row r="232" spans="1:5">
      <c r="A232" s="382" t="s">
        <v>1613</v>
      </c>
      <c r="B232" s="382" t="s">
        <v>1787</v>
      </c>
      <c r="C232" s="382">
        <v>4</v>
      </c>
      <c r="D232" s="382" t="s">
        <v>1546</v>
      </c>
      <c r="E232" s="381" t="s">
        <v>1538</v>
      </c>
    </row>
    <row r="233" spans="1:5">
      <c r="A233" s="382" t="s">
        <v>1613</v>
      </c>
      <c r="B233" s="382" t="s">
        <v>1752</v>
      </c>
      <c r="C233" s="382">
        <v>1</v>
      </c>
      <c r="D233" s="382" t="s">
        <v>1547</v>
      </c>
      <c r="E233" s="381" t="s">
        <v>1538</v>
      </c>
    </row>
    <row r="234" spans="1:5">
      <c r="A234" s="382" t="s">
        <v>1614</v>
      </c>
      <c r="B234" s="382" t="s">
        <v>1760</v>
      </c>
      <c r="C234" s="382">
        <v>4</v>
      </c>
      <c r="D234" s="382" t="s">
        <v>1545</v>
      </c>
      <c r="E234" s="381" t="s">
        <v>1538</v>
      </c>
    </row>
    <row r="235" spans="1:5">
      <c r="A235" s="382" t="s">
        <v>1614</v>
      </c>
      <c r="B235" s="382" t="s">
        <v>1677</v>
      </c>
      <c r="C235" s="382">
        <v>1</v>
      </c>
      <c r="D235" s="382" t="s">
        <v>1546</v>
      </c>
      <c r="E235" s="381" t="s">
        <v>1538</v>
      </c>
    </row>
    <row r="236" spans="1:5">
      <c r="A236" s="382" t="s">
        <v>1614</v>
      </c>
      <c r="B236" s="382" t="s">
        <v>1748</v>
      </c>
      <c r="C236" s="382">
        <v>1</v>
      </c>
      <c r="D236" s="382" t="s">
        <v>1547</v>
      </c>
      <c r="E236" s="381" t="s">
        <v>1538</v>
      </c>
    </row>
    <row r="237" spans="1:5">
      <c r="A237" s="382" t="s">
        <v>1615</v>
      </c>
      <c r="B237" s="382" t="s">
        <v>1721</v>
      </c>
      <c r="C237" s="382">
        <v>4</v>
      </c>
      <c r="D237" s="382" t="s">
        <v>1545</v>
      </c>
      <c r="E237" s="381" t="s">
        <v>1538</v>
      </c>
    </row>
    <row r="238" spans="1:5">
      <c r="A238" s="382" t="s">
        <v>1615</v>
      </c>
      <c r="B238" s="382" t="s">
        <v>1783</v>
      </c>
      <c r="C238" s="382">
        <v>1</v>
      </c>
      <c r="D238" s="382" t="s">
        <v>1546</v>
      </c>
      <c r="E238" s="381" t="s">
        <v>1538</v>
      </c>
    </row>
    <row r="239" spans="1:5">
      <c r="A239" s="382" t="s">
        <v>1615</v>
      </c>
      <c r="B239" s="382" t="s">
        <v>1709</v>
      </c>
      <c r="C239" s="382">
        <v>1</v>
      </c>
      <c r="D239" s="382" t="s">
        <v>1547</v>
      </c>
      <c r="E239" s="381" t="s">
        <v>1538</v>
      </c>
    </row>
    <row r="240" spans="1:5">
      <c r="A240" s="382" t="s">
        <v>1616</v>
      </c>
      <c r="B240" s="382" t="s">
        <v>1680</v>
      </c>
      <c r="C240" s="382">
        <v>3</v>
      </c>
      <c r="D240" s="382" t="s">
        <v>1545</v>
      </c>
      <c r="E240" s="381" t="s">
        <v>1538</v>
      </c>
    </row>
    <row r="241" spans="1:5">
      <c r="A241" s="382" t="s">
        <v>1616</v>
      </c>
      <c r="B241" s="382" t="s">
        <v>1697</v>
      </c>
      <c r="C241" s="382">
        <v>3</v>
      </c>
      <c r="D241" s="382" t="s">
        <v>1546</v>
      </c>
      <c r="E241" s="381" t="s">
        <v>1538</v>
      </c>
    </row>
    <row r="242" spans="1:5">
      <c r="A242" s="382" t="s">
        <v>1616</v>
      </c>
      <c r="B242" s="382" t="s">
        <v>1788</v>
      </c>
      <c r="C242" s="382">
        <v>3</v>
      </c>
      <c r="D242" s="382" t="s">
        <v>1547</v>
      </c>
      <c r="E242" s="381" t="s">
        <v>1538</v>
      </c>
    </row>
    <row r="243" spans="1:5">
      <c r="A243" s="382" t="s">
        <v>1617</v>
      </c>
      <c r="B243" s="382" t="s">
        <v>1761</v>
      </c>
      <c r="C243" s="382">
        <v>3</v>
      </c>
      <c r="D243" s="382" t="s">
        <v>1545</v>
      </c>
      <c r="E243" s="381" t="s">
        <v>1538</v>
      </c>
    </row>
    <row r="244" spans="1:5">
      <c r="A244" s="382" t="s">
        <v>1617</v>
      </c>
      <c r="B244" s="382" t="s">
        <v>1693</v>
      </c>
      <c r="C244" s="382">
        <v>3</v>
      </c>
      <c r="D244" s="382" t="s">
        <v>1546</v>
      </c>
      <c r="E244" s="381" t="s">
        <v>1538</v>
      </c>
    </row>
    <row r="245" spans="1:5">
      <c r="A245" s="382" t="s">
        <v>1617</v>
      </c>
      <c r="B245" s="382" t="s">
        <v>1789</v>
      </c>
      <c r="C245" s="382">
        <v>3</v>
      </c>
      <c r="D245" s="382" t="s">
        <v>1547</v>
      </c>
      <c r="E245" s="381" t="s">
        <v>1538</v>
      </c>
    </row>
    <row r="246" spans="1:5">
      <c r="A246" s="382" t="s">
        <v>1618</v>
      </c>
      <c r="B246" s="382" t="s">
        <v>1775</v>
      </c>
      <c r="C246" s="382">
        <v>3</v>
      </c>
      <c r="D246" s="382" t="s">
        <v>1545</v>
      </c>
      <c r="E246" s="381" t="s">
        <v>1538</v>
      </c>
    </row>
    <row r="247" spans="1:5">
      <c r="A247" s="382" t="s">
        <v>1618</v>
      </c>
      <c r="B247" s="382" t="s">
        <v>1691</v>
      </c>
      <c r="C247" s="382">
        <v>3</v>
      </c>
      <c r="D247" s="382" t="s">
        <v>1546</v>
      </c>
      <c r="E247" s="381" t="s">
        <v>1538</v>
      </c>
    </row>
    <row r="248" spans="1:5">
      <c r="A248" s="382" t="s">
        <v>1618</v>
      </c>
      <c r="B248" s="382" t="s">
        <v>1729</v>
      </c>
      <c r="C248" s="382">
        <v>3</v>
      </c>
      <c r="D248" s="382" t="s">
        <v>1547</v>
      </c>
      <c r="E248" s="381" t="s">
        <v>1538</v>
      </c>
    </row>
    <row r="249" spans="1:5">
      <c r="A249" s="382" t="s">
        <v>1619</v>
      </c>
      <c r="B249" s="382" t="s">
        <v>1726</v>
      </c>
      <c r="C249" s="382">
        <v>3</v>
      </c>
      <c r="D249" s="382" t="s">
        <v>1537</v>
      </c>
      <c r="E249" s="381" t="s">
        <v>1538</v>
      </c>
    </row>
    <row r="250" spans="1:5">
      <c r="A250" s="382" t="s">
        <v>1619</v>
      </c>
      <c r="B250" s="382" t="s">
        <v>1749</v>
      </c>
      <c r="C250" s="382">
        <v>3</v>
      </c>
      <c r="D250" s="382" t="s">
        <v>1539</v>
      </c>
      <c r="E250" s="381" t="s">
        <v>1538</v>
      </c>
    </row>
    <row r="251" spans="1:5">
      <c r="A251" s="382" t="s">
        <v>1620</v>
      </c>
      <c r="B251" s="382" t="s">
        <v>1734</v>
      </c>
      <c r="C251" s="382">
        <v>3</v>
      </c>
      <c r="D251" s="382" t="s">
        <v>1537</v>
      </c>
      <c r="E251" s="381" t="s">
        <v>1538</v>
      </c>
    </row>
    <row r="252" spans="1:5">
      <c r="A252" s="382" t="s">
        <v>1620</v>
      </c>
      <c r="B252" s="382" t="s">
        <v>1756</v>
      </c>
      <c r="C252" s="382">
        <v>3</v>
      </c>
      <c r="D252" s="382" t="s">
        <v>1539</v>
      </c>
      <c r="E252" s="381" t="s">
        <v>1538</v>
      </c>
    </row>
    <row r="253" spans="1:5">
      <c r="A253" s="382" t="s">
        <v>1621</v>
      </c>
      <c r="B253" s="382" t="s">
        <v>1743</v>
      </c>
      <c r="C253" s="382">
        <v>3</v>
      </c>
      <c r="D253" s="382" t="s">
        <v>1537</v>
      </c>
      <c r="E253" s="381" t="s">
        <v>1538</v>
      </c>
    </row>
    <row r="254" spans="1:5">
      <c r="A254" s="382" t="s">
        <v>1621</v>
      </c>
      <c r="B254" s="382" t="s">
        <v>1790</v>
      </c>
      <c r="C254" s="382">
        <v>3</v>
      </c>
      <c r="D254" s="382" t="s">
        <v>1539</v>
      </c>
      <c r="E254" s="381" t="s">
        <v>1538</v>
      </c>
    </row>
    <row r="255" spans="1:5">
      <c r="A255" s="382" t="s">
        <v>1622</v>
      </c>
      <c r="B255" s="382" t="s">
        <v>1767</v>
      </c>
      <c r="C255" s="382">
        <v>3</v>
      </c>
      <c r="D255" s="382" t="s">
        <v>1545</v>
      </c>
      <c r="E255" s="381" t="s">
        <v>1538</v>
      </c>
    </row>
    <row r="256" spans="1:5">
      <c r="A256" s="382" t="s">
        <v>1622</v>
      </c>
      <c r="B256" s="382" t="s">
        <v>1695</v>
      </c>
      <c r="C256" s="382">
        <v>3</v>
      </c>
      <c r="D256" s="382" t="s">
        <v>1546</v>
      </c>
      <c r="E256" s="381" t="s">
        <v>1538</v>
      </c>
    </row>
    <row r="257" spans="1:5">
      <c r="A257" s="382" t="s">
        <v>1622</v>
      </c>
      <c r="B257" s="382" t="s">
        <v>1791</v>
      </c>
      <c r="C257" s="382">
        <v>3</v>
      </c>
      <c r="D257" s="382" t="s">
        <v>1547</v>
      </c>
      <c r="E257" s="381" t="s">
        <v>1538</v>
      </c>
    </row>
    <row r="258" spans="1:5">
      <c r="A258" s="382" t="s">
        <v>1623</v>
      </c>
      <c r="B258" s="382" t="s">
        <v>1762</v>
      </c>
      <c r="C258" s="382">
        <v>3</v>
      </c>
      <c r="D258" s="382" t="s">
        <v>1545</v>
      </c>
      <c r="E258" s="381" t="s">
        <v>1538</v>
      </c>
    </row>
    <row r="259" spans="1:5">
      <c r="A259" s="382" t="s">
        <v>1623</v>
      </c>
      <c r="B259" s="382" t="s">
        <v>1687</v>
      </c>
      <c r="C259" s="382">
        <v>3</v>
      </c>
      <c r="D259" s="382" t="s">
        <v>1546</v>
      </c>
      <c r="E259" s="381" t="s">
        <v>1538</v>
      </c>
    </row>
    <row r="260" spans="1:5">
      <c r="A260" s="382" t="s">
        <v>1623</v>
      </c>
      <c r="B260" s="382" t="s">
        <v>1744</v>
      </c>
      <c r="C260" s="382">
        <v>3</v>
      </c>
      <c r="D260" s="382" t="s">
        <v>1547</v>
      </c>
      <c r="E260" s="381" t="s">
        <v>1538</v>
      </c>
    </row>
    <row r="261" spans="1:5">
      <c r="A261" s="382" t="s">
        <v>1624</v>
      </c>
      <c r="B261" s="382" t="s">
        <v>1763</v>
      </c>
      <c r="C261" s="382">
        <v>3</v>
      </c>
      <c r="D261" s="382" t="s">
        <v>1545</v>
      </c>
      <c r="E261" s="381" t="s">
        <v>1538</v>
      </c>
    </row>
    <row r="262" spans="1:5">
      <c r="A262" s="382" t="s">
        <v>1624</v>
      </c>
      <c r="B262" s="382" t="s">
        <v>1685</v>
      </c>
      <c r="C262" s="382">
        <v>3</v>
      </c>
      <c r="D262" s="382" t="s">
        <v>1546</v>
      </c>
      <c r="E262" s="381" t="s">
        <v>1538</v>
      </c>
    </row>
    <row r="263" spans="1:5">
      <c r="A263" s="382" t="s">
        <v>1624</v>
      </c>
      <c r="B263" s="382" t="s">
        <v>1750</v>
      </c>
      <c r="C263" s="382">
        <v>3</v>
      </c>
      <c r="D263" s="382" t="s">
        <v>1547</v>
      </c>
      <c r="E263" s="381" t="s">
        <v>1538</v>
      </c>
    </row>
    <row r="264" spans="1:5">
      <c r="A264" s="382" t="s">
        <v>1625</v>
      </c>
      <c r="B264" s="382" t="s">
        <v>1751</v>
      </c>
      <c r="C264" s="382">
        <v>2</v>
      </c>
      <c r="D264" s="382" t="s">
        <v>1537</v>
      </c>
      <c r="E264" s="381" t="s">
        <v>1538</v>
      </c>
    </row>
    <row r="265" spans="1:5">
      <c r="A265" s="382" t="s">
        <v>1625</v>
      </c>
      <c r="B265" s="382" t="s">
        <v>1688</v>
      </c>
      <c r="C265" s="382">
        <v>3</v>
      </c>
      <c r="D265" s="382" t="s">
        <v>1539</v>
      </c>
      <c r="E265" s="381" t="s">
        <v>1538</v>
      </c>
    </row>
    <row r="266" spans="1:5">
      <c r="A266" s="382" t="s">
        <v>1626</v>
      </c>
      <c r="B266" s="382" t="s">
        <v>1723</v>
      </c>
      <c r="C266" s="382">
        <v>2</v>
      </c>
      <c r="D266" s="382" t="s">
        <v>1537</v>
      </c>
      <c r="E266" s="381" t="s">
        <v>1538</v>
      </c>
    </row>
    <row r="267" spans="1:5">
      <c r="A267" s="382" t="s">
        <v>1626</v>
      </c>
      <c r="B267" s="382" t="s">
        <v>1696</v>
      </c>
      <c r="C267" s="382">
        <v>3</v>
      </c>
      <c r="D267" s="382" t="s">
        <v>1539</v>
      </c>
      <c r="E267" s="381" t="s">
        <v>1538</v>
      </c>
    </row>
    <row r="268" spans="1:5">
      <c r="A268" s="382" t="s">
        <v>1627</v>
      </c>
      <c r="B268" s="382" t="s">
        <v>1747</v>
      </c>
      <c r="C268" s="382">
        <v>2</v>
      </c>
      <c r="D268" s="382" t="s">
        <v>1537</v>
      </c>
      <c r="E268" s="381" t="s">
        <v>1538</v>
      </c>
    </row>
    <row r="269" spans="1:5">
      <c r="A269" s="382" t="s">
        <v>1627</v>
      </c>
      <c r="B269" s="382" t="s">
        <v>1692</v>
      </c>
      <c r="C269" s="382">
        <v>3</v>
      </c>
      <c r="D269" s="382" t="s">
        <v>1539</v>
      </c>
      <c r="E269" s="381" t="s">
        <v>1538</v>
      </c>
    </row>
    <row r="270" spans="1:5">
      <c r="A270" s="382" t="s">
        <v>1628</v>
      </c>
      <c r="B270" s="382" t="s">
        <v>1753</v>
      </c>
      <c r="C270" s="382">
        <v>2</v>
      </c>
      <c r="D270" s="382" t="s">
        <v>1537</v>
      </c>
      <c r="E270" s="381" t="s">
        <v>1538</v>
      </c>
    </row>
    <row r="271" spans="1:5">
      <c r="A271" s="382" t="s">
        <v>1628</v>
      </c>
      <c r="B271" s="382" t="s">
        <v>1694</v>
      </c>
      <c r="C271" s="382">
        <v>3</v>
      </c>
      <c r="D271" s="382" t="s">
        <v>1539</v>
      </c>
      <c r="E271" s="381" t="s">
        <v>1538</v>
      </c>
    </row>
    <row r="272" spans="1:5">
      <c r="A272" s="382" t="s">
        <v>1629</v>
      </c>
      <c r="B272" s="382" t="s">
        <v>1745</v>
      </c>
      <c r="C272" s="382">
        <v>2</v>
      </c>
      <c r="D272" s="382" t="s">
        <v>1537</v>
      </c>
      <c r="E272" s="381" t="s">
        <v>1538</v>
      </c>
    </row>
    <row r="273" spans="1:5">
      <c r="A273" s="382" t="s">
        <v>1629</v>
      </c>
      <c r="B273" s="382" t="s">
        <v>1698</v>
      </c>
      <c r="C273" s="382">
        <v>3</v>
      </c>
      <c r="D273" s="382" t="s">
        <v>1539</v>
      </c>
      <c r="E273" s="381" t="s">
        <v>1538</v>
      </c>
    </row>
    <row r="274" spans="1:5">
      <c r="A274" s="382" t="s">
        <v>1630</v>
      </c>
      <c r="B274" s="382" t="s">
        <v>1792</v>
      </c>
      <c r="C274" s="382">
        <v>2</v>
      </c>
      <c r="D274" s="382" t="s">
        <v>1537</v>
      </c>
      <c r="E274" s="381" t="s">
        <v>1538</v>
      </c>
    </row>
    <row r="275" spans="1:5">
      <c r="A275" s="382" t="s">
        <v>1630</v>
      </c>
      <c r="B275" s="382" t="s">
        <v>1699</v>
      </c>
      <c r="C275" s="382">
        <v>3</v>
      </c>
      <c r="D275" s="382" t="s">
        <v>1539</v>
      </c>
      <c r="E275" s="381" t="s">
        <v>1538</v>
      </c>
    </row>
    <row r="276" spans="1:5">
      <c r="A276" s="382" t="s">
        <v>1631</v>
      </c>
      <c r="B276" s="382" t="s">
        <v>1783</v>
      </c>
      <c r="C276" s="382">
        <v>3</v>
      </c>
      <c r="D276" s="382" t="s">
        <v>1537</v>
      </c>
      <c r="E276" s="381" t="s">
        <v>1538</v>
      </c>
    </row>
    <row r="277" spans="1:5">
      <c r="A277" s="382" t="s">
        <v>1631</v>
      </c>
      <c r="B277" s="382" t="s">
        <v>1787</v>
      </c>
      <c r="C277" s="382">
        <v>3</v>
      </c>
      <c r="D277" s="382" t="s">
        <v>1539</v>
      </c>
      <c r="E277" s="381" t="s">
        <v>1538</v>
      </c>
    </row>
    <row r="278" spans="1:5">
      <c r="A278" s="382" t="s">
        <v>1632</v>
      </c>
      <c r="B278" s="382" t="s">
        <v>1705</v>
      </c>
      <c r="C278" s="382">
        <v>0</v>
      </c>
      <c r="D278" s="382" t="s">
        <v>1537</v>
      </c>
      <c r="E278" s="381" t="s">
        <v>1538</v>
      </c>
    </row>
    <row r="279" spans="1:5">
      <c r="A279" s="382" t="s">
        <v>1632</v>
      </c>
      <c r="B279" s="382" t="s">
        <v>1793</v>
      </c>
      <c r="C279" s="382">
        <v>3</v>
      </c>
      <c r="D279" s="382" t="s">
        <v>1539</v>
      </c>
      <c r="E279" s="381" t="s">
        <v>1538</v>
      </c>
    </row>
    <row r="280" spans="1:5">
      <c r="A280" s="382" t="s">
        <v>1633</v>
      </c>
      <c r="B280" s="382" t="s">
        <v>1724</v>
      </c>
      <c r="C280" s="382">
        <v>3</v>
      </c>
      <c r="D280" s="382" t="s">
        <v>1537</v>
      </c>
      <c r="E280" s="381" t="s">
        <v>1538</v>
      </c>
    </row>
    <row r="281" spans="1:5">
      <c r="A281" s="382" t="s">
        <v>1633</v>
      </c>
      <c r="B281" s="382" t="s">
        <v>1783</v>
      </c>
      <c r="C281" s="382">
        <v>0</v>
      </c>
      <c r="D281" s="382" t="s">
        <v>1539</v>
      </c>
      <c r="E281" s="381" t="s">
        <v>1538</v>
      </c>
    </row>
    <row r="282" spans="1:5">
      <c r="A282" s="382" t="s">
        <v>1634</v>
      </c>
      <c r="B282" s="382" t="s">
        <v>1794</v>
      </c>
      <c r="C282" s="382">
        <v>6</v>
      </c>
      <c r="D282" s="382" t="s">
        <v>1545</v>
      </c>
      <c r="E282" s="381" t="s">
        <v>1538</v>
      </c>
    </row>
    <row r="283" spans="1:5">
      <c r="A283" s="382" t="s">
        <v>1634</v>
      </c>
      <c r="B283" s="382" t="s">
        <v>1677</v>
      </c>
      <c r="C283" s="382">
        <v>6</v>
      </c>
      <c r="D283" s="382" t="s">
        <v>1546</v>
      </c>
      <c r="E283" s="381" t="s">
        <v>1538</v>
      </c>
    </row>
    <row r="284" spans="1:5">
      <c r="A284" s="382" t="s">
        <v>1634</v>
      </c>
      <c r="B284" s="382" t="s">
        <v>1704</v>
      </c>
      <c r="C284" s="382">
        <v>6</v>
      </c>
      <c r="D284" s="382" t="s">
        <v>1547</v>
      </c>
      <c r="E284" s="381" t="s">
        <v>1538</v>
      </c>
    </row>
    <row r="285" spans="1:5">
      <c r="A285" s="382" t="s">
        <v>1635</v>
      </c>
      <c r="B285" s="382" t="s">
        <v>1727</v>
      </c>
      <c r="C285" s="382">
        <v>3</v>
      </c>
      <c r="D285" s="382" t="s">
        <v>1545</v>
      </c>
      <c r="E285" s="381" t="s">
        <v>1538</v>
      </c>
    </row>
    <row r="286" spans="1:5">
      <c r="A286" s="382" t="s">
        <v>1635</v>
      </c>
      <c r="B286" s="382" t="s">
        <v>1795</v>
      </c>
      <c r="C286" s="382">
        <v>6</v>
      </c>
      <c r="D286" s="382" t="s">
        <v>1546</v>
      </c>
      <c r="E286" s="381" t="s">
        <v>1538</v>
      </c>
    </row>
    <row r="287" spans="1:5">
      <c r="A287" s="382" t="s">
        <v>1635</v>
      </c>
      <c r="B287" s="382" t="s">
        <v>1679</v>
      </c>
      <c r="C287" s="382">
        <v>6</v>
      </c>
      <c r="D287" s="382" t="s">
        <v>1547</v>
      </c>
      <c r="E287" s="381" t="s">
        <v>1538</v>
      </c>
    </row>
    <row r="288" spans="1:5">
      <c r="A288" s="382" t="s">
        <v>1635</v>
      </c>
      <c r="B288" s="382" t="s">
        <v>1707</v>
      </c>
      <c r="C288" s="382">
        <v>6</v>
      </c>
      <c r="D288" s="382" t="s">
        <v>1548</v>
      </c>
      <c r="E288" s="381" t="s">
        <v>1538</v>
      </c>
    </row>
    <row r="289" spans="1:5">
      <c r="A289" s="382" t="s">
        <v>1636</v>
      </c>
      <c r="B289" s="382" t="s">
        <v>1767</v>
      </c>
      <c r="C289" s="382">
        <v>0</v>
      </c>
      <c r="D289" s="382" t="s">
        <v>1537</v>
      </c>
      <c r="E289" s="381" t="s">
        <v>1538</v>
      </c>
    </row>
    <row r="290" spans="1:5">
      <c r="A290" s="382" t="s">
        <v>1636</v>
      </c>
      <c r="B290" s="382" t="s">
        <v>1697</v>
      </c>
      <c r="C290" s="382">
        <v>6</v>
      </c>
      <c r="D290" s="382" t="s">
        <v>1539</v>
      </c>
      <c r="E290" s="381" t="s">
        <v>1538</v>
      </c>
    </row>
    <row r="291" spans="1:5">
      <c r="A291" s="382" t="s">
        <v>1637</v>
      </c>
      <c r="B291" s="382" t="s">
        <v>1783</v>
      </c>
      <c r="C291" s="382">
        <v>6</v>
      </c>
      <c r="D291" s="382" t="s">
        <v>1537</v>
      </c>
      <c r="E291" s="381" t="s">
        <v>1538</v>
      </c>
    </row>
    <row r="292" spans="1:5">
      <c r="A292" s="382" t="s">
        <v>1637</v>
      </c>
      <c r="B292" s="382" t="s">
        <v>1736</v>
      </c>
      <c r="C292" s="382">
        <v>6</v>
      </c>
      <c r="D292" s="382" t="s">
        <v>1539</v>
      </c>
      <c r="E292" s="381" t="s">
        <v>1538</v>
      </c>
    </row>
    <row r="293" spans="1:5">
      <c r="A293" s="382" t="s">
        <v>1638</v>
      </c>
      <c r="B293" s="382" t="s">
        <v>1761</v>
      </c>
      <c r="C293" s="382">
        <v>0</v>
      </c>
      <c r="D293" s="382" t="s">
        <v>1537</v>
      </c>
      <c r="E293" s="381" t="s">
        <v>1538</v>
      </c>
    </row>
    <row r="294" spans="1:5">
      <c r="A294" s="382" t="s">
        <v>1638</v>
      </c>
      <c r="B294" s="382" t="s">
        <v>1683</v>
      </c>
      <c r="C294" s="382">
        <v>6</v>
      </c>
      <c r="D294" s="382" t="s">
        <v>1539</v>
      </c>
      <c r="E294" s="381" t="s">
        <v>1538</v>
      </c>
    </row>
    <row r="295" spans="1:5">
      <c r="A295" s="382" t="s">
        <v>1639</v>
      </c>
      <c r="B295" s="382" t="s">
        <v>1680</v>
      </c>
      <c r="C295" s="382">
        <v>0</v>
      </c>
      <c r="D295" s="382" t="s">
        <v>1537</v>
      </c>
      <c r="E295" s="381" t="s">
        <v>1538</v>
      </c>
    </row>
    <row r="296" spans="1:5">
      <c r="A296" s="382" t="s">
        <v>1639</v>
      </c>
      <c r="B296" s="382" t="s">
        <v>1703</v>
      </c>
      <c r="C296" s="382">
        <v>6</v>
      </c>
      <c r="D296" s="382" t="s">
        <v>1539</v>
      </c>
      <c r="E296" s="381" t="s">
        <v>1538</v>
      </c>
    </row>
    <row r="297" spans="1:5">
      <c r="A297" s="382" t="s">
        <v>1640</v>
      </c>
      <c r="B297" s="382" t="s">
        <v>1743</v>
      </c>
      <c r="C297" s="382">
        <v>0</v>
      </c>
      <c r="D297" s="382" t="s">
        <v>1537</v>
      </c>
      <c r="E297" s="381" t="s">
        <v>1538</v>
      </c>
    </row>
    <row r="298" spans="1:5">
      <c r="A298" s="382" t="s">
        <v>1640</v>
      </c>
      <c r="B298" s="382" t="s">
        <v>1710</v>
      </c>
      <c r="C298" s="382">
        <v>6</v>
      </c>
      <c r="D298" s="382" t="s">
        <v>1539</v>
      </c>
      <c r="E298" s="381" t="s">
        <v>1538</v>
      </c>
    </row>
    <row r="299" spans="1:5">
      <c r="A299" s="382" t="s">
        <v>1641</v>
      </c>
      <c r="B299" s="382" t="s">
        <v>1734</v>
      </c>
      <c r="C299" s="382">
        <v>0</v>
      </c>
      <c r="D299" s="382" t="s">
        <v>1537</v>
      </c>
      <c r="E299" s="381" t="s">
        <v>1538</v>
      </c>
    </row>
    <row r="300" spans="1:5">
      <c r="A300" s="382" t="s">
        <v>1641</v>
      </c>
      <c r="B300" s="382" t="s">
        <v>1706</v>
      </c>
      <c r="C300" s="382">
        <v>6</v>
      </c>
      <c r="D300" s="382" t="s">
        <v>1539</v>
      </c>
      <c r="E300" s="381" t="s">
        <v>1538</v>
      </c>
    </row>
    <row r="301" spans="1:5">
      <c r="A301" s="382" t="s">
        <v>1642</v>
      </c>
      <c r="B301" s="382" t="s">
        <v>1726</v>
      </c>
      <c r="C301" s="382">
        <v>0</v>
      </c>
      <c r="D301" s="382" t="s">
        <v>1537</v>
      </c>
      <c r="E301" s="381" t="s">
        <v>1538</v>
      </c>
    </row>
    <row r="302" spans="1:5">
      <c r="A302" s="382" t="s">
        <v>1642</v>
      </c>
      <c r="B302" s="382" t="s">
        <v>1701</v>
      </c>
      <c r="C302" s="382">
        <v>6</v>
      </c>
      <c r="D302" s="382" t="s">
        <v>1539</v>
      </c>
      <c r="E302" s="381" t="s">
        <v>1538</v>
      </c>
    </row>
    <row r="303" spans="1:5">
      <c r="A303" s="382" t="s">
        <v>1643</v>
      </c>
      <c r="B303" s="382" t="s">
        <v>1762</v>
      </c>
      <c r="C303" s="382">
        <v>0</v>
      </c>
      <c r="D303" s="382" t="s">
        <v>1537</v>
      </c>
      <c r="E303" s="381" t="s">
        <v>1538</v>
      </c>
    </row>
    <row r="304" spans="1:5">
      <c r="A304" s="382" t="s">
        <v>1643</v>
      </c>
      <c r="B304" s="382" t="s">
        <v>1691</v>
      </c>
      <c r="C304" s="382">
        <v>6</v>
      </c>
      <c r="D304" s="382" t="s">
        <v>1539</v>
      </c>
      <c r="E304" s="381" t="s">
        <v>1538</v>
      </c>
    </row>
    <row r="305" spans="1:5">
      <c r="A305" s="382" t="s">
        <v>1644</v>
      </c>
      <c r="B305" s="382" t="s">
        <v>1763</v>
      </c>
      <c r="C305" s="382">
        <v>0</v>
      </c>
      <c r="D305" s="382" t="s">
        <v>1537</v>
      </c>
      <c r="E305" s="381" t="s">
        <v>1538</v>
      </c>
    </row>
    <row r="306" spans="1:5">
      <c r="A306" s="382" t="s">
        <v>1644</v>
      </c>
      <c r="B306" s="382" t="s">
        <v>1689</v>
      </c>
      <c r="C306" s="382">
        <v>6</v>
      </c>
      <c r="D306" s="382" t="s">
        <v>1539</v>
      </c>
      <c r="E306" s="381" t="s">
        <v>1538</v>
      </c>
    </row>
    <row r="307" spans="1:5">
      <c r="A307" s="382" t="s">
        <v>1645</v>
      </c>
      <c r="B307" s="382" t="s">
        <v>1764</v>
      </c>
      <c r="C307" s="382">
        <v>0</v>
      </c>
      <c r="D307" s="382" t="s">
        <v>1537</v>
      </c>
      <c r="E307" s="381" t="s">
        <v>1538</v>
      </c>
    </row>
    <row r="308" spans="1:5">
      <c r="A308" s="382" t="s">
        <v>1645</v>
      </c>
      <c r="B308" s="382" t="s">
        <v>1687</v>
      </c>
      <c r="C308" s="382">
        <v>6</v>
      </c>
      <c r="D308" s="382" t="s">
        <v>1539</v>
      </c>
      <c r="E308" s="381" t="s">
        <v>1538</v>
      </c>
    </row>
    <row r="309" spans="1:5">
      <c r="A309" s="382" t="s">
        <v>1646</v>
      </c>
      <c r="B309" s="382" t="s">
        <v>1765</v>
      </c>
      <c r="C309" s="382">
        <v>0</v>
      </c>
      <c r="D309" s="382" t="s">
        <v>1537</v>
      </c>
      <c r="E309" s="381" t="s">
        <v>1538</v>
      </c>
    </row>
    <row r="310" spans="1:5">
      <c r="A310" s="382" t="s">
        <v>1646</v>
      </c>
      <c r="B310" s="382" t="s">
        <v>1685</v>
      </c>
      <c r="C310" s="382">
        <v>6</v>
      </c>
      <c r="D310" s="382" t="s">
        <v>1539</v>
      </c>
      <c r="E310" s="381" t="s">
        <v>1538</v>
      </c>
    </row>
    <row r="311" spans="1:5">
      <c r="A311" s="382" t="s">
        <v>1647</v>
      </c>
      <c r="B311" s="382" t="s">
        <v>1796</v>
      </c>
      <c r="C311" s="382">
        <v>6</v>
      </c>
      <c r="D311" s="382" t="s">
        <v>1537</v>
      </c>
      <c r="E311" s="381" t="s">
        <v>1538</v>
      </c>
    </row>
    <row r="312" spans="1:5">
      <c r="A312" s="382" t="s">
        <v>1647</v>
      </c>
      <c r="B312" s="382" t="s">
        <v>1695</v>
      </c>
      <c r="C312" s="382">
        <v>6</v>
      </c>
      <c r="D312" s="382" t="s">
        <v>1539</v>
      </c>
      <c r="E312" s="381" t="s">
        <v>1538</v>
      </c>
    </row>
    <row r="313" spans="1:5">
      <c r="A313" s="382" t="s">
        <v>1648</v>
      </c>
      <c r="B313" s="382" t="s">
        <v>1757</v>
      </c>
      <c r="C313" s="382">
        <v>3</v>
      </c>
      <c r="D313" s="382" t="s">
        <v>1537</v>
      </c>
      <c r="E313" s="381" t="s">
        <v>1538</v>
      </c>
    </row>
    <row r="314" spans="1:5">
      <c r="A314" s="382" t="s">
        <v>1648</v>
      </c>
      <c r="B314" s="382" t="s">
        <v>1702</v>
      </c>
      <c r="C314" s="382">
        <v>3</v>
      </c>
      <c r="D314" s="382" t="s">
        <v>1539</v>
      </c>
      <c r="E314" s="381" t="s">
        <v>1538</v>
      </c>
    </row>
    <row r="315" spans="1:5">
      <c r="A315" s="382" t="s">
        <v>1649</v>
      </c>
      <c r="B315" s="382" t="s">
        <v>1776</v>
      </c>
      <c r="C315" s="382">
        <v>3</v>
      </c>
      <c r="D315" s="382" t="s">
        <v>1537</v>
      </c>
      <c r="E315" s="381" t="s">
        <v>1538</v>
      </c>
    </row>
    <row r="316" spans="1:5">
      <c r="A316" s="382" t="s">
        <v>1649</v>
      </c>
      <c r="B316" s="382" t="s">
        <v>1712</v>
      </c>
      <c r="C316" s="382">
        <v>3</v>
      </c>
      <c r="D316" s="382" t="s">
        <v>1539</v>
      </c>
      <c r="E316" s="381" t="s">
        <v>1538</v>
      </c>
    </row>
    <row r="317" spans="1:5">
      <c r="A317" s="382" t="s">
        <v>1553</v>
      </c>
      <c r="B317" s="382" t="s">
        <v>1758</v>
      </c>
      <c r="C317" s="382">
        <v>3</v>
      </c>
      <c r="D317" s="382" t="s">
        <v>1537</v>
      </c>
      <c r="E317" s="381" t="s">
        <v>1538</v>
      </c>
    </row>
    <row r="318" spans="1:5">
      <c r="A318" s="382" t="s">
        <v>1553</v>
      </c>
      <c r="B318" s="382" t="s">
        <v>1730</v>
      </c>
      <c r="C318" s="382">
        <v>3</v>
      </c>
      <c r="D318" s="382" t="s">
        <v>1539</v>
      </c>
      <c r="E318" s="381" t="s">
        <v>1538</v>
      </c>
    </row>
    <row r="319" spans="1:5">
      <c r="A319" s="382" t="s">
        <v>1554</v>
      </c>
      <c r="B319" s="382" t="s">
        <v>1777</v>
      </c>
      <c r="C319" s="382">
        <v>3</v>
      </c>
      <c r="D319" s="382" t="s">
        <v>1537</v>
      </c>
      <c r="E319" s="381" t="s">
        <v>1538</v>
      </c>
    </row>
    <row r="320" spans="1:5">
      <c r="A320" s="382" t="s">
        <v>1554</v>
      </c>
      <c r="B320" s="382" t="s">
        <v>1739</v>
      </c>
      <c r="C320" s="382">
        <v>3</v>
      </c>
      <c r="D320" s="382" t="s">
        <v>1539</v>
      </c>
      <c r="E320" s="381" t="s">
        <v>1538</v>
      </c>
    </row>
    <row r="321" spans="1:5">
      <c r="A321" s="382" t="s">
        <v>1555</v>
      </c>
      <c r="B321" s="382" t="s">
        <v>1675</v>
      </c>
      <c r="C321" s="382">
        <v>3</v>
      </c>
      <c r="D321" s="382" t="s">
        <v>1537</v>
      </c>
      <c r="E321" s="381" t="s">
        <v>1538</v>
      </c>
    </row>
    <row r="322" spans="1:5">
      <c r="A322" s="382" t="s">
        <v>1555</v>
      </c>
      <c r="B322" s="382" t="s">
        <v>1731</v>
      </c>
      <c r="C322" s="382">
        <v>3</v>
      </c>
      <c r="D322" s="382" t="s">
        <v>1539</v>
      </c>
      <c r="E322" s="381" t="s">
        <v>1538</v>
      </c>
    </row>
    <row r="323" spans="1:5">
      <c r="A323" s="382" t="s">
        <v>1556</v>
      </c>
      <c r="B323" s="382" t="s">
        <v>1792</v>
      </c>
      <c r="C323" s="382">
        <v>3</v>
      </c>
      <c r="D323" s="382" t="s">
        <v>1537</v>
      </c>
      <c r="E323" s="381" t="s">
        <v>1538</v>
      </c>
    </row>
    <row r="324" spans="1:5">
      <c r="A324" s="382" t="s">
        <v>1556</v>
      </c>
      <c r="B324" s="382" t="s">
        <v>1740</v>
      </c>
      <c r="C324" s="382">
        <v>3</v>
      </c>
      <c r="D324" s="382" t="s">
        <v>1539</v>
      </c>
      <c r="E324" s="381" t="s">
        <v>1538</v>
      </c>
    </row>
    <row r="325" spans="1:5">
      <c r="A325" s="382" t="s">
        <v>1557</v>
      </c>
      <c r="B325" s="382" t="s">
        <v>1745</v>
      </c>
      <c r="C325" s="382">
        <v>3</v>
      </c>
      <c r="D325" s="382" t="s">
        <v>1537</v>
      </c>
      <c r="E325" s="381" t="s">
        <v>1538</v>
      </c>
    </row>
    <row r="326" spans="1:5">
      <c r="A326" s="382" t="s">
        <v>1557</v>
      </c>
      <c r="B326" s="382" t="s">
        <v>1733</v>
      </c>
      <c r="C326" s="382">
        <v>3</v>
      </c>
      <c r="D326" s="382" t="s">
        <v>1539</v>
      </c>
      <c r="E326" s="381" t="s">
        <v>1538</v>
      </c>
    </row>
    <row r="327" spans="1:5">
      <c r="A327" s="382" t="s">
        <v>1558</v>
      </c>
      <c r="B327" s="382" t="s">
        <v>1751</v>
      </c>
      <c r="C327" s="382">
        <v>3</v>
      </c>
      <c r="D327" s="382" t="s">
        <v>1537</v>
      </c>
      <c r="E327" s="381" t="s">
        <v>1538</v>
      </c>
    </row>
    <row r="328" spans="1:5">
      <c r="A328" s="382" t="s">
        <v>1558</v>
      </c>
      <c r="B328" s="382" t="s">
        <v>1742</v>
      </c>
      <c r="C328" s="382">
        <v>3</v>
      </c>
      <c r="D328" s="382" t="s">
        <v>1539</v>
      </c>
      <c r="E328" s="381" t="s">
        <v>1538</v>
      </c>
    </row>
    <row r="329" spans="1:5">
      <c r="A329" s="382" t="s">
        <v>1650</v>
      </c>
      <c r="B329" s="382" t="s">
        <v>1747</v>
      </c>
      <c r="C329" s="382">
        <v>3</v>
      </c>
      <c r="D329" s="382" t="s">
        <v>1545</v>
      </c>
      <c r="E329" s="381" t="s">
        <v>1538</v>
      </c>
    </row>
    <row r="330" spans="1:5">
      <c r="A330" s="382" t="s">
        <v>1650</v>
      </c>
      <c r="B330" s="382" t="s">
        <v>1724</v>
      </c>
      <c r="C330" s="382">
        <v>1</v>
      </c>
      <c r="D330" s="382" t="s">
        <v>1546</v>
      </c>
      <c r="E330" s="381" t="s">
        <v>1538</v>
      </c>
    </row>
    <row r="331" spans="1:5">
      <c r="A331" s="382" t="s">
        <v>1650</v>
      </c>
      <c r="B331" s="382" t="s">
        <v>1698</v>
      </c>
      <c r="C331" s="382">
        <v>6</v>
      </c>
      <c r="D331" s="382" t="s">
        <v>1547</v>
      </c>
      <c r="E331" s="381" t="s">
        <v>1538</v>
      </c>
    </row>
    <row r="332" spans="1:5">
      <c r="A332" s="382" t="s">
        <v>1650</v>
      </c>
      <c r="B332" s="382" t="s">
        <v>1750</v>
      </c>
      <c r="C332" s="382">
        <v>1</v>
      </c>
      <c r="D332" s="382" t="s">
        <v>1548</v>
      </c>
      <c r="E332" s="381" t="s">
        <v>1538</v>
      </c>
    </row>
    <row r="333" spans="1:5">
      <c r="A333" s="382" t="s">
        <v>1651</v>
      </c>
      <c r="B333" s="382" t="s">
        <v>1794</v>
      </c>
      <c r="C333" s="382">
        <v>1</v>
      </c>
      <c r="D333" s="382" t="s">
        <v>1537</v>
      </c>
      <c r="E333" s="381" t="s">
        <v>1538</v>
      </c>
    </row>
    <row r="334" spans="1:5">
      <c r="A334" s="382" t="s">
        <v>1651</v>
      </c>
      <c r="B334" s="382" t="s">
        <v>1696</v>
      </c>
      <c r="C334" s="382">
        <v>6</v>
      </c>
      <c r="D334" s="382" t="s">
        <v>1539</v>
      </c>
      <c r="E334" s="381" t="s">
        <v>1538</v>
      </c>
    </row>
    <row r="335" spans="1:5">
      <c r="A335" s="382" t="s">
        <v>1652</v>
      </c>
      <c r="B335" s="382" t="s">
        <v>1784</v>
      </c>
      <c r="C335" s="382">
        <v>1</v>
      </c>
      <c r="D335" s="382" t="s">
        <v>1537</v>
      </c>
      <c r="E335" s="381" t="s">
        <v>1538</v>
      </c>
    </row>
    <row r="336" spans="1:5">
      <c r="A336" s="382" t="s">
        <v>1652</v>
      </c>
      <c r="B336" s="382" t="s">
        <v>1692</v>
      </c>
      <c r="C336" s="382">
        <v>6</v>
      </c>
      <c r="D336" s="382" t="s">
        <v>1539</v>
      </c>
      <c r="E336" s="381" t="s">
        <v>1538</v>
      </c>
    </row>
    <row r="337" spans="1:5">
      <c r="A337" s="382" t="s">
        <v>1653</v>
      </c>
      <c r="B337" s="382" t="s">
        <v>1795</v>
      </c>
      <c r="C337" s="382">
        <v>1</v>
      </c>
      <c r="D337" s="382" t="s">
        <v>1537</v>
      </c>
      <c r="E337" s="381" t="s">
        <v>1538</v>
      </c>
    </row>
    <row r="338" spans="1:5">
      <c r="A338" s="382" t="s">
        <v>1653</v>
      </c>
      <c r="B338" s="382" t="s">
        <v>1688</v>
      </c>
      <c r="C338" s="382">
        <v>6</v>
      </c>
      <c r="D338" s="382" t="s">
        <v>1539</v>
      </c>
      <c r="E338" s="381" t="s">
        <v>1538</v>
      </c>
    </row>
    <row r="339" spans="1:5">
      <c r="A339" s="382" t="s">
        <v>1654</v>
      </c>
      <c r="B339" s="382" t="s">
        <v>1796</v>
      </c>
      <c r="C339" s="382">
        <v>1</v>
      </c>
      <c r="D339" s="382" t="s">
        <v>1537</v>
      </c>
      <c r="E339" s="381" t="s">
        <v>1538</v>
      </c>
    </row>
    <row r="340" spans="1:5">
      <c r="A340" s="382" t="s">
        <v>1654</v>
      </c>
      <c r="B340" s="382" t="s">
        <v>1686</v>
      </c>
      <c r="C340" s="382">
        <v>6</v>
      </c>
      <c r="D340" s="382" t="s">
        <v>1539</v>
      </c>
      <c r="E340" s="381" t="s">
        <v>1538</v>
      </c>
    </row>
    <row r="341" spans="1:5">
      <c r="A341" s="382" t="s">
        <v>1655</v>
      </c>
      <c r="B341" s="382" t="s">
        <v>1727</v>
      </c>
      <c r="C341" s="382">
        <v>1</v>
      </c>
      <c r="D341" s="382" t="s">
        <v>1537</v>
      </c>
      <c r="E341" s="381" t="s">
        <v>1538</v>
      </c>
    </row>
    <row r="342" spans="1:5">
      <c r="A342" s="382" t="s">
        <v>1655</v>
      </c>
      <c r="B342" s="382" t="s">
        <v>1705</v>
      </c>
      <c r="C342" s="382">
        <v>1</v>
      </c>
      <c r="D342" s="382" t="s">
        <v>1539</v>
      </c>
      <c r="E342" s="381" t="s">
        <v>1538</v>
      </c>
    </row>
    <row r="343" spans="1:5">
      <c r="A343" s="382" t="s">
        <v>1656</v>
      </c>
      <c r="B343" s="382" t="s">
        <v>1678</v>
      </c>
      <c r="C343" s="382">
        <v>1</v>
      </c>
      <c r="D343" s="382" t="s">
        <v>1537</v>
      </c>
      <c r="E343" s="381" t="s">
        <v>1538</v>
      </c>
    </row>
    <row r="344" spans="1:5">
      <c r="A344" s="382" t="s">
        <v>1656</v>
      </c>
      <c r="B344" s="382" t="s">
        <v>1729</v>
      </c>
      <c r="C344" s="382">
        <v>1</v>
      </c>
      <c r="D344" s="382" t="s">
        <v>1539</v>
      </c>
      <c r="E344" s="381" t="s">
        <v>1538</v>
      </c>
    </row>
    <row r="345" spans="1:5">
      <c r="A345" s="382" t="s">
        <v>1657</v>
      </c>
      <c r="B345" s="382" t="s">
        <v>1676</v>
      </c>
      <c r="C345" s="382">
        <v>1</v>
      </c>
      <c r="D345" s="382" t="s">
        <v>1537</v>
      </c>
      <c r="E345" s="381" t="s">
        <v>1538</v>
      </c>
    </row>
    <row r="346" spans="1:5">
      <c r="A346" s="382" t="s">
        <v>1657</v>
      </c>
      <c r="B346" s="382" t="s">
        <v>1737</v>
      </c>
      <c r="C346" s="382">
        <v>1</v>
      </c>
      <c r="D346" s="382" t="s">
        <v>1539</v>
      </c>
      <c r="E346" s="381" t="s">
        <v>1538</v>
      </c>
    </row>
    <row r="347" spans="1:5">
      <c r="A347" s="382" t="s">
        <v>1658</v>
      </c>
      <c r="B347" s="382" t="s">
        <v>1778</v>
      </c>
      <c r="C347" s="382">
        <v>1</v>
      </c>
      <c r="D347" s="382" t="s">
        <v>1537</v>
      </c>
      <c r="E347" s="381" t="s">
        <v>1538</v>
      </c>
    </row>
    <row r="348" spans="1:5">
      <c r="A348" s="382" t="s">
        <v>1658</v>
      </c>
      <c r="B348" s="382" t="s">
        <v>1744</v>
      </c>
      <c r="C348" s="382">
        <v>1</v>
      </c>
      <c r="D348" s="382" t="s">
        <v>1539</v>
      </c>
      <c r="E348" s="381" t="s">
        <v>1538</v>
      </c>
    </row>
    <row r="349" spans="1:5">
      <c r="A349" s="382" t="s">
        <v>1659</v>
      </c>
      <c r="B349" s="382" t="s">
        <v>1700</v>
      </c>
      <c r="C349" s="382">
        <v>1</v>
      </c>
      <c r="D349" s="382" t="s">
        <v>1537</v>
      </c>
      <c r="E349" s="381" t="s">
        <v>1538</v>
      </c>
    </row>
    <row r="350" spans="1:5">
      <c r="A350" s="382" t="s">
        <v>1659</v>
      </c>
      <c r="B350" s="382" t="s">
        <v>1735</v>
      </c>
      <c r="C350" s="382">
        <v>1</v>
      </c>
      <c r="D350" s="382" t="s">
        <v>1539</v>
      </c>
      <c r="E350" s="381" t="s">
        <v>1538</v>
      </c>
    </row>
    <row r="351" spans="1:5">
      <c r="A351" s="382" t="s">
        <v>1660</v>
      </c>
      <c r="B351" s="382" t="s">
        <v>1785</v>
      </c>
      <c r="C351" s="382">
        <v>1</v>
      </c>
      <c r="D351" s="382" t="s">
        <v>1537</v>
      </c>
      <c r="E351" s="381" t="s">
        <v>1538</v>
      </c>
    </row>
    <row r="352" spans="1:5">
      <c r="A352" s="382" t="s">
        <v>1660</v>
      </c>
      <c r="B352" s="382" t="s">
        <v>1694</v>
      </c>
      <c r="C352" s="382">
        <v>6</v>
      </c>
      <c r="D352" s="382" t="s">
        <v>1539</v>
      </c>
      <c r="E352" s="381" t="s">
        <v>1538</v>
      </c>
    </row>
    <row r="353" spans="1:5">
      <c r="A353" s="382" t="s">
        <v>1661</v>
      </c>
      <c r="B353" s="382" t="s">
        <v>1787</v>
      </c>
      <c r="C353" s="382">
        <v>1</v>
      </c>
      <c r="D353" s="382" t="s">
        <v>1537</v>
      </c>
      <c r="E353" s="381" t="s">
        <v>1538</v>
      </c>
    </row>
    <row r="354" spans="1:5">
      <c r="A354" s="382" t="s">
        <v>1661</v>
      </c>
      <c r="B354" s="382" t="s">
        <v>1690</v>
      </c>
      <c r="C354" s="382">
        <v>6</v>
      </c>
      <c r="D354" s="382" t="s">
        <v>1539</v>
      </c>
      <c r="E354" s="381" t="s">
        <v>1538</v>
      </c>
    </row>
  </sheetData>
  <phoneticPr fontId="4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L18"/>
  <sheetViews>
    <sheetView workbookViewId="0">
      <selection activeCell="P17" sqref="P17"/>
    </sheetView>
  </sheetViews>
  <sheetFormatPr defaultColWidth="9.125" defaultRowHeight="12.75"/>
  <cols>
    <col min="1" max="1" width="9.125" style="2"/>
    <col min="2" max="2" width="13.25" style="2" customWidth="1"/>
    <col min="3" max="3" width="12.625" style="2" customWidth="1"/>
    <col min="4" max="16384" width="9.125" style="2"/>
  </cols>
  <sheetData>
    <row r="2" spans="1:38">
      <c r="A2" s="7" t="s">
        <v>3</v>
      </c>
      <c r="B2" s="8" t="s">
        <v>4</v>
      </c>
      <c r="C2" s="8" t="s">
        <v>5</v>
      </c>
      <c r="D2" s="411" t="s">
        <v>6</v>
      </c>
      <c r="E2" s="411"/>
      <c r="F2" s="411"/>
      <c r="G2" s="411"/>
      <c r="H2" s="411"/>
      <c r="I2" s="411"/>
      <c r="J2" s="41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>
      <c r="A3" s="3">
        <v>0.1</v>
      </c>
      <c r="B3" s="4" t="s">
        <v>634</v>
      </c>
      <c r="C3" s="5">
        <v>42533</v>
      </c>
      <c r="D3" s="412" t="s">
        <v>49</v>
      </c>
      <c r="E3" s="413"/>
      <c r="F3" s="413"/>
      <c r="G3" s="413"/>
      <c r="H3" s="413"/>
      <c r="I3" s="413"/>
      <c r="J3" s="41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>
      <c r="A4" s="3">
        <v>0.2</v>
      </c>
      <c r="B4" s="4" t="s">
        <v>634</v>
      </c>
      <c r="C4" s="5">
        <v>42622</v>
      </c>
      <c r="D4" s="412" t="s">
        <v>1157</v>
      </c>
      <c r="E4" s="413"/>
      <c r="F4" s="413"/>
      <c r="G4" s="413"/>
      <c r="H4" s="413"/>
      <c r="I4" s="413"/>
      <c r="J4" s="41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57" customHeight="1">
      <c r="A5" s="3">
        <v>0.3</v>
      </c>
      <c r="B5" s="4" t="s">
        <v>634</v>
      </c>
      <c r="C5" s="5">
        <v>42633</v>
      </c>
      <c r="D5" s="414" t="s">
        <v>1183</v>
      </c>
      <c r="E5" s="415"/>
      <c r="F5" s="415"/>
      <c r="G5" s="415"/>
      <c r="H5" s="415"/>
      <c r="I5" s="415"/>
      <c r="J5" s="41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32.25" customHeight="1">
      <c r="A6" s="3">
        <v>0.4</v>
      </c>
      <c r="B6" s="4" t="s">
        <v>634</v>
      </c>
      <c r="C6" s="5">
        <v>42652</v>
      </c>
      <c r="D6" s="414" t="s">
        <v>1216</v>
      </c>
      <c r="E6" s="415"/>
      <c r="F6" s="415"/>
      <c r="G6" s="415"/>
      <c r="H6" s="415"/>
      <c r="I6" s="415"/>
      <c r="J6" s="41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39" customHeight="1">
      <c r="A7" s="3">
        <v>0.5</v>
      </c>
      <c r="B7" s="4" t="s">
        <v>634</v>
      </c>
      <c r="C7" s="5">
        <v>42669</v>
      </c>
      <c r="D7" s="414" t="s">
        <v>1217</v>
      </c>
      <c r="E7" s="415"/>
      <c r="F7" s="415"/>
      <c r="G7" s="415"/>
      <c r="H7" s="415"/>
      <c r="I7" s="415"/>
      <c r="J7" s="416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1" customHeight="1">
      <c r="A8" s="3">
        <v>0.6</v>
      </c>
      <c r="B8" s="4" t="s">
        <v>634</v>
      </c>
      <c r="C8" s="5">
        <v>42675</v>
      </c>
      <c r="D8" s="414" t="s">
        <v>1220</v>
      </c>
      <c r="E8" s="415"/>
      <c r="F8" s="415"/>
      <c r="G8" s="415"/>
      <c r="H8" s="415"/>
      <c r="I8" s="415"/>
      <c r="J8" s="416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3" customHeight="1">
      <c r="A9" s="3">
        <v>0.7</v>
      </c>
      <c r="B9" s="4" t="s">
        <v>634</v>
      </c>
      <c r="C9" s="5">
        <v>42593</v>
      </c>
      <c r="D9" s="414" t="s">
        <v>1221</v>
      </c>
      <c r="E9" s="415"/>
      <c r="F9" s="415"/>
      <c r="G9" s="415"/>
      <c r="H9" s="415"/>
      <c r="I9" s="415"/>
      <c r="J9" s="41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53.25" customHeight="1">
      <c r="A10" s="3">
        <v>0.8</v>
      </c>
      <c r="B10" s="6" t="s">
        <v>634</v>
      </c>
      <c r="C10" s="5">
        <v>42704</v>
      </c>
      <c r="D10" s="417" t="s">
        <v>1253</v>
      </c>
      <c r="E10" s="418"/>
      <c r="F10" s="418"/>
      <c r="G10" s="418"/>
      <c r="H10" s="418"/>
      <c r="I10" s="418"/>
      <c r="J10" s="419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81" customHeight="1">
      <c r="A11" s="3">
        <v>0.9</v>
      </c>
      <c r="B11" s="4" t="s">
        <v>634</v>
      </c>
      <c r="C11" s="5">
        <v>42712</v>
      </c>
      <c r="D11" s="414" t="s">
        <v>1274</v>
      </c>
      <c r="E11" s="415"/>
      <c r="F11" s="415"/>
      <c r="G11" s="415"/>
      <c r="H11" s="415"/>
      <c r="I11" s="415"/>
      <c r="J11" s="41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>
      <c r="A12" s="153">
        <v>0.1</v>
      </c>
      <c r="B12" s="4" t="s">
        <v>634</v>
      </c>
      <c r="C12" s="5">
        <v>42723</v>
      </c>
      <c r="D12" s="414" t="s">
        <v>1275</v>
      </c>
      <c r="E12" s="415"/>
      <c r="F12" s="415"/>
      <c r="G12" s="415"/>
      <c r="H12" s="415"/>
      <c r="I12" s="415"/>
      <c r="J12" s="41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51" customHeight="1">
      <c r="A13" s="3">
        <v>1</v>
      </c>
      <c r="B13" s="4" t="s">
        <v>634</v>
      </c>
      <c r="C13" s="5">
        <v>42751</v>
      </c>
      <c r="D13" s="414" t="s">
        <v>1282</v>
      </c>
      <c r="E13" s="415"/>
      <c r="F13" s="415"/>
      <c r="G13" s="415"/>
      <c r="H13" s="415"/>
      <c r="I13" s="415"/>
      <c r="J13" s="41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ht="53.25" customHeight="1">
      <c r="A14" s="3">
        <v>1.1000000000000001</v>
      </c>
      <c r="B14" s="4" t="s">
        <v>634</v>
      </c>
      <c r="C14" s="5">
        <v>42754</v>
      </c>
      <c r="D14" s="414" t="s">
        <v>1288</v>
      </c>
      <c r="E14" s="415"/>
      <c r="F14" s="415"/>
      <c r="G14" s="415"/>
      <c r="H14" s="415"/>
      <c r="I14" s="415"/>
      <c r="J14" s="41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ht="42.75" customHeight="1">
      <c r="A15" s="3">
        <v>1.2</v>
      </c>
      <c r="B15" s="4" t="s">
        <v>634</v>
      </c>
      <c r="C15" s="5">
        <v>42776</v>
      </c>
      <c r="D15" s="414" t="s">
        <v>1322</v>
      </c>
      <c r="E15" s="415"/>
      <c r="F15" s="415"/>
      <c r="G15" s="415"/>
      <c r="H15" s="415"/>
      <c r="I15" s="415"/>
      <c r="J15" s="41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ht="42.75" customHeight="1">
      <c r="A16" s="3">
        <v>1.3</v>
      </c>
      <c r="B16" s="4" t="s">
        <v>634</v>
      </c>
      <c r="C16" s="5">
        <v>42806</v>
      </c>
      <c r="D16" s="414" t="s">
        <v>1549</v>
      </c>
      <c r="E16" s="415"/>
      <c r="F16" s="415"/>
      <c r="G16" s="415"/>
      <c r="H16" s="415"/>
      <c r="I16" s="415"/>
      <c r="J16" s="41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42.75" customHeight="1">
      <c r="A17" s="3">
        <v>1.4</v>
      </c>
      <c r="B17" s="4" t="s">
        <v>634</v>
      </c>
      <c r="C17" s="5">
        <v>42809</v>
      </c>
      <c r="D17" s="414" t="s">
        <v>1550</v>
      </c>
      <c r="E17" s="415"/>
      <c r="F17" s="415"/>
      <c r="G17" s="415"/>
      <c r="H17" s="415"/>
      <c r="I17" s="415"/>
      <c r="J17" s="41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>
      <c r="A18" s="420" t="s">
        <v>635</v>
      </c>
      <c r="B18" s="420"/>
      <c r="C18" s="420"/>
      <c r="D18" s="420"/>
      <c r="E18" s="420"/>
      <c r="F18" s="420"/>
      <c r="G18" s="420"/>
      <c r="H18" s="420"/>
      <c r="I18" s="420"/>
      <c r="J18" s="420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</sheetData>
  <mergeCells count="17">
    <mergeCell ref="D14:J14"/>
    <mergeCell ref="D15:J15"/>
    <mergeCell ref="D16:J16"/>
    <mergeCell ref="D17:J17"/>
    <mergeCell ref="A18:J18"/>
    <mergeCell ref="D2:J2"/>
    <mergeCell ref="D4:J4"/>
    <mergeCell ref="D13:J13"/>
    <mergeCell ref="D12:J12"/>
    <mergeCell ref="D11:J11"/>
    <mergeCell ref="D10:J10"/>
    <mergeCell ref="D9:J9"/>
    <mergeCell ref="D8:J8"/>
    <mergeCell ref="D7:J7"/>
    <mergeCell ref="D6:J6"/>
    <mergeCell ref="D5:J5"/>
    <mergeCell ref="D3:J3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9"/>
  <sheetViews>
    <sheetView topLeftCell="A121" workbookViewId="0">
      <selection activeCell="G104" sqref="G104"/>
    </sheetView>
  </sheetViews>
  <sheetFormatPr defaultRowHeight="13.5"/>
  <cols>
    <col min="1" max="1" width="9.125" style="302" customWidth="1"/>
    <col min="2" max="5" width="9.125" style="9" hidden="1" customWidth="1"/>
    <col min="6" max="6" width="18.625" style="292" customWidth="1"/>
    <col min="7" max="8" width="16.75" style="9" customWidth="1"/>
    <col min="9" max="16" width="16.75" customWidth="1"/>
    <col min="17" max="18" width="16.75" style="297" customWidth="1"/>
  </cols>
  <sheetData>
    <row r="1" spans="1:18">
      <c r="F1" s="290" t="s">
        <v>1528</v>
      </c>
      <c r="G1" s="295" t="s">
        <v>1527</v>
      </c>
    </row>
    <row r="2" spans="1:18" ht="14.25" thickBot="1">
      <c r="F2" s="291">
        <v>14</v>
      </c>
      <c r="G2" s="296">
        <v>14</v>
      </c>
    </row>
    <row r="3" spans="1:18" ht="14.25" thickBot="1"/>
    <row r="4" spans="1:18" ht="14.25">
      <c r="A4" s="303" t="s">
        <v>1526</v>
      </c>
      <c r="F4" s="306" t="s">
        <v>682</v>
      </c>
      <c r="G4" s="304" t="s">
        <v>1530</v>
      </c>
      <c r="H4" s="304" t="s">
        <v>1529</v>
      </c>
      <c r="I4" s="304" t="s">
        <v>55</v>
      </c>
      <c r="J4" s="304" t="s">
        <v>56</v>
      </c>
      <c r="K4" s="304" t="s">
        <v>57</v>
      </c>
      <c r="L4" s="304" t="s">
        <v>58</v>
      </c>
      <c r="M4" s="304" t="s">
        <v>59</v>
      </c>
      <c r="N4" s="304" t="s">
        <v>60</v>
      </c>
      <c r="O4" s="304" t="s">
        <v>61</v>
      </c>
      <c r="P4" s="305" t="s">
        <v>62</v>
      </c>
      <c r="Q4" s="306" t="s">
        <v>1531</v>
      </c>
      <c r="R4" s="305" t="s">
        <v>1532</v>
      </c>
    </row>
    <row r="5" spans="1:18">
      <c r="A5" s="302">
        <v>0</v>
      </c>
      <c r="B5" s="9">
        <f t="shared" ref="B5:B68" si="0">MOD(A5,$F$2)</f>
        <v>0</v>
      </c>
      <c r="C5" s="9">
        <f t="shared" ref="C5:C68" si="1">FLOOR(A5/$G$2,1)</f>
        <v>0</v>
      </c>
      <c r="D5" s="9" t="str">
        <f t="shared" ref="D5:D68" si="2">IF(MOD(A5,$F$2)=0,"A",IF(MOD(A5,$F$2)=1,"B",IF(MOD(A5,$F$2)=2,"C",IF(MOD(A5,$F$2)=3,"D",IF(MOD(A5,$F$2)=4,"E",IF(MOD(A5,$F$2)=5,"F",IF(MOD(A5,$F$2)=6,"G",IF(MOD(A5,$F$2)=7,"H",IF(MOD(A5,$F$2)=8,"J",IF(MOD(A5,$F$2)=9,"K",IF(MOD(A5,$F$2)=10,"L",IF(MOD(A5,$F$2)=11,"M",IF(MOD(A5,$F$2)=12,"N",IF(MOD(A5,$F$2)=13,"P",IF(MOD(A5,$F$2)=14,"Q",IF(MOD(A5,$F$2)=15,"R",))))))))))))))))</f>
        <v>A</v>
      </c>
      <c r="E5" s="9">
        <f>C5+1</f>
        <v>1</v>
      </c>
      <c r="F5" s="293" t="str">
        <f>VLOOKUP(D5,BallMap!$A$1:$X$39,MATCH(E5,BallMap!$A$1:$O$1,0),FALSE)</f>
        <v>VSS</v>
      </c>
      <c r="G5" s="288">
        <f>A5+1</f>
        <v>1</v>
      </c>
      <c r="H5" s="11" t="str">
        <f>D5&amp;E5</f>
        <v>A1</v>
      </c>
      <c r="I5" s="180" t="str">
        <f>IF(ISERROR(VLOOKUP($F5,PinMuxPub!$C$2:$M$132,MATCH(I$4,PinMuxPub!$C$2:$M$2,0),FALSE)),"",VLOOKUP($F5,PinMuxPub!$C$2:$M$132,MATCH(I$4,PinMuxPub!$C$2:$M$2,0),FALSE))</f>
        <v/>
      </c>
      <c r="J5" s="180" t="str">
        <f>IF(ISERROR(VLOOKUP($F5,PinMuxPub!$C$2:$M$132,MATCH(J$4,PinMuxPub!$C$2:$M$2,0),FALSE)),"",VLOOKUP($F5,PinMuxPub!$C$2:$M$132,MATCH(J$4,PinMuxPub!$C$2:$M$2,0),FALSE))</f>
        <v/>
      </c>
      <c r="K5" s="180" t="str">
        <f>IF(ISERROR(VLOOKUP($F5,PinMuxPub!$C$2:$M$132,MATCH(K$4,PinMuxPub!$C$2:$M$2,0),FALSE)),"",VLOOKUP($F5,PinMuxPub!$C$2:$M$132,MATCH(K$4,PinMuxPub!$C$2:$M$2,0),FALSE))</f>
        <v/>
      </c>
      <c r="L5" s="180" t="str">
        <f>IF(ISERROR(VLOOKUP($F5,PinMuxPub!$C$2:$M$132,MATCH(L$4,PinMuxPub!$C$2:$M$2,0),FALSE)),"",VLOOKUP($F5,PinMuxPub!$C$2:$M$132,MATCH(L$4,PinMuxPub!$C$2:$M$2,0),FALSE))</f>
        <v/>
      </c>
      <c r="M5" s="180" t="str">
        <f>IF(ISERROR(VLOOKUP($F5,PinMuxPub!$C$2:$M$132,MATCH(M$4,PinMuxPub!$C$2:$M$2,0),FALSE)),"",VLOOKUP($F5,PinMuxPub!$C$2:$M$132,MATCH(M$4,PinMuxPub!$C$2:$M$2,0),FALSE))</f>
        <v/>
      </c>
      <c r="N5" s="180" t="str">
        <f>IF(ISERROR(VLOOKUP($F5,PinMuxPub!$C$2:$M$132,MATCH(N$4,PinMuxPub!$C$2:$M$2,0),FALSE)),"",VLOOKUP($F5,PinMuxPub!$C$2:$M$132,MATCH(N$4,PinMuxPub!$C$2:$M$2,0),FALSE))</f>
        <v/>
      </c>
      <c r="O5" s="180" t="str">
        <f>IF(ISERROR(VLOOKUP($F5,PinMuxPub!$C$2:$M$132,MATCH(O$4,PinMuxPub!$C$2:$M$2,0),FALSE)),"",VLOOKUP($F5,PinMuxPub!$C$2:$M$132,MATCH(O$4,PinMuxPub!$C$2:$M$2,0),FALSE))</f>
        <v/>
      </c>
      <c r="P5" s="286" t="str">
        <f>IF(ISERROR(VLOOKUP($F5,PinMuxPub!$C$2:$M$132,MATCH(P$4,PinMuxPub!$C$2:$M$2,0),FALSE)),"",VLOOKUP($F5,PinMuxPub!$C$2:$M$132,MATCH(P$4,PinMuxPub!$C$2:$M$2,0),FALSE))</f>
        <v/>
      </c>
      <c r="Q5" s="300" t="str">
        <f>IF(ISERROR(VLOOKUP(F5,PinMuxPub!$C$3:$C$132,1,FALSE)),"No","Yes")</f>
        <v>No</v>
      </c>
      <c r="R5" s="298" t="str">
        <f>IF((IF(I5="",0,1)+IF(J5="",0,1)+IF(K5="",0,1)+IF(L5="",0,1)+IF(M5="",0,1)+IF(N5="",0,1)+IF(O5="",0,1)+IF(P5="",0,1))&gt;1,"Yes","No")</f>
        <v>No</v>
      </c>
    </row>
    <row r="6" spans="1:18">
      <c r="A6" s="302">
        <f t="shared" ref="A6:A69" si="3">IF((A5+1)&gt;($F$2*$G$2-1),($F$2*$G$2-1),A5+1)</f>
        <v>1</v>
      </c>
      <c r="B6" s="9">
        <f t="shared" si="0"/>
        <v>1</v>
      </c>
      <c r="C6" s="9">
        <f t="shared" si="1"/>
        <v>0</v>
      </c>
      <c r="D6" s="9" t="str">
        <f t="shared" si="2"/>
        <v>B</v>
      </c>
      <c r="E6" s="9">
        <f t="shared" ref="E6:E69" si="4">C6+1</f>
        <v>1</v>
      </c>
      <c r="F6" s="293" t="str">
        <f>VLOOKUP(D6,BallMap!$A$1:$X$39,MATCH(E6,BallMap!$A$1:$O$1,0),FALSE)</f>
        <v>GPIO_EMC_15</v>
      </c>
      <c r="G6" s="288">
        <f t="shared" ref="G6:G69" si="5">A6+1</f>
        <v>2</v>
      </c>
      <c r="H6" s="11" t="str">
        <f t="shared" ref="H6:H69" si="6">D6&amp;E6</f>
        <v>B1</v>
      </c>
      <c r="I6" s="180" t="str">
        <f>IF(ISERROR(VLOOKUP($F6,PinMuxPub!$C$2:$M$132,MATCH(I$4,PinMuxPub!$C$2:$M$2,0),FALSE)),"",VLOOKUP($F6,PinMuxPub!$C$2:$M$132,MATCH(I$4,PinMuxPub!$C$2:$M$2,0),FALSE))</f>
        <v>semc.ADDR[6]</v>
      </c>
      <c r="J6" s="180" t="str">
        <f>IF(ISERROR(VLOOKUP($F6,PinMuxPub!$C$2:$M$132,MATCH(J$4,PinMuxPub!$C$2:$M$2,0),FALSE)),"",VLOOKUP($F6,PinMuxPub!$C$2:$M$132,MATCH(J$4,PinMuxPub!$C$2:$M$2,0),FALSE))</f>
        <v>xbar1.XBAR_IN[20]</v>
      </c>
      <c r="K6" s="180" t="str">
        <f>IF(ISERROR(VLOOKUP($F6,PinMuxPub!$C$2:$M$132,MATCH(K$4,PinMuxPub!$C$2:$M$2,0),FALSE)),"",VLOOKUP($F6,PinMuxPub!$C$2:$M$132,MATCH(K$4,PinMuxPub!$C$2:$M$2,0),FALSE))</f>
        <v>lpuart3.CTS_B</v>
      </c>
      <c r="L6" s="180" t="str">
        <f>IF(ISERROR(VLOOKUP($F6,PinMuxPub!$C$2:$M$132,MATCH(L$4,PinMuxPub!$C$2:$M$2,0),FALSE)),"",VLOOKUP($F6,PinMuxPub!$C$2:$M$132,MATCH(L$4,PinMuxPub!$C$2:$M$2,0),FALSE))</f>
        <v>spdif.OUT</v>
      </c>
      <c r="M6" s="180" t="str">
        <f>IF(ISERROR(VLOOKUP($F6,PinMuxPub!$C$2:$M$132,MATCH(M$4,PinMuxPub!$C$2:$M$2,0),FALSE)),"",VLOOKUP($F6,PinMuxPub!$C$2:$M$132,MATCH(M$4,PinMuxPub!$C$2:$M$2,0),FALSE))</f>
        <v>qtimer3.TIMER0</v>
      </c>
      <c r="N6" s="180" t="str">
        <f>IF(ISERROR(VLOOKUP($F6,PinMuxPub!$C$2:$M$132,MATCH(N$4,PinMuxPub!$C$2:$M$2,0),FALSE)),"",VLOOKUP($F6,PinMuxPub!$C$2:$M$132,MATCH(N$4,PinMuxPub!$C$2:$M$2,0),FALSE))</f>
        <v>gpio4.IO[15]</v>
      </c>
      <c r="O6" s="180" t="str">
        <f>IF(ISERROR(VLOOKUP($F6,PinMuxPub!$C$2:$M$132,MATCH(O$4,PinMuxPub!$C$2:$M$2,0),FALSE)),"",VLOOKUP($F6,PinMuxPub!$C$2:$M$132,MATCH(O$4,PinMuxPub!$C$2:$M$2,0),FALSE))</f>
        <v>anatop.USBPHY2_TSTO_RX_DISCON_DET</v>
      </c>
      <c r="P6" s="286" t="str">
        <f>IF(ISERROR(VLOOKUP($F6,PinMuxPub!$C$2:$M$132,MATCH(P$4,PinMuxPub!$C$2:$M$2,0),FALSE)),"",VLOOKUP($F6,PinMuxPub!$C$2:$M$132,MATCH(P$4,PinMuxPub!$C$2:$M$2,0),FALSE))</f>
        <v>sim_m.HADDR[11]</v>
      </c>
      <c r="Q6" s="300" t="str">
        <f>IF(ISERROR(VLOOKUP(F6,PinMuxPub!$C$3:$C$132,1,FALSE)),"No","Yes")</f>
        <v>Yes</v>
      </c>
      <c r="R6" s="298" t="str">
        <f t="shared" ref="R6:R69" si="7">IF((IF(I6="",0,1)+IF(J6="",0,1)+IF(K6="",0,1)+IF(L6="",0,1)+IF(M6="",0,1)+IF(N6="",0,1)+IF(O6="",0,1)+IF(P6="",0,1))&gt;1,"Yes","No")</f>
        <v>Yes</v>
      </c>
    </row>
    <row r="7" spans="1:18">
      <c r="A7" s="302">
        <f t="shared" si="3"/>
        <v>2</v>
      </c>
      <c r="B7" s="9">
        <f t="shared" si="0"/>
        <v>2</v>
      </c>
      <c r="C7" s="9">
        <f t="shared" si="1"/>
        <v>0</v>
      </c>
      <c r="D7" s="9" t="str">
        <f t="shared" si="2"/>
        <v>C</v>
      </c>
      <c r="E7" s="9">
        <f t="shared" si="4"/>
        <v>1</v>
      </c>
      <c r="F7" s="293" t="str">
        <f>VLOOKUP(D7,BallMap!$A$1:$X$39,MATCH(E7,BallMap!$A$1:$O$1,0),FALSE)</f>
        <v>GPIO_EMC_21</v>
      </c>
      <c r="G7" s="288">
        <f t="shared" si="5"/>
        <v>3</v>
      </c>
      <c r="H7" s="11" t="str">
        <f t="shared" si="6"/>
        <v>C1</v>
      </c>
      <c r="I7" s="180" t="str">
        <f>IF(ISERROR(VLOOKUP($F7,PinMuxPub!$C$2:$M$132,MATCH(I$4,PinMuxPub!$C$2:$M$2,0),FALSE)),"",VLOOKUP($F7,PinMuxPub!$C$2:$M$132,MATCH(I$4,PinMuxPub!$C$2:$M$2,0),FALSE))</f>
        <v>semc.BA0</v>
      </c>
      <c r="J7" s="180" t="str">
        <f>IF(ISERROR(VLOOKUP($F7,PinMuxPub!$C$2:$M$132,MATCH(J$4,PinMuxPub!$C$2:$M$2,0),FALSE)),"",VLOOKUP($F7,PinMuxPub!$C$2:$M$132,MATCH(J$4,PinMuxPub!$C$2:$M$2,0),FALSE))</f>
        <v>flexpwm3.PWMA[3]</v>
      </c>
      <c r="K7" s="180" t="str">
        <f>IF(ISERROR(VLOOKUP($F7,PinMuxPub!$C$2:$M$132,MATCH(K$4,PinMuxPub!$C$2:$M$2,0),FALSE)),"",VLOOKUP($F7,PinMuxPub!$C$2:$M$132,MATCH(K$4,PinMuxPub!$C$2:$M$2,0),FALSE))</f>
        <v>lpi2c3.SDA</v>
      </c>
      <c r="L7" s="180" t="str">
        <f>IF(ISERROR(VLOOKUP($F7,PinMuxPub!$C$2:$M$132,MATCH(L$4,PinMuxPub!$C$2:$M$2,0),FALSE)),"",VLOOKUP($F7,PinMuxPub!$C$2:$M$132,MATCH(L$4,PinMuxPub!$C$2:$M$2,0),FALSE))</f>
        <v>enet.TDATA[1]</v>
      </c>
      <c r="M7" s="180" t="str">
        <f>IF(ISERROR(VLOOKUP($F7,PinMuxPub!$C$2:$M$132,MATCH(M$4,PinMuxPub!$C$2:$M$2,0),FALSE)),"",VLOOKUP($F7,PinMuxPub!$C$2:$M$132,MATCH(M$4,PinMuxPub!$C$2:$M$2,0),FALSE))</f>
        <v>qtimer2.TIMER2</v>
      </c>
      <c r="N7" s="180" t="str">
        <f>IF(ISERROR(VLOOKUP($F7,PinMuxPub!$C$2:$M$132,MATCH(N$4,PinMuxPub!$C$2:$M$2,0),FALSE)),"",VLOOKUP($F7,PinMuxPub!$C$2:$M$132,MATCH(N$4,PinMuxPub!$C$2:$M$2,0),FALSE))</f>
        <v>gpio4.IO[21]</v>
      </c>
      <c r="O7" s="180" t="str">
        <f>IF(ISERROR(VLOOKUP($F7,PinMuxPub!$C$2:$M$132,MATCH(O$4,PinMuxPub!$C$2:$M$2,0),FALSE)),"",VLOOKUP($F7,PinMuxPub!$C$2:$M$132,MATCH(O$4,PinMuxPub!$C$2:$M$2,0),FALSE))</f>
        <v>anatop.TESTO[1]</v>
      </c>
      <c r="P7" s="286" t="str">
        <f>IF(ISERROR(VLOOKUP($F7,PinMuxPub!$C$2:$M$132,MATCH(P$4,PinMuxPub!$C$2:$M$2,0),FALSE)),"",VLOOKUP($F7,PinMuxPub!$C$2:$M$132,MATCH(P$4,PinMuxPub!$C$2:$M$2,0),FALSE))</f>
        <v>sim_m.HADDR[17]</v>
      </c>
      <c r="Q7" s="300" t="str">
        <f>IF(ISERROR(VLOOKUP(F7,PinMuxPub!$C$3:$C$132,1,FALSE)),"No","Yes")</f>
        <v>Yes</v>
      </c>
      <c r="R7" s="298" t="str">
        <f t="shared" si="7"/>
        <v>Yes</v>
      </c>
    </row>
    <row r="8" spans="1:18">
      <c r="A8" s="302">
        <f t="shared" si="3"/>
        <v>3</v>
      </c>
      <c r="B8" s="9">
        <f t="shared" si="0"/>
        <v>3</v>
      </c>
      <c r="C8" s="9">
        <f t="shared" si="1"/>
        <v>0</v>
      </c>
      <c r="D8" s="9" t="str">
        <f t="shared" si="2"/>
        <v>D</v>
      </c>
      <c r="E8" s="9">
        <f t="shared" si="4"/>
        <v>1</v>
      </c>
      <c r="F8" s="293" t="str">
        <f>VLOOKUP(D8,BallMap!$A$1:$X$39,MATCH(E8,BallMap!$A$1:$O$1,0),FALSE)</f>
        <v>GPIO_EMC_28</v>
      </c>
      <c r="G8" s="288">
        <f t="shared" si="5"/>
        <v>4</v>
      </c>
      <c r="H8" s="11" t="str">
        <f t="shared" si="6"/>
        <v>D1</v>
      </c>
      <c r="I8" s="180" t="str">
        <f>IF(ISERROR(VLOOKUP($F8,PinMuxPub!$C$2:$M$132,MATCH(I$4,PinMuxPub!$C$2:$M$2,0),FALSE)),"",VLOOKUP($F8,PinMuxPub!$C$2:$M$132,MATCH(I$4,PinMuxPub!$C$2:$M$2,0),FALSE))</f>
        <v>semc.WE</v>
      </c>
      <c r="J8" s="180" t="str">
        <f>IF(ISERROR(VLOOKUP($F8,PinMuxPub!$C$2:$M$132,MATCH(J$4,PinMuxPub!$C$2:$M$2,0),FALSE)),"",VLOOKUP($F8,PinMuxPub!$C$2:$M$132,MATCH(J$4,PinMuxPub!$C$2:$M$2,0),FALSE))</f>
        <v>flexpwm1.PWMB[2]</v>
      </c>
      <c r="K8" s="180" t="str">
        <f>IF(ISERROR(VLOOKUP($F8,PinMuxPub!$C$2:$M$132,MATCH(K$4,PinMuxPub!$C$2:$M$2,0),FALSE)),"",VLOOKUP($F8,PinMuxPub!$C$2:$M$132,MATCH(K$4,PinMuxPub!$C$2:$M$2,0),FALSE))</f>
        <v>lpuart5.CTS_B</v>
      </c>
      <c r="L8" s="180" t="str">
        <f>IF(ISERROR(VLOOKUP($F8,PinMuxPub!$C$2:$M$132,MATCH(L$4,PinMuxPub!$C$2:$M$2,0),FALSE)),"",VLOOKUP($F8,PinMuxPub!$C$2:$M$132,MATCH(L$4,PinMuxPub!$C$2:$M$2,0),FALSE))</f>
        <v>lpspi1.SDO</v>
      </c>
      <c r="M8" s="180" t="str">
        <f>IF(ISERROR(VLOOKUP($F8,PinMuxPub!$C$2:$M$132,MATCH(M$4,PinMuxPub!$C$2:$M$2,0),FALSE)),"",VLOOKUP($F8,PinMuxPub!$C$2:$M$132,MATCH(M$4,PinMuxPub!$C$2:$M$2,0),FALSE))</f>
        <v>flexio1.FLEXIO[14]</v>
      </c>
      <c r="N8" s="180" t="str">
        <f>IF(ISERROR(VLOOKUP($F8,PinMuxPub!$C$2:$M$132,MATCH(N$4,PinMuxPub!$C$2:$M$2,0),FALSE)),"",VLOOKUP($F8,PinMuxPub!$C$2:$M$132,MATCH(N$4,PinMuxPub!$C$2:$M$2,0),FALSE))</f>
        <v>gpio4.IO[28]</v>
      </c>
      <c r="O8" s="180" t="str">
        <f>IF(ISERROR(VLOOKUP($F8,PinMuxPub!$C$2:$M$132,MATCH(O$4,PinMuxPub!$C$2:$M$2,0),FALSE)),"",VLOOKUP($F8,PinMuxPub!$C$2:$M$132,MATCH(O$4,PinMuxPub!$C$2:$M$2,0),FALSE))</f>
        <v>anatop.TESTO[8]</v>
      </c>
      <c r="P8" s="286" t="str">
        <f>IF(ISERROR(VLOOKUP($F8,PinMuxPub!$C$2:$M$132,MATCH(P$4,PinMuxPub!$C$2:$M$2,0),FALSE)),"",VLOOKUP($F8,PinMuxPub!$C$2:$M$132,MATCH(P$4,PinMuxPub!$C$2:$M$2,0),FALSE))</f>
        <v>sim_m.HADDR[24]</v>
      </c>
      <c r="Q8" s="300" t="str">
        <f>IF(ISERROR(VLOOKUP(F8,PinMuxPub!$C$3:$C$132,1,FALSE)),"No","Yes")</f>
        <v>Yes</v>
      </c>
      <c r="R8" s="298" t="str">
        <f t="shared" si="7"/>
        <v>Yes</v>
      </c>
    </row>
    <row r="9" spans="1:18">
      <c r="A9" s="302">
        <f t="shared" si="3"/>
        <v>4</v>
      </c>
      <c r="B9" s="9">
        <f t="shared" si="0"/>
        <v>4</v>
      </c>
      <c r="C9" s="9">
        <f t="shared" si="1"/>
        <v>0</v>
      </c>
      <c r="D9" s="9" t="str">
        <f t="shared" si="2"/>
        <v>E</v>
      </c>
      <c r="E9" s="9">
        <f t="shared" si="4"/>
        <v>1</v>
      </c>
      <c r="F9" s="293" t="str">
        <f>VLOOKUP(D9,BallMap!$A$1:$X$39,MATCH(E9,BallMap!$A$1:$O$1,0),FALSE)</f>
        <v>GPIO_EMC_29</v>
      </c>
      <c r="G9" s="288">
        <f t="shared" si="5"/>
        <v>5</v>
      </c>
      <c r="H9" s="11" t="str">
        <f t="shared" si="6"/>
        <v>E1</v>
      </c>
      <c r="I9" s="180" t="str">
        <f>IF(ISERROR(VLOOKUP($F9,PinMuxPub!$C$2:$M$132,MATCH(I$4,PinMuxPub!$C$2:$M$2,0),FALSE)),"",VLOOKUP($F9,PinMuxPub!$C$2:$M$132,MATCH(I$4,PinMuxPub!$C$2:$M$2,0),FALSE))</f>
        <v>semc.CS0</v>
      </c>
      <c r="J9" s="180" t="str">
        <f>IF(ISERROR(VLOOKUP($F9,PinMuxPub!$C$2:$M$132,MATCH(J$4,PinMuxPub!$C$2:$M$2,0),FALSE)),"",VLOOKUP($F9,PinMuxPub!$C$2:$M$132,MATCH(J$4,PinMuxPub!$C$2:$M$2,0),FALSE))</f>
        <v>flexpwm3.PWMA[0]</v>
      </c>
      <c r="K9" s="180" t="str">
        <f>IF(ISERROR(VLOOKUP($F9,PinMuxPub!$C$2:$M$132,MATCH(K$4,PinMuxPub!$C$2:$M$2,0),FALSE)),"",VLOOKUP($F9,PinMuxPub!$C$2:$M$132,MATCH(K$4,PinMuxPub!$C$2:$M$2,0),FALSE))</f>
        <v>lpuart6.RTS_B</v>
      </c>
      <c r="L9" s="180" t="str">
        <f>IF(ISERROR(VLOOKUP($F9,PinMuxPub!$C$2:$M$132,MATCH(L$4,PinMuxPub!$C$2:$M$2,0),FALSE)),"",VLOOKUP($F9,PinMuxPub!$C$2:$M$132,MATCH(L$4,PinMuxPub!$C$2:$M$2,0),FALSE))</f>
        <v>lpspi1.SDI</v>
      </c>
      <c r="M9" s="180" t="str">
        <f>IF(ISERROR(VLOOKUP($F9,PinMuxPub!$C$2:$M$132,MATCH(M$4,PinMuxPub!$C$2:$M$2,0),FALSE)),"",VLOOKUP($F9,PinMuxPub!$C$2:$M$132,MATCH(M$4,PinMuxPub!$C$2:$M$2,0),FALSE))</f>
        <v>flexio1.FLEXIO[15]</v>
      </c>
      <c r="N9" s="180" t="str">
        <f>IF(ISERROR(VLOOKUP($F9,PinMuxPub!$C$2:$M$132,MATCH(N$4,PinMuxPub!$C$2:$M$2,0),FALSE)),"",VLOOKUP($F9,PinMuxPub!$C$2:$M$132,MATCH(N$4,PinMuxPub!$C$2:$M$2,0),FALSE))</f>
        <v>gpio4.IO[29]</v>
      </c>
      <c r="O9" s="180" t="str">
        <f>IF(ISERROR(VLOOKUP($F9,PinMuxPub!$C$2:$M$132,MATCH(O$4,PinMuxPub!$C$2:$M$2,0),FALSE)),"",VLOOKUP($F9,PinMuxPub!$C$2:$M$132,MATCH(O$4,PinMuxPub!$C$2:$M$2,0),FALSE))</f>
        <v>anatop.TESTO[9]</v>
      </c>
      <c r="P9" s="286" t="str">
        <f>IF(ISERROR(VLOOKUP($F9,PinMuxPub!$C$2:$M$132,MATCH(P$4,PinMuxPub!$C$2:$M$2,0),FALSE)),"",VLOOKUP($F9,PinMuxPub!$C$2:$M$132,MATCH(P$4,PinMuxPub!$C$2:$M$2,0),FALSE))</f>
        <v>sim_m.HADDR[25]</v>
      </c>
      <c r="Q9" s="300" t="str">
        <f>IF(ISERROR(VLOOKUP(F9,PinMuxPub!$C$3:$C$132,1,FALSE)),"No","Yes")</f>
        <v>Yes</v>
      </c>
      <c r="R9" s="298" t="str">
        <f t="shared" si="7"/>
        <v>Yes</v>
      </c>
    </row>
    <row r="10" spans="1:18">
      <c r="A10" s="302">
        <f t="shared" si="3"/>
        <v>5</v>
      </c>
      <c r="B10" s="9">
        <f t="shared" si="0"/>
        <v>5</v>
      </c>
      <c r="C10" s="9">
        <f t="shared" si="1"/>
        <v>0</v>
      </c>
      <c r="D10" s="9" t="str">
        <f t="shared" si="2"/>
        <v>F</v>
      </c>
      <c r="E10" s="9">
        <f t="shared" si="4"/>
        <v>1</v>
      </c>
      <c r="F10" s="293" t="str">
        <f>VLOOKUP(D10,BallMap!$A$1:$X$39,MATCH(E10,BallMap!$A$1:$O$1,0),FALSE)</f>
        <v>GPIO_EMC_22</v>
      </c>
      <c r="G10" s="288">
        <f t="shared" si="5"/>
        <v>6</v>
      </c>
      <c r="H10" s="11" t="str">
        <f t="shared" si="6"/>
        <v>F1</v>
      </c>
      <c r="I10" s="180" t="str">
        <f>IF(ISERROR(VLOOKUP($F10,PinMuxPub!$C$2:$M$132,MATCH(I$4,PinMuxPub!$C$2:$M$2,0),FALSE)),"",VLOOKUP($F10,PinMuxPub!$C$2:$M$132,MATCH(I$4,PinMuxPub!$C$2:$M$2,0),FALSE))</f>
        <v>semc.BA1</v>
      </c>
      <c r="J10" s="180" t="str">
        <f>IF(ISERROR(VLOOKUP($F10,PinMuxPub!$C$2:$M$132,MATCH(J$4,PinMuxPub!$C$2:$M$2,0),FALSE)),"",VLOOKUP($F10,PinMuxPub!$C$2:$M$132,MATCH(J$4,PinMuxPub!$C$2:$M$2,0),FALSE))</f>
        <v>flexpwm3.PWMB[3]</v>
      </c>
      <c r="K10" s="180" t="str">
        <f>IF(ISERROR(VLOOKUP($F10,PinMuxPub!$C$2:$M$132,MATCH(K$4,PinMuxPub!$C$2:$M$2,0),FALSE)),"",VLOOKUP($F10,PinMuxPub!$C$2:$M$132,MATCH(K$4,PinMuxPub!$C$2:$M$2,0),FALSE))</f>
        <v>lpi2c3.SCL</v>
      </c>
      <c r="L10" s="180" t="str">
        <f>IF(ISERROR(VLOOKUP($F10,PinMuxPub!$C$2:$M$132,MATCH(L$4,PinMuxPub!$C$2:$M$2,0),FALSE)),"",VLOOKUP($F10,PinMuxPub!$C$2:$M$132,MATCH(L$4,PinMuxPub!$C$2:$M$2,0),FALSE))</f>
        <v>enet.TDATA[0]</v>
      </c>
      <c r="M10" s="180" t="str">
        <f>IF(ISERROR(VLOOKUP($F10,PinMuxPub!$C$2:$M$132,MATCH(M$4,PinMuxPub!$C$2:$M$2,0),FALSE)),"",VLOOKUP($F10,PinMuxPub!$C$2:$M$132,MATCH(M$4,PinMuxPub!$C$2:$M$2,0),FALSE))</f>
        <v>qtimer2.TIMER3</v>
      </c>
      <c r="N10" s="180" t="str">
        <f>IF(ISERROR(VLOOKUP($F10,PinMuxPub!$C$2:$M$132,MATCH(N$4,PinMuxPub!$C$2:$M$2,0),FALSE)),"",VLOOKUP($F10,PinMuxPub!$C$2:$M$132,MATCH(N$4,PinMuxPub!$C$2:$M$2,0),FALSE))</f>
        <v>gpio4.IO[22]</v>
      </c>
      <c r="O10" s="180" t="str">
        <f>IF(ISERROR(VLOOKUP($F10,PinMuxPub!$C$2:$M$132,MATCH(O$4,PinMuxPub!$C$2:$M$2,0),FALSE)),"",VLOOKUP($F10,PinMuxPub!$C$2:$M$132,MATCH(O$4,PinMuxPub!$C$2:$M$2,0),FALSE))</f>
        <v>anatop.TESTO[2]</v>
      </c>
      <c r="P10" s="286" t="str">
        <f>IF(ISERROR(VLOOKUP($F10,PinMuxPub!$C$2:$M$132,MATCH(P$4,PinMuxPub!$C$2:$M$2,0),FALSE)),"",VLOOKUP($F10,PinMuxPub!$C$2:$M$132,MATCH(P$4,PinMuxPub!$C$2:$M$2,0),FALSE))</f>
        <v>sim_m.HADDR[18]</v>
      </c>
      <c r="Q10" s="300" t="str">
        <f>IF(ISERROR(VLOOKUP(F10,PinMuxPub!$C$3:$C$132,1,FALSE)),"No","Yes")</f>
        <v>Yes</v>
      </c>
      <c r="R10" s="298" t="str">
        <f t="shared" si="7"/>
        <v>Yes</v>
      </c>
    </row>
    <row r="11" spans="1:18">
      <c r="A11" s="302">
        <f t="shared" si="3"/>
        <v>6</v>
      </c>
      <c r="B11" s="9">
        <f t="shared" si="0"/>
        <v>6</v>
      </c>
      <c r="C11" s="9">
        <f t="shared" si="1"/>
        <v>0</v>
      </c>
      <c r="D11" s="9" t="str">
        <f t="shared" si="2"/>
        <v>G</v>
      </c>
      <c r="E11" s="9">
        <f t="shared" si="4"/>
        <v>1</v>
      </c>
      <c r="F11" s="293" t="str">
        <f>VLOOKUP(D11,BallMap!$A$1:$X$39,MATCH(E11,BallMap!$A$1:$O$1,0),FALSE)</f>
        <v>GPIO_EMC_10</v>
      </c>
      <c r="G11" s="288">
        <f t="shared" si="5"/>
        <v>7</v>
      </c>
      <c r="H11" s="11" t="str">
        <f t="shared" si="6"/>
        <v>G1</v>
      </c>
      <c r="I11" s="180" t="str">
        <f>IF(ISERROR(VLOOKUP($F11,PinMuxPub!$C$2:$M$132,MATCH(I$4,PinMuxPub!$C$2:$M$2,0),FALSE)),"",VLOOKUP($F11,PinMuxPub!$C$2:$M$132,MATCH(I$4,PinMuxPub!$C$2:$M$2,0),FALSE))</f>
        <v>semc.ADDR[1]</v>
      </c>
      <c r="J11" s="180" t="str">
        <f>IF(ISERROR(VLOOKUP($F11,PinMuxPub!$C$2:$M$132,MATCH(J$4,PinMuxPub!$C$2:$M$2,0),FALSE)),"",VLOOKUP($F11,PinMuxPub!$C$2:$M$132,MATCH(J$4,PinMuxPub!$C$2:$M$2,0),FALSE))</f>
        <v>flexpwm2.PWMA[2]</v>
      </c>
      <c r="K11" s="180" t="str">
        <f>IF(ISERROR(VLOOKUP($F11,PinMuxPub!$C$2:$M$132,MATCH(K$4,PinMuxPub!$C$2:$M$2,0),FALSE)),"",VLOOKUP($F11,PinMuxPub!$C$2:$M$132,MATCH(K$4,PinMuxPub!$C$2:$M$2,0),FALSE))</f>
        <v>sai2.RX_BCLK</v>
      </c>
      <c r="L11" s="180" t="str">
        <f>IF(ISERROR(VLOOKUP($F11,PinMuxPub!$C$2:$M$132,MATCH(L$4,PinMuxPub!$C$2:$M$2,0),FALSE)),"",VLOOKUP($F11,PinMuxPub!$C$2:$M$132,MATCH(L$4,PinMuxPub!$C$2:$M$2,0),FALSE))</f>
        <v>flexcan2.RX</v>
      </c>
      <c r="M11" s="180" t="str">
        <f>IF(ISERROR(VLOOKUP($F11,PinMuxPub!$C$2:$M$132,MATCH(M$4,PinMuxPub!$C$2:$M$2,0),FALSE)),"",VLOOKUP($F11,PinMuxPub!$C$2:$M$132,MATCH(M$4,PinMuxPub!$C$2:$M$2,0),FALSE))</f>
        <v>flexio1.FLEXIO[10]</v>
      </c>
      <c r="N11" s="180" t="str">
        <f>IF(ISERROR(VLOOKUP($F11,PinMuxPub!$C$2:$M$132,MATCH(N$4,PinMuxPub!$C$2:$M$2,0),FALSE)),"",VLOOKUP($F11,PinMuxPub!$C$2:$M$132,MATCH(N$4,PinMuxPub!$C$2:$M$2,0),FALSE))</f>
        <v>gpio4.IO[10]</v>
      </c>
      <c r="O11" s="180" t="str">
        <f>IF(ISERROR(VLOOKUP($F11,PinMuxPub!$C$2:$M$132,MATCH(O$4,PinMuxPub!$C$2:$M$2,0),FALSE)),"",VLOOKUP($F11,PinMuxPub!$C$2:$M$132,MATCH(O$4,PinMuxPub!$C$2:$M$2,0),FALSE))</f>
        <v>anatop.USBPHY1_TSTI_TX_HIZ</v>
      </c>
      <c r="P11" s="286" t="str">
        <f>IF(ISERROR(VLOOKUP($F11,PinMuxPub!$C$2:$M$132,MATCH(P$4,PinMuxPub!$C$2:$M$2,0),FALSE)),"",VLOOKUP($F11,PinMuxPub!$C$2:$M$132,MATCH(P$4,PinMuxPub!$C$2:$M$2,0),FALSE))</f>
        <v>sim_m.HADDR[6]</v>
      </c>
      <c r="Q11" s="300" t="str">
        <f>IF(ISERROR(VLOOKUP(F11,PinMuxPub!$C$3:$C$132,1,FALSE)),"No","Yes")</f>
        <v>Yes</v>
      </c>
      <c r="R11" s="298" t="str">
        <f t="shared" si="7"/>
        <v>Yes</v>
      </c>
    </row>
    <row r="12" spans="1:18">
      <c r="A12" s="302">
        <f t="shared" si="3"/>
        <v>7</v>
      </c>
      <c r="B12" s="9">
        <f t="shared" si="0"/>
        <v>7</v>
      </c>
      <c r="C12" s="9">
        <f t="shared" si="1"/>
        <v>0</v>
      </c>
      <c r="D12" s="9" t="str">
        <f t="shared" si="2"/>
        <v>H</v>
      </c>
      <c r="E12" s="9">
        <f t="shared" si="4"/>
        <v>1</v>
      </c>
      <c r="F12" s="293" t="str">
        <f>VLOOKUP(D12,BallMap!$A$1:$X$39,MATCH(E12,BallMap!$A$1:$O$1,0),FALSE)</f>
        <v>GPIO_EMC_12</v>
      </c>
      <c r="G12" s="288">
        <f t="shared" si="5"/>
        <v>8</v>
      </c>
      <c r="H12" s="11" t="str">
        <f t="shared" si="6"/>
        <v>H1</v>
      </c>
      <c r="I12" s="180" t="str">
        <f>IF(ISERROR(VLOOKUP($F12,PinMuxPub!$C$2:$M$132,MATCH(I$4,PinMuxPub!$C$2:$M$2,0),FALSE)),"",VLOOKUP($F12,PinMuxPub!$C$2:$M$132,MATCH(I$4,PinMuxPub!$C$2:$M$2,0),FALSE))</f>
        <v>semc.ADDR[3]</v>
      </c>
      <c r="J12" s="180" t="str">
        <f>IF(ISERROR(VLOOKUP($F12,PinMuxPub!$C$2:$M$132,MATCH(J$4,PinMuxPub!$C$2:$M$2,0),FALSE)),"",VLOOKUP($F12,PinMuxPub!$C$2:$M$132,MATCH(J$4,PinMuxPub!$C$2:$M$2,0),FALSE))</f>
        <v>xbar1.XBAR_IN[24]</v>
      </c>
      <c r="K12" s="180" t="str">
        <f>IF(ISERROR(VLOOKUP($F12,PinMuxPub!$C$2:$M$132,MATCH(K$4,PinMuxPub!$C$2:$M$2,0),FALSE)),"",VLOOKUP($F12,PinMuxPub!$C$2:$M$132,MATCH(K$4,PinMuxPub!$C$2:$M$2,0),FALSE))</f>
        <v>lpi2c4.SCL</v>
      </c>
      <c r="L12" s="180" t="str">
        <f>IF(ISERROR(VLOOKUP($F12,PinMuxPub!$C$2:$M$132,MATCH(L$4,PinMuxPub!$C$2:$M$2,0),FALSE)),"",VLOOKUP($F12,PinMuxPub!$C$2:$M$132,MATCH(L$4,PinMuxPub!$C$2:$M$2,0),FALSE))</f>
        <v>usdhc1.WP</v>
      </c>
      <c r="M12" s="180" t="str">
        <f>IF(ISERROR(VLOOKUP($F12,PinMuxPub!$C$2:$M$132,MATCH(M$4,PinMuxPub!$C$2:$M$2,0),FALSE)),"",VLOOKUP($F12,PinMuxPub!$C$2:$M$132,MATCH(M$4,PinMuxPub!$C$2:$M$2,0),FALSE))</f>
        <v>flexpwm1.PWMA[3]</v>
      </c>
      <c r="N12" s="180" t="str">
        <f>IF(ISERROR(VLOOKUP($F12,PinMuxPub!$C$2:$M$132,MATCH(N$4,PinMuxPub!$C$2:$M$2,0),FALSE)),"",VLOOKUP($F12,PinMuxPub!$C$2:$M$132,MATCH(N$4,PinMuxPub!$C$2:$M$2,0),FALSE))</f>
        <v>gpio4.IO[12]</v>
      </c>
      <c r="O12" s="180" t="str">
        <f>IF(ISERROR(VLOOKUP($F12,PinMuxPub!$C$2:$M$132,MATCH(O$4,PinMuxPub!$C$2:$M$2,0),FALSE)),"",VLOOKUP($F12,PinMuxPub!$C$2:$M$132,MATCH(O$4,PinMuxPub!$C$2:$M$2,0),FALSE))</f>
        <v>anatop.USBPHY1_TSTO_PLL_CLK20DIV</v>
      </c>
      <c r="P12" s="286" t="str">
        <f>IF(ISERROR(VLOOKUP($F12,PinMuxPub!$C$2:$M$132,MATCH(P$4,PinMuxPub!$C$2:$M$2,0),FALSE)),"",VLOOKUP($F12,PinMuxPub!$C$2:$M$132,MATCH(P$4,PinMuxPub!$C$2:$M$2,0),FALSE))</f>
        <v>sim_m.HADDR[8]</v>
      </c>
      <c r="Q12" s="300" t="str">
        <f>IF(ISERROR(VLOOKUP(F12,PinMuxPub!$C$3:$C$132,1,FALSE)),"No","Yes")</f>
        <v>Yes</v>
      </c>
      <c r="R12" s="298" t="str">
        <f t="shared" si="7"/>
        <v>Yes</v>
      </c>
    </row>
    <row r="13" spans="1:18">
      <c r="A13" s="302">
        <f t="shared" si="3"/>
        <v>8</v>
      </c>
      <c r="B13" s="9">
        <f t="shared" si="0"/>
        <v>8</v>
      </c>
      <c r="C13" s="9">
        <f t="shared" si="1"/>
        <v>0</v>
      </c>
      <c r="D13" s="9" t="str">
        <f t="shared" si="2"/>
        <v>J</v>
      </c>
      <c r="E13" s="9">
        <f t="shared" si="4"/>
        <v>1</v>
      </c>
      <c r="F13" s="293" t="str">
        <f>VLOOKUP(D13,BallMap!$A$1:$X$39,MATCH(E13,BallMap!$A$1:$O$1,0),FALSE)</f>
        <v>GPIO_SD_B0_02</v>
      </c>
      <c r="G13" s="288">
        <f t="shared" si="5"/>
        <v>9</v>
      </c>
      <c r="H13" s="11" t="str">
        <f t="shared" si="6"/>
        <v>J1</v>
      </c>
      <c r="I13" s="180" t="str">
        <f>IF(ISERROR(VLOOKUP($F13,PinMuxPub!$C$2:$M$132,MATCH(I$4,PinMuxPub!$C$2:$M$2,0),FALSE)),"",VLOOKUP($F13,PinMuxPub!$C$2:$M$132,MATCH(I$4,PinMuxPub!$C$2:$M$2,0),FALSE))</f>
        <v>usdhc1.DATA0</v>
      </c>
      <c r="J13" s="180" t="str">
        <f>IF(ISERROR(VLOOKUP($F13,PinMuxPub!$C$2:$M$132,MATCH(J$4,PinMuxPub!$C$2:$M$2,0),FALSE)),"",VLOOKUP($F13,PinMuxPub!$C$2:$M$132,MATCH(J$4,PinMuxPub!$C$2:$M$2,0),FALSE))</f>
        <v>flexpwm1.PWMA[1]</v>
      </c>
      <c r="K13" s="180" t="str">
        <f>IF(ISERROR(VLOOKUP($F13,PinMuxPub!$C$2:$M$132,MATCH(K$4,PinMuxPub!$C$2:$M$2,0),FALSE)),"",VLOOKUP($F13,PinMuxPub!$C$2:$M$132,MATCH(K$4,PinMuxPub!$C$2:$M$2,0),FALSE))</f>
        <v>lpuart8.CTS_B</v>
      </c>
      <c r="L13" s="180" t="str">
        <f>IF(ISERROR(VLOOKUP($F13,PinMuxPub!$C$2:$M$132,MATCH(L$4,PinMuxPub!$C$2:$M$2,0),FALSE)),"",VLOOKUP($F13,PinMuxPub!$C$2:$M$132,MATCH(L$4,PinMuxPub!$C$2:$M$2,0),FALSE))</f>
        <v>xbar1.XBAR_INOUT[6]</v>
      </c>
      <c r="M13" s="180" t="str">
        <f>IF(ISERROR(VLOOKUP($F13,PinMuxPub!$C$2:$M$132,MATCH(M$4,PinMuxPub!$C$2:$M$2,0),FALSE)),"",VLOOKUP($F13,PinMuxPub!$C$2:$M$132,MATCH(M$4,PinMuxPub!$C$2:$M$2,0),FALSE))</f>
        <v>lpspi1.SDO</v>
      </c>
      <c r="N13" s="180" t="str">
        <f>IF(ISERROR(VLOOKUP($F13,PinMuxPub!$C$2:$M$132,MATCH(N$4,PinMuxPub!$C$2:$M$2,0),FALSE)),"",VLOOKUP($F13,PinMuxPub!$C$2:$M$132,MATCH(N$4,PinMuxPub!$C$2:$M$2,0),FALSE))</f>
        <v>gpio3.IO[14]</v>
      </c>
      <c r="O13" s="180" t="str">
        <f>IF(ISERROR(VLOOKUP($F13,PinMuxPub!$C$2:$M$132,MATCH(O$4,PinMuxPub!$C$2:$M$2,0),FALSE)),"",VLOOKUP($F13,PinMuxPub!$C$2:$M$132,MATCH(O$4,PinMuxPub!$C$2:$M$2,0),FALSE))</f>
        <v>ccm.OUT0</v>
      </c>
      <c r="P13" s="286" t="str">
        <f>IF(ISERROR(VLOOKUP($F13,PinMuxPub!$C$2:$M$132,MATCH(P$4,PinMuxPub!$C$2:$M$2,0),FALSE)),"",VLOOKUP($F13,PinMuxPub!$C$2:$M$132,MATCH(P$4,PinMuxPub!$C$2:$M$2,0),FALSE))</f>
        <v>observe_mux.OUT[0]</v>
      </c>
      <c r="Q13" s="300" t="str">
        <f>IF(ISERROR(VLOOKUP(F13,PinMuxPub!$C$3:$C$132,1,FALSE)),"No","Yes")</f>
        <v>Yes</v>
      </c>
      <c r="R13" s="298" t="str">
        <f t="shared" si="7"/>
        <v>Yes</v>
      </c>
    </row>
    <row r="14" spans="1:18">
      <c r="A14" s="302">
        <f t="shared" si="3"/>
        <v>9</v>
      </c>
      <c r="B14" s="9">
        <f t="shared" si="0"/>
        <v>9</v>
      </c>
      <c r="C14" s="9">
        <f t="shared" si="1"/>
        <v>0</v>
      </c>
      <c r="D14" s="9" t="str">
        <f t="shared" si="2"/>
        <v>K</v>
      </c>
      <c r="E14" s="9">
        <f t="shared" si="4"/>
        <v>1</v>
      </c>
      <c r="F14" s="293" t="str">
        <f>VLOOKUP(D14,BallMap!$A$1:$X$39,MATCH(E14,BallMap!$A$1:$O$1,0),FALSE)</f>
        <v>GPIO_SD_B0_03</v>
      </c>
      <c r="G14" s="288">
        <f t="shared" si="5"/>
        <v>10</v>
      </c>
      <c r="H14" s="11" t="str">
        <f t="shared" si="6"/>
        <v>K1</v>
      </c>
      <c r="I14" s="180" t="str">
        <f>IF(ISERROR(VLOOKUP($F14,PinMuxPub!$C$2:$M$132,MATCH(I$4,PinMuxPub!$C$2:$M$2,0),FALSE)),"",VLOOKUP($F14,PinMuxPub!$C$2:$M$132,MATCH(I$4,PinMuxPub!$C$2:$M$2,0),FALSE))</f>
        <v>usdhc1.DATA1</v>
      </c>
      <c r="J14" s="180" t="str">
        <f>IF(ISERROR(VLOOKUP($F14,PinMuxPub!$C$2:$M$132,MATCH(J$4,PinMuxPub!$C$2:$M$2,0),FALSE)),"",VLOOKUP($F14,PinMuxPub!$C$2:$M$132,MATCH(J$4,PinMuxPub!$C$2:$M$2,0),FALSE))</f>
        <v>flexpwm1.PWMB[1]</v>
      </c>
      <c r="K14" s="180" t="str">
        <f>IF(ISERROR(VLOOKUP($F14,PinMuxPub!$C$2:$M$132,MATCH(K$4,PinMuxPub!$C$2:$M$2,0),FALSE)),"",VLOOKUP($F14,PinMuxPub!$C$2:$M$132,MATCH(K$4,PinMuxPub!$C$2:$M$2,0),FALSE))</f>
        <v>lpuart8.RTS_B</v>
      </c>
      <c r="L14" s="180" t="str">
        <f>IF(ISERROR(VLOOKUP($F14,PinMuxPub!$C$2:$M$132,MATCH(L$4,PinMuxPub!$C$2:$M$2,0),FALSE)),"",VLOOKUP($F14,PinMuxPub!$C$2:$M$132,MATCH(L$4,PinMuxPub!$C$2:$M$2,0),FALSE))</f>
        <v>xbar1.XBAR_INOUT[7]</v>
      </c>
      <c r="M14" s="180" t="str">
        <f>IF(ISERROR(VLOOKUP($F14,PinMuxPub!$C$2:$M$132,MATCH(M$4,PinMuxPub!$C$2:$M$2,0),FALSE)),"",VLOOKUP($F14,PinMuxPub!$C$2:$M$132,MATCH(M$4,PinMuxPub!$C$2:$M$2,0),FALSE))</f>
        <v>lpspi1.SDI</v>
      </c>
      <c r="N14" s="180" t="str">
        <f>IF(ISERROR(VLOOKUP($F14,PinMuxPub!$C$2:$M$132,MATCH(N$4,PinMuxPub!$C$2:$M$2,0),FALSE)),"",VLOOKUP($F14,PinMuxPub!$C$2:$M$132,MATCH(N$4,PinMuxPub!$C$2:$M$2,0),FALSE))</f>
        <v>gpio3.IO[15]</v>
      </c>
      <c r="O14" s="180" t="str">
        <f>IF(ISERROR(VLOOKUP($F14,PinMuxPub!$C$2:$M$132,MATCH(O$4,PinMuxPub!$C$2:$M$2,0),FALSE)),"",VLOOKUP($F14,PinMuxPub!$C$2:$M$132,MATCH(O$4,PinMuxPub!$C$2:$M$2,0),FALSE))</f>
        <v>ccm.OUT1</v>
      </c>
      <c r="P14" s="286" t="str">
        <f>IF(ISERROR(VLOOKUP($F14,PinMuxPub!$C$2:$M$132,MATCH(P$4,PinMuxPub!$C$2:$M$2,0),FALSE)),"",VLOOKUP($F14,PinMuxPub!$C$2:$M$132,MATCH(P$4,PinMuxPub!$C$2:$M$2,0),FALSE))</f>
        <v>observe_mux.OUT[1]</v>
      </c>
      <c r="Q14" s="300" t="str">
        <f>IF(ISERROR(VLOOKUP(F14,PinMuxPub!$C$3:$C$132,1,FALSE)),"No","Yes")</f>
        <v>Yes</v>
      </c>
      <c r="R14" s="298" t="str">
        <f t="shared" si="7"/>
        <v>Yes</v>
      </c>
    </row>
    <row r="15" spans="1:18">
      <c r="A15" s="302">
        <f t="shared" si="3"/>
        <v>10</v>
      </c>
      <c r="B15" s="9">
        <f t="shared" si="0"/>
        <v>10</v>
      </c>
      <c r="C15" s="9">
        <f t="shared" si="1"/>
        <v>0</v>
      </c>
      <c r="D15" s="9" t="str">
        <f t="shared" si="2"/>
        <v>L</v>
      </c>
      <c r="E15" s="9">
        <f t="shared" si="4"/>
        <v>1</v>
      </c>
      <c r="F15" s="293" t="str">
        <f>VLOOKUP(D15,BallMap!$A$1:$X$39,MATCH(E15,BallMap!$A$1:$O$1,0),FALSE)</f>
        <v>DCDC_IN</v>
      </c>
      <c r="G15" s="288">
        <f t="shared" si="5"/>
        <v>11</v>
      </c>
      <c r="H15" s="11" t="str">
        <f t="shared" si="6"/>
        <v>L1</v>
      </c>
      <c r="I15" s="180" t="str">
        <f>IF(ISERROR(VLOOKUP($F15,PinMuxPub!$C$2:$M$132,MATCH(I$4,PinMuxPub!$C$2:$M$2,0),FALSE)),"",VLOOKUP($F15,PinMuxPub!$C$2:$M$132,MATCH(I$4,PinMuxPub!$C$2:$M$2,0),FALSE))</f>
        <v/>
      </c>
      <c r="J15" s="180" t="str">
        <f>IF(ISERROR(VLOOKUP($F15,PinMuxPub!$C$2:$M$132,MATCH(J$4,PinMuxPub!$C$2:$M$2,0),FALSE)),"",VLOOKUP($F15,PinMuxPub!$C$2:$M$132,MATCH(J$4,PinMuxPub!$C$2:$M$2,0),FALSE))</f>
        <v/>
      </c>
      <c r="K15" s="180" t="str">
        <f>IF(ISERROR(VLOOKUP($F15,PinMuxPub!$C$2:$M$132,MATCH(K$4,PinMuxPub!$C$2:$M$2,0),FALSE)),"",VLOOKUP($F15,PinMuxPub!$C$2:$M$132,MATCH(K$4,PinMuxPub!$C$2:$M$2,0),FALSE))</f>
        <v/>
      </c>
      <c r="L15" s="180" t="str">
        <f>IF(ISERROR(VLOOKUP($F15,PinMuxPub!$C$2:$M$132,MATCH(L$4,PinMuxPub!$C$2:$M$2,0),FALSE)),"",VLOOKUP($F15,PinMuxPub!$C$2:$M$132,MATCH(L$4,PinMuxPub!$C$2:$M$2,0),FALSE))</f>
        <v/>
      </c>
      <c r="M15" s="180" t="str">
        <f>IF(ISERROR(VLOOKUP($F15,PinMuxPub!$C$2:$M$132,MATCH(M$4,PinMuxPub!$C$2:$M$2,0),FALSE)),"",VLOOKUP($F15,PinMuxPub!$C$2:$M$132,MATCH(M$4,PinMuxPub!$C$2:$M$2,0),FALSE))</f>
        <v/>
      </c>
      <c r="N15" s="180" t="str">
        <f>IF(ISERROR(VLOOKUP($F15,PinMuxPub!$C$2:$M$132,MATCH(N$4,PinMuxPub!$C$2:$M$2,0),FALSE)),"",VLOOKUP($F15,PinMuxPub!$C$2:$M$132,MATCH(N$4,PinMuxPub!$C$2:$M$2,0),FALSE))</f>
        <v/>
      </c>
      <c r="O15" s="180" t="str">
        <f>IF(ISERROR(VLOOKUP($F15,PinMuxPub!$C$2:$M$132,MATCH(O$4,PinMuxPub!$C$2:$M$2,0),FALSE)),"",VLOOKUP($F15,PinMuxPub!$C$2:$M$132,MATCH(O$4,PinMuxPub!$C$2:$M$2,0),FALSE))</f>
        <v/>
      </c>
      <c r="P15" s="286" t="str">
        <f>IF(ISERROR(VLOOKUP($F15,PinMuxPub!$C$2:$M$132,MATCH(P$4,PinMuxPub!$C$2:$M$2,0),FALSE)),"",VLOOKUP($F15,PinMuxPub!$C$2:$M$132,MATCH(P$4,PinMuxPub!$C$2:$M$2,0),FALSE))</f>
        <v/>
      </c>
      <c r="Q15" s="300" t="str">
        <f>IF(ISERROR(VLOOKUP(F15,PinMuxPub!$C$3:$C$132,1,FALSE)),"No","Yes")</f>
        <v>No</v>
      </c>
      <c r="R15" s="298" t="str">
        <f t="shared" si="7"/>
        <v>No</v>
      </c>
    </row>
    <row r="16" spans="1:18">
      <c r="A16" s="302">
        <f t="shared" si="3"/>
        <v>11</v>
      </c>
      <c r="B16" s="9">
        <f t="shared" si="0"/>
        <v>11</v>
      </c>
      <c r="C16" s="9">
        <f t="shared" si="1"/>
        <v>0</v>
      </c>
      <c r="D16" s="9" t="str">
        <f t="shared" si="2"/>
        <v>M</v>
      </c>
      <c r="E16" s="9">
        <f t="shared" si="4"/>
        <v>1</v>
      </c>
      <c r="F16" s="293" t="str">
        <f>VLOOKUP(D16,BallMap!$A$1:$X$39,MATCH(E16,BallMap!$A$1:$O$1,0),FALSE)</f>
        <v>DCDC_LP</v>
      </c>
      <c r="G16" s="288">
        <f t="shared" si="5"/>
        <v>12</v>
      </c>
      <c r="H16" s="11" t="str">
        <f t="shared" si="6"/>
        <v>M1</v>
      </c>
      <c r="I16" s="180" t="str">
        <f>IF(ISERROR(VLOOKUP($F16,PinMuxPub!$C$2:$M$132,MATCH(I$4,PinMuxPub!$C$2:$M$2,0),FALSE)),"",VLOOKUP($F16,PinMuxPub!$C$2:$M$132,MATCH(I$4,PinMuxPub!$C$2:$M$2,0),FALSE))</f>
        <v/>
      </c>
      <c r="J16" s="180" t="str">
        <f>IF(ISERROR(VLOOKUP($F16,PinMuxPub!$C$2:$M$132,MATCH(J$4,PinMuxPub!$C$2:$M$2,0),FALSE)),"",VLOOKUP($F16,PinMuxPub!$C$2:$M$132,MATCH(J$4,PinMuxPub!$C$2:$M$2,0),FALSE))</f>
        <v/>
      </c>
      <c r="K16" s="180" t="str">
        <f>IF(ISERROR(VLOOKUP($F16,PinMuxPub!$C$2:$M$132,MATCH(K$4,PinMuxPub!$C$2:$M$2,0),FALSE)),"",VLOOKUP($F16,PinMuxPub!$C$2:$M$132,MATCH(K$4,PinMuxPub!$C$2:$M$2,0),FALSE))</f>
        <v/>
      </c>
      <c r="L16" s="180" t="str">
        <f>IF(ISERROR(VLOOKUP($F16,PinMuxPub!$C$2:$M$132,MATCH(L$4,PinMuxPub!$C$2:$M$2,0),FALSE)),"",VLOOKUP($F16,PinMuxPub!$C$2:$M$132,MATCH(L$4,PinMuxPub!$C$2:$M$2,0),FALSE))</f>
        <v/>
      </c>
      <c r="M16" s="180" t="str">
        <f>IF(ISERROR(VLOOKUP($F16,PinMuxPub!$C$2:$M$132,MATCH(M$4,PinMuxPub!$C$2:$M$2,0),FALSE)),"",VLOOKUP($F16,PinMuxPub!$C$2:$M$132,MATCH(M$4,PinMuxPub!$C$2:$M$2,0),FALSE))</f>
        <v/>
      </c>
      <c r="N16" s="180" t="str">
        <f>IF(ISERROR(VLOOKUP($F16,PinMuxPub!$C$2:$M$132,MATCH(N$4,PinMuxPub!$C$2:$M$2,0),FALSE)),"",VLOOKUP($F16,PinMuxPub!$C$2:$M$132,MATCH(N$4,PinMuxPub!$C$2:$M$2,0),FALSE))</f>
        <v/>
      </c>
      <c r="O16" s="180" t="str">
        <f>IF(ISERROR(VLOOKUP($F16,PinMuxPub!$C$2:$M$132,MATCH(O$4,PinMuxPub!$C$2:$M$2,0),FALSE)),"",VLOOKUP($F16,PinMuxPub!$C$2:$M$132,MATCH(O$4,PinMuxPub!$C$2:$M$2,0),FALSE))</f>
        <v/>
      </c>
      <c r="P16" s="286" t="str">
        <f>IF(ISERROR(VLOOKUP($F16,PinMuxPub!$C$2:$M$132,MATCH(P$4,PinMuxPub!$C$2:$M$2,0),FALSE)),"",VLOOKUP($F16,PinMuxPub!$C$2:$M$132,MATCH(P$4,PinMuxPub!$C$2:$M$2,0),FALSE))</f>
        <v/>
      </c>
      <c r="Q16" s="300" t="str">
        <f>IF(ISERROR(VLOOKUP(F16,PinMuxPub!$C$3:$C$132,1,FALSE)),"No","Yes")</f>
        <v>No</v>
      </c>
      <c r="R16" s="298" t="str">
        <f t="shared" si="7"/>
        <v>No</v>
      </c>
    </row>
    <row r="17" spans="1:18">
      <c r="A17" s="302">
        <f t="shared" si="3"/>
        <v>12</v>
      </c>
      <c r="B17" s="9">
        <f t="shared" si="0"/>
        <v>12</v>
      </c>
      <c r="C17" s="9">
        <f t="shared" si="1"/>
        <v>0</v>
      </c>
      <c r="D17" s="9" t="str">
        <f t="shared" si="2"/>
        <v>N</v>
      </c>
      <c r="E17" s="9">
        <f t="shared" si="4"/>
        <v>1</v>
      </c>
      <c r="F17" s="293" t="str">
        <f>VLOOKUP(D17,BallMap!$A$1:$X$39,MATCH(E17,BallMap!$A$1:$O$1,0),FALSE)</f>
        <v>DCDC_GND</v>
      </c>
      <c r="G17" s="288">
        <f t="shared" si="5"/>
        <v>13</v>
      </c>
      <c r="H17" s="11" t="str">
        <f t="shared" si="6"/>
        <v>N1</v>
      </c>
      <c r="I17" s="180" t="str">
        <f>IF(ISERROR(VLOOKUP($F17,PinMuxPub!$C$2:$M$132,MATCH(I$4,PinMuxPub!$C$2:$M$2,0),FALSE)),"",VLOOKUP($F17,PinMuxPub!$C$2:$M$132,MATCH(I$4,PinMuxPub!$C$2:$M$2,0),FALSE))</f>
        <v/>
      </c>
      <c r="J17" s="180" t="str">
        <f>IF(ISERROR(VLOOKUP($F17,PinMuxPub!$C$2:$M$132,MATCH(J$4,PinMuxPub!$C$2:$M$2,0),FALSE)),"",VLOOKUP($F17,PinMuxPub!$C$2:$M$132,MATCH(J$4,PinMuxPub!$C$2:$M$2,0),FALSE))</f>
        <v/>
      </c>
      <c r="K17" s="180" t="str">
        <f>IF(ISERROR(VLOOKUP($F17,PinMuxPub!$C$2:$M$132,MATCH(K$4,PinMuxPub!$C$2:$M$2,0),FALSE)),"",VLOOKUP($F17,PinMuxPub!$C$2:$M$132,MATCH(K$4,PinMuxPub!$C$2:$M$2,0),FALSE))</f>
        <v/>
      </c>
      <c r="L17" s="180" t="str">
        <f>IF(ISERROR(VLOOKUP($F17,PinMuxPub!$C$2:$M$132,MATCH(L$4,PinMuxPub!$C$2:$M$2,0),FALSE)),"",VLOOKUP($F17,PinMuxPub!$C$2:$M$132,MATCH(L$4,PinMuxPub!$C$2:$M$2,0),FALSE))</f>
        <v/>
      </c>
      <c r="M17" s="180" t="str">
        <f>IF(ISERROR(VLOOKUP($F17,PinMuxPub!$C$2:$M$132,MATCH(M$4,PinMuxPub!$C$2:$M$2,0),FALSE)),"",VLOOKUP($F17,PinMuxPub!$C$2:$M$132,MATCH(M$4,PinMuxPub!$C$2:$M$2,0),FALSE))</f>
        <v/>
      </c>
      <c r="N17" s="180" t="str">
        <f>IF(ISERROR(VLOOKUP($F17,PinMuxPub!$C$2:$M$132,MATCH(N$4,PinMuxPub!$C$2:$M$2,0),FALSE)),"",VLOOKUP($F17,PinMuxPub!$C$2:$M$132,MATCH(N$4,PinMuxPub!$C$2:$M$2,0),FALSE))</f>
        <v/>
      </c>
      <c r="O17" s="180" t="str">
        <f>IF(ISERROR(VLOOKUP($F17,PinMuxPub!$C$2:$M$132,MATCH(O$4,PinMuxPub!$C$2:$M$2,0),FALSE)),"",VLOOKUP($F17,PinMuxPub!$C$2:$M$132,MATCH(O$4,PinMuxPub!$C$2:$M$2,0),FALSE))</f>
        <v/>
      </c>
      <c r="P17" s="286" t="str">
        <f>IF(ISERROR(VLOOKUP($F17,PinMuxPub!$C$2:$M$132,MATCH(P$4,PinMuxPub!$C$2:$M$2,0),FALSE)),"",VLOOKUP($F17,PinMuxPub!$C$2:$M$132,MATCH(P$4,PinMuxPub!$C$2:$M$2,0),FALSE))</f>
        <v/>
      </c>
      <c r="Q17" s="300" t="str">
        <f>IF(ISERROR(VLOOKUP(F17,PinMuxPub!$C$3:$C$132,1,FALSE)),"No","Yes")</f>
        <v>No</v>
      </c>
      <c r="R17" s="298" t="str">
        <f t="shared" si="7"/>
        <v>No</v>
      </c>
    </row>
    <row r="18" spans="1:18">
      <c r="A18" s="302">
        <f t="shared" si="3"/>
        <v>13</v>
      </c>
      <c r="B18" s="9">
        <f t="shared" si="0"/>
        <v>13</v>
      </c>
      <c r="C18" s="9">
        <f t="shared" si="1"/>
        <v>0</v>
      </c>
      <c r="D18" s="9" t="str">
        <f t="shared" si="2"/>
        <v>P</v>
      </c>
      <c r="E18" s="9">
        <f t="shared" si="4"/>
        <v>1</v>
      </c>
      <c r="F18" s="293" t="str">
        <f>VLOOKUP(D18,BallMap!$A$1:$X$39,MATCH(E18,BallMap!$A$1:$O$1,0),FALSE)</f>
        <v>VSS</v>
      </c>
      <c r="G18" s="288">
        <f t="shared" si="5"/>
        <v>14</v>
      </c>
      <c r="H18" s="11" t="str">
        <f t="shared" si="6"/>
        <v>P1</v>
      </c>
      <c r="I18" s="180" t="str">
        <f>IF(ISERROR(VLOOKUP($F18,PinMuxPub!$C$2:$M$132,MATCH(I$4,PinMuxPub!$C$2:$M$2,0),FALSE)),"",VLOOKUP($F18,PinMuxPub!$C$2:$M$132,MATCH(I$4,PinMuxPub!$C$2:$M$2,0),FALSE))</f>
        <v/>
      </c>
      <c r="J18" s="180" t="str">
        <f>IF(ISERROR(VLOOKUP($F18,PinMuxPub!$C$2:$M$132,MATCH(J$4,PinMuxPub!$C$2:$M$2,0),FALSE)),"",VLOOKUP($F18,PinMuxPub!$C$2:$M$132,MATCH(J$4,PinMuxPub!$C$2:$M$2,0),FALSE))</f>
        <v/>
      </c>
      <c r="K18" s="180" t="str">
        <f>IF(ISERROR(VLOOKUP($F18,PinMuxPub!$C$2:$M$132,MATCH(K$4,PinMuxPub!$C$2:$M$2,0),FALSE)),"",VLOOKUP($F18,PinMuxPub!$C$2:$M$132,MATCH(K$4,PinMuxPub!$C$2:$M$2,0),FALSE))</f>
        <v/>
      </c>
      <c r="L18" s="180" t="str">
        <f>IF(ISERROR(VLOOKUP($F18,PinMuxPub!$C$2:$M$132,MATCH(L$4,PinMuxPub!$C$2:$M$2,0),FALSE)),"",VLOOKUP($F18,PinMuxPub!$C$2:$M$132,MATCH(L$4,PinMuxPub!$C$2:$M$2,0),FALSE))</f>
        <v/>
      </c>
      <c r="M18" s="180" t="str">
        <f>IF(ISERROR(VLOOKUP($F18,PinMuxPub!$C$2:$M$132,MATCH(M$4,PinMuxPub!$C$2:$M$2,0),FALSE)),"",VLOOKUP($F18,PinMuxPub!$C$2:$M$132,MATCH(M$4,PinMuxPub!$C$2:$M$2,0),FALSE))</f>
        <v/>
      </c>
      <c r="N18" s="180" t="str">
        <f>IF(ISERROR(VLOOKUP($F18,PinMuxPub!$C$2:$M$132,MATCH(N$4,PinMuxPub!$C$2:$M$2,0),FALSE)),"",VLOOKUP($F18,PinMuxPub!$C$2:$M$132,MATCH(N$4,PinMuxPub!$C$2:$M$2,0),FALSE))</f>
        <v/>
      </c>
      <c r="O18" s="180" t="str">
        <f>IF(ISERROR(VLOOKUP($F18,PinMuxPub!$C$2:$M$132,MATCH(O$4,PinMuxPub!$C$2:$M$2,0),FALSE)),"",VLOOKUP($F18,PinMuxPub!$C$2:$M$132,MATCH(O$4,PinMuxPub!$C$2:$M$2,0),FALSE))</f>
        <v/>
      </c>
      <c r="P18" s="286" t="str">
        <f>IF(ISERROR(VLOOKUP($F18,PinMuxPub!$C$2:$M$132,MATCH(P$4,PinMuxPub!$C$2:$M$2,0),FALSE)),"",VLOOKUP($F18,PinMuxPub!$C$2:$M$132,MATCH(P$4,PinMuxPub!$C$2:$M$2,0),FALSE))</f>
        <v/>
      </c>
      <c r="Q18" s="300" t="str">
        <f>IF(ISERROR(VLOOKUP(F18,PinMuxPub!$C$3:$C$132,1,FALSE)),"No","Yes")</f>
        <v>No</v>
      </c>
      <c r="R18" s="298" t="str">
        <f t="shared" si="7"/>
        <v>No</v>
      </c>
    </row>
    <row r="19" spans="1:18">
      <c r="A19" s="302">
        <f t="shared" si="3"/>
        <v>14</v>
      </c>
      <c r="B19" s="9">
        <f t="shared" si="0"/>
        <v>0</v>
      </c>
      <c r="C19" s="9">
        <f t="shared" si="1"/>
        <v>1</v>
      </c>
      <c r="D19" s="9" t="str">
        <f t="shared" si="2"/>
        <v>A</v>
      </c>
      <c r="E19" s="9">
        <f t="shared" si="4"/>
        <v>2</v>
      </c>
      <c r="F19" s="293" t="str">
        <f>VLOOKUP(D19,BallMap!$A$1:$X$39,MATCH(E19,BallMap!$A$1:$O$1,0),FALSE)</f>
        <v>GPIO_EMC_27</v>
      </c>
      <c r="G19" s="288">
        <f t="shared" si="5"/>
        <v>15</v>
      </c>
      <c r="H19" s="11" t="str">
        <f t="shared" si="6"/>
        <v>A2</v>
      </c>
      <c r="I19" s="180" t="str">
        <f>IF(ISERROR(VLOOKUP($F19,PinMuxPub!$C$2:$M$132,MATCH(I$4,PinMuxPub!$C$2:$M$2,0),FALSE)),"",VLOOKUP($F19,PinMuxPub!$C$2:$M$132,MATCH(I$4,PinMuxPub!$C$2:$M$2,0),FALSE))</f>
        <v>semc.CKE</v>
      </c>
      <c r="J19" s="180" t="str">
        <f>IF(ISERROR(VLOOKUP($F19,PinMuxPub!$C$2:$M$132,MATCH(J$4,PinMuxPub!$C$2:$M$2,0),FALSE)),"",VLOOKUP($F19,PinMuxPub!$C$2:$M$132,MATCH(J$4,PinMuxPub!$C$2:$M$2,0),FALSE))</f>
        <v>flexpwm1.PWMA[2]</v>
      </c>
      <c r="K19" s="180" t="str">
        <f>IF(ISERROR(VLOOKUP($F19,PinMuxPub!$C$2:$M$132,MATCH(K$4,PinMuxPub!$C$2:$M$2,0),FALSE)),"",VLOOKUP($F19,PinMuxPub!$C$2:$M$132,MATCH(K$4,PinMuxPub!$C$2:$M$2,0),FALSE))</f>
        <v>lpuart5.RTS_B</v>
      </c>
      <c r="L19" s="180" t="str">
        <f>IF(ISERROR(VLOOKUP($F19,PinMuxPub!$C$2:$M$132,MATCH(L$4,PinMuxPub!$C$2:$M$2,0),FALSE)),"",VLOOKUP($F19,PinMuxPub!$C$2:$M$132,MATCH(L$4,PinMuxPub!$C$2:$M$2,0),FALSE))</f>
        <v>lpspi1.SCK</v>
      </c>
      <c r="M19" s="180" t="str">
        <f>IF(ISERROR(VLOOKUP($F19,PinMuxPub!$C$2:$M$132,MATCH(M$4,PinMuxPub!$C$2:$M$2,0),FALSE)),"",VLOOKUP($F19,PinMuxPub!$C$2:$M$132,MATCH(M$4,PinMuxPub!$C$2:$M$2,0),FALSE))</f>
        <v>flexio1.FLEXIO[13]</v>
      </c>
      <c r="N19" s="180" t="str">
        <f>IF(ISERROR(VLOOKUP($F19,PinMuxPub!$C$2:$M$132,MATCH(N$4,PinMuxPub!$C$2:$M$2,0),FALSE)),"",VLOOKUP($F19,PinMuxPub!$C$2:$M$132,MATCH(N$4,PinMuxPub!$C$2:$M$2,0),FALSE))</f>
        <v>gpio4.IO[27]</v>
      </c>
      <c r="O19" s="180" t="str">
        <f>IF(ISERROR(VLOOKUP($F19,PinMuxPub!$C$2:$M$132,MATCH(O$4,PinMuxPub!$C$2:$M$2,0),FALSE)),"",VLOOKUP($F19,PinMuxPub!$C$2:$M$132,MATCH(O$4,PinMuxPub!$C$2:$M$2,0),FALSE))</f>
        <v>anatop.TESTO[7]</v>
      </c>
      <c r="P19" s="286" t="str">
        <f>IF(ISERROR(VLOOKUP($F19,PinMuxPub!$C$2:$M$132,MATCH(P$4,PinMuxPub!$C$2:$M$2,0),FALSE)),"",VLOOKUP($F19,PinMuxPub!$C$2:$M$132,MATCH(P$4,PinMuxPub!$C$2:$M$2,0),FALSE))</f>
        <v>sim_m.HADDR[23]</v>
      </c>
      <c r="Q19" s="300" t="str">
        <f>IF(ISERROR(VLOOKUP(F19,PinMuxPub!$C$3:$C$132,1,FALSE)),"No","Yes")</f>
        <v>Yes</v>
      </c>
      <c r="R19" s="298" t="str">
        <f t="shared" si="7"/>
        <v>Yes</v>
      </c>
    </row>
    <row r="20" spans="1:18">
      <c r="A20" s="302">
        <f t="shared" si="3"/>
        <v>15</v>
      </c>
      <c r="B20" s="9">
        <f t="shared" si="0"/>
        <v>1</v>
      </c>
      <c r="C20" s="9">
        <f t="shared" si="1"/>
        <v>1</v>
      </c>
      <c r="D20" s="9" t="str">
        <f t="shared" si="2"/>
        <v>B</v>
      </c>
      <c r="E20" s="9">
        <f t="shared" si="4"/>
        <v>2</v>
      </c>
      <c r="F20" s="293" t="str">
        <f>VLOOKUP(D20,BallMap!$A$1:$X$39,MATCH(E20,BallMap!$A$1:$O$1,0),FALSE)</f>
        <v>GPIO_EMC_18</v>
      </c>
      <c r="G20" s="288">
        <f t="shared" si="5"/>
        <v>16</v>
      </c>
      <c r="H20" s="11" t="str">
        <f t="shared" si="6"/>
        <v>B2</v>
      </c>
      <c r="I20" s="180" t="str">
        <f>IF(ISERROR(VLOOKUP($F20,PinMuxPub!$C$2:$M$132,MATCH(I$4,PinMuxPub!$C$2:$M$2,0),FALSE)),"",VLOOKUP($F20,PinMuxPub!$C$2:$M$132,MATCH(I$4,PinMuxPub!$C$2:$M$2,0),FALSE))</f>
        <v>semc.ADDR[9]</v>
      </c>
      <c r="J20" s="180" t="str">
        <f>IF(ISERROR(VLOOKUP($F20,PinMuxPub!$C$2:$M$132,MATCH(J$4,PinMuxPub!$C$2:$M$2,0),FALSE)),"",VLOOKUP($F20,PinMuxPub!$C$2:$M$132,MATCH(J$4,PinMuxPub!$C$2:$M$2,0),FALSE))</f>
        <v>flexpwm4.PWMB[3]</v>
      </c>
      <c r="K20" s="180" t="str">
        <f>IF(ISERROR(VLOOKUP($F20,PinMuxPub!$C$2:$M$132,MATCH(K$4,PinMuxPub!$C$2:$M$2,0),FALSE)),"",VLOOKUP($F20,PinMuxPub!$C$2:$M$132,MATCH(K$4,PinMuxPub!$C$2:$M$2,0),FALSE))</f>
        <v>lpuart4.RTS_B</v>
      </c>
      <c r="L20" s="180" t="str">
        <f>IF(ISERROR(VLOOKUP($F20,PinMuxPub!$C$2:$M$132,MATCH(L$4,PinMuxPub!$C$2:$M$2,0),FALSE)),"",VLOOKUP($F20,PinMuxPub!$C$2:$M$132,MATCH(L$4,PinMuxPub!$C$2:$M$2,0),FALSE))</f>
        <v>flexcan1.RX</v>
      </c>
      <c r="M20" s="180" t="str">
        <f>IF(ISERROR(VLOOKUP($F20,PinMuxPub!$C$2:$M$132,MATCH(M$4,PinMuxPub!$C$2:$M$2,0),FALSE)),"",VLOOKUP($F20,PinMuxPub!$C$2:$M$132,MATCH(M$4,PinMuxPub!$C$2:$M$2,0),FALSE))</f>
        <v>qtimer3.TIMER3</v>
      </c>
      <c r="N20" s="180" t="str">
        <f>IF(ISERROR(VLOOKUP($F20,PinMuxPub!$C$2:$M$132,MATCH(N$4,PinMuxPub!$C$2:$M$2,0),FALSE)),"",VLOOKUP($F20,PinMuxPub!$C$2:$M$132,MATCH(N$4,PinMuxPub!$C$2:$M$2,0),FALSE))</f>
        <v>gpio4.IO[18]</v>
      </c>
      <c r="O20" s="180" t="str">
        <f>IF(ISERROR(VLOOKUP($F20,PinMuxPub!$C$2:$M$132,MATCH(O$4,PinMuxPub!$C$2:$M$2,0),FALSE)),"",VLOOKUP($F20,PinMuxPub!$C$2:$M$132,MATCH(O$4,PinMuxPub!$C$2:$M$2,0),FALSE))</f>
        <v>snvs_hp.VIO_5_CTL</v>
      </c>
      <c r="P20" s="286" t="str">
        <f>IF(ISERROR(VLOOKUP($F20,PinMuxPub!$C$2:$M$132,MATCH(P$4,PinMuxPub!$C$2:$M$2,0),FALSE)),"",VLOOKUP($F20,PinMuxPub!$C$2:$M$132,MATCH(P$4,PinMuxPub!$C$2:$M$2,0),FALSE))</f>
        <v>sim_m.HADDR[14]</v>
      </c>
      <c r="Q20" s="300" t="str">
        <f>IF(ISERROR(VLOOKUP(F20,PinMuxPub!$C$3:$C$132,1,FALSE)),"No","Yes")</f>
        <v>Yes</v>
      </c>
      <c r="R20" s="298" t="str">
        <f t="shared" si="7"/>
        <v>Yes</v>
      </c>
    </row>
    <row r="21" spans="1:18">
      <c r="A21" s="302">
        <f t="shared" si="3"/>
        <v>16</v>
      </c>
      <c r="B21" s="9">
        <f t="shared" si="0"/>
        <v>2</v>
      </c>
      <c r="C21" s="9">
        <f t="shared" si="1"/>
        <v>1</v>
      </c>
      <c r="D21" s="9" t="str">
        <f t="shared" si="2"/>
        <v>C</v>
      </c>
      <c r="E21" s="9">
        <f t="shared" si="4"/>
        <v>2</v>
      </c>
      <c r="F21" s="293" t="str">
        <f>VLOOKUP(D21,BallMap!$A$1:$X$39,MATCH(E21,BallMap!$A$1:$O$1,0),FALSE)</f>
        <v>GPIO_EMC_09</v>
      </c>
      <c r="G21" s="288">
        <f t="shared" si="5"/>
        <v>17</v>
      </c>
      <c r="H21" s="11" t="str">
        <f t="shared" si="6"/>
        <v>C2</v>
      </c>
      <c r="I21" s="180" t="str">
        <f>IF(ISERROR(VLOOKUP($F21,PinMuxPub!$C$2:$M$132,MATCH(I$4,PinMuxPub!$C$2:$M$2,0),FALSE)),"",VLOOKUP($F21,PinMuxPub!$C$2:$M$132,MATCH(I$4,PinMuxPub!$C$2:$M$2,0),FALSE))</f>
        <v>semc.ADDR[0]</v>
      </c>
      <c r="J21" s="180" t="str">
        <f>IF(ISERROR(VLOOKUP($F21,PinMuxPub!$C$2:$M$132,MATCH(J$4,PinMuxPub!$C$2:$M$2,0),FALSE)),"",VLOOKUP($F21,PinMuxPub!$C$2:$M$132,MATCH(J$4,PinMuxPub!$C$2:$M$2,0),FALSE))</f>
        <v>flexpwm2.PWMB[1]</v>
      </c>
      <c r="K21" s="180" t="str">
        <f>IF(ISERROR(VLOOKUP($F21,PinMuxPub!$C$2:$M$132,MATCH(K$4,PinMuxPub!$C$2:$M$2,0),FALSE)),"",VLOOKUP($F21,PinMuxPub!$C$2:$M$132,MATCH(K$4,PinMuxPub!$C$2:$M$2,0),FALSE))</f>
        <v>sai2.RX_SYNC</v>
      </c>
      <c r="L21" s="180" t="str">
        <f>IF(ISERROR(VLOOKUP($F21,PinMuxPub!$C$2:$M$132,MATCH(L$4,PinMuxPub!$C$2:$M$2,0),FALSE)),"",VLOOKUP($F21,PinMuxPub!$C$2:$M$132,MATCH(L$4,PinMuxPub!$C$2:$M$2,0),FALSE))</f>
        <v>flexcan2.TX</v>
      </c>
      <c r="M21" s="180" t="str">
        <f>IF(ISERROR(VLOOKUP($F21,PinMuxPub!$C$2:$M$132,MATCH(M$4,PinMuxPub!$C$2:$M$2,0),FALSE)),"",VLOOKUP($F21,PinMuxPub!$C$2:$M$132,MATCH(M$4,PinMuxPub!$C$2:$M$2,0),FALSE))</f>
        <v>flexio1.FLEXIO[9]</v>
      </c>
      <c r="N21" s="180" t="str">
        <f>IF(ISERROR(VLOOKUP($F21,PinMuxPub!$C$2:$M$132,MATCH(N$4,PinMuxPub!$C$2:$M$2,0),FALSE)),"",VLOOKUP($F21,PinMuxPub!$C$2:$M$132,MATCH(N$4,PinMuxPub!$C$2:$M$2,0),FALSE))</f>
        <v>gpio4.IO[9]</v>
      </c>
      <c r="O21" s="180" t="str">
        <f>IF(ISERROR(VLOOKUP($F21,PinMuxPub!$C$2:$M$132,MATCH(O$4,PinMuxPub!$C$2:$M$2,0),FALSE)),"",VLOOKUP($F21,PinMuxPub!$C$2:$M$132,MATCH(O$4,PinMuxPub!$C$2:$M$2,0),FALSE))</f>
        <v>anatop.USBPHY1_TSTI_TX_EN</v>
      </c>
      <c r="P21" s="286" t="str">
        <f>IF(ISERROR(VLOOKUP($F21,PinMuxPub!$C$2:$M$132,MATCH(P$4,PinMuxPub!$C$2:$M$2,0),FALSE)),"",VLOOKUP($F21,PinMuxPub!$C$2:$M$132,MATCH(P$4,PinMuxPub!$C$2:$M$2,0),FALSE))</f>
        <v>sim_m.HADDR[5]</v>
      </c>
      <c r="Q21" s="300" t="str">
        <f>IF(ISERROR(VLOOKUP(F21,PinMuxPub!$C$3:$C$132,1,FALSE)),"No","Yes")</f>
        <v>Yes</v>
      </c>
      <c r="R21" s="298" t="str">
        <f t="shared" si="7"/>
        <v>Yes</v>
      </c>
    </row>
    <row r="22" spans="1:18">
      <c r="A22" s="302">
        <f t="shared" si="3"/>
        <v>17</v>
      </c>
      <c r="B22" s="9">
        <f t="shared" si="0"/>
        <v>3</v>
      </c>
      <c r="C22" s="9">
        <f t="shared" si="1"/>
        <v>1</v>
      </c>
      <c r="D22" s="9" t="str">
        <f t="shared" si="2"/>
        <v>D</v>
      </c>
      <c r="E22" s="9">
        <f t="shared" si="4"/>
        <v>2</v>
      </c>
      <c r="F22" s="293" t="str">
        <f>VLOOKUP(D22,BallMap!$A$1:$X$39,MATCH(E22,BallMap!$A$1:$O$1,0),FALSE)</f>
        <v>GPIO_EMC_25</v>
      </c>
      <c r="G22" s="288">
        <f t="shared" si="5"/>
        <v>18</v>
      </c>
      <c r="H22" s="11" t="str">
        <f t="shared" si="6"/>
        <v>D2</v>
      </c>
      <c r="I22" s="180" t="str">
        <f>IF(ISERROR(VLOOKUP($F22,PinMuxPub!$C$2:$M$132,MATCH(I$4,PinMuxPub!$C$2:$M$2,0),FALSE)),"",VLOOKUP($F22,PinMuxPub!$C$2:$M$132,MATCH(I$4,PinMuxPub!$C$2:$M$2,0),FALSE))</f>
        <v>semc.RAS</v>
      </c>
      <c r="J22" s="180" t="str">
        <f>IF(ISERROR(VLOOKUP($F22,PinMuxPub!$C$2:$M$132,MATCH(J$4,PinMuxPub!$C$2:$M$2,0),FALSE)),"",VLOOKUP($F22,PinMuxPub!$C$2:$M$132,MATCH(J$4,PinMuxPub!$C$2:$M$2,0),FALSE))</f>
        <v>flexpwm1.PWMA[1]</v>
      </c>
      <c r="K22" s="180" t="str">
        <f>IF(ISERROR(VLOOKUP($F22,PinMuxPub!$C$2:$M$132,MATCH(K$4,PinMuxPub!$C$2:$M$2,0),FALSE)),"",VLOOKUP($F22,PinMuxPub!$C$2:$M$132,MATCH(K$4,PinMuxPub!$C$2:$M$2,0),FALSE))</f>
        <v>lpuart6.TX</v>
      </c>
      <c r="L22" s="180" t="str">
        <f>IF(ISERROR(VLOOKUP($F22,PinMuxPub!$C$2:$M$132,MATCH(L$4,PinMuxPub!$C$2:$M$2,0),FALSE)),"",VLOOKUP($F22,PinMuxPub!$C$2:$M$132,MATCH(L$4,PinMuxPub!$C$2:$M$2,0),FALSE))</f>
        <v>enet.TX_CLK</v>
      </c>
      <c r="M22" s="180" t="str">
        <f>IF(ISERROR(VLOOKUP($F22,PinMuxPub!$C$2:$M$132,MATCH(M$4,PinMuxPub!$C$2:$M$2,0),FALSE)),"",VLOOKUP($F22,PinMuxPub!$C$2:$M$132,MATCH(M$4,PinMuxPub!$C$2:$M$2,0),FALSE))</f>
        <v>enet.REF_CLK1</v>
      </c>
      <c r="N22" s="180" t="str">
        <f>IF(ISERROR(VLOOKUP($F22,PinMuxPub!$C$2:$M$132,MATCH(N$4,PinMuxPub!$C$2:$M$2,0),FALSE)),"",VLOOKUP($F22,PinMuxPub!$C$2:$M$132,MATCH(N$4,PinMuxPub!$C$2:$M$2,0),FALSE))</f>
        <v>gpio4.IO[25]</v>
      </c>
      <c r="O22" s="180" t="str">
        <f>IF(ISERROR(VLOOKUP($F22,PinMuxPub!$C$2:$M$132,MATCH(O$4,PinMuxPub!$C$2:$M$2,0),FALSE)),"",VLOOKUP($F22,PinMuxPub!$C$2:$M$132,MATCH(O$4,PinMuxPub!$C$2:$M$2,0),FALSE))</f>
        <v>anatop.TESTO[5]</v>
      </c>
      <c r="P22" s="286" t="str">
        <f>IF(ISERROR(VLOOKUP($F22,PinMuxPub!$C$2:$M$132,MATCH(P$4,PinMuxPub!$C$2:$M$2,0),FALSE)),"",VLOOKUP($F22,PinMuxPub!$C$2:$M$132,MATCH(P$4,PinMuxPub!$C$2:$M$2,0),FALSE))</f>
        <v>sim_m.HADDR[21]</v>
      </c>
      <c r="Q22" s="300" t="str">
        <f>IF(ISERROR(VLOOKUP(F22,PinMuxPub!$C$3:$C$132,1,FALSE)),"No","Yes")</f>
        <v>Yes</v>
      </c>
      <c r="R22" s="298" t="str">
        <f t="shared" si="7"/>
        <v>Yes</v>
      </c>
    </row>
    <row r="23" spans="1:18">
      <c r="A23" s="302">
        <f t="shared" si="3"/>
        <v>18</v>
      </c>
      <c r="B23" s="9">
        <f t="shared" si="0"/>
        <v>4</v>
      </c>
      <c r="C23" s="9">
        <f t="shared" si="1"/>
        <v>1</v>
      </c>
      <c r="D23" s="9" t="str">
        <f t="shared" si="2"/>
        <v>E</v>
      </c>
      <c r="E23" s="9">
        <f t="shared" si="4"/>
        <v>2</v>
      </c>
      <c r="F23" s="293" t="str">
        <f>VLOOKUP(D23,BallMap!$A$1:$X$39,MATCH(E23,BallMap!$A$1:$O$1,0),FALSE)</f>
        <v>VSS</v>
      </c>
      <c r="G23" s="288">
        <f t="shared" si="5"/>
        <v>19</v>
      </c>
      <c r="H23" s="11" t="str">
        <f t="shared" si="6"/>
        <v>E2</v>
      </c>
      <c r="I23" s="180" t="str">
        <f>IF(ISERROR(VLOOKUP($F23,PinMuxPub!$C$2:$M$132,MATCH(I$4,PinMuxPub!$C$2:$M$2,0),FALSE)),"",VLOOKUP($F23,PinMuxPub!$C$2:$M$132,MATCH(I$4,PinMuxPub!$C$2:$M$2,0),FALSE))</f>
        <v/>
      </c>
      <c r="J23" s="180" t="str">
        <f>IF(ISERROR(VLOOKUP($F23,PinMuxPub!$C$2:$M$132,MATCH(J$4,PinMuxPub!$C$2:$M$2,0),FALSE)),"",VLOOKUP($F23,PinMuxPub!$C$2:$M$132,MATCH(J$4,PinMuxPub!$C$2:$M$2,0),FALSE))</f>
        <v/>
      </c>
      <c r="K23" s="180" t="str">
        <f>IF(ISERROR(VLOOKUP($F23,PinMuxPub!$C$2:$M$132,MATCH(K$4,PinMuxPub!$C$2:$M$2,0),FALSE)),"",VLOOKUP($F23,PinMuxPub!$C$2:$M$132,MATCH(K$4,PinMuxPub!$C$2:$M$2,0),FALSE))</f>
        <v/>
      </c>
      <c r="L23" s="180" t="str">
        <f>IF(ISERROR(VLOOKUP($F23,PinMuxPub!$C$2:$M$132,MATCH(L$4,PinMuxPub!$C$2:$M$2,0),FALSE)),"",VLOOKUP($F23,PinMuxPub!$C$2:$M$132,MATCH(L$4,PinMuxPub!$C$2:$M$2,0),FALSE))</f>
        <v/>
      </c>
      <c r="M23" s="180" t="str">
        <f>IF(ISERROR(VLOOKUP($F23,PinMuxPub!$C$2:$M$132,MATCH(M$4,PinMuxPub!$C$2:$M$2,0),FALSE)),"",VLOOKUP($F23,PinMuxPub!$C$2:$M$132,MATCH(M$4,PinMuxPub!$C$2:$M$2,0),FALSE))</f>
        <v/>
      </c>
      <c r="N23" s="180" t="str">
        <f>IF(ISERROR(VLOOKUP($F23,PinMuxPub!$C$2:$M$132,MATCH(N$4,PinMuxPub!$C$2:$M$2,0),FALSE)),"",VLOOKUP($F23,PinMuxPub!$C$2:$M$132,MATCH(N$4,PinMuxPub!$C$2:$M$2,0),FALSE))</f>
        <v/>
      </c>
      <c r="O23" s="180" t="str">
        <f>IF(ISERROR(VLOOKUP($F23,PinMuxPub!$C$2:$M$132,MATCH(O$4,PinMuxPub!$C$2:$M$2,0),FALSE)),"",VLOOKUP($F23,PinMuxPub!$C$2:$M$132,MATCH(O$4,PinMuxPub!$C$2:$M$2,0),FALSE))</f>
        <v/>
      </c>
      <c r="P23" s="286" t="str">
        <f>IF(ISERROR(VLOOKUP($F23,PinMuxPub!$C$2:$M$132,MATCH(P$4,PinMuxPub!$C$2:$M$2,0),FALSE)),"",VLOOKUP($F23,PinMuxPub!$C$2:$M$132,MATCH(P$4,PinMuxPub!$C$2:$M$2,0),FALSE))</f>
        <v/>
      </c>
      <c r="Q23" s="300" t="str">
        <f>IF(ISERROR(VLOOKUP(F23,PinMuxPub!$C$3:$C$132,1,FALSE)),"No","Yes")</f>
        <v>No</v>
      </c>
      <c r="R23" s="298" t="str">
        <f t="shared" si="7"/>
        <v>No</v>
      </c>
    </row>
    <row r="24" spans="1:18">
      <c r="A24" s="302">
        <f t="shared" si="3"/>
        <v>19</v>
      </c>
      <c r="B24" s="9">
        <f t="shared" si="0"/>
        <v>5</v>
      </c>
      <c r="C24" s="9">
        <f t="shared" si="1"/>
        <v>1</v>
      </c>
      <c r="D24" s="9" t="str">
        <f t="shared" si="2"/>
        <v>F</v>
      </c>
      <c r="E24" s="9">
        <f t="shared" si="4"/>
        <v>2</v>
      </c>
      <c r="F24" s="293" t="str">
        <f>VLOOKUP(D24,BallMap!$A$1:$X$39,MATCH(E24,BallMap!$A$1:$O$1,0),FALSE)</f>
        <v>GPIO_EMC_04</v>
      </c>
      <c r="G24" s="288">
        <f t="shared" si="5"/>
        <v>20</v>
      </c>
      <c r="H24" s="11" t="str">
        <f t="shared" si="6"/>
        <v>F2</v>
      </c>
      <c r="I24" s="180" t="str">
        <f>IF(ISERROR(VLOOKUP($F24,PinMuxPub!$C$2:$M$132,MATCH(I$4,PinMuxPub!$C$2:$M$2,0),FALSE)),"",VLOOKUP($F24,PinMuxPub!$C$2:$M$132,MATCH(I$4,PinMuxPub!$C$2:$M$2,0),FALSE))</f>
        <v>semc.DATA[4]</v>
      </c>
      <c r="J24" s="180" t="str">
        <f>IF(ISERROR(VLOOKUP($F24,PinMuxPub!$C$2:$M$132,MATCH(J$4,PinMuxPub!$C$2:$M$2,0),FALSE)),"",VLOOKUP($F24,PinMuxPub!$C$2:$M$132,MATCH(J$4,PinMuxPub!$C$2:$M$2,0),FALSE))</f>
        <v>flexpwm4.PWMA[2]</v>
      </c>
      <c r="K24" s="180" t="str">
        <f>IF(ISERROR(VLOOKUP($F24,PinMuxPub!$C$2:$M$132,MATCH(K$4,PinMuxPub!$C$2:$M$2,0),FALSE)),"",VLOOKUP($F24,PinMuxPub!$C$2:$M$132,MATCH(K$4,PinMuxPub!$C$2:$M$2,0),FALSE))</f>
        <v>sai2.TX_DATA</v>
      </c>
      <c r="L24" s="180" t="str">
        <f>IF(ISERROR(VLOOKUP($F24,PinMuxPub!$C$2:$M$132,MATCH(L$4,PinMuxPub!$C$2:$M$2,0),FALSE)),"",VLOOKUP($F24,PinMuxPub!$C$2:$M$132,MATCH(L$4,PinMuxPub!$C$2:$M$2,0),FALSE))</f>
        <v>xbar1.XBAR_INOUT[6]</v>
      </c>
      <c r="M24" s="180" t="str">
        <f>IF(ISERROR(VLOOKUP($F24,PinMuxPub!$C$2:$M$132,MATCH(M$4,PinMuxPub!$C$2:$M$2,0),FALSE)),"",VLOOKUP($F24,PinMuxPub!$C$2:$M$132,MATCH(M$4,PinMuxPub!$C$2:$M$2,0),FALSE))</f>
        <v>flexio1.FLEXIO[4]</v>
      </c>
      <c r="N24" s="180" t="str">
        <f>IF(ISERROR(VLOOKUP($F24,PinMuxPub!$C$2:$M$132,MATCH(N$4,PinMuxPub!$C$2:$M$2,0),FALSE)),"",VLOOKUP($F24,PinMuxPub!$C$2:$M$132,MATCH(N$4,PinMuxPub!$C$2:$M$2,0),FALSE))</f>
        <v>gpio4.IO[4]</v>
      </c>
      <c r="O24" s="180" t="str">
        <f>IF(ISERROR(VLOOKUP($F24,PinMuxPub!$C$2:$M$132,MATCH(O$4,PinMuxPub!$C$2:$M$2,0),FALSE)),"",VLOOKUP($F24,PinMuxPub!$C$2:$M$132,MATCH(O$4,PinMuxPub!$C$2:$M$2,0),FALSE))</f>
        <v>anatop.USBPHY1_TSTO_RX_DISCON_DET</v>
      </c>
      <c r="P24" s="286" t="str">
        <f>IF(ISERROR(VLOOKUP($F24,PinMuxPub!$C$2:$M$132,MATCH(P$4,PinMuxPub!$C$2:$M$2,0),FALSE)),"",VLOOKUP($F24,PinMuxPub!$C$2:$M$132,MATCH(P$4,PinMuxPub!$C$2:$M$2,0),FALSE))</f>
        <v>sim_m.HADDR[0]</v>
      </c>
      <c r="Q24" s="300" t="str">
        <f>IF(ISERROR(VLOOKUP(F24,PinMuxPub!$C$3:$C$132,1,FALSE)),"No","Yes")</f>
        <v>Yes</v>
      </c>
      <c r="R24" s="298" t="str">
        <f t="shared" si="7"/>
        <v>Yes</v>
      </c>
    </row>
    <row r="25" spans="1:18">
      <c r="A25" s="302">
        <f t="shared" si="3"/>
        <v>20</v>
      </c>
      <c r="B25" s="9">
        <f t="shared" si="0"/>
        <v>6</v>
      </c>
      <c r="C25" s="9">
        <f t="shared" si="1"/>
        <v>1</v>
      </c>
      <c r="D25" s="9" t="str">
        <f t="shared" si="2"/>
        <v>G</v>
      </c>
      <c r="E25" s="9">
        <f t="shared" si="4"/>
        <v>2</v>
      </c>
      <c r="F25" s="293" t="str">
        <f>VLOOKUP(D25,BallMap!$A$1:$X$39,MATCH(E25,BallMap!$A$1:$O$1,0),FALSE)</f>
        <v>GPIO_EMC_23</v>
      </c>
      <c r="G25" s="288">
        <f t="shared" si="5"/>
        <v>21</v>
      </c>
      <c r="H25" s="11" t="str">
        <f t="shared" si="6"/>
        <v>G2</v>
      </c>
      <c r="I25" s="180" t="str">
        <f>IF(ISERROR(VLOOKUP($F25,PinMuxPub!$C$2:$M$132,MATCH(I$4,PinMuxPub!$C$2:$M$2,0),FALSE)),"",VLOOKUP($F25,PinMuxPub!$C$2:$M$132,MATCH(I$4,PinMuxPub!$C$2:$M$2,0),FALSE))</f>
        <v>semc.ADDR[10]</v>
      </c>
      <c r="J25" s="180" t="str">
        <f>IF(ISERROR(VLOOKUP($F25,PinMuxPub!$C$2:$M$132,MATCH(J$4,PinMuxPub!$C$2:$M$2,0),FALSE)),"",VLOOKUP($F25,PinMuxPub!$C$2:$M$132,MATCH(J$4,PinMuxPub!$C$2:$M$2,0),FALSE))</f>
        <v>flexpwm1.PWMA[0]</v>
      </c>
      <c r="K25" s="180" t="str">
        <f>IF(ISERROR(VLOOKUP($F25,PinMuxPub!$C$2:$M$132,MATCH(K$4,PinMuxPub!$C$2:$M$2,0),FALSE)),"",VLOOKUP($F25,PinMuxPub!$C$2:$M$132,MATCH(K$4,PinMuxPub!$C$2:$M$2,0),FALSE))</f>
        <v>lpuart5.TX</v>
      </c>
      <c r="L25" s="180" t="str">
        <f>IF(ISERROR(VLOOKUP($F25,PinMuxPub!$C$2:$M$132,MATCH(L$4,PinMuxPub!$C$2:$M$2,0),FALSE)),"",VLOOKUP($F25,PinMuxPub!$C$2:$M$132,MATCH(L$4,PinMuxPub!$C$2:$M$2,0),FALSE))</f>
        <v>enet.RX_EN</v>
      </c>
      <c r="M25" s="180" t="str">
        <f>IF(ISERROR(VLOOKUP($F25,PinMuxPub!$C$2:$M$132,MATCH(M$4,PinMuxPub!$C$2:$M$2,0),FALSE)),"",VLOOKUP($F25,PinMuxPub!$C$2:$M$132,MATCH(M$4,PinMuxPub!$C$2:$M$2,0),FALSE))</f>
        <v>gpt1.CAPTURE2</v>
      </c>
      <c r="N25" s="180" t="str">
        <f>IF(ISERROR(VLOOKUP($F25,PinMuxPub!$C$2:$M$132,MATCH(N$4,PinMuxPub!$C$2:$M$2,0),FALSE)),"",VLOOKUP($F25,PinMuxPub!$C$2:$M$132,MATCH(N$4,PinMuxPub!$C$2:$M$2,0),FALSE))</f>
        <v>gpio4.IO[23]</v>
      </c>
      <c r="O25" s="180" t="str">
        <f>IF(ISERROR(VLOOKUP($F25,PinMuxPub!$C$2:$M$132,MATCH(O$4,PinMuxPub!$C$2:$M$2,0),FALSE)),"",VLOOKUP($F25,PinMuxPub!$C$2:$M$132,MATCH(O$4,PinMuxPub!$C$2:$M$2,0),FALSE))</f>
        <v>anatop.TESTO[3]</v>
      </c>
      <c r="P25" s="286" t="str">
        <f>IF(ISERROR(VLOOKUP($F25,PinMuxPub!$C$2:$M$132,MATCH(P$4,PinMuxPub!$C$2:$M$2,0),FALSE)),"",VLOOKUP($F25,PinMuxPub!$C$2:$M$132,MATCH(P$4,PinMuxPub!$C$2:$M$2,0),FALSE))</f>
        <v>sim_m.HADDR[19]</v>
      </c>
      <c r="Q25" s="300" t="str">
        <f>IF(ISERROR(VLOOKUP(F25,PinMuxPub!$C$3:$C$132,1,FALSE)),"No","Yes")</f>
        <v>Yes</v>
      </c>
      <c r="R25" s="298" t="str">
        <f t="shared" si="7"/>
        <v>Yes</v>
      </c>
    </row>
    <row r="26" spans="1:18">
      <c r="A26" s="302">
        <f t="shared" si="3"/>
        <v>21</v>
      </c>
      <c r="B26" s="9">
        <f t="shared" si="0"/>
        <v>7</v>
      </c>
      <c r="C26" s="9">
        <f t="shared" si="1"/>
        <v>1</v>
      </c>
      <c r="D26" s="9" t="str">
        <f t="shared" si="2"/>
        <v>H</v>
      </c>
      <c r="E26" s="9">
        <f t="shared" si="4"/>
        <v>2</v>
      </c>
      <c r="F26" s="293" t="str">
        <f>VLOOKUP(D26,BallMap!$A$1:$X$39,MATCH(E26,BallMap!$A$1:$O$1,0),FALSE)</f>
        <v>GPIO_SD_B0_04</v>
      </c>
      <c r="G26" s="288">
        <f t="shared" si="5"/>
        <v>22</v>
      </c>
      <c r="H26" s="11" t="str">
        <f t="shared" si="6"/>
        <v>H2</v>
      </c>
      <c r="I26" s="180" t="str">
        <f>IF(ISERROR(VLOOKUP($F26,PinMuxPub!$C$2:$M$132,MATCH(I$4,PinMuxPub!$C$2:$M$2,0),FALSE)),"",VLOOKUP($F26,PinMuxPub!$C$2:$M$132,MATCH(I$4,PinMuxPub!$C$2:$M$2,0),FALSE))</f>
        <v>usdhc1.DATA2</v>
      </c>
      <c r="J26" s="180" t="str">
        <f>IF(ISERROR(VLOOKUP($F26,PinMuxPub!$C$2:$M$132,MATCH(J$4,PinMuxPub!$C$2:$M$2,0),FALSE)),"",VLOOKUP($F26,PinMuxPub!$C$2:$M$132,MATCH(J$4,PinMuxPub!$C$2:$M$2,0),FALSE))</f>
        <v>flexpwm1.PWMA[2]</v>
      </c>
      <c r="K26" s="180" t="str">
        <f>IF(ISERROR(VLOOKUP($F26,PinMuxPub!$C$2:$M$132,MATCH(K$4,PinMuxPub!$C$2:$M$2,0),FALSE)),"",VLOOKUP($F26,PinMuxPub!$C$2:$M$132,MATCH(K$4,PinMuxPub!$C$2:$M$2,0),FALSE))</f>
        <v>lpuart8.TX</v>
      </c>
      <c r="L26" s="180" t="str">
        <f>IF(ISERROR(VLOOKUP($F26,PinMuxPub!$C$2:$M$132,MATCH(L$4,PinMuxPub!$C$2:$M$2,0),FALSE)),"",VLOOKUP($F26,PinMuxPub!$C$2:$M$132,MATCH(L$4,PinMuxPub!$C$2:$M$2,0),FALSE))</f>
        <v>xbar1.XBAR_INOUT[8]</v>
      </c>
      <c r="M26" s="180" t="str">
        <f>IF(ISERROR(VLOOKUP($F26,PinMuxPub!$C$2:$M$132,MATCH(M$4,PinMuxPub!$C$2:$M$2,0),FALSE)),"",VLOOKUP($F26,PinMuxPub!$C$2:$M$132,MATCH(M$4,PinMuxPub!$C$2:$M$2,0),FALSE))</f>
        <v>flexspi.B_SS0_B</v>
      </c>
      <c r="N26" s="180" t="str">
        <f>IF(ISERROR(VLOOKUP($F26,PinMuxPub!$C$2:$M$132,MATCH(N$4,PinMuxPub!$C$2:$M$2,0),FALSE)),"",VLOOKUP($F26,PinMuxPub!$C$2:$M$132,MATCH(N$4,PinMuxPub!$C$2:$M$2,0),FALSE))</f>
        <v>gpio3.IO[16]</v>
      </c>
      <c r="O26" s="180" t="str">
        <f>IF(ISERROR(VLOOKUP($F26,PinMuxPub!$C$2:$M$132,MATCH(O$4,PinMuxPub!$C$2:$M$2,0),FALSE)),"",VLOOKUP($F26,PinMuxPub!$C$2:$M$132,MATCH(O$4,PinMuxPub!$C$2:$M$2,0),FALSE))</f>
        <v>ccm.CLKO1</v>
      </c>
      <c r="P26" s="286" t="str">
        <f>IF(ISERROR(VLOOKUP($F26,PinMuxPub!$C$2:$M$132,MATCH(P$4,PinMuxPub!$C$2:$M$2,0),FALSE)),"",VLOOKUP($F26,PinMuxPub!$C$2:$M$132,MATCH(P$4,PinMuxPub!$C$2:$M$2,0),FALSE))</f>
        <v>observe_mux.OUT[2]</v>
      </c>
      <c r="Q26" s="300" t="str">
        <f>IF(ISERROR(VLOOKUP(F26,PinMuxPub!$C$3:$C$132,1,FALSE)),"No","Yes")</f>
        <v>Yes</v>
      </c>
      <c r="R26" s="298" t="str">
        <f t="shared" si="7"/>
        <v>Yes</v>
      </c>
    </row>
    <row r="27" spans="1:18">
      <c r="A27" s="302">
        <f t="shared" si="3"/>
        <v>22</v>
      </c>
      <c r="B27" s="9">
        <f t="shared" si="0"/>
        <v>8</v>
      </c>
      <c r="C27" s="9">
        <f t="shared" si="1"/>
        <v>1</v>
      </c>
      <c r="D27" s="9" t="str">
        <f t="shared" si="2"/>
        <v>J</v>
      </c>
      <c r="E27" s="9">
        <f t="shared" si="4"/>
        <v>2</v>
      </c>
      <c r="F27" s="293" t="str">
        <f>VLOOKUP(D27,BallMap!$A$1:$X$39,MATCH(E27,BallMap!$A$1:$O$1,0),FALSE)</f>
        <v>GPIO_SD_B0_05</v>
      </c>
      <c r="G27" s="288">
        <f t="shared" si="5"/>
        <v>23</v>
      </c>
      <c r="H27" s="11" t="str">
        <f t="shared" si="6"/>
        <v>J2</v>
      </c>
      <c r="I27" s="180" t="str">
        <f>IF(ISERROR(VLOOKUP($F27,PinMuxPub!$C$2:$M$132,MATCH(I$4,PinMuxPub!$C$2:$M$2,0),FALSE)),"",VLOOKUP($F27,PinMuxPub!$C$2:$M$132,MATCH(I$4,PinMuxPub!$C$2:$M$2,0),FALSE))</f>
        <v>usdhc1.DATA3</v>
      </c>
      <c r="J27" s="180" t="str">
        <f>IF(ISERROR(VLOOKUP($F27,PinMuxPub!$C$2:$M$132,MATCH(J$4,PinMuxPub!$C$2:$M$2,0),FALSE)),"",VLOOKUP($F27,PinMuxPub!$C$2:$M$132,MATCH(J$4,PinMuxPub!$C$2:$M$2,0),FALSE))</f>
        <v>flexpwm1.PWMB[2]</v>
      </c>
      <c r="K27" s="180" t="str">
        <f>IF(ISERROR(VLOOKUP($F27,PinMuxPub!$C$2:$M$132,MATCH(K$4,PinMuxPub!$C$2:$M$2,0),FALSE)),"",VLOOKUP($F27,PinMuxPub!$C$2:$M$132,MATCH(K$4,PinMuxPub!$C$2:$M$2,0),FALSE))</f>
        <v>lpuart8.RX</v>
      </c>
      <c r="L27" s="180" t="str">
        <f>IF(ISERROR(VLOOKUP($F27,PinMuxPub!$C$2:$M$132,MATCH(L$4,PinMuxPub!$C$2:$M$2,0),FALSE)),"",VLOOKUP($F27,PinMuxPub!$C$2:$M$132,MATCH(L$4,PinMuxPub!$C$2:$M$2,0),FALSE))</f>
        <v>xbar1.XBAR_INOUT[9]</v>
      </c>
      <c r="M27" s="180" t="str">
        <f>IF(ISERROR(VLOOKUP($F27,PinMuxPub!$C$2:$M$132,MATCH(M$4,PinMuxPub!$C$2:$M$2,0),FALSE)),"",VLOOKUP($F27,PinMuxPub!$C$2:$M$132,MATCH(M$4,PinMuxPub!$C$2:$M$2,0),FALSE))</f>
        <v>flexspi.B_DQS</v>
      </c>
      <c r="N27" s="180" t="str">
        <f>IF(ISERROR(VLOOKUP($F27,PinMuxPub!$C$2:$M$132,MATCH(N$4,PinMuxPub!$C$2:$M$2,0),FALSE)),"",VLOOKUP($F27,PinMuxPub!$C$2:$M$132,MATCH(N$4,PinMuxPub!$C$2:$M$2,0),FALSE))</f>
        <v>gpio3.IO[17]</v>
      </c>
      <c r="O27" s="180" t="str">
        <f>IF(ISERROR(VLOOKUP($F27,PinMuxPub!$C$2:$M$132,MATCH(O$4,PinMuxPub!$C$2:$M$2,0),FALSE)),"",VLOOKUP($F27,PinMuxPub!$C$2:$M$132,MATCH(O$4,PinMuxPub!$C$2:$M$2,0),FALSE))</f>
        <v>ccm.CLKO2</v>
      </c>
      <c r="P27" s="286" t="str">
        <f>IF(ISERROR(VLOOKUP($F27,PinMuxPub!$C$2:$M$132,MATCH(P$4,PinMuxPub!$C$2:$M$2,0),FALSE)),"",VLOOKUP($F27,PinMuxPub!$C$2:$M$132,MATCH(P$4,PinMuxPub!$C$2:$M$2,0),FALSE))</f>
        <v>observe_mux.OUT[3]</v>
      </c>
      <c r="Q27" s="300" t="str">
        <f>IF(ISERROR(VLOOKUP(F27,PinMuxPub!$C$3:$C$132,1,FALSE)),"No","Yes")</f>
        <v>Yes</v>
      </c>
      <c r="R27" s="298" t="str">
        <f t="shared" si="7"/>
        <v>Yes</v>
      </c>
    </row>
    <row r="28" spans="1:18">
      <c r="A28" s="302">
        <f t="shared" si="3"/>
        <v>23</v>
      </c>
      <c r="B28" s="9">
        <f t="shared" si="0"/>
        <v>9</v>
      </c>
      <c r="C28" s="9">
        <f t="shared" si="1"/>
        <v>1</v>
      </c>
      <c r="D28" s="9" t="str">
        <f t="shared" si="2"/>
        <v>K</v>
      </c>
      <c r="E28" s="9">
        <f t="shared" si="4"/>
        <v>2</v>
      </c>
      <c r="F28" s="293" t="str">
        <f>VLOOKUP(D28,BallMap!$A$1:$X$39,MATCH(E28,BallMap!$A$1:$O$1,0),FALSE)</f>
        <v>VSS</v>
      </c>
      <c r="G28" s="288">
        <f t="shared" si="5"/>
        <v>24</v>
      </c>
      <c r="H28" s="11" t="str">
        <f t="shared" si="6"/>
        <v>K2</v>
      </c>
      <c r="I28" s="180" t="str">
        <f>IF(ISERROR(VLOOKUP($F28,PinMuxPub!$C$2:$M$132,MATCH(I$4,PinMuxPub!$C$2:$M$2,0),FALSE)),"",VLOOKUP($F28,PinMuxPub!$C$2:$M$132,MATCH(I$4,PinMuxPub!$C$2:$M$2,0),FALSE))</f>
        <v/>
      </c>
      <c r="J28" s="180" t="str">
        <f>IF(ISERROR(VLOOKUP($F28,PinMuxPub!$C$2:$M$132,MATCH(J$4,PinMuxPub!$C$2:$M$2,0),FALSE)),"",VLOOKUP($F28,PinMuxPub!$C$2:$M$132,MATCH(J$4,PinMuxPub!$C$2:$M$2,0),FALSE))</f>
        <v/>
      </c>
      <c r="K28" s="180" t="str">
        <f>IF(ISERROR(VLOOKUP($F28,PinMuxPub!$C$2:$M$132,MATCH(K$4,PinMuxPub!$C$2:$M$2,0),FALSE)),"",VLOOKUP($F28,PinMuxPub!$C$2:$M$132,MATCH(K$4,PinMuxPub!$C$2:$M$2,0),FALSE))</f>
        <v/>
      </c>
      <c r="L28" s="180" t="str">
        <f>IF(ISERROR(VLOOKUP($F28,PinMuxPub!$C$2:$M$132,MATCH(L$4,PinMuxPub!$C$2:$M$2,0),FALSE)),"",VLOOKUP($F28,PinMuxPub!$C$2:$M$132,MATCH(L$4,PinMuxPub!$C$2:$M$2,0),FALSE))</f>
        <v/>
      </c>
      <c r="M28" s="180" t="str">
        <f>IF(ISERROR(VLOOKUP($F28,PinMuxPub!$C$2:$M$132,MATCH(M$4,PinMuxPub!$C$2:$M$2,0),FALSE)),"",VLOOKUP($F28,PinMuxPub!$C$2:$M$132,MATCH(M$4,PinMuxPub!$C$2:$M$2,0),FALSE))</f>
        <v/>
      </c>
      <c r="N28" s="180" t="str">
        <f>IF(ISERROR(VLOOKUP($F28,PinMuxPub!$C$2:$M$132,MATCH(N$4,PinMuxPub!$C$2:$M$2,0),FALSE)),"",VLOOKUP($F28,PinMuxPub!$C$2:$M$132,MATCH(N$4,PinMuxPub!$C$2:$M$2,0),FALSE))</f>
        <v/>
      </c>
      <c r="O28" s="180" t="str">
        <f>IF(ISERROR(VLOOKUP($F28,PinMuxPub!$C$2:$M$132,MATCH(O$4,PinMuxPub!$C$2:$M$2,0),FALSE)),"",VLOOKUP($F28,PinMuxPub!$C$2:$M$132,MATCH(O$4,PinMuxPub!$C$2:$M$2,0),FALSE))</f>
        <v/>
      </c>
      <c r="P28" s="286" t="str">
        <f>IF(ISERROR(VLOOKUP($F28,PinMuxPub!$C$2:$M$132,MATCH(P$4,PinMuxPub!$C$2:$M$2,0),FALSE)),"",VLOOKUP($F28,PinMuxPub!$C$2:$M$132,MATCH(P$4,PinMuxPub!$C$2:$M$2,0),FALSE))</f>
        <v/>
      </c>
      <c r="Q28" s="300" t="str">
        <f>IF(ISERROR(VLOOKUP(F28,PinMuxPub!$C$3:$C$132,1,FALSE)),"No","Yes")</f>
        <v>No</v>
      </c>
      <c r="R28" s="298" t="str">
        <f t="shared" si="7"/>
        <v>No</v>
      </c>
    </row>
    <row r="29" spans="1:18">
      <c r="A29" s="302">
        <f t="shared" si="3"/>
        <v>24</v>
      </c>
      <c r="B29" s="9">
        <f t="shared" si="0"/>
        <v>10</v>
      </c>
      <c r="C29" s="9">
        <f t="shared" si="1"/>
        <v>1</v>
      </c>
      <c r="D29" s="9" t="str">
        <f t="shared" si="2"/>
        <v>L</v>
      </c>
      <c r="E29" s="9">
        <f t="shared" si="4"/>
        <v>2</v>
      </c>
      <c r="F29" s="293" t="str">
        <f>VLOOKUP(D29,BallMap!$A$1:$X$39,MATCH(E29,BallMap!$A$1:$O$1,0),FALSE)</f>
        <v>DCDC_IN</v>
      </c>
      <c r="G29" s="288">
        <f t="shared" si="5"/>
        <v>25</v>
      </c>
      <c r="H29" s="11" t="str">
        <f t="shared" si="6"/>
        <v>L2</v>
      </c>
      <c r="I29" s="180" t="str">
        <f>IF(ISERROR(VLOOKUP($F29,PinMuxPub!$C$2:$M$132,MATCH(I$4,PinMuxPub!$C$2:$M$2,0),FALSE)),"",VLOOKUP($F29,PinMuxPub!$C$2:$M$132,MATCH(I$4,PinMuxPub!$C$2:$M$2,0),FALSE))</f>
        <v/>
      </c>
      <c r="J29" s="180" t="str">
        <f>IF(ISERROR(VLOOKUP($F29,PinMuxPub!$C$2:$M$132,MATCH(J$4,PinMuxPub!$C$2:$M$2,0),FALSE)),"",VLOOKUP($F29,PinMuxPub!$C$2:$M$132,MATCH(J$4,PinMuxPub!$C$2:$M$2,0),FALSE))</f>
        <v/>
      </c>
      <c r="K29" s="180" t="str">
        <f>IF(ISERROR(VLOOKUP($F29,PinMuxPub!$C$2:$M$132,MATCH(K$4,PinMuxPub!$C$2:$M$2,0),FALSE)),"",VLOOKUP($F29,PinMuxPub!$C$2:$M$132,MATCH(K$4,PinMuxPub!$C$2:$M$2,0),FALSE))</f>
        <v/>
      </c>
      <c r="L29" s="180" t="str">
        <f>IF(ISERROR(VLOOKUP($F29,PinMuxPub!$C$2:$M$132,MATCH(L$4,PinMuxPub!$C$2:$M$2,0),FALSE)),"",VLOOKUP($F29,PinMuxPub!$C$2:$M$132,MATCH(L$4,PinMuxPub!$C$2:$M$2,0),FALSE))</f>
        <v/>
      </c>
      <c r="M29" s="180" t="str">
        <f>IF(ISERROR(VLOOKUP($F29,PinMuxPub!$C$2:$M$132,MATCH(M$4,PinMuxPub!$C$2:$M$2,0),FALSE)),"",VLOOKUP($F29,PinMuxPub!$C$2:$M$132,MATCH(M$4,PinMuxPub!$C$2:$M$2,0),FALSE))</f>
        <v/>
      </c>
      <c r="N29" s="180" t="str">
        <f>IF(ISERROR(VLOOKUP($F29,PinMuxPub!$C$2:$M$132,MATCH(N$4,PinMuxPub!$C$2:$M$2,0),FALSE)),"",VLOOKUP($F29,PinMuxPub!$C$2:$M$132,MATCH(N$4,PinMuxPub!$C$2:$M$2,0),FALSE))</f>
        <v/>
      </c>
      <c r="O29" s="180" t="str">
        <f>IF(ISERROR(VLOOKUP($F29,PinMuxPub!$C$2:$M$132,MATCH(O$4,PinMuxPub!$C$2:$M$2,0),FALSE)),"",VLOOKUP($F29,PinMuxPub!$C$2:$M$132,MATCH(O$4,PinMuxPub!$C$2:$M$2,0),FALSE))</f>
        <v/>
      </c>
      <c r="P29" s="286" t="str">
        <f>IF(ISERROR(VLOOKUP($F29,PinMuxPub!$C$2:$M$132,MATCH(P$4,PinMuxPub!$C$2:$M$2,0),FALSE)),"",VLOOKUP($F29,PinMuxPub!$C$2:$M$132,MATCH(P$4,PinMuxPub!$C$2:$M$2,0),FALSE))</f>
        <v/>
      </c>
      <c r="Q29" s="300" t="str">
        <f>IF(ISERROR(VLOOKUP(F29,PinMuxPub!$C$3:$C$132,1,FALSE)),"No","Yes")</f>
        <v>No</v>
      </c>
      <c r="R29" s="298" t="str">
        <f t="shared" si="7"/>
        <v>No</v>
      </c>
    </row>
    <row r="30" spans="1:18">
      <c r="A30" s="302">
        <f t="shared" si="3"/>
        <v>25</v>
      </c>
      <c r="B30" s="9">
        <f t="shared" si="0"/>
        <v>11</v>
      </c>
      <c r="C30" s="9">
        <f t="shared" si="1"/>
        <v>1</v>
      </c>
      <c r="D30" s="9" t="str">
        <f t="shared" si="2"/>
        <v>M</v>
      </c>
      <c r="E30" s="9">
        <f t="shared" si="4"/>
        <v>2</v>
      </c>
      <c r="F30" s="293" t="str">
        <f>VLOOKUP(D30,BallMap!$A$1:$X$39,MATCH(E30,BallMap!$A$1:$O$1,0),FALSE)</f>
        <v>DCDC_LP</v>
      </c>
      <c r="G30" s="288">
        <f t="shared" si="5"/>
        <v>26</v>
      </c>
      <c r="H30" s="11" t="str">
        <f t="shared" si="6"/>
        <v>M2</v>
      </c>
      <c r="I30" s="180" t="str">
        <f>IF(ISERROR(VLOOKUP($F30,PinMuxPub!$C$2:$M$132,MATCH(I$4,PinMuxPub!$C$2:$M$2,0),FALSE)),"",VLOOKUP($F30,PinMuxPub!$C$2:$M$132,MATCH(I$4,PinMuxPub!$C$2:$M$2,0),FALSE))</f>
        <v/>
      </c>
      <c r="J30" s="180" t="str">
        <f>IF(ISERROR(VLOOKUP($F30,PinMuxPub!$C$2:$M$132,MATCH(J$4,PinMuxPub!$C$2:$M$2,0),FALSE)),"",VLOOKUP($F30,PinMuxPub!$C$2:$M$132,MATCH(J$4,PinMuxPub!$C$2:$M$2,0),FALSE))</f>
        <v/>
      </c>
      <c r="K30" s="180" t="str">
        <f>IF(ISERROR(VLOOKUP($F30,PinMuxPub!$C$2:$M$132,MATCH(K$4,PinMuxPub!$C$2:$M$2,0),FALSE)),"",VLOOKUP($F30,PinMuxPub!$C$2:$M$132,MATCH(K$4,PinMuxPub!$C$2:$M$2,0),FALSE))</f>
        <v/>
      </c>
      <c r="L30" s="180" t="str">
        <f>IF(ISERROR(VLOOKUP($F30,PinMuxPub!$C$2:$M$132,MATCH(L$4,PinMuxPub!$C$2:$M$2,0),FALSE)),"",VLOOKUP($F30,PinMuxPub!$C$2:$M$132,MATCH(L$4,PinMuxPub!$C$2:$M$2,0),FALSE))</f>
        <v/>
      </c>
      <c r="M30" s="180" t="str">
        <f>IF(ISERROR(VLOOKUP($F30,PinMuxPub!$C$2:$M$132,MATCH(M$4,PinMuxPub!$C$2:$M$2,0),FALSE)),"",VLOOKUP($F30,PinMuxPub!$C$2:$M$132,MATCH(M$4,PinMuxPub!$C$2:$M$2,0),FALSE))</f>
        <v/>
      </c>
      <c r="N30" s="180" t="str">
        <f>IF(ISERROR(VLOOKUP($F30,PinMuxPub!$C$2:$M$132,MATCH(N$4,PinMuxPub!$C$2:$M$2,0),FALSE)),"",VLOOKUP($F30,PinMuxPub!$C$2:$M$132,MATCH(N$4,PinMuxPub!$C$2:$M$2,0),FALSE))</f>
        <v/>
      </c>
      <c r="O30" s="180" t="str">
        <f>IF(ISERROR(VLOOKUP($F30,PinMuxPub!$C$2:$M$132,MATCH(O$4,PinMuxPub!$C$2:$M$2,0),FALSE)),"",VLOOKUP($F30,PinMuxPub!$C$2:$M$132,MATCH(O$4,PinMuxPub!$C$2:$M$2,0),FALSE))</f>
        <v/>
      </c>
      <c r="P30" s="286" t="str">
        <f>IF(ISERROR(VLOOKUP($F30,PinMuxPub!$C$2:$M$132,MATCH(P$4,PinMuxPub!$C$2:$M$2,0),FALSE)),"",VLOOKUP($F30,PinMuxPub!$C$2:$M$132,MATCH(P$4,PinMuxPub!$C$2:$M$2,0),FALSE))</f>
        <v/>
      </c>
      <c r="Q30" s="300" t="str">
        <f>IF(ISERROR(VLOOKUP(F30,PinMuxPub!$C$3:$C$132,1,FALSE)),"No","Yes")</f>
        <v>No</v>
      </c>
      <c r="R30" s="298" t="str">
        <f t="shared" si="7"/>
        <v>No</v>
      </c>
    </row>
    <row r="31" spans="1:18">
      <c r="A31" s="302">
        <f t="shared" si="3"/>
        <v>26</v>
      </c>
      <c r="B31" s="9">
        <f t="shared" si="0"/>
        <v>12</v>
      </c>
      <c r="C31" s="9">
        <f t="shared" si="1"/>
        <v>1</v>
      </c>
      <c r="D31" s="9" t="str">
        <f t="shared" si="2"/>
        <v>N</v>
      </c>
      <c r="E31" s="9">
        <f t="shared" si="4"/>
        <v>2</v>
      </c>
      <c r="F31" s="293" t="str">
        <f>VLOOKUP(D31,BallMap!$A$1:$X$39,MATCH(E31,BallMap!$A$1:$O$1,0),FALSE)</f>
        <v>DCDC_GND</v>
      </c>
      <c r="G31" s="288">
        <f t="shared" si="5"/>
        <v>27</v>
      </c>
      <c r="H31" s="11" t="str">
        <f t="shared" si="6"/>
        <v>N2</v>
      </c>
      <c r="I31" s="180" t="str">
        <f>IF(ISERROR(VLOOKUP($F31,PinMuxPub!$C$2:$M$132,MATCH(I$4,PinMuxPub!$C$2:$M$2,0),FALSE)),"",VLOOKUP($F31,PinMuxPub!$C$2:$M$132,MATCH(I$4,PinMuxPub!$C$2:$M$2,0),FALSE))</f>
        <v/>
      </c>
      <c r="J31" s="180" t="str">
        <f>IF(ISERROR(VLOOKUP($F31,PinMuxPub!$C$2:$M$132,MATCH(J$4,PinMuxPub!$C$2:$M$2,0),FALSE)),"",VLOOKUP($F31,PinMuxPub!$C$2:$M$132,MATCH(J$4,PinMuxPub!$C$2:$M$2,0),FALSE))</f>
        <v/>
      </c>
      <c r="K31" s="180" t="str">
        <f>IF(ISERROR(VLOOKUP($F31,PinMuxPub!$C$2:$M$132,MATCH(K$4,PinMuxPub!$C$2:$M$2,0),FALSE)),"",VLOOKUP($F31,PinMuxPub!$C$2:$M$132,MATCH(K$4,PinMuxPub!$C$2:$M$2,0),FALSE))</f>
        <v/>
      </c>
      <c r="L31" s="180" t="str">
        <f>IF(ISERROR(VLOOKUP($F31,PinMuxPub!$C$2:$M$132,MATCH(L$4,PinMuxPub!$C$2:$M$2,0),FALSE)),"",VLOOKUP($F31,PinMuxPub!$C$2:$M$132,MATCH(L$4,PinMuxPub!$C$2:$M$2,0),FALSE))</f>
        <v/>
      </c>
      <c r="M31" s="180" t="str">
        <f>IF(ISERROR(VLOOKUP($F31,PinMuxPub!$C$2:$M$132,MATCH(M$4,PinMuxPub!$C$2:$M$2,0),FALSE)),"",VLOOKUP($F31,PinMuxPub!$C$2:$M$132,MATCH(M$4,PinMuxPub!$C$2:$M$2,0),FALSE))</f>
        <v/>
      </c>
      <c r="N31" s="180" t="str">
        <f>IF(ISERROR(VLOOKUP($F31,PinMuxPub!$C$2:$M$132,MATCH(N$4,PinMuxPub!$C$2:$M$2,0),FALSE)),"",VLOOKUP($F31,PinMuxPub!$C$2:$M$132,MATCH(N$4,PinMuxPub!$C$2:$M$2,0),FALSE))</f>
        <v/>
      </c>
      <c r="O31" s="180" t="str">
        <f>IF(ISERROR(VLOOKUP($F31,PinMuxPub!$C$2:$M$132,MATCH(O$4,PinMuxPub!$C$2:$M$2,0),FALSE)),"",VLOOKUP($F31,PinMuxPub!$C$2:$M$132,MATCH(O$4,PinMuxPub!$C$2:$M$2,0),FALSE))</f>
        <v/>
      </c>
      <c r="P31" s="286" t="str">
        <f>IF(ISERROR(VLOOKUP($F31,PinMuxPub!$C$2:$M$132,MATCH(P$4,PinMuxPub!$C$2:$M$2,0),FALSE)),"",VLOOKUP($F31,PinMuxPub!$C$2:$M$132,MATCH(P$4,PinMuxPub!$C$2:$M$2,0),FALSE))</f>
        <v/>
      </c>
      <c r="Q31" s="300" t="str">
        <f>IF(ISERROR(VLOOKUP(F31,PinMuxPub!$C$3:$C$132,1,FALSE)),"No","Yes")</f>
        <v>No</v>
      </c>
      <c r="R31" s="298" t="str">
        <f t="shared" si="7"/>
        <v>No</v>
      </c>
    </row>
    <row r="32" spans="1:18">
      <c r="A32" s="302">
        <f t="shared" si="3"/>
        <v>27</v>
      </c>
      <c r="B32" s="9">
        <f t="shared" si="0"/>
        <v>13</v>
      </c>
      <c r="C32" s="9">
        <f t="shared" si="1"/>
        <v>1</v>
      </c>
      <c r="D32" s="9" t="str">
        <f t="shared" si="2"/>
        <v>P</v>
      </c>
      <c r="E32" s="9">
        <f t="shared" si="4"/>
        <v>2</v>
      </c>
      <c r="F32" s="293" t="str">
        <f>VLOOKUP(D32,BallMap!$A$1:$X$39,MATCH(E32,BallMap!$A$1:$O$1,0),FALSE)</f>
        <v>GPIO_SD_B1_04</v>
      </c>
      <c r="G32" s="288">
        <f t="shared" si="5"/>
        <v>28</v>
      </c>
      <c r="H32" s="11" t="str">
        <f t="shared" si="6"/>
        <v>P2</v>
      </c>
      <c r="I32" s="180" t="str">
        <f>IF(ISERROR(VLOOKUP($F32,PinMuxPub!$C$2:$M$132,MATCH(I$4,PinMuxPub!$C$2:$M$2,0),FALSE)),"",VLOOKUP($F32,PinMuxPub!$C$2:$M$132,MATCH(I$4,PinMuxPub!$C$2:$M$2,0),FALSE))</f>
        <v>usdhc2.CLK</v>
      </c>
      <c r="J32" s="180" t="str">
        <f>IF(ISERROR(VLOOKUP($F32,PinMuxPub!$C$2:$M$132,MATCH(J$4,PinMuxPub!$C$2:$M$2,0),FALSE)),"",VLOOKUP($F32,PinMuxPub!$C$2:$M$132,MATCH(J$4,PinMuxPub!$C$2:$M$2,0),FALSE))</f>
        <v>flexspi.B_SCLK</v>
      </c>
      <c r="K32" s="180" t="str">
        <f>IF(ISERROR(VLOOKUP($F32,PinMuxPub!$C$2:$M$132,MATCH(K$4,PinMuxPub!$C$2:$M$2,0),FALSE)),"",VLOOKUP($F32,PinMuxPub!$C$2:$M$132,MATCH(K$4,PinMuxPub!$C$2:$M$2,0),FALSE))</f>
        <v>lpi2c1.SCL</v>
      </c>
      <c r="L32" s="180" t="str">
        <f>IF(ISERROR(VLOOKUP($F32,PinMuxPub!$C$2:$M$132,MATCH(L$4,PinMuxPub!$C$2:$M$2,0),FALSE)),"",VLOOKUP($F32,PinMuxPub!$C$2:$M$132,MATCH(L$4,PinMuxPub!$C$2:$M$2,0),FALSE))</f>
        <v>sai1.RX_SYNC</v>
      </c>
      <c r="M32" s="180" t="str">
        <f>IF(ISERROR(VLOOKUP($F32,PinMuxPub!$C$2:$M$132,MATCH(M$4,PinMuxPub!$C$2:$M$2,0),FALSE)),"",VLOOKUP($F32,PinMuxPub!$C$2:$M$132,MATCH(M$4,PinMuxPub!$C$2:$M$2,0),FALSE))</f>
        <v>flexspi.A_SS1_B</v>
      </c>
      <c r="N32" s="180" t="str">
        <f>IF(ISERROR(VLOOKUP($F32,PinMuxPub!$C$2:$M$132,MATCH(N$4,PinMuxPub!$C$2:$M$2,0),FALSE)),"",VLOOKUP($F32,PinMuxPub!$C$2:$M$132,MATCH(N$4,PinMuxPub!$C$2:$M$2,0),FALSE))</f>
        <v>gpio3.IO[4]</v>
      </c>
      <c r="O32" s="180" t="str">
        <f>IF(ISERROR(VLOOKUP($F32,PinMuxPub!$C$2:$M$132,MATCH(O$4,PinMuxPub!$C$2:$M$2,0),FALSE)),"",VLOOKUP($F32,PinMuxPub!$C$2:$M$132,MATCH(O$4,PinMuxPub!$C$2:$M$2,0),FALSE))</f>
        <v>ccm.STOP</v>
      </c>
      <c r="P32" s="286" t="str">
        <f>IF(ISERROR(VLOOKUP($F32,PinMuxPub!$C$2:$M$132,MATCH(P$4,PinMuxPub!$C$2:$M$2,0),FALSE)),"",VLOOKUP($F32,PinMuxPub!$C$2:$M$132,MATCH(P$4,PinMuxPub!$C$2:$M$2,0),FALSE))</f>
        <v>sim_m.HREADYOUT</v>
      </c>
      <c r="Q32" s="300" t="str">
        <f>IF(ISERROR(VLOOKUP(F32,PinMuxPub!$C$3:$C$132,1,FALSE)),"No","Yes")</f>
        <v>Yes</v>
      </c>
      <c r="R32" s="298" t="str">
        <f t="shared" si="7"/>
        <v>Yes</v>
      </c>
    </row>
    <row r="33" spans="1:18">
      <c r="A33" s="302">
        <f t="shared" si="3"/>
        <v>28</v>
      </c>
      <c r="B33" s="9">
        <f t="shared" si="0"/>
        <v>0</v>
      </c>
      <c r="C33" s="9">
        <f t="shared" si="1"/>
        <v>2</v>
      </c>
      <c r="D33" s="9" t="str">
        <f t="shared" si="2"/>
        <v>A</v>
      </c>
      <c r="E33" s="9">
        <f t="shared" si="4"/>
        <v>3</v>
      </c>
      <c r="F33" s="293" t="str">
        <f>VLOOKUP(D33,BallMap!$A$1:$X$39,MATCH(E33,BallMap!$A$1:$O$1,0),FALSE)</f>
        <v>GPIO_EMC_20</v>
      </c>
      <c r="G33" s="288">
        <f t="shared" si="5"/>
        <v>29</v>
      </c>
      <c r="H33" s="11" t="str">
        <f t="shared" si="6"/>
        <v>A3</v>
      </c>
      <c r="I33" s="180" t="str">
        <f>IF(ISERROR(VLOOKUP($F33,PinMuxPub!$C$2:$M$132,MATCH(I$4,PinMuxPub!$C$2:$M$2,0),FALSE)),"",VLOOKUP($F33,PinMuxPub!$C$2:$M$132,MATCH(I$4,PinMuxPub!$C$2:$M$2,0),FALSE))</f>
        <v>semc.ADDR[12]</v>
      </c>
      <c r="J33" s="180" t="str">
        <f>IF(ISERROR(VLOOKUP($F33,PinMuxPub!$C$2:$M$132,MATCH(J$4,PinMuxPub!$C$2:$M$2,0),FALSE)),"",VLOOKUP($F33,PinMuxPub!$C$2:$M$132,MATCH(J$4,PinMuxPub!$C$2:$M$2,0),FALSE))</f>
        <v>flexpwm2.PWMB[3]</v>
      </c>
      <c r="K33" s="180" t="str">
        <f>IF(ISERROR(VLOOKUP($F33,PinMuxPub!$C$2:$M$132,MATCH(K$4,PinMuxPub!$C$2:$M$2,0),FALSE)),"",VLOOKUP($F33,PinMuxPub!$C$2:$M$132,MATCH(K$4,PinMuxPub!$C$2:$M$2,0),FALSE))</f>
        <v>lpuart4.RX</v>
      </c>
      <c r="L33" s="180" t="str">
        <f>IF(ISERROR(VLOOKUP($F33,PinMuxPub!$C$2:$M$132,MATCH(L$4,PinMuxPub!$C$2:$M$2,0),FALSE)),"",VLOOKUP($F33,PinMuxPub!$C$2:$M$132,MATCH(L$4,PinMuxPub!$C$2:$M$2,0),FALSE))</f>
        <v>enet.RDATA[0]</v>
      </c>
      <c r="M33" s="180" t="str">
        <f>IF(ISERROR(VLOOKUP($F33,PinMuxPub!$C$2:$M$132,MATCH(M$4,PinMuxPub!$C$2:$M$2,0),FALSE)),"",VLOOKUP($F33,PinMuxPub!$C$2:$M$132,MATCH(M$4,PinMuxPub!$C$2:$M$2,0),FALSE))</f>
        <v>qtimer2.TIMER1</v>
      </c>
      <c r="N33" s="180" t="str">
        <f>IF(ISERROR(VLOOKUP($F33,PinMuxPub!$C$2:$M$132,MATCH(N$4,PinMuxPub!$C$2:$M$2,0),FALSE)),"",VLOOKUP($F33,PinMuxPub!$C$2:$M$132,MATCH(N$4,PinMuxPub!$C$2:$M$2,0),FALSE))</f>
        <v>gpio4.IO[20]</v>
      </c>
      <c r="O33" s="180" t="str">
        <f>IF(ISERROR(VLOOKUP($F33,PinMuxPub!$C$2:$M$132,MATCH(O$4,PinMuxPub!$C$2:$M$2,0),FALSE)),"",VLOOKUP($F33,PinMuxPub!$C$2:$M$132,MATCH(O$4,PinMuxPub!$C$2:$M$2,0),FALSE))</f>
        <v>anatop.TESTO[0]</v>
      </c>
      <c r="P33" s="286" t="str">
        <f>IF(ISERROR(VLOOKUP($F33,PinMuxPub!$C$2:$M$132,MATCH(P$4,PinMuxPub!$C$2:$M$2,0),FALSE)),"",VLOOKUP($F33,PinMuxPub!$C$2:$M$132,MATCH(P$4,PinMuxPub!$C$2:$M$2,0),FALSE))</f>
        <v>sim_m.HADDR[16]</v>
      </c>
      <c r="Q33" s="300" t="str">
        <f>IF(ISERROR(VLOOKUP(F33,PinMuxPub!$C$3:$C$132,1,FALSE)),"No","Yes")</f>
        <v>Yes</v>
      </c>
      <c r="R33" s="298" t="str">
        <f t="shared" si="7"/>
        <v>Yes</v>
      </c>
    </row>
    <row r="34" spans="1:18">
      <c r="A34" s="302">
        <f t="shared" si="3"/>
        <v>29</v>
      </c>
      <c r="B34" s="9">
        <f t="shared" si="0"/>
        <v>1</v>
      </c>
      <c r="C34" s="9">
        <f t="shared" si="1"/>
        <v>2</v>
      </c>
      <c r="D34" s="9" t="str">
        <f t="shared" si="2"/>
        <v>B</v>
      </c>
      <c r="E34" s="9">
        <f t="shared" si="4"/>
        <v>3</v>
      </c>
      <c r="F34" s="293" t="str">
        <f>VLOOKUP(D34,BallMap!$A$1:$X$39,MATCH(E34,BallMap!$A$1:$O$1,0),FALSE)</f>
        <v>GPIO_EMC_26</v>
      </c>
      <c r="G34" s="288">
        <f t="shared" si="5"/>
        <v>30</v>
      </c>
      <c r="H34" s="11" t="str">
        <f t="shared" si="6"/>
        <v>B3</v>
      </c>
      <c r="I34" s="180" t="str">
        <f>IF(ISERROR(VLOOKUP($F34,PinMuxPub!$C$2:$M$132,MATCH(I$4,PinMuxPub!$C$2:$M$2,0),FALSE)),"",VLOOKUP($F34,PinMuxPub!$C$2:$M$132,MATCH(I$4,PinMuxPub!$C$2:$M$2,0),FALSE))</f>
        <v>semc.CLK</v>
      </c>
      <c r="J34" s="180" t="str">
        <f>IF(ISERROR(VLOOKUP($F34,PinMuxPub!$C$2:$M$132,MATCH(J$4,PinMuxPub!$C$2:$M$2,0),FALSE)),"",VLOOKUP($F34,PinMuxPub!$C$2:$M$132,MATCH(J$4,PinMuxPub!$C$2:$M$2,0),FALSE))</f>
        <v>flexpwm1.PWMB[1]</v>
      </c>
      <c r="K34" s="180" t="str">
        <f>IF(ISERROR(VLOOKUP($F34,PinMuxPub!$C$2:$M$132,MATCH(K$4,PinMuxPub!$C$2:$M$2,0),FALSE)),"",VLOOKUP($F34,PinMuxPub!$C$2:$M$132,MATCH(K$4,PinMuxPub!$C$2:$M$2,0),FALSE))</f>
        <v>lpuart6.RX</v>
      </c>
      <c r="L34" s="180" t="str">
        <f>IF(ISERROR(VLOOKUP($F34,PinMuxPub!$C$2:$M$132,MATCH(L$4,PinMuxPub!$C$2:$M$2,0),FALSE)),"",VLOOKUP($F34,PinMuxPub!$C$2:$M$132,MATCH(L$4,PinMuxPub!$C$2:$M$2,0),FALSE))</f>
        <v>enet.RX_ER</v>
      </c>
      <c r="M34" s="180" t="str">
        <f>IF(ISERROR(VLOOKUP($F34,PinMuxPub!$C$2:$M$132,MATCH(M$4,PinMuxPub!$C$2:$M$2,0),FALSE)),"",VLOOKUP($F34,PinMuxPub!$C$2:$M$132,MATCH(M$4,PinMuxPub!$C$2:$M$2,0),FALSE))</f>
        <v>flexio1.FLEXIO[12]</v>
      </c>
      <c r="N34" s="180" t="str">
        <f>IF(ISERROR(VLOOKUP($F34,PinMuxPub!$C$2:$M$132,MATCH(N$4,PinMuxPub!$C$2:$M$2,0),FALSE)),"",VLOOKUP($F34,PinMuxPub!$C$2:$M$132,MATCH(N$4,PinMuxPub!$C$2:$M$2,0),FALSE))</f>
        <v>gpio4.IO[26]</v>
      </c>
      <c r="O34" s="180" t="str">
        <f>IF(ISERROR(VLOOKUP($F34,PinMuxPub!$C$2:$M$132,MATCH(O$4,PinMuxPub!$C$2:$M$2,0),FALSE)),"",VLOOKUP($F34,PinMuxPub!$C$2:$M$132,MATCH(O$4,PinMuxPub!$C$2:$M$2,0),FALSE))</f>
        <v>anatop.TESTO[6]</v>
      </c>
      <c r="P34" s="286" t="str">
        <f>IF(ISERROR(VLOOKUP($F34,PinMuxPub!$C$2:$M$132,MATCH(P$4,PinMuxPub!$C$2:$M$2,0),FALSE)),"",VLOOKUP($F34,PinMuxPub!$C$2:$M$132,MATCH(P$4,PinMuxPub!$C$2:$M$2,0),FALSE))</f>
        <v>sim_m.HADDR[22]</v>
      </c>
      <c r="Q34" s="300" t="str">
        <f>IF(ISERROR(VLOOKUP(F34,PinMuxPub!$C$3:$C$132,1,FALSE)),"No","Yes")</f>
        <v>Yes</v>
      </c>
      <c r="R34" s="298" t="str">
        <f t="shared" si="7"/>
        <v>Yes</v>
      </c>
    </row>
    <row r="35" spans="1:18">
      <c r="A35" s="302">
        <f t="shared" si="3"/>
        <v>30</v>
      </c>
      <c r="B35" s="9">
        <f t="shared" si="0"/>
        <v>2</v>
      </c>
      <c r="C35" s="9">
        <f t="shared" si="1"/>
        <v>2</v>
      </c>
      <c r="D35" s="9" t="str">
        <f t="shared" si="2"/>
        <v>C</v>
      </c>
      <c r="E35" s="9">
        <f t="shared" si="4"/>
        <v>3</v>
      </c>
      <c r="F35" s="293" t="str">
        <f>VLOOKUP(D35,BallMap!$A$1:$X$39,MATCH(E35,BallMap!$A$1:$O$1,0),FALSE)</f>
        <v>GPIO_EMC_36</v>
      </c>
      <c r="G35" s="288">
        <f t="shared" si="5"/>
        <v>31</v>
      </c>
      <c r="H35" s="11" t="str">
        <f t="shared" si="6"/>
        <v>C3</v>
      </c>
      <c r="I35" s="180" t="str">
        <f>IF(ISERROR(VLOOKUP($F35,PinMuxPub!$C$2:$M$132,MATCH(I$4,PinMuxPub!$C$2:$M$2,0),FALSE)),"",VLOOKUP($F35,PinMuxPub!$C$2:$M$132,MATCH(I$4,PinMuxPub!$C$2:$M$2,0),FALSE))</f>
        <v>semc.DATA[14]</v>
      </c>
      <c r="J35" s="180" t="str">
        <f>IF(ISERROR(VLOOKUP($F35,PinMuxPub!$C$2:$M$132,MATCH(J$4,PinMuxPub!$C$2:$M$2,0),FALSE)),"",VLOOKUP($F35,PinMuxPub!$C$2:$M$132,MATCH(J$4,PinMuxPub!$C$2:$M$2,0),FALSE))</f>
        <v>xbar1.XBAR_IN[22]</v>
      </c>
      <c r="K35" s="180" t="str">
        <f>IF(ISERROR(VLOOKUP($F35,PinMuxPub!$C$2:$M$132,MATCH(K$4,PinMuxPub!$C$2:$M$2,0),FALSE)),"",VLOOKUP($F35,PinMuxPub!$C$2:$M$132,MATCH(K$4,PinMuxPub!$C$2:$M$2,0),FALSE))</f>
        <v>gpt1.COMPARE2</v>
      </c>
      <c r="L35" s="180" t="str">
        <f>IF(ISERROR(VLOOKUP($F35,PinMuxPub!$C$2:$M$132,MATCH(L$4,PinMuxPub!$C$2:$M$2,0),FALSE)),"",VLOOKUP($F35,PinMuxPub!$C$2:$M$132,MATCH(L$4,PinMuxPub!$C$2:$M$2,0),FALSE))</f>
        <v>sai3.TX_DATA</v>
      </c>
      <c r="M35" s="180" t="str">
        <f>IF(ISERROR(VLOOKUP($F35,PinMuxPub!$C$2:$M$132,MATCH(M$4,PinMuxPub!$C$2:$M$2,0),FALSE)),"",VLOOKUP($F35,PinMuxPub!$C$2:$M$132,MATCH(M$4,PinMuxPub!$C$2:$M$2,0),FALSE))</f>
        <v>csi.DATA[17]</v>
      </c>
      <c r="N35" s="180" t="str">
        <f>IF(ISERROR(VLOOKUP($F35,PinMuxPub!$C$2:$M$132,MATCH(N$4,PinMuxPub!$C$2:$M$2,0),FALSE)),"",VLOOKUP($F35,PinMuxPub!$C$2:$M$132,MATCH(N$4,PinMuxPub!$C$2:$M$2,0),FALSE))</f>
        <v>gpio3.IO[22]</v>
      </c>
      <c r="O35" s="180" t="str">
        <f>IF(ISERROR(VLOOKUP($F35,PinMuxPub!$C$2:$M$132,MATCH(O$4,PinMuxPub!$C$2:$M$2,0),FALSE)),"",VLOOKUP($F35,PinMuxPub!$C$2:$M$132,MATCH(O$4,PinMuxPub!$C$2:$M$2,0),FALSE))</f>
        <v>usdhc1.WP</v>
      </c>
      <c r="P35" s="286" t="str">
        <f>IF(ISERROR(VLOOKUP($F35,PinMuxPub!$C$2:$M$132,MATCH(P$4,PinMuxPub!$C$2:$M$2,0),FALSE)),"",VLOOKUP($F35,PinMuxPub!$C$2:$M$132,MATCH(P$4,PinMuxPub!$C$2:$M$2,0),FALSE))</f>
        <v>tpsmp.HTRANS[0]</v>
      </c>
      <c r="Q35" s="300" t="str">
        <f>IF(ISERROR(VLOOKUP(F35,PinMuxPub!$C$3:$C$132,1,FALSE)),"No","Yes")</f>
        <v>Yes</v>
      </c>
      <c r="R35" s="298" t="str">
        <f t="shared" si="7"/>
        <v>Yes</v>
      </c>
    </row>
    <row r="36" spans="1:18">
      <c r="A36" s="302">
        <f t="shared" si="3"/>
        <v>31</v>
      </c>
      <c r="B36" s="9">
        <f t="shared" si="0"/>
        <v>3</v>
      </c>
      <c r="C36" s="9">
        <f t="shared" si="1"/>
        <v>2</v>
      </c>
      <c r="D36" s="9" t="str">
        <f t="shared" si="2"/>
        <v>D</v>
      </c>
      <c r="E36" s="9">
        <f t="shared" si="4"/>
        <v>3</v>
      </c>
      <c r="F36" s="293" t="str">
        <f>VLOOKUP(D36,BallMap!$A$1:$X$39,MATCH(E36,BallMap!$A$1:$O$1,0),FALSE)</f>
        <v>GPIO_EMC_24</v>
      </c>
      <c r="G36" s="288">
        <f t="shared" si="5"/>
        <v>32</v>
      </c>
      <c r="H36" s="11" t="str">
        <f t="shared" si="6"/>
        <v>D3</v>
      </c>
      <c r="I36" s="180" t="str">
        <f>IF(ISERROR(VLOOKUP($F36,PinMuxPub!$C$2:$M$132,MATCH(I$4,PinMuxPub!$C$2:$M$2,0),FALSE)),"",VLOOKUP($F36,PinMuxPub!$C$2:$M$132,MATCH(I$4,PinMuxPub!$C$2:$M$2,0),FALSE))</f>
        <v>semc.CAS</v>
      </c>
      <c r="J36" s="180" t="str">
        <f>IF(ISERROR(VLOOKUP($F36,PinMuxPub!$C$2:$M$132,MATCH(J$4,PinMuxPub!$C$2:$M$2,0),FALSE)),"",VLOOKUP($F36,PinMuxPub!$C$2:$M$132,MATCH(J$4,PinMuxPub!$C$2:$M$2,0),FALSE))</f>
        <v>flexpwm1.PWMB[0]</v>
      </c>
      <c r="K36" s="180" t="str">
        <f>IF(ISERROR(VLOOKUP($F36,PinMuxPub!$C$2:$M$132,MATCH(K$4,PinMuxPub!$C$2:$M$2,0),FALSE)),"",VLOOKUP($F36,PinMuxPub!$C$2:$M$132,MATCH(K$4,PinMuxPub!$C$2:$M$2,0),FALSE))</f>
        <v>lpuart5.RX</v>
      </c>
      <c r="L36" s="180" t="str">
        <f>IF(ISERROR(VLOOKUP($F36,PinMuxPub!$C$2:$M$132,MATCH(L$4,PinMuxPub!$C$2:$M$2,0),FALSE)),"",VLOOKUP($F36,PinMuxPub!$C$2:$M$132,MATCH(L$4,PinMuxPub!$C$2:$M$2,0),FALSE))</f>
        <v>enet.TX_EN</v>
      </c>
      <c r="M36" s="180" t="str">
        <f>IF(ISERROR(VLOOKUP($F36,PinMuxPub!$C$2:$M$132,MATCH(M$4,PinMuxPub!$C$2:$M$2,0),FALSE)),"",VLOOKUP($F36,PinMuxPub!$C$2:$M$132,MATCH(M$4,PinMuxPub!$C$2:$M$2,0),FALSE))</f>
        <v>gpt1.CAPTURE1</v>
      </c>
      <c r="N36" s="180" t="str">
        <f>IF(ISERROR(VLOOKUP($F36,PinMuxPub!$C$2:$M$132,MATCH(N$4,PinMuxPub!$C$2:$M$2,0),FALSE)),"",VLOOKUP($F36,PinMuxPub!$C$2:$M$132,MATCH(N$4,PinMuxPub!$C$2:$M$2,0),FALSE))</f>
        <v>gpio4.IO[24]</v>
      </c>
      <c r="O36" s="180" t="str">
        <f>IF(ISERROR(VLOOKUP($F36,PinMuxPub!$C$2:$M$132,MATCH(O$4,PinMuxPub!$C$2:$M$2,0),FALSE)),"",VLOOKUP($F36,PinMuxPub!$C$2:$M$132,MATCH(O$4,PinMuxPub!$C$2:$M$2,0),FALSE))</f>
        <v>anatop.TESTO[4]</v>
      </c>
      <c r="P36" s="286" t="str">
        <f>IF(ISERROR(VLOOKUP($F36,PinMuxPub!$C$2:$M$132,MATCH(P$4,PinMuxPub!$C$2:$M$2,0),FALSE)),"",VLOOKUP($F36,PinMuxPub!$C$2:$M$132,MATCH(P$4,PinMuxPub!$C$2:$M$2,0),FALSE))</f>
        <v>sim_m.HADDR[20]</v>
      </c>
      <c r="Q36" s="300" t="str">
        <f>IF(ISERROR(VLOOKUP(F36,PinMuxPub!$C$3:$C$132,1,FALSE)),"No","Yes")</f>
        <v>Yes</v>
      </c>
      <c r="R36" s="298" t="str">
        <f t="shared" si="7"/>
        <v>Yes</v>
      </c>
    </row>
    <row r="37" spans="1:18">
      <c r="A37" s="302">
        <f t="shared" si="3"/>
        <v>32</v>
      </c>
      <c r="B37" s="9">
        <f t="shared" si="0"/>
        <v>4</v>
      </c>
      <c r="C37" s="9">
        <f t="shared" si="1"/>
        <v>2</v>
      </c>
      <c r="D37" s="9" t="str">
        <f t="shared" si="2"/>
        <v>E</v>
      </c>
      <c r="E37" s="9">
        <f t="shared" si="4"/>
        <v>3</v>
      </c>
      <c r="F37" s="293" t="str">
        <f>VLOOKUP(D37,BallMap!$A$1:$X$39,MATCH(E37,BallMap!$A$1:$O$1,0),FALSE)</f>
        <v>GPIO_EMC_00</v>
      </c>
      <c r="G37" s="288">
        <f t="shared" si="5"/>
        <v>33</v>
      </c>
      <c r="H37" s="11" t="str">
        <f t="shared" si="6"/>
        <v>E3</v>
      </c>
      <c r="I37" s="180" t="str">
        <f>IF(ISERROR(VLOOKUP($F37,PinMuxPub!$C$2:$M$132,MATCH(I$4,PinMuxPub!$C$2:$M$2,0),FALSE)),"",VLOOKUP($F37,PinMuxPub!$C$2:$M$132,MATCH(I$4,PinMuxPub!$C$2:$M$2,0),FALSE))</f>
        <v>semc.DATA[0]</v>
      </c>
      <c r="J37" s="180" t="str">
        <f>IF(ISERROR(VLOOKUP($F37,PinMuxPub!$C$2:$M$132,MATCH(J$4,PinMuxPub!$C$2:$M$2,0),FALSE)),"",VLOOKUP($F37,PinMuxPub!$C$2:$M$132,MATCH(J$4,PinMuxPub!$C$2:$M$2,0),FALSE))</f>
        <v>flexpwm4.PWMA[0]</v>
      </c>
      <c r="K37" s="180" t="str">
        <f>IF(ISERROR(VLOOKUP($F37,PinMuxPub!$C$2:$M$132,MATCH(K$4,PinMuxPub!$C$2:$M$2,0),FALSE)),"",VLOOKUP($F37,PinMuxPub!$C$2:$M$132,MATCH(K$4,PinMuxPub!$C$2:$M$2,0),FALSE))</f>
        <v>lpspi2.SCK</v>
      </c>
      <c r="L37" s="180" t="str">
        <f>IF(ISERROR(VLOOKUP($F37,PinMuxPub!$C$2:$M$132,MATCH(L$4,PinMuxPub!$C$2:$M$2,0),FALSE)),"",VLOOKUP($F37,PinMuxPub!$C$2:$M$132,MATCH(L$4,PinMuxPub!$C$2:$M$2,0),FALSE))</f>
        <v>xbar1.XBAR_IN[2]</v>
      </c>
      <c r="M37" s="180" t="str">
        <f>IF(ISERROR(VLOOKUP($F37,PinMuxPub!$C$2:$M$132,MATCH(M$4,PinMuxPub!$C$2:$M$2,0),FALSE)),"",VLOOKUP($F37,PinMuxPub!$C$2:$M$132,MATCH(M$4,PinMuxPub!$C$2:$M$2,0),FALSE))</f>
        <v>flexio1.FLEXIO[0]</v>
      </c>
      <c r="N37" s="180" t="str">
        <f>IF(ISERROR(VLOOKUP($F37,PinMuxPub!$C$2:$M$132,MATCH(N$4,PinMuxPub!$C$2:$M$2,0),FALSE)),"",VLOOKUP($F37,PinMuxPub!$C$2:$M$132,MATCH(N$4,PinMuxPub!$C$2:$M$2,0),FALSE))</f>
        <v>gpio4.IO[0]</v>
      </c>
      <c r="O37" s="180" t="str">
        <f>IF(ISERROR(VLOOKUP($F37,PinMuxPub!$C$2:$M$132,MATCH(O$4,PinMuxPub!$C$2:$M$2,0),FALSE)),"",VLOOKUP($F37,PinMuxPub!$C$2:$M$132,MATCH(O$4,PinMuxPub!$C$2:$M$2,0),FALSE))</f>
        <v>anatop.USBPHY1_TSTI_TX_LS_MODE</v>
      </c>
      <c r="P37" s="286" t="str">
        <f>IF(ISERROR(VLOOKUP($F37,PinMuxPub!$C$2:$M$132,MATCH(P$4,PinMuxPub!$C$2:$M$2,0),FALSE)),"",VLOOKUP($F37,PinMuxPub!$C$2:$M$132,MATCH(P$4,PinMuxPub!$C$2:$M$2,0),FALSE))</f>
        <v>sjc.DONE</v>
      </c>
      <c r="Q37" s="300" t="str">
        <f>IF(ISERROR(VLOOKUP(F37,PinMuxPub!$C$3:$C$132,1,FALSE)),"No","Yes")</f>
        <v>Yes</v>
      </c>
      <c r="R37" s="298" t="str">
        <f t="shared" si="7"/>
        <v>Yes</v>
      </c>
    </row>
    <row r="38" spans="1:18">
      <c r="A38" s="302">
        <f t="shared" si="3"/>
        <v>33</v>
      </c>
      <c r="B38" s="9">
        <f t="shared" si="0"/>
        <v>5</v>
      </c>
      <c r="C38" s="9">
        <f t="shared" si="1"/>
        <v>2</v>
      </c>
      <c r="D38" s="9" t="str">
        <f t="shared" si="2"/>
        <v>F</v>
      </c>
      <c r="E38" s="9">
        <f t="shared" si="4"/>
        <v>3</v>
      </c>
      <c r="F38" s="293" t="str">
        <f>VLOOKUP(D38,BallMap!$A$1:$X$39,MATCH(E38,BallMap!$A$1:$O$1,0),FALSE)</f>
        <v>GPIO_EMC_01</v>
      </c>
      <c r="G38" s="288">
        <f t="shared" si="5"/>
        <v>34</v>
      </c>
      <c r="H38" s="11" t="str">
        <f t="shared" si="6"/>
        <v>F3</v>
      </c>
      <c r="I38" s="180" t="str">
        <f>IF(ISERROR(VLOOKUP($F38,PinMuxPub!$C$2:$M$132,MATCH(I$4,PinMuxPub!$C$2:$M$2,0),FALSE)),"",VLOOKUP($F38,PinMuxPub!$C$2:$M$132,MATCH(I$4,PinMuxPub!$C$2:$M$2,0),FALSE))</f>
        <v>semc.DATA[1]</v>
      </c>
      <c r="J38" s="180" t="str">
        <f>IF(ISERROR(VLOOKUP($F38,PinMuxPub!$C$2:$M$132,MATCH(J$4,PinMuxPub!$C$2:$M$2,0),FALSE)),"",VLOOKUP($F38,PinMuxPub!$C$2:$M$132,MATCH(J$4,PinMuxPub!$C$2:$M$2,0),FALSE))</f>
        <v>flexpwm4.PWMB[0]</v>
      </c>
      <c r="K38" s="180" t="str">
        <f>IF(ISERROR(VLOOKUP($F38,PinMuxPub!$C$2:$M$132,MATCH(K$4,PinMuxPub!$C$2:$M$2,0),FALSE)),"",VLOOKUP($F38,PinMuxPub!$C$2:$M$132,MATCH(K$4,PinMuxPub!$C$2:$M$2,0),FALSE))</f>
        <v>lpspi2.PCS0</v>
      </c>
      <c r="L38" s="180" t="str">
        <f>IF(ISERROR(VLOOKUP($F38,PinMuxPub!$C$2:$M$132,MATCH(L$4,PinMuxPub!$C$2:$M$2,0),FALSE)),"",VLOOKUP($F38,PinMuxPub!$C$2:$M$132,MATCH(L$4,PinMuxPub!$C$2:$M$2,0),FALSE))</f>
        <v>xbar1.XBAR_IN[3]</v>
      </c>
      <c r="M38" s="180" t="str">
        <f>IF(ISERROR(VLOOKUP($F38,PinMuxPub!$C$2:$M$132,MATCH(M$4,PinMuxPub!$C$2:$M$2,0),FALSE)),"",VLOOKUP($F38,PinMuxPub!$C$2:$M$132,MATCH(M$4,PinMuxPub!$C$2:$M$2,0),FALSE))</f>
        <v>flexio1.FLEXIO[1]</v>
      </c>
      <c r="N38" s="180" t="str">
        <f>IF(ISERROR(VLOOKUP($F38,PinMuxPub!$C$2:$M$132,MATCH(N$4,PinMuxPub!$C$2:$M$2,0),FALSE)),"",VLOOKUP($F38,PinMuxPub!$C$2:$M$132,MATCH(N$4,PinMuxPub!$C$2:$M$2,0),FALSE))</f>
        <v>gpio4.IO[1]</v>
      </c>
      <c r="O38" s="180" t="str">
        <f>IF(ISERROR(VLOOKUP($F38,PinMuxPub!$C$2:$M$132,MATCH(O$4,PinMuxPub!$C$2:$M$2,0),FALSE)),"",VLOOKUP($F38,PinMuxPub!$C$2:$M$132,MATCH(O$4,PinMuxPub!$C$2:$M$2,0),FALSE))</f>
        <v>anatop.USBPHY1_TSTI_TX_HS_MODE</v>
      </c>
      <c r="P38" s="286" t="str">
        <f>IF(ISERROR(VLOOKUP($F38,PinMuxPub!$C$2:$M$132,MATCH(P$4,PinMuxPub!$C$2:$M$2,0),FALSE)),"",VLOOKUP($F38,PinMuxPub!$C$2:$M$132,MATCH(P$4,PinMuxPub!$C$2:$M$2,0),FALSE))</f>
        <v>sjc.DE_B</v>
      </c>
      <c r="Q38" s="300" t="str">
        <f>IF(ISERROR(VLOOKUP(F38,PinMuxPub!$C$3:$C$132,1,FALSE)),"No","Yes")</f>
        <v>Yes</v>
      </c>
      <c r="R38" s="298" t="str">
        <f t="shared" si="7"/>
        <v>Yes</v>
      </c>
    </row>
    <row r="39" spans="1:18">
      <c r="A39" s="302">
        <f t="shared" si="3"/>
        <v>34</v>
      </c>
      <c r="B39" s="9">
        <f t="shared" si="0"/>
        <v>6</v>
      </c>
      <c r="C39" s="9">
        <f t="shared" si="1"/>
        <v>2</v>
      </c>
      <c r="D39" s="9" t="str">
        <f t="shared" si="2"/>
        <v>G</v>
      </c>
      <c r="E39" s="9">
        <f t="shared" si="4"/>
        <v>3</v>
      </c>
      <c r="F39" s="293" t="str">
        <f>VLOOKUP(D39,BallMap!$A$1:$X$39,MATCH(E39,BallMap!$A$1:$O$1,0),FALSE)</f>
        <v>GPIO_EMC_11</v>
      </c>
      <c r="G39" s="288">
        <f t="shared" si="5"/>
        <v>35</v>
      </c>
      <c r="H39" s="11" t="str">
        <f t="shared" si="6"/>
        <v>G3</v>
      </c>
      <c r="I39" s="180" t="str">
        <f>IF(ISERROR(VLOOKUP($F39,PinMuxPub!$C$2:$M$132,MATCH(I$4,PinMuxPub!$C$2:$M$2,0),FALSE)),"",VLOOKUP($F39,PinMuxPub!$C$2:$M$132,MATCH(I$4,PinMuxPub!$C$2:$M$2,0),FALSE))</f>
        <v>semc.ADDR[2]</v>
      </c>
      <c r="J39" s="180" t="str">
        <f>IF(ISERROR(VLOOKUP($F39,PinMuxPub!$C$2:$M$132,MATCH(J$4,PinMuxPub!$C$2:$M$2,0),FALSE)),"",VLOOKUP($F39,PinMuxPub!$C$2:$M$132,MATCH(J$4,PinMuxPub!$C$2:$M$2,0),FALSE))</f>
        <v>flexpwm2.PWMB[2]</v>
      </c>
      <c r="K39" s="180" t="str">
        <f>IF(ISERROR(VLOOKUP($F39,PinMuxPub!$C$2:$M$132,MATCH(K$4,PinMuxPub!$C$2:$M$2,0),FALSE)),"",VLOOKUP($F39,PinMuxPub!$C$2:$M$132,MATCH(K$4,PinMuxPub!$C$2:$M$2,0),FALSE))</f>
        <v>lpi2c4.SDA</v>
      </c>
      <c r="L39" s="180" t="str">
        <f>IF(ISERROR(VLOOKUP($F39,PinMuxPub!$C$2:$M$132,MATCH(L$4,PinMuxPub!$C$2:$M$2,0),FALSE)),"",VLOOKUP($F39,PinMuxPub!$C$2:$M$132,MATCH(L$4,PinMuxPub!$C$2:$M$2,0),FALSE))</f>
        <v>usdhc2.RESET_B</v>
      </c>
      <c r="M39" s="180" t="str">
        <f>IF(ISERROR(VLOOKUP($F39,PinMuxPub!$C$2:$M$132,MATCH(M$4,PinMuxPub!$C$2:$M$2,0),FALSE)),"",VLOOKUP($F39,PinMuxPub!$C$2:$M$132,MATCH(M$4,PinMuxPub!$C$2:$M$2,0),FALSE))</f>
        <v>flexio1.FLEXIO[11]</v>
      </c>
      <c r="N39" s="180" t="str">
        <f>IF(ISERROR(VLOOKUP($F39,PinMuxPub!$C$2:$M$132,MATCH(N$4,PinMuxPub!$C$2:$M$2,0),FALSE)),"",VLOOKUP($F39,PinMuxPub!$C$2:$M$132,MATCH(N$4,PinMuxPub!$C$2:$M$2,0),FALSE))</f>
        <v>gpio4.IO[11]</v>
      </c>
      <c r="O39" s="180" t="str">
        <f>IF(ISERROR(VLOOKUP($F39,PinMuxPub!$C$2:$M$132,MATCH(O$4,PinMuxPub!$C$2:$M$2,0),FALSE)),"",VLOOKUP($F39,PinMuxPub!$C$2:$M$132,MATCH(O$4,PinMuxPub!$C$2:$M$2,0),FALSE))</f>
        <v>anatop.USBPHY2_TSTO_RX_HS_RXD</v>
      </c>
      <c r="P39" s="286" t="str">
        <f>IF(ISERROR(VLOOKUP($F39,PinMuxPub!$C$2:$M$132,MATCH(P$4,PinMuxPub!$C$2:$M$2,0),FALSE)),"",VLOOKUP($F39,PinMuxPub!$C$2:$M$132,MATCH(P$4,PinMuxPub!$C$2:$M$2,0),FALSE))</f>
        <v>sim_m.HADDR[7]</v>
      </c>
      <c r="Q39" s="300" t="str">
        <f>IF(ISERROR(VLOOKUP(F39,PinMuxPub!$C$3:$C$132,1,FALSE)),"No","Yes")</f>
        <v>Yes</v>
      </c>
      <c r="R39" s="298" t="str">
        <f t="shared" si="7"/>
        <v>Yes</v>
      </c>
    </row>
    <row r="40" spans="1:18">
      <c r="A40" s="302">
        <f t="shared" si="3"/>
        <v>35</v>
      </c>
      <c r="B40" s="9">
        <f t="shared" si="0"/>
        <v>7</v>
      </c>
      <c r="C40" s="9">
        <f t="shared" si="1"/>
        <v>2</v>
      </c>
      <c r="D40" s="9" t="str">
        <f t="shared" si="2"/>
        <v>H</v>
      </c>
      <c r="E40" s="9">
        <f t="shared" si="4"/>
        <v>3</v>
      </c>
      <c r="F40" s="293" t="str">
        <f>VLOOKUP(D40,BallMap!$A$1:$X$39,MATCH(E40,BallMap!$A$1:$O$1,0),FALSE)</f>
        <v>GPIO_EMC_08</v>
      </c>
      <c r="G40" s="288">
        <f t="shared" si="5"/>
        <v>36</v>
      </c>
      <c r="H40" s="11" t="str">
        <f t="shared" si="6"/>
        <v>H3</v>
      </c>
      <c r="I40" s="180" t="str">
        <f>IF(ISERROR(VLOOKUP($F40,PinMuxPub!$C$2:$M$132,MATCH(I$4,PinMuxPub!$C$2:$M$2,0),FALSE)),"",VLOOKUP($F40,PinMuxPub!$C$2:$M$132,MATCH(I$4,PinMuxPub!$C$2:$M$2,0),FALSE))</f>
        <v>semc.DM[0]</v>
      </c>
      <c r="J40" s="180" t="str">
        <f>IF(ISERROR(VLOOKUP($F40,PinMuxPub!$C$2:$M$132,MATCH(J$4,PinMuxPub!$C$2:$M$2,0),FALSE)),"",VLOOKUP($F40,PinMuxPub!$C$2:$M$132,MATCH(J$4,PinMuxPub!$C$2:$M$2,0),FALSE))</f>
        <v>flexpwm2.PWMA[1]</v>
      </c>
      <c r="K40" s="180" t="str">
        <f>IF(ISERROR(VLOOKUP($F40,PinMuxPub!$C$2:$M$132,MATCH(K$4,PinMuxPub!$C$2:$M$2,0),FALSE)),"",VLOOKUP($F40,PinMuxPub!$C$2:$M$132,MATCH(K$4,PinMuxPub!$C$2:$M$2,0),FALSE))</f>
        <v>sai2.RX_DATA</v>
      </c>
      <c r="L40" s="180" t="str">
        <f>IF(ISERROR(VLOOKUP($F40,PinMuxPub!$C$2:$M$132,MATCH(L$4,PinMuxPub!$C$2:$M$2,0),FALSE)),"",VLOOKUP($F40,PinMuxPub!$C$2:$M$132,MATCH(L$4,PinMuxPub!$C$2:$M$2,0),FALSE))</f>
        <v>xbar1.XBAR_INOUT[17]</v>
      </c>
      <c r="M40" s="180" t="str">
        <f>IF(ISERROR(VLOOKUP($F40,PinMuxPub!$C$2:$M$132,MATCH(M$4,PinMuxPub!$C$2:$M$2,0),FALSE)),"",VLOOKUP($F40,PinMuxPub!$C$2:$M$132,MATCH(M$4,PinMuxPub!$C$2:$M$2,0),FALSE))</f>
        <v>flexio1.FLEXIO[8]</v>
      </c>
      <c r="N40" s="180" t="str">
        <f>IF(ISERROR(VLOOKUP($F40,PinMuxPub!$C$2:$M$132,MATCH(N$4,PinMuxPub!$C$2:$M$2,0),FALSE)),"",VLOOKUP($F40,PinMuxPub!$C$2:$M$132,MATCH(N$4,PinMuxPub!$C$2:$M$2,0),FALSE))</f>
        <v>gpio4.IO[8]</v>
      </c>
      <c r="O40" s="180" t="str">
        <f>IF(ISERROR(VLOOKUP($F40,PinMuxPub!$C$2:$M$132,MATCH(O$4,PinMuxPub!$C$2:$M$2,0),FALSE)),"",VLOOKUP($F40,PinMuxPub!$C$2:$M$132,MATCH(O$4,PinMuxPub!$C$2:$M$2,0),FALSE))</f>
        <v>anatop.USBPHY1_TSTI_TX_DP</v>
      </c>
      <c r="P40" s="286" t="str">
        <f>IF(ISERROR(VLOOKUP($F40,PinMuxPub!$C$2:$M$132,MATCH(P$4,PinMuxPub!$C$2:$M$2,0),FALSE)),"",VLOOKUP($F40,PinMuxPub!$C$2:$M$132,MATCH(P$4,PinMuxPub!$C$2:$M$2,0),FALSE))</f>
        <v>sim_m.HADDR[4]</v>
      </c>
      <c r="Q40" s="300" t="str">
        <f>IF(ISERROR(VLOOKUP(F40,PinMuxPub!$C$3:$C$132,1,FALSE)),"No","Yes")</f>
        <v>Yes</v>
      </c>
      <c r="R40" s="298" t="str">
        <f t="shared" si="7"/>
        <v>Yes</v>
      </c>
    </row>
    <row r="41" spans="1:18">
      <c r="A41" s="302">
        <f t="shared" si="3"/>
        <v>36</v>
      </c>
      <c r="B41" s="9">
        <f t="shared" si="0"/>
        <v>8</v>
      </c>
      <c r="C41" s="9">
        <f t="shared" si="1"/>
        <v>2</v>
      </c>
      <c r="D41" s="9" t="str">
        <f t="shared" si="2"/>
        <v>J</v>
      </c>
      <c r="E41" s="9">
        <f t="shared" si="4"/>
        <v>3</v>
      </c>
      <c r="F41" s="293" t="str">
        <f>VLOOKUP(D41,BallMap!$A$1:$X$39,MATCH(E41,BallMap!$A$1:$O$1,0),FALSE)</f>
        <v>GPIO_SD_B0_01</v>
      </c>
      <c r="G41" s="288">
        <f t="shared" si="5"/>
        <v>37</v>
      </c>
      <c r="H41" s="11" t="str">
        <f t="shared" si="6"/>
        <v>J3</v>
      </c>
      <c r="I41" s="180" t="str">
        <f>IF(ISERROR(VLOOKUP($F41,PinMuxPub!$C$2:$M$132,MATCH(I$4,PinMuxPub!$C$2:$M$2,0),FALSE)),"",VLOOKUP($F41,PinMuxPub!$C$2:$M$132,MATCH(I$4,PinMuxPub!$C$2:$M$2,0),FALSE))</f>
        <v>usdhc1.CLK</v>
      </c>
      <c r="J41" s="180" t="str">
        <f>IF(ISERROR(VLOOKUP($F41,PinMuxPub!$C$2:$M$132,MATCH(J$4,PinMuxPub!$C$2:$M$2,0),FALSE)),"",VLOOKUP($F41,PinMuxPub!$C$2:$M$132,MATCH(J$4,PinMuxPub!$C$2:$M$2,0),FALSE))</f>
        <v>flexpwm1.PWMB[0]</v>
      </c>
      <c r="K41" s="180" t="str">
        <f>IF(ISERROR(VLOOKUP($F41,PinMuxPub!$C$2:$M$132,MATCH(K$4,PinMuxPub!$C$2:$M$2,0),FALSE)),"",VLOOKUP($F41,PinMuxPub!$C$2:$M$132,MATCH(K$4,PinMuxPub!$C$2:$M$2,0),FALSE))</f>
        <v>lpi2c3.SDA</v>
      </c>
      <c r="L41" s="180" t="str">
        <f>IF(ISERROR(VLOOKUP($F41,PinMuxPub!$C$2:$M$132,MATCH(L$4,PinMuxPub!$C$2:$M$2,0),FALSE)),"",VLOOKUP($F41,PinMuxPub!$C$2:$M$132,MATCH(L$4,PinMuxPub!$C$2:$M$2,0),FALSE))</f>
        <v>xbar1.XBAR_INOUT[5]</v>
      </c>
      <c r="M41" s="180" t="str">
        <f>IF(ISERROR(VLOOKUP($F41,PinMuxPub!$C$2:$M$132,MATCH(M$4,PinMuxPub!$C$2:$M$2,0),FALSE)),"",VLOOKUP($F41,PinMuxPub!$C$2:$M$132,MATCH(M$4,PinMuxPub!$C$2:$M$2,0),FALSE))</f>
        <v>lpspi1.PCS0</v>
      </c>
      <c r="N41" s="180" t="str">
        <f>IF(ISERROR(VLOOKUP($F41,PinMuxPub!$C$2:$M$132,MATCH(N$4,PinMuxPub!$C$2:$M$2,0),FALSE)),"",VLOOKUP($F41,PinMuxPub!$C$2:$M$132,MATCH(N$4,PinMuxPub!$C$2:$M$2,0),FALSE))</f>
        <v>gpio3.IO[13]</v>
      </c>
      <c r="O41" s="180" t="str">
        <f>IF(ISERROR(VLOOKUP($F41,PinMuxPub!$C$2:$M$132,MATCH(O$4,PinMuxPub!$C$2:$M$2,0),FALSE)),"",VLOOKUP($F41,PinMuxPub!$C$2:$M$132,MATCH(O$4,PinMuxPub!$C$2:$M$2,0),FALSE))</f>
        <v>flexspi.B_SS1_B</v>
      </c>
      <c r="P41" s="286" t="str">
        <f>IF(ISERROR(VLOOKUP($F41,PinMuxPub!$C$2:$M$132,MATCH(P$4,PinMuxPub!$C$2:$M$2,0),FALSE)),"",VLOOKUP($F41,PinMuxPub!$C$2:$M$132,MATCH(P$4,PinMuxPub!$C$2:$M$2,0),FALSE))</f>
        <v>tpsmp.HDATA[31]</v>
      </c>
      <c r="Q41" s="300" t="str">
        <f>IF(ISERROR(VLOOKUP(F41,PinMuxPub!$C$3:$C$132,1,FALSE)),"No","Yes")</f>
        <v>Yes</v>
      </c>
      <c r="R41" s="298" t="str">
        <f t="shared" si="7"/>
        <v>Yes</v>
      </c>
    </row>
    <row r="42" spans="1:18">
      <c r="A42" s="302">
        <f t="shared" si="3"/>
        <v>37</v>
      </c>
      <c r="B42" s="9">
        <f t="shared" si="0"/>
        <v>9</v>
      </c>
      <c r="C42" s="9">
        <f t="shared" si="1"/>
        <v>2</v>
      </c>
      <c r="D42" s="9" t="str">
        <f t="shared" si="2"/>
        <v>K</v>
      </c>
      <c r="E42" s="9">
        <f t="shared" si="4"/>
        <v>3</v>
      </c>
      <c r="F42" s="293" t="str">
        <f>VLOOKUP(D42,BallMap!$A$1:$X$39,MATCH(E42,BallMap!$A$1:$O$1,0),FALSE)</f>
        <v>DCDC_PSWITCH</v>
      </c>
      <c r="G42" s="288">
        <f t="shared" si="5"/>
        <v>38</v>
      </c>
      <c r="H42" s="11" t="str">
        <f t="shared" si="6"/>
        <v>K3</v>
      </c>
      <c r="I42" s="180" t="str">
        <f>IF(ISERROR(VLOOKUP($F42,PinMuxPub!$C$2:$M$132,MATCH(I$4,PinMuxPub!$C$2:$M$2,0),FALSE)),"",VLOOKUP($F42,PinMuxPub!$C$2:$M$132,MATCH(I$4,PinMuxPub!$C$2:$M$2,0),FALSE))</f>
        <v/>
      </c>
      <c r="J42" s="180" t="str">
        <f>IF(ISERROR(VLOOKUP($F42,PinMuxPub!$C$2:$M$132,MATCH(J$4,PinMuxPub!$C$2:$M$2,0),FALSE)),"",VLOOKUP($F42,PinMuxPub!$C$2:$M$132,MATCH(J$4,PinMuxPub!$C$2:$M$2,0),FALSE))</f>
        <v/>
      </c>
      <c r="K42" s="180" t="str">
        <f>IF(ISERROR(VLOOKUP($F42,PinMuxPub!$C$2:$M$132,MATCH(K$4,PinMuxPub!$C$2:$M$2,0),FALSE)),"",VLOOKUP($F42,PinMuxPub!$C$2:$M$132,MATCH(K$4,PinMuxPub!$C$2:$M$2,0),FALSE))</f>
        <v/>
      </c>
      <c r="L42" s="180" t="str">
        <f>IF(ISERROR(VLOOKUP($F42,PinMuxPub!$C$2:$M$132,MATCH(L$4,PinMuxPub!$C$2:$M$2,0),FALSE)),"",VLOOKUP($F42,PinMuxPub!$C$2:$M$132,MATCH(L$4,PinMuxPub!$C$2:$M$2,0),FALSE))</f>
        <v/>
      </c>
      <c r="M42" s="180" t="str">
        <f>IF(ISERROR(VLOOKUP($F42,PinMuxPub!$C$2:$M$132,MATCH(M$4,PinMuxPub!$C$2:$M$2,0),FALSE)),"",VLOOKUP($F42,PinMuxPub!$C$2:$M$132,MATCH(M$4,PinMuxPub!$C$2:$M$2,0),FALSE))</f>
        <v/>
      </c>
      <c r="N42" s="180" t="str">
        <f>IF(ISERROR(VLOOKUP($F42,PinMuxPub!$C$2:$M$132,MATCH(N$4,PinMuxPub!$C$2:$M$2,0),FALSE)),"",VLOOKUP($F42,PinMuxPub!$C$2:$M$132,MATCH(N$4,PinMuxPub!$C$2:$M$2,0),FALSE))</f>
        <v/>
      </c>
      <c r="O42" s="180" t="str">
        <f>IF(ISERROR(VLOOKUP($F42,PinMuxPub!$C$2:$M$132,MATCH(O$4,PinMuxPub!$C$2:$M$2,0),FALSE)),"",VLOOKUP($F42,PinMuxPub!$C$2:$M$132,MATCH(O$4,PinMuxPub!$C$2:$M$2,0),FALSE))</f>
        <v/>
      </c>
      <c r="P42" s="286" t="str">
        <f>IF(ISERROR(VLOOKUP($F42,PinMuxPub!$C$2:$M$132,MATCH(P$4,PinMuxPub!$C$2:$M$2,0),FALSE)),"",VLOOKUP($F42,PinMuxPub!$C$2:$M$132,MATCH(P$4,PinMuxPub!$C$2:$M$2,0),FALSE))</f>
        <v/>
      </c>
      <c r="Q42" s="300" t="str">
        <f>IF(ISERROR(VLOOKUP(F42,PinMuxPub!$C$3:$C$132,1,FALSE)),"No","Yes")</f>
        <v>No</v>
      </c>
      <c r="R42" s="298" t="str">
        <f t="shared" si="7"/>
        <v>No</v>
      </c>
    </row>
    <row r="43" spans="1:18">
      <c r="A43" s="302">
        <f t="shared" si="3"/>
        <v>38</v>
      </c>
      <c r="B43" s="9">
        <f t="shared" si="0"/>
        <v>10</v>
      </c>
      <c r="C43" s="9">
        <f t="shared" si="1"/>
        <v>2</v>
      </c>
      <c r="D43" s="9" t="str">
        <f t="shared" si="2"/>
        <v>L</v>
      </c>
      <c r="E43" s="9">
        <f t="shared" si="4"/>
        <v>3</v>
      </c>
      <c r="F43" s="293" t="str">
        <f>VLOOKUP(D43,BallMap!$A$1:$X$39,MATCH(E43,BallMap!$A$1:$O$1,0),FALSE)</f>
        <v>GPIO_SD_B1_06</v>
      </c>
      <c r="G43" s="288">
        <f t="shared" si="5"/>
        <v>39</v>
      </c>
      <c r="H43" s="11" t="str">
        <f t="shared" si="6"/>
        <v>L3</v>
      </c>
      <c r="I43" s="180" t="str">
        <f>IF(ISERROR(VLOOKUP($F43,PinMuxPub!$C$2:$M$132,MATCH(I$4,PinMuxPub!$C$2:$M$2,0),FALSE)),"",VLOOKUP($F43,PinMuxPub!$C$2:$M$132,MATCH(I$4,PinMuxPub!$C$2:$M$2,0),FALSE))</f>
        <v>usdhc2.RESET_B</v>
      </c>
      <c r="J43" s="180" t="str">
        <f>IF(ISERROR(VLOOKUP($F43,PinMuxPub!$C$2:$M$132,MATCH(J$4,PinMuxPub!$C$2:$M$2,0),FALSE)),"",VLOOKUP($F43,PinMuxPub!$C$2:$M$132,MATCH(J$4,PinMuxPub!$C$2:$M$2,0),FALSE))</f>
        <v>flexspi.A_SS0_B</v>
      </c>
      <c r="K43" s="180" t="str">
        <f>IF(ISERROR(VLOOKUP($F43,PinMuxPub!$C$2:$M$132,MATCH(K$4,PinMuxPub!$C$2:$M$2,0),FALSE)),"",VLOOKUP($F43,PinMuxPub!$C$2:$M$132,MATCH(K$4,PinMuxPub!$C$2:$M$2,0),FALSE))</f>
        <v>lpuart7.CTS_B</v>
      </c>
      <c r="L43" s="180" t="str">
        <f>IF(ISERROR(VLOOKUP($F43,PinMuxPub!$C$2:$M$132,MATCH(L$4,PinMuxPub!$C$2:$M$2,0),FALSE)),"",VLOOKUP($F43,PinMuxPub!$C$2:$M$132,MATCH(L$4,PinMuxPub!$C$2:$M$2,0),FALSE))</f>
        <v>sai1.RX_DATA[0]</v>
      </c>
      <c r="M43" s="180" t="str">
        <f>IF(ISERROR(VLOOKUP($F43,PinMuxPub!$C$2:$M$132,MATCH(M$4,PinMuxPub!$C$2:$M$2,0),FALSE)),"",VLOOKUP($F43,PinMuxPub!$C$2:$M$132,MATCH(M$4,PinMuxPub!$C$2:$M$2,0),FALSE))</f>
        <v>lpspi2.PCS0</v>
      </c>
      <c r="N43" s="180" t="str">
        <f>IF(ISERROR(VLOOKUP($F43,PinMuxPub!$C$2:$M$132,MATCH(N$4,PinMuxPub!$C$2:$M$2,0),FALSE)),"",VLOOKUP($F43,PinMuxPub!$C$2:$M$132,MATCH(N$4,PinMuxPub!$C$2:$M$2,0),FALSE))</f>
        <v>gpio3.IO[6]</v>
      </c>
      <c r="O43" s="180" t="str">
        <f>IF(ISERROR(VLOOKUP($F43,PinMuxPub!$C$2:$M$132,MATCH(O$4,PinMuxPub!$C$2:$M$2,0),FALSE)),"",VLOOKUP($F43,PinMuxPub!$C$2:$M$132,MATCH(O$4,PinMuxPub!$C$2:$M$2,0),FALSE))</f>
        <v>ccm.PLL3_BYP</v>
      </c>
      <c r="P43" s="286" t="str">
        <f>IF(ISERROR(VLOOKUP($F43,PinMuxPub!$C$2:$M$132,MATCH(P$4,PinMuxPub!$C$2:$M$2,0),FALSE)),"",VLOOKUP($F43,PinMuxPub!$C$2:$M$132,MATCH(P$4,PinMuxPub!$C$2:$M$2,0),FALSE))</f>
        <v>sim_m.HSIZE[0]</v>
      </c>
      <c r="Q43" s="300" t="str">
        <f>IF(ISERROR(VLOOKUP(F43,PinMuxPub!$C$3:$C$132,1,FALSE)),"No","Yes")</f>
        <v>Yes</v>
      </c>
      <c r="R43" s="298" t="str">
        <f t="shared" si="7"/>
        <v>Yes</v>
      </c>
    </row>
    <row r="44" spans="1:18">
      <c r="A44" s="302">
        <f t="shared" si="3"/>
        <v>39</v>
      </c>
      <c r="B44" s="9">
        <f t="shared" si="0"/>
        <v>11</v>
      </c>
      <c r="C44" s="9">
        <f t="shared" si="1"/>
        <v>2</v>
      </c>
      <c r="D44" s="9" t="str">
        <f t="shared" si="2"/>
        <v>M</v>
      </c>
      <c r="E44" s="9">
        <f t="shared" si="4"/>
        <v>3</v>
      </c>
      <c r="F44" s="293" t="str">
        <f>VLOOKUP(D44,BallMap!$A$1:$X$39,MATCH(E44,BallMap!$A$1:$O$1,0),FALSE)</f>
        <v>GPIO_SD_B1_02</v>
      </c>
      <c r="G44" s="288">
        <f t="shared" si="5"/>
        <v>40</v>
      </c>
      <c r="H44" s="11" t="str">
        <f t="shared" si="6"/>
        <v>M3</v>
      </c>
      <c r="I44" s="180" t="str">
        <f>IF(ISERROR(VLOOKUP($F44,PinMuxPub!$C$2:$M$132,MATCH(I$4,PinMuxPub!$C$2:$M$2,0),FALSE)),"",VLOOKUP($F44,PinMuxPub!$C$2:$M$132,MATCH(I$4,PinMuxPub!$C$2:$M$2,0),FALSE))</f>
        <v>usdhc2.DATA1</v>
      </c>
      <c r="J44" s="180" t="str">
        <f>IF(ISERROR(VLOOKUP($F44,PinMuxPub!$C$2:$M$132,MATCH(J$4,PinMuxPub!$C$2:$M$2,0),FALSE)),"",VLOOKUP($F44,PinMuxPub!$C$2:$M$132,MATCH(J$4,PinMuxPub!$C$2:$M$2,0),FALSE))</f>
        <v>flexspi.B_DATA[1]</v>
      </c>
      <c r="K44" s="180" t="str">
        <f>IF(ISERROR(VLOOKUP($F44,PinMuxPub!$C$2:$M$132,MATCH(K$4,PinMuxPub!$C$2:$M$2,0),FALSE)),"",VLOOKUP($F44,PinMuxPub!$C$2:$M$132,MATCH(K$4,PinMuxPub!$C$2:$M$2,0),FALSE))</f>
        <v>flexpwm2.PWMA[3]</v>
      </c>
      <c r="L44" s="180" t="str">
        <f>IF(ISERROR(VLOOKUP($F44,PinMuxPub!$C$2:$M$132,MATCH(L$4,PinMuxPub!$C$2:$M$2,0),FALSE)),"",VLOOKUP($F44,PinMuxPub!$C$2:$M$132,MATCH(L$4,PinMuxPub!$C$2:$M$2,0),FALSE))</f>
        <v>sai1.TX_DATA[1]</v>
      </c>
      <c r="M44" s="180" t="str">
        <f>IF(ISERROR(VLOOKUP($F44,PinMuxPub!$C$2:$M$132,MATCH(M$4,PinMuxPub!$C$2:$M$2,0),FALSE)),"",VLOOKUP($F44,PinMuxPub!$C$2:$M$132,MATCH(M$4,PinMuxPub!$C$2:$M$2,0),FALSE))</f>
        <v>flexcan1.TX</v>
      </c>
      <c r="N44" s="180" t="str">
        <f>IF(ISERROR(VLOOKUP($F44,PinMuxPub!$C$2:$M$132,MATCH(N$4,PinMuxPub!$C$2:$M$2,0),FALSE)),"",VLOOKUP($F44,PinMuxPub!$C$2:$M$132,MATCH(N$4,PinMuxPub!$C$2:$M$2,0),FALSE))</f>
        <v>gpio3.IO[2]</v>
      </c>
      <c r="O44" s="180" t="str">
        <f>IF(ISERROR(VLOOKUP($F44,PinMuxPub!$C$2:$M$132,MATCH(O$4,PinMuxPub!$C$2:$M$2,0),FALSE)),"",VLOOKUP($F44,PinMuxPub!$C$2:$M$132,MATCH(O$4,PinMuxPub!$C$2:$M$2,0),FALSE))</f>
        <v>ccm.WAIT</v>
      </c>
      <c r="P44" s="286" t="str">
        <f>IF(ISERROR(VLOOKUP($F44,PinMuxPub!$C$2:$M$132,MATCH(P$4,PinMuxPub!$C$2:$M$2,0),FALSE)),"",VLOOKUP($F44,PinMuxPub!$C$2:$M$132,MATCH(P$4,PinMuxPub!$C$2:$M$2,0),FALSE))</f>
        <v>sim_m.HPROT[2]</v>
      </c>
      <c r="Q44" s="300" t="str">
        <f>IF(ISERROR(VLOOKUP(F44,PinMuxPub!$C$3:$C$132,1,FALSE)),"No","Yes")</f>
        <v>Yes</v>
      </c>
      <c r="R44" s="298" t="str">
        <f t="shared" si="7"/>
        <v>Yes</v>
      </c>
    </row>
    <row r="45" spans="1:18">
      <c r="A45" s="302">
        <f t="shared" si="3"/>
        <v>40</v>
      </c>
      <c r="B45" s="9">
        <f t="shared" si="0"/>
        <v>12</v>
      </c>
      <c r="C45" s="9">
        <f t="shared" si="1"/>
        <v>2</v>
      </c>
      <c r="D45" s="9" t="str">
        <f t="shared" si="2"/>
        <v>N</v>
      </c>
      <c r="E45" s="9">
        <f t="shared" si="4"/>
        <v>3</v>
      </c>
      <c r="F45" s="293" t="str">
        <f>VLOOKUP(D45,BallMap!$A$1:$X$39,MATCH(E45,BallMap!$A$1:$O$1,0),FALSE)</f>
        <v>GPIO_SD_B1_05</v>
      </c>
      <c r="G45" s="288">
        <f t="shared" si="5"/>
        <v>41</v>
      </c>
      <c r="H45" s="11" t="str">
        <f t="shared" si="6"/>
        <v>N3</v>
      </c>
      <c r="I45" s="180" t="str">
        <f>IF(ISERROR(VLOOKUP($F45,PinMuxPub!$C$2:$M$132,MATCH(I$4,PinMuxPub!$C$2:$M$2,0),FALSE)),"",VLOOKUP($F45,PinMuxPub!$C$2:$M$132,MATCH(I$4,PinMuxPub!$C$2:$M$2,0),FALSE))</f>
        <v>usdhc2.CMD</v>
      </c>
      <c r="J45" s="180" t="str">
        <f>IF(ISERROR(VLOOKUP($F45,PinMuxPub!$C$2:$M$132,MATCH(J$4,PinMuxPub!$C$2:$M$2,0),FALSE)),"",VLOOKUP($F45,PinMuxPub!$C$2:$M$132,MATCH(J$4,PinMuxPub!$C$2:$M$2,0),FALSE))</f>
        <v>flexspi.A_DQS</v>
      </c>
      <c r="K45" s="180" t="str">
        <f>IF(ISERROR(VLOOKUP($F45,PinMuxPub!$C$2:$M$132,MATCH(K$4,PinMuxPub!$C$2:$M$2,0),FALSE)),"",VLOOKUP($F45,PinMuxPub!$C$2:$M$132,MATCH(K$4,PinMuxPub!$C$2:$M$2,0),FALSE))</f>
        <v>lpi2c1.SDA</v>
      </c>
      <c r="L45" s="180" t="str">
        <f>IF(ISERROR(VLOOKUP($F45,PinMuxPub!$C$2:$M$132,MATCH(L$4,PinMuxPub!$C$2:$M$2,0),FALSE)),"",VLOOKUP($F45,PinMuxPub!$C$2:$M$132,MATCH(L$4,PinMuxPub!$C$2:$M$2,0),FALSE))</f>
        <v>sai1.RX_BCLK</v>
      </c>
      <c r="M45" s="180" t="str">
        <f>IF(ISERROR(VLOOKUP($F45,PinMuxPub!$C$2:$M$132,MATCH(M$4,PinMuxPub!$C$2:$M$2,0),FALSE)),"",VLOOKUP($F45,PinMuxPub!$C$2:$M$132,MATCH(M$4,PinMuxPub!$C$2:$M$2,0),FALSE))</f>
        <v>flexspi.B_SS0_B</v>
      </c>
      <c r="N45" s="180" t="str">
        <f>IF(ISERROR(VLOOKUP($F45,PinMuxPub!$C$2:$M$132,MATCH(N$4,PinMuxPub!$C$2:$M$2,0),FALSE)),"",VLOOKUP($F45,PinMuxPub!$C$2:$M$132,MATCH(N$4,PinMuxPub!$C$2:$M$2,0),FALSE))</f>
        <v>gpio3.IO[5]</v>
      </c>
      <c r="O45" s="180" t="str">
        <f>IF(ISERROR(VLOOKUP($F45,PinMuxPub!$C$2:$M$132,MATCH(O$4,PinMuxPub!$C$2:$M$2,0),FALSE)),"",VLOOKUP($F45,PinMuxPub!$C$2:$M$132,MATCH(O$4,PinMuxPub!$C$2:$M$2,0),FALSE))</f>
        <v>ccm.PLL2_BYP</v>
      </c>
      <c r="P45" s="286" t="str">
        <f>IF(ISERROR(VLOOKUP($F45,PinMuxPub!$C$2:$M$132,MATCH(P$4,PinMuxPub!$C$2:$M$2,0),FALSE)),"",VLOOKUP($F45,PinMuxPub!$C$2:$M$132,MATCH(P$4,PinMuxPub!$C$2:$M$2,0),FALSE))</f>
        <v>sim_m.HRESP</v>
      </c>
      <c r="Q45" s="300" t="str">
        <f>IF(ISERROR(VLOOKUP(F45,PinMuxPub!$C$3:$C$132,1,FALSE)),"No","Yes")</f>
        <v>Yes</v>
      </c>
      <c r="R45" s="298" t="str">
        <f t="shared" si="7"/>
        <v>Yes</v>
      </c>
    </row>
    <row r="46" spans="1:18">
      <c r="A46" s="302">
        <f t="shared" si="3"/>
        <v>41</v>
      </c>
      <c r="B46" s="9">
        <f t="shared" si="0"/>
        <v>13</v>
      </c>
      <c r="C46" s="9">
        <f t="shared" si="1"/>
        <v>2</v>
      </c>
      <c r="D46" s="9" t="str">
        <f t="shared" si="2"/>
        <v>P</v>
      </c>
      <c r="E46" s="9">
        <f t="shared" si="4"/>
        <v>3</v>
      </c>
      <c r="F46" s="293" t="str">
        <f>VLOOKUP(D46,BallMap!$A$1:$X$39,MATCH(E46,BallMap!$A$1:$O$1,0),FALSE)</f>
        <v>GPIO_SD_B1_08</v>
      </c>
      <c r="G46" s="288">
        <f t="shared" si="5"/>
        <v>42</v>
      </c>
      <c r="H46" s="11" t="str">
        <f t="shared" si="6"/>
        <v>P3</v>
      </c>
      <c r="I46" s="180" t="str">
        <f>IF(ISERROR(VLOOKUP($F46,PinMuxPub!$C$2:$M$132,MATCH(I$4,PinMuxPub!$C$2:$M$2,0),FALSE)),"",VLOOKUP($F46,PinMuxPub!$C$2:$M$132,MATCH(I$4,PinMuxPub!$C$2:$M$2,0),FALSE))</f>
        <v>usdhc2.DATA4</v>
      </c>
      <c r="J46" s="180" t="str">
        <f>IF(ISERROR(VLOOKUP($F46,PinMuxPub!$C$2:$M$132,MATCH(J$4,PinMuxPub!$C$2:$M$2,0),FALSE)),"",VLOOKUP($F46,PinMuxPub!$C$2:$M$132,MATCH(J$4,PinMuxPub!$C$2:$M$2,0),FALSE))</f>
        <v>flexspi.A_DATA[0]</v>
      </c>
      <c r="K46" s="180" t="str">
        <f>IF(ISERROR(VLOOKUP($F46,PinMuxPub!$C$2:$M$132,MATCH(K$4,PinMuxPub!$C$2:$M$2,0),FALSE)),"",VLOOKUP($F46,PinMuxPub!$C$2:$M$132,MATCH(K$4,PinMuxPub!$C$2:$M$2,0),FALSE))</f>
        <v>lpuart7.TX</v>
      </c>
      <c r="L46" s="180" t="str">
        <f>IF(ISERROR(VLOOKUP($F46,PinMuxPub!$C$2:$M$132,MATCH(L$4,PinMuxPub!$C$2:$M$2,0),FALSE)),"",VLOOKUP($F46,PinMuxPub!$C$2:$M$132,MATCH(L$4,PinMuxPub!$C$2:$M$2,0),FALSE))</f>
        <v>sai1.TX_BCLK</v>
      </c>
      <c r="M46" s="180" t="str">
        <f>IF(ISERROR(VLOOKUP($F46,PinMuxPub!$C$2:$M$132,MATCH(M$4,PinMuxPub!$C$2:$M$2,0),FALSE)),"",VLOOKUP($F46,PinMuxPub!$C$2:$M$132,MATCH(M$4,PinMuxPub!$C$2:$M$2,0),FALSE))</f>
        <v>lpspi2.SDO</v>
      </c>
      <c r="N46" s="180" t="str">
        <f>IF(ISERROR(VLOOKUP($F46,PinMuxPub!$C$2:$M$132,MATCH(N$4,PinMuxPub!$C$2:$M$2,0),FALSE)),"",VLOOKUP($F46,PinMuxPub!$C$2:$M$132,MATCH(N$4,PinMuxPub!$C$2:$M$2,0),FALSE))</f>
        <v>gpio3.IO[8]</v>
      </c>
      <c r="O46" s="180" t="str">
        <f>IF(ISERROR(VLOOKUP($F46,PinMuxPub!$C$2:$M$132,MATCH(O$4,PinMuxPub!$C$2:$M$2,0),FALSE)),"",VLOOKUP($F46,PinMuxPub!$C$2:$M$132,MATCH(O$4,PinMuxPub!$C$2:$M$2,0),FALSE))</f>
        <v>semc.CSX[2]</v>
      </c>
      <c r="P46" s="286" t="str">
        <f>IF(ISERROR(VLOOKUP($F46,PinMuxPub!$C$2:$M$132,MATCH(P$4,PinMuxPub!$C$2:$M$2,0),FALSE)),"",VLOOKUP($F46,PinMuxPub!$C$2:$M$132,MATCH(P$4,PinMuxPub!$C$2:$M$2,0),FALSE))</f>
        <v>sim_m.HSIZE[2]</v>
      </c>
      <c r="Q46" s="300" t="str">
        <f>IF(ISERROR(VLOOKUP(F46,PinMuxPub!$C$3:$C$132,1,FALSE)),"No","Yes")</f>
        <v>Yes</v>
      </c>
      <c r="R46" s="298" t="str">
        <f t="shared" si="7"/>
        <v>Yes</v>
      </c>
    </row>
    <row r="47" spans="1:18">
      <c r="A47" s="302">
        <f t="shared" si="3"/>
        <v>42</v>
      </c>
      <c r="B47" s="9">
        <f t="shared" si="0"/>
        <v>0</v>
      </c>
      <c r="C47" s="9">
        <f t="shared" si="1"/>
        <v>3</v>
      </c>
      <c r="D47" s="9" t="str">
        <f t="shared" si="2"/>
        <v>A</v>
      </c>
      <c r="E47" s="9">
        <f t="shared" si="4"/>
        <v>4</v>
      </c>
      <c r="F47" s="293" t="str">
        <f>VLOOKUP(D47,BallMap!$A$1:$X$39,MATCH(E47,BallMap!$A$1:$O$1,0),FALSE)</f>
        <v>GPIO_EMC_17</v>
      </c>
      <c r="G47" s="288">
        <f t="shared" si="5"/>
        <v>43</v>
      </c>
      <c r="H47" s="11" t="str">
        <f t="shared" si="6"/>
        <v>A4</v>
      </c>
      <c r="I47" s="180" t="str">
        <f>IF(ISERROR(VLOOKUP($F47,PinMuxPub!$C$2:$M$132,MATCH(I$4,PinMuxPub!$C$2:$M$2,0),FALSE)),"",VLOOKUP($F47,PinMuxPub!$C$2:$M$132,MATCH(I$4,PinMuxPub!$C$2:$M$2,0),FALSE))</f>
        <v>semc.ADDR[8]</v>
      </c>
      <c r="J47" s="180" t="str">
        <f>IF(ISERROR(VLOOKUP($F47,PinMuxPub!$C$2:$M$132,MATCH(J$4,PinMuxPub!$C$2:$M$2,0),FALSE)),"",VLOOKUP($F47,PinMuxPub!$C$2:$M$132,MATCH(J$4,PinMuxPub!$C$2:$M$2,0),FALSE))</f>
        <v>flexpwm4.PWMA[3]</v>
      </c>
      <c r="K47" s="180" t="str">
        <f>IF(ISERROR(VLOOKUP($F47,PinMuxPub!$C$2:$M$132,MATCH(K$4,PinMuxPub!$C$2:$M$2,0),FALSE)),"",VLOOKUP($F47,PinMuxPub!$C$2:$M$132,MATCH(K$4,PinMuxPub!$C$2:$M$2,0),FALSE))</f>
        <v>lpuart4.CTS_B</v>
      </c>
      <c r="L47" s="180" t="str">
        <f>IF(ISERROR(VLOOKUP($F47,PinMuxPub!$C$2:$M$132,MATCH(L$4,PinMuxPub!$C$2:$M$2,0),FALSE)),"",VLOOKUP($F47,PinMuxPub!$C$2:$M$132,MATCH(L$4,PinMuxPub!$C$2:$M$2,0),FALSE))</f>
        <v>flexcan1.TX</v>
      </c>
      <c r="M47" s="180" t="str">
        <f>IF(ISERROR(VLOOKUP($F47,PinMuxPub!$C$2:$M$132,MATCH(M$4,PinMuxPub!$C$2:$M$2,0),FALSE)),"",VLOOKUP($F47,PinMuxPub!$C$2:$M$132,MATCH(M$4,PinMuxPub!$C$2:$M$2,0),FALSE))</f>
        <v>qtimer3.TIMER2</v>
      </c>
      <c r="N47" s="180" t="str">
        <f>IF(ISERROR(VLOOKUP($F47,PinMuxPub!$C$2:$M$132,MATCH(N$4,PinMuxPub!$C$2:$M$2,0),FALSE)),"",VLOOKUP($F47,PinMuxPub!$C$2:$M$132,MATCH(N$4,PinMuxPub!$C$2:$M$2,0),FALSE))</f>
        <v>gpio4.IO[17]</v>
      </c>
      <c r="O47" s="180" t="str">
        <f>IF(ISERROR(VLOOKUP($F47,PinMuxPub!$C$2:$M$132,MATCH(O$4,PinMuxPub!$C$2:$M$2,0),FALSE)),"",VLOOKUP($F47,PinMuxPub!$C$2:$M$132,MATCH(O$4,PinMuxPub!$C$2:$M$2,0),FALSE))</f>
        <v>ocotp.FUSE_LATCHED</v>
      </c>
      <c r="P47" s="286" t="str">
        <f>IF(ISERROR(VLOOKUP($F47,PinMuxPub!$C$2:$M$132,MATCH(P$4,PinMuxPub!$C$2:$M$2,0),FALSE)),"",VLOOKUP($F47,PinMuxPub!$C$2:$M$132,MATCH(P$4,PinMuxPub!$C$2:$M$2,0),FALSE))</f>
        <v>sim_m.HADDR[13]</v>
      </c>
      <c r="Q47" s="300" t="str">
        <f>IF(ISERROR(VLOOKUP(F47,PinMuxPub!$C$3:$C$132,1,FALSE)),"No","Yes")</f>
        <v>Yes</v>
      </c>
      <c r="R47" s="298" t="str">
        <f t="shared" si="7"/>
        <v>Yes</v>
      </c>
    </row>
    <row r="48" spans="1:18">
      <c r="A48" s="302">
        <f t="shared" si="3"/>
        <v>43</v>
      </c>
      <c r="B48" s="9">
        <f t="shared" si="0"/>
        <v>1</v>
      </c>
      <c r="C48" s="9">
        <f t="shared" si="1"/>
        <v>3</v>
      </c>
      <c r="D48" s="9" t="str">
        <f t="shared" si="2"/>
        <v>B</v>
      </c>
      <c r="E48" s="9">
        <f t="shared" si="4"/>
        <v>4</v>
      </c>
      <c r="F48" s="293" t="str">
        <f>VLOOKUP(D48,BallMap!$A$1:$X$39,MATCH(E48,BallMap!$A$1:$O$1,0),FALSE)</f>
        <v>GPIO_EMC_19</v>
      </c>
      <c r="G48" s="288">
        <f t="shared" si="5"/>
        <v>44</v>
      </c>
      <c r="H48" s="11" t="str">
        <f t="shared" si="6"/>
        <v>B4</v>
      </c>
      <c r="I48" s="180" t="str">
        <f>IF(ISERROR(VLOOKUP($F48,PinMuxPub!$C$2:$M$132,MATCH(I$4,PinMuxPub!$C$2:$M$2,0),FALSE)),"",VLOOKUP($F48,PinMuxPub!$C$2:$M$132,MATCH(I$4,PinMuxPub!$C$2:$M$2,0),FALSE))</f>
        <v>semc.ADDR[11]</v>
      </c>
      <c r="J48" s="180" t="str">
        <f>IF(ISERROR(VLOOKUP($F48,PinMuxPub!$C$2:$M$132,MATCH(J$4,PinMuxPub!$C$2:$M$2,0),FALSE)),"",VLOOKUP($F48,PinMuxPub!$C$2:$M$132,MATCH(J$4,PinMuxPub!$C$2:$M$2,0),FALSE))</f>
        <v>flexpwm2.PWMA[3]</v>
      </c>
      <c r="K48" s="180" t="str">
        <f>IF(ISERROR(VLOOKUP($F48,PinMuxPub!$C$2:$M$132,MATCH(K$4,PinMuxPub!$C$2:$M$2,0),FALSE)),"",VLOOKUP($F48,PinMuxPub!$C$2:$M$132,MATCH(K$4,PinMuxPub!$C$2:$M$2,0),FALSE))</f>
        <v>lpuart4.TX</v>
      </c>
      <c r="L48" s="180" t="str">
        <f>IF(ISERROR(VLOOKUP($F48,PinMuxPub!$C$2:$M$132,MATCH(L$4,PinMuxPub!$C$2:$M$2,0),FALSE)),"",VLOOKUP($F48,PinMuxPub!$C$2:$M$132,MATCH(L$4,PinMuxPub!$C$2:$M$2,0),FALSE))</f>
        <v>enet.RDATA[1]</v>
      </c>
      <c r="M48" s="180" t="str">
        <f>IF(ISERROR(VLOOKUP($F48,PinMuxPub!$C$2:$M$132,MATCH(M$4,PinMuxPub!$C$2:$M$2,0),FALSE)),"",VLOOKUP($F48,PinMuxPub!$C$2:$M$132,MATCH(M$4,PinMuxPub!$C$2:$M$2,0),FALSE))</f>
        <v>qtimer2.TIMER0</v>
      </c>
      <c r="N48" s="180" t="str">
        <f>IF(ISERROR(VLOOKUP($F48,PinMuxPub!$C$2:$M$132,MATCH(N$4,PinMuxPub!$C$2:$M$2,0),FALSE)),"",VLOOKUP($F48,PinMuxPub!$C$2:$M$132,MATCH(N$4,PinMuxPub!$C$2:$M$2,0),FALSE))</f>
        <v>gpio4.IO[19]</v>
      </c>
      <c r="O48" s="180" t="str">
        <f>IF(ISERROR(VLOOKUP($F48,PinMuxPub!$C$2:$M$132,MATCH(O$4,PinMuxPub!$C$2:$M$2,0),FALSE)),"",VLOOKUP($F48,PinMuxPub!$C$2:$M$132,MATCH(O$4,PinMuxPub!$C$2:$M$2,0),FALSE))</f>
        <v>snvs_hp.VIO_5_B</v>
      </c>
      <c r="P48" s="286" t="str">
        <f>IF(ISERROR(VLOOKUP($F48,PinMuxPub!$C$2:$M$132,MATCH(P$4,PinMuxPub!$C$2:$M$2,0),FALSE)),"",VLOOKUP($F48,PinMuxPub!$C$2:$M$132,MATCH(P$4,PinMuxPub!$C$2:$M$2,0),FALSE))</f>
        <v>sim_m.HADDR[15]</v>
      </c>
      <c r="Q48" s="300" t="str">
        <f>IF(ISERROR(VLOOKUP(F48,PinMuxPub!$C$3:$C$132,1,FALSE)),"No","Yes")</f>
        <v>Yes</v>
      </c>
      <c r="R48" s="298" t="str">
        <f t="shared" si="7"/>
        <v>Yes</v>
      </c>
    </row>
    <row r="49" spans="1:18">
      <c r="A49" s="302">
        <f t="shared" si="3"/>
        <v>44</v>
      </c>
      <c r="B49" s="9">
        <f t="shared" si="0"/>
        <v>2</v>
      </c>
      <c r="C49" s="9">
        <f t="shared" si="1"/>
        <v>3</v>
      </c>
      <c r="D49" s="9" t="str">
        <f t="shared" si="2"/>
        <v>C</v>
      </c>
      <c r="E49" s="9">
        <f t="shared" si="4"/>
        <v>4</v>
      </c>
      <c r="F49" s="293" t="str">
        <f>VLOOKUP(D49,BallMap!$A$1:$X$39,MATCH(E49,BallMap!$A$1:$O$1,0),FALSE)</f>
        <v>GPIO_EMC_33</v>
      </c>
      <c r="G49" s="288">
        <f t="shared" si="5"/>
        <v>45</v>
      </c>
      <c r="H49" s="11" t="str">
        <f t="shared" si="6"/>
        <v>C4</v>
      </c>
      <c r="I49" s="180" t="str">
        <f>IF(ISERROR(VLOOKUP($F49,PinMuxPub!$C$2:$M$132,MATCH(I$4,PinMuxPub!$C$2:$M$2,0),FALSE)),"",VLOOKUP($F49,PinMuxPub!$C$2:$M$132,MATCH(I$4,PinMuxPub!$C$2:$M$2,0),FALSE))</f>
        <v>semc.DATA[11]</v>
      </c>
      <c r="J49" s="180" t="str">
        <f>IF(ISERROR(VLOOKUP($F49,PinMuxPub!$C$2:$M$132,MATCH(J$4,PinMuxPub!$C$2:$M$2,0),FALSE)),"",VLOOKUP($F49,PinMuxPub!$C$2:$M$132,MATCH(J$4,PinMuxPub!$C$2:$M$2,0),FALSE))</f>
        <v>flexpwm3.PWMA[2]</v>
      </c>
      <c r="K49" s="180" t="str">
        <f>IF(ISERROR(VLOOKUP($F49,PinMuxPub!$C$2:$M$132,MATCH(K$4,PinMuxPub!$C$2:$M$2,0),FALSE)),"",VLOOKUP($F49,PinMuxPub!$C$2:$M$132,MATCH(K$4,PinMuxPub!$C$2:$M$2,0),FALSE))</f>
        <v>usdhc1.RESET_B</v>
      </c>
      <c r="L49" s="180" t="str">
        <f>IF(ISERROR(VLOOKUP($F49,PinMuxPub!$C$2:$M$132,MATCH(L$4,PinMuxPub!$C$2:$M$2,0),FALSE)),"",VLOOKUP($F49,PinMuxPub!$C$2:$M$132,MATCH(L$4,PinMuxPub!$C$2:$M$2,0),FALSE))</f>
        <v>sai3.RX_DATA</v>
      </c>
      <c r="M49" s="180" t="str">
        <f>IF(ISERROR(VLOOKUP($F49,PinMuxPub!$C$2:$M$132,MATCH(M$4,PinMuxPub!$C$2:$M$2,0),FALSE)),"",VLOOKUP($F49,PinMuxPub!$C$2:$M$132,MATCH(M$4,PinMuxPub!$C$2:$M$2,0),FALSE))</f>
        <v>csi.DATA[20]</v>
      </c>
      <c r="N49" s="180" t="str">
        <f>IF(ISERROR(VLOOKUP($F49,PinMuxPub!$C$2:$M$132,MATCH(N$4,PinMuxPub!$C$2:$M$2,0),FALSE)),"",VLOOKUP($F49,PinMuxPub!$C$2:$M$132,MATCH(N$4,PinMuxPub!$C$2:$M$2,0),FALSE))</f>
        <v>gpio3.IO[19]</v>
      </c>
      <c r="O49" s="180" t="str">
        <f>IF(ISERROR(VLOOKUP($F49,PinMuxPub!$C$2:$M$132,MATCH(O$4,PinMuxPub!$C$2:$M$2,0),FALSE)),"",VLOOKUP($F49,PinMuxPub!$C$2:$M$132,MATCH(O$4,PinMuxPub!$C$2:$M$2,0),FALSE))</f>
        <v>anatop.TESTO[13]</v>
      </c>
      <c r="P49" s="286" t="str">
        <f>IF(ISERROR(VLOOKUP($F49,PinMuxPub!$C$2:$M$132,MATCH(P$4,PinMuxPub!$C$2:$M$2,0),FALSE)),"",VLOOKUP($F49,PinMuxPub!$C$2:$M$132,MATCH(P$4,PinMuxPub!$C$2:$M$2,0),FALSE))</f>
        <v>sim_m.HADDR[29]</v>
      </c>
      <c r="Q49" s="300" t="str">
        <f>IF(ISERROR(VLOOKUP(F49,PinMuxPub!$C$3:$C$132,1,FALSE)),"No","Yes")</f>
        <v>Yes</v>
      </c>
      <c r="R49" s="298" t="str">
        <f t="shared" si="7"/>
        <v>Yes</v>
      </c>
    </row>
    <row r="50" spans="1:18">
      <c r="A50" s="302">
        <f t="shared" si="3"/>
        <v>45</v>
      </c>
      <c r="B50" s="9">
        <f t="shared" si="0"/>
        <v>3</v>
      </c>
      <c r="C50" s="9">
        <f t="shared" si="1"/>
        <v>3</v>
      </c>
      <c r="D50" s="9" t="str">
        <f t="shared" si="2"/>
        <v>D</v>
      </c>
      <c r="E50" s="9">
        <f t="shared" si="4"/>
        <v>4</v>
      </c>
      <c r="F50" s="293" t="str">
        <f>VLOOKUP(D50,BallMap!$A$1:$X$39,MATCH(E50,BallMap!$A$1:$O$1,0),FALSE)</f>
        <v>GPIO_EMC_34</v>
      </c>
      <c r="G50" s="288">
        <f t="shared" si="5"/>
        <v>46</v>
      </c>
      <c r="H50" s="11" t="str">
        <f t="shared" si="6"/>
        <v>D4</v>
      </c>
      <c r="I50" s="180" t="str">
        <f>IF(ISERROR(VLOOKUP($F50,PinMuxPub!$C$2:$M$132,MATCH(I$4,PinMuxPub!$C$2:$M$2,0),FALSE)),"",VLOOKUP($F50,PinMuxPub!$C$2:$M$132,MATCH(I$4,PinMuxPub!$C$2:$M$2,0),FALSE))</f>
        <v>semc.DATA[12]</v>
      </c>
      <c r="J50" s="180" t="str">
        <f>IF(ISERROR(VLOOKUP($F50,PinMuxPub!$C$2:$M$132,MATCH(J$4,PinMuxPub!$C$2:$M$2,0),FALSE)),"",VLOOKUP($F50,PinMuxPub!$C$2:$M$132,MATCH(J$4,PinMuxPub!$C$2:$M$2,0),FALSE))</f>
        <v>flexpwm3.PWMB[2]</v>
      </c>
      <c r="K50" s="180" t="str">
        <f>IF(ISERROR(VLOOKUP($F50,PinMuxPub!$C$2:$M$132,MATCH(K$4,PinMuxPub!$C$2:$M$2,0),FALSE)),"",VLOOKUP($F50,PinMuxPub!$C$2:$M$132,MATCH(K$4,PinMuxPub!$C$2:$M$2,0),FALSE))</f>
        <v>usdhc1.VSELECT</v>
      </c>
      <c r="L50" s="180" t="str">
        <f>IF(ISERROR(VLOOKUP($F50,PinMuxPub!$C$2:$M$132,MATCH(L$4,PinMuxPub!$C$2:$M$2,0),FALSE)),"",VLOOKUP($F50,PinMuxPub!$C$2:$M$132,MATCH(L$4,PinMuxPub!$C$2:$M$2,0),FALSE))</f>
        <v>sai3.RX_SYNC</v>
      </c>
      <c r="M50" s="180" t="str">
        <f>IF(ISERROR(VLOOKUP($F50,PinMuxPub!$C$2:$M$132,MATCH(M$4,PinMuxPub!$C$2:$M$2,0),FALSE)),"",VLOOKUP($F50,PinMuxPub!$C$2:$M$132,MATCH(M$4,PinMuxPub!$C$2:$M$2,0),FALSE))</f>
        <v>csi.DATA[19]</v>
      </c>
      <c r="N50" s="180" t="str">
        <f>IF(ISERROR(VLOOKUP($F50,PinMuxPub!$C$2:$M$132,MATCH(N$4,PinMuxPub!$C$2:$M$2,0),FALSE)),"",VLOOKUP($F50,PinMuxPub!$C$2:$M$132,MATCH(N$4,PinMuxPub!$C$2:$M$2,0),FALSE))</f>
        <v>gpio3.IO[20]</v>
      </c>
      <c r="O50" s="180" t="str">
        <f>IF(ISERROR(VLOOKUP($F50,PinMuxPub!$C$2:$M$132,MATCH(O$4,PinMuxPub!$C$2:$M$2,0),FALSE)),"",VLOOKUP($F50,PinMuxPub!$C$2:$M$132,MATCH(O$4,PinMuxPub!$C$2:$M$2,0),FALSE))</f>
        <v>anatop.TESTO[14]</v>
      </c>
      <c r="P50" s="286" t="str">
        <f>IF(ISERROR(VLOOKUP($F50,PinMuxPub!$C$2:$M$132,MATCH(P$4,PinMuxPub!$C$2:$M$2,0),FALSE)),"",VLOOKUP($F50,PinMuxPub!$C$2:$M$132,MATCH(P$4,PinMuxPub!$C$2:$M$2,0),FALSE))</f>
        <v>sim_m.HADDR[30]</v>
      </c>
      <c r="Q50" s="300" t="str">
        <f>IF(ISERROR(VLOOKUP(F50,PinMuxPub!$C$3:$C$132,1,FALSE)),"No","Yes")</f>
        <v>Yes</v>
      </c>
      <c r="R50" s="298" t="str">
        <f t="shared" si="7"/>
        <v>Yes</v>
      </c>
    </row>
    <row r="51" spans="1:18">
      <c r="A51" s="302">
        <f t="shared" si="3"/>
        <v>46</v>
      </c>
      <c r="B51" s="9">
        <f t="shared" si="0"/>
        <v>4</v>
      </c>
      <c r="C51" s="9">
        <f t="shared" si="1"/>
        <v>3</v>
      </c>
      <c r="D51" s="9" t="str">
        <f t="shared" si="2"/>
        <v>E</v>
      </c>
      <c r="E51" s="9">
        <f t="shared" si="4"/>
        <v>4</v>
      </c>
      <c r="F51" s="293" t="str">
        <f>VLOOKUP(D51,BallMap!$A$1:$X$39,MATCH(E51,BallMap!$A$1:$O$1,0),FALSE)</f>
        <v>GPIO_EMC_37</v>
      </c>
      <c r="G51" s="288">
        <f t="shared" si="5"/>
        <v>47</v>
      </c>
      <c r="H51" s="11" t="str">
        <f t="shared" si="6"/>
        <v>E4</v>
      </c>
      <c r="I51" s="180" t="str">
        <f>IF(ISERROR(VLOOKUP($F51,PinMuxPub!$C$2:$M$132,MATCH(I$4,PinMuxPub!$C$2:$M$2,0),FALSE)),"",VLOOKUP($F51,PinMuxPub!$C$2:$M$132,MATCH(I$4,PinMuxPub!$C$2:$M$2,0),FALSE))</f>
        <v>semc.DATA[15]</v>
      </c>
      <c r="J51" s="180" t="str">
        <f>IF(ISERROR(VLOOKUP($F51,PinMuxPub!$C$2:$M$132,MATCH(J$4,PinMuxPub!$C$2:$M$2,0),FALSE)),"",VLOOKUP($F51,PinMuxPub!$C$2:$M$132,MATCH(J$4,PinMuxPub!$C$2:$M$2,0),FALSE))</f>
        <v>xbar1.XBAR_IN[23]</v>
      </c>
      <c r="K51" s="180" t="str">
        <f>IF(ISERROR(VLOOKUP($F51,PinMuxPub!$C$2:$M$132,MATCH(K$4,PinMuxPub!$C$2:$M$2,0),FALSE)),"",VLOOKUP($F51,PinMuxPub!$C$2:$M$132,MATCH(K$4,PinMuxPub!$C$2:$M$2,0),FALSE))</f>
        <v>gpt1.COMPARE3</v>
      </c>
      <c r="L51" s="180" t="str">
        <f>IF(ISERROR(VLOOKUP($F51,PinMuxPub!$C$2:$M$132,MATCH(L$4,PinMuxPub!$C$2:$M$2,0),FALSE)),"",VLOOKUP($F51,PinMuxPub!$C$2:$M$132,MATCH(L$4,PinMuxPub!$C$2:$M$2,0),FALSE))</f>
        <v>sai3.MCLK</v>
      </c>
      <c r="M51" s="180" t="str">
        <f>IF(ISERROR(VLOOKUP($F51,PinMuxPub!$C$2:$M$132,MATCH(M$4,PinMuxPub!$C$2:$M$2,0),FALSE)),"",VLOOKUP($F51,PinMuxPub!$C$2:$M$132,MATCH(M$4,PinMuxPub!$C$2:$M$2,0),FALSE))</f>
        <v>csi.DATA[16]</v>
      </c>
      <c r="N51" s="180" t="str">
        <f>IF(ISERROR(VLOOKUP($F51,PinMuxPub!$C$2:$M$132,MATCH(N$4,PinMuxPub!$C$2:$M$2,0),FALSE)),"",VLOOKUP($F51,PinMuxPub!$C$2:$M$132,MATCH(N$4,PinMuxPub!$C$2:$M$2,0),FALSE))</f>
        <v>gpio3.IO[23]</v>
      </c>
      <c r="O51" s="180" t="str">
        <f>IF(ISERROR(VLOOKUP($F51,PinMuxPub!$C$2:$M$132,MATCH(O$4,PinMuxPub!$C$2:$M$2,0),FALSE)),"",VLOOKUP($F51,PinMuxPub!$C$2:$M$132,MATCH(O$4,PinMuxPub!$C$2:$M$2,0),FALSE))</f>
        <v>usdhc2.WP</v>
      </c>
      <c r="P51" s="286" t="str">
        <f>IF(ISERROR(VLOOKUP($F51,PinMuxPub!$C$2:$M$132,MATCH(P$4,PinMuxPub!$C$2:$M$2,0),FALSE)),"",VLOOKUP($F51,PinMuxPub!$C$2:$M$132,MATCH(P$4,PinMuxPub!$C$2:$M$2,0),FALSE))</f>
        <v>tpsmp.HTRANS[1]</v>
      </c>
      <c r="Q51" s="300" t="str">
        <f>IF(ISERROR(VLOOKUP(F51,PinMuxPub!$C$3:$C$132,1,FALSE)),"No","Yes")</f>
        <v>Yes</v>
      </c>
      <c r="R51" s="298" t="str">
        <f t="shared" si="7"/>
        <v>Yes</v>
      </c>
    </row>
    <row r="52" spans="1:18">
      <c r="A52" s="302">
        <f t="shared" si="3"/>
        <v>47</v>
      </c>
      <c r="B52" s="9">
        <f t="shared" si="0"/>
        <v>5</v>
      </c>
      <c r="C52" s="9">
        <f t="shared" si="1"/>
        <v>3</v>
      </c>
      <c r="D52" s="9" t="str">
        <f t="shared" si="2"/>
        <v>F</v>
      </c>
      <c r="E52" s="9">
        <f t="shared" si="4"/>
        <v>4</v>
      </c>
      <c r="F52" s="293" t="str">
        <f>VLOOKUP(D52,BallMap!$A$1:$X$39,MATCH(E52,BallMap!$A$1:$O$1,0),FALSE)</f>
        <v>GPIO_EMC_02</v>
      </c>
      <c r="G52" s="288">
        <f t="shared" si="5"/>
        <v>48</v>
      </c>
      <c r="H52" s="11" t="str">
        <f t="shared" si="6"/>
        <v>F4</v>
      </c>
      <c r="I52" s="180" t="str">
        <f>IF(ISERROR(VLOOKUP($F52,PinMuxPub!$C$2:$M$132,MATCH(I$4,PinMuxPub!$C$2:$M$2,0),FALSE)),"",VLOOKUP($F52,PinMuxPub!$C$2:$M$132,MATCH(I$4,PinMuxPub!$C$2:$M$2,0),FALSE))</f>
        <v>semc.DATA[2]</v>
      </c>
      <c r="J52" s="180" t="str">
        <f>IF(ISERROR(VLOOKUP($F52,PinMuxPub!$C$2:$M$132,MATCH(J$4,PinMuxPub!$C$2:$M$2,0),FALSE)),"",VLOOKUP($F52,PinMuxPub!$C$2:$M$132,MATCH(J$4,PinMuxPub!$C$2:$M$2,0),FALSE))</f>
        <v>flexpwm4.PWMA[1]</v>
      </c>
      <c r="K52" s="180" t="str">
        <f>IF(ISERROR(VLOOKUP($F52,PinMuxPub!$C$2:$M$132,MATCH(K$4,PinMuxPub!$C$2:$M$2,0),FALSE)),"",VLOOKUP($F52,PinMuxPub!$C$2:$M$132,MATCH(K$4,PinMuxPub!$C$2:$M$2,0),FALSE))</f>
        <v>lpspi2.SDO</v>
      </c>
      <c r="L52" s="180" t="str">
        <f>IF(ISERROR(VLOOKUP($F52,PinMuxPub!$C$2:$M$132,MATCH(L$4,PinMuxPub!$C$2:$M$2,0),FALSE)),"",VLOOKUP($F52,PinMuxPub!$C$2:$M$132,MATCH(L$4,PinMuxPub!$C$2:$M$2,0),FALSE))</f>
        <v>xbar1.XBAR_INOUT[4]</v>
      </c>
      <c r="M52" s="180" t="str">
        <f>IF(ISERROR(VLOOKUP($F52,PinMuxPub!$C$2:$M$132,MATCH(M$4,PinMuxPub!$C$2:$M$2,0),FALSE)),"",VLOOKUP($F52,PinMuxPub!$C$2:$M$132,MATCH(M$4,PinMuxPub!$C$2:$M$2,0),FALSE))</f>
        <v>flexio1.FLEXIO[2]</v>
      </c>
      <c r="N52" s="180" t="str">
        <f>IF(ISERROR(VLOOKUP($F52,PinMuxPub!$C$2:$M$132,MATCH(N$4,PinMuxPub!$C$2:$M$2,0),FALSE)),"",VLOOKUP($F52,PinMuxPub!$C$2:$M$132,MATCH(N$4,PinMuxPub!$C$2:$M$2,0),FALSE))</f>
        <v>gpio4.IO[2]</v>
      </c>
      <c r="O52" s="180" t="str">
        <f>IF(ISERROR(VLOOKUP($F52,PinMuxPub!$C$2:$M$132,MATCH(O$4,PinMuxPub!$C$2:$M$2,0),FALSE)),"",VLOOKUP($F52,PinMuxPub!$C$2:$M$132,MATCH(O$4,PinMuxPub!$C$2:$M$2,0),FALSE))</f>
        <v>anatop.USBPHY1_TSTI_TX_DN</v>
      </c>
      <c r="P52" s="286" t="str">
        <f>IF(ISERROR(VLOOKUP($F52,PinMuxPub!$C$2:$M$132,MATCH(P$4,PinMuxPub!$C$2:$M$2,0),FALSE)),"",VLOOKUP($F52,PinMuxPub!$C$2:$M$132,MATCH(P$4,PinMuxPub!$C$2:$M$2,0),FALSE))</f>
        <v>sjc.FAIL</v>
      </c>
      <c r="Q52" s="300" t="str">
        <f>IF(ISERROR(VLOOKUP(F52,PinMuxPub!$C$3:$C$132,1,FALSE)),"No","Yes")</f>
        <v>Yes</v>
      </c>
      <c r="R52" s="298" t="str">
        <f t="shared" si="7"/>
        <v>Yes</v>
      </c>
    </row>
    <row r="53" spans="1:18">
      <c r="A53" s="302">
        <f t="shared" si="3"/>
        <v>48</v>
      </c>
      <c r="B53" s="9">
        <f t="shared" si="0"/>
        <v>6</v>
      </c>
      <c r="C53" s="9">
        <f t="shared" si="1"/>
        <v>3</v>
      </c>
      <c r="D53" s="9" t="str">
        <f t="shared" si="2"/>
        <v>G</v>
      </c>
      <c r="E53" s="9">
        <f t="shared" si="4"/>
        <v>4</v>
      </c>
      <c r="F53" s="293" t="str">
        <f>VLOOKUP(D53,BallMap!$A$1:$X$39,MATCH(E53,BallMap!$A$1:$O$1,0),FALSE)</f>
        <v>GPIO_EMC_03</v>
      </c>
      <c r="G53" s="288">
        <f t="shared" si="5"/>
        <v>49</v>
      </c>
      <c r="H53" s="11" t="str">
        <f t="shared" si="6"/>
        <v>G4</v>
      </c>
      <c r="I53" s="180" t="str">
        <f>IF(ISERROR(VLOOKUP($F53,PinMuxPub!$C$2:$M$132,MATCH(I$4,PinMuxPub!$C$2:$M$2,0),FALSE)),"",VLOOKUP($F53,PinMuxPub!$C$2:$M$132,MATCH(I$4,PinMuxPub!$C$2:$M$2,0),FALSE))</f>
        <v>semc.DATA[3]</v>
      </c>
      <c r="J53" s="180" t="str">
        <f>IF(ISERROR(VLOOKUP($F53,PinMuxPub!$C$2:$M$132,MATCH(J$4,PinMuxPub!$C$2:$M$2,0),FALSE)),"",VLOOKUP($F53,PinMuxPub!$C$2:$M$132,MATCH(J$4,PinMuxPub!$C$2:$M$2,0),FALSE))</f>
        <v>flexpwm4.PWMB[1]</v>
      </c>
      <c r="K53" s="180" t="str">
        <f>IF(ISERROR(VLOOKUP($F53,PinMuxPub!$C$2:$M$132,MATCH(K$4,PinMuxPub!$C$2:$M$2,0),FALSE)),"",VLOOKUP($F53,PinMuxPub!$C$2:$M$132,MATCH(K$4,PinMuxPub!$C$2:$M$2,0),FALSE))</f>
        <v>lpspi2.SDI</v>
      </c>
      <c r="L53" s="180" t="str">
        <f>IF(ISERROR(VLOOKUP($F53,PinMuxPub!$C$2:$M$132,MATCH(L$4,PinMuxPub!$C$2:$M$2,0),FALSE)),"",VLOOKUP($F53,PinMuxPub!$C$2:$M$132,MATCH(L$4,PinMuxPub!$C$2:$M$2,0),FALSE))</f>
        <v>xbar1.XBAR_INOUT[5]</v>
      </c>
      <c r="M53" s="180" t="str">
        <f>IF(ISERROR(VLOOKUP($F53,PinMuxPub!$C$2:$M$132,MATCH(M$4,PinMuxPub!$C$2:$M$2,0),FALSE)),"",VLOOKUP($F53,PinMuxPub!$C$2:$M$132,MATCH(M$4,PinMuxPub!$C$2:$M$2,0),FALSE))</f>
        <v>flexio1.FLEXIO[3]</v>
      </c>
      <c r="N53" s="180" t="str">
        <f>IF(ISERROR(VLOOKUP($F53,PinMuxPub!$C$2:$M$132,MATCH(N$4,PinMuxPub!$C$2:$M$2,0),FALSE)),"",VLOOKUP($F53,PinMuxPub!$C$2:$M$132,MATCH(N$4,PinMuxPub!$C$2:$M$2,0),FALSE))</f>
        <v>gpio4.IO[3]</v>
      </c>
      <c r="O53" s="180" t="str">
        <f>IF(ISERROR(VLOOKUP($F53,PinMuxPub!$C$2:$M$132,MATCH(O$4,PinMuxPub!$C$2:$M$2,0),FALSE)),"",VLOOKUP($F53,PinMuxPub!$C$2:$M$132,MATCH(O$4,PinMuxPub!$C$2:$M$2,0),FALSE))</f>
        <v>anatop.USBPHY1_TSTO_RX_SQUELCH</v>
      </c>
      <c r="P53" s="286" t="str">
        <f>IF(ISERROR(VLOOKUP($F53,PinMuxPub!$C$2:$M$132,MATCH(P$4,PinMuxPub!$C$2:$M$2,0),FALSE)),"",VLOOKUP($F53,PinMuxPub!$C$2:$M$132,MATCH(P$4,PinMuxPub!$C$2:$M$2,0),FALSE))</f>
        <v>sjc.JTAG_ACT</v>
      </c>
      <c r="Q53" s="300" t="str">
        <f>IF(ISERROR(VLOOKUP(F53,PinMuxPub!$C$3:$C$132,1,FALSE)),"No","Yes")</f>
        <v>Yes</v>
      </c>
      <c r="R53" s="298" t="str">
        <f t="shared" si="7"/>
        <v>Yes</v>
      </c>
    </row>
    <row r="54" spans="1:18">
      <c r="A54" s="302">
        <f t="shared" si="3"/>
        <v>49</v>
      </c>
      <c r="B54" s="9">
        <f t="shared" si="0"/>
        <v>7</v>
      </c>
      <c r="C54" s="9">
        <f t="shared" si="1"/>
        <v>3</v>
      </c>
      <c r="D54" s="9" t="str">
        <f t="shared" si="2"/>
        <v>H</v>
      </c>
      <c r="E54" s="9">
        <f t="shared" si="4"/>
        <v>4</v>
      </c>
      <c r="F54" s="293" t="str">
        <f>VLOOKUP(D54,BallMap!$A$1:$X$39,MATCH(E54,BallMap!$A$1:$O$1,0),FALSE)</f>
        <v>GPIO_EMC_07</v>
      </c>
      <c r="G54" s="288">
        <f t="shared" si="5"/>
        <v>50</v>
      </c>
      <c r="H54" s="11" t="str">
        <f t="shared" si="6"/>
        <v>H4</v>
      </c>
      <c r="I54" s="180" t="str">
        <f>IF(ISERROR(VLOOKUP($F54,PinMuxPub!$C$2:$M$132,MATCH(I$4,PinMuxPub!$C$2:$M$2,0),FALSE)),"",VLOOKUP($F54,PinMuxPub!$C$2:$M$132,MATCH(I$4,PinMuxPub!$C$2:$M$2,0),FALSE))</f>
        <v>semc.DATA[7]</v>
      </c>
      <c r="J54" s="180" t="str">
        <f>IF(ISERROR(VLOOKUP($F54,PinMuxPub!$C$2:$M$132,MATCH(J$4,PinMuxPub!$C$2:$M$2,0),FALSE)),"",VLOOKUP($F54,PinMuxPub!$C$2:$M$132,MATCH(J$4,PinMuxPub!$C$2:$M$2,0),FALSE))</f>
        <v>flexpwm2.PWMB[0]</v>
      </c>
      <c r="K54" s="180" t="str">
        <f>IF(ISERROR(VLOOKUP($F54,PinMuxPub!$C$2:$M$132,MATCH(K$4,PinMuxPub!$C$2:$M$2,0),FALSE)),"",VLOOKUP($F54,PinMuxPub!$C$2:$M$132,MATCH(K$4,PinMuxPub!$C$2:$M$2,0),FALSE))</f>
        <v>sai2.MCLK</v>
      </c>
      <c r="L54" s="180" t="str">
        <f>IF(ISERROR(VLOOKUP($F54,PinMuxPub!$C$2:$M$132,MATCH(L$4,PinMuxPub!$C$2:$M$2,0),FALSE)),"",VLOOKUP($F54,PinMuxPub!$C$2:$M$132,MATCH(L$4,PinMuxPub!$C$2:$M$2,0),FALSE))</f>
        <v>xbar1.XBAR_INOUT[9]</v>
      </c>
      <c r="M54" s="180" t="str">
        <f>IF(ISERROR(VLOOKUP($F54,PinMuxPub!$C$2:$M$132,MATCH(M$4,PinMuxPub!$C$2:$M$2,0),FALSE)),"",VLOOKUP($F54,PinMuxPub!$C$2:$M$132,MATCH(M$4,PinMuxPub!$C$2:$M$2,0),FALSE))</f>
        <v>flexio1.FLEXIO[7]</v>
      </c>
      <c r="N54" s="180" t="str">
        <f>IF(ISERROR(VLOOKUP($F54,PinMuxPub!$C$2:$M$132,MATCH(N$4,PinMuxPub!$C$2:$M$2,0),FALSE)),"",VLOOKUP($F54,PinMuxPub!$C$2:$M$132,MATCH(N$4,PinMuxPub!$C$2:$M$2,0),FALSE))</f>
        <v>gpio4.IO[7]</v>
      </c>
      <c r="O54" s="180" t="str">
        <f>IF(ISERROR(VLOOKUP($F54,PinMuxPub!$C$2:$M$132,MATCH(O$4,PinMuxPub!$C$2:$M$2,0),FALSE)),"",VLOOKUP($F54,PinMuxPub!$C$2:$M$132,MATCH(O$4,PinMuxPub!$C$2:$M$2,0),FALSE))</f>
        <v>anatop.USBPHY1_TSTO_RX_FS_RXD</v>
      </c>
      <c r="P54" s="286" t="str">
        <f>IF(ISERROR(VLOOKUP($F54,PinMuxPub!$C$2:$M$132,MATCH(P$4,PinMuxPub!$C$2:$M$2,0),FALSE)),"",VLOOKUP($F54,PinMuxPub!$C$2:$M$132,MATCH(P$4,PinMuxPub!$C$2:$M$2,0),FALSE))</f>
        <v>sim_m.HADDR[3]</v>
      </c>
      <c r="Q54" s="300" t="str">
        <f>IF(ISERROR(VLOOKUP(F54,PinMuxPub!$C$3:$C$132,1,FALSE)),"No","Yes")</f>
        <v>Yes</v>
      </c>
      <c r="R54" s="298" t="str">
        <f t="shared" si="7"/>
        <v>Yes</v>
      </c>
    </row>
    <row r="55" spans="1:18">
      <c r="A55" s="302">
        <f t="shared" si="3"/>
        <v>50</v>
      </c>
      <c r="B55" s="9">
        <f t="shared" si="0"/>
        <v>8</v>
      </c>
      <c r="C55" s="9">
        <f t="shared" si="1"/>
        <v>3</v>
      </c>
      <c r="D55" s="9" t="str">
        <f t="shared" si="2"/>
        <v>J</v>
      </c>
      <c r="E55" s="9">
        <f t="shared" si="4"/>
        <v>4</v>
      </c>
      <c r="F55" s="293" t="str">
        <f>VLOOKUP(D55,BallMap!$A$1:$X$39,MATCH(E55,BallMap!$A$1:$O$1,0),FALSE)</f>
        <v>GPIO_SD_B0_00</v>
      </c>
      <c r="G55" s="288">
        <f t="shared" si="5"/>
        <v>51</v>
      </c>
      <c r="H55" s="11" t="str">
        <f t="shared" si="6"/>
        <v>J4</v>
      </c>
      <c r="I55" s="180" t="str">
        <f>IF(ISERROR(VLOOKUP($F55,PinMuxPub!$C$2:$M$132,MATCH(I$4,PinMuxPub!$C$2:$M$2,0),FALSE)),"",VLOOKUP($F55,PinMuxPub!$C$2:$M$132,MATCH(I$4,PinMuxPub!$C$2:$M$2,0),FALSE))</f>
        <v>usdhc1.CMD</v>
      </c>
      <c r="J55" s="180" t="str">
        <f>IF(ISERROR(VLOOKUP($F55,PinMuxPub!$C$2:$M$132,MATCH(J$4,PinMuxPub!$C$2:$M$2,0),FALSE)),"",VLOOKUP($F55,PinMuxPub!$C$2:$M$132,MATCH(J$4,PinMuxPub!$C$2:$M$2,0),FALSE))</f>
        <v>flexpwm1.PWMA[0]</v>
      </c>
      <c r="K55" s="180" t="str">
        <f>IF(ISERROR(VLOOKUP($F55,PinMuxPub!$C$2:$M$132,MATCH(K$4,PinMuxPub!$C$2:$M$2,0),FALSE)),"",VLOOKUP($F55,PinMuxPub!$C$2:$M$132,MATCH(K$4,PinMuxPub!$C$2:$M$2,0),FALSE))</f>
        <v>lpi2c3.SCL</v>
      </c>
      <c r="L55" s="180" t="str">
        <f>IF(ISERROR(VLOOKUP($F55,PinMuxPub!$C$2:$M$132,MATCH(L$4,PinMuxPub!$C$2:$M$2,0),FALSE)),"",VLOOKUP($F55,PinMuxPub!$C$2:$M$132,MATCH(L$4,PinMuxPub!$C$2:$M$2,0),FALSE))</f>
        <v>xbar1.XBAR_INOUT[4]</v>
      </c>
      <c r="M55" s="180" t="str">
        <f>IF(ISERROR(VLOOKUP($F55,PinMuxPub!$C$2:$M$132,MATCH(M$4,PinMuxPub!$C$2:$M$2,0),FALSE)),"",VLOOKUP($F55,PinMuxPub!$C$2:$M$132,MATCH(M$4,PinMuxPub!$C$2:$M$2,0),FALSE))</f>
        <v>lpspi1.SCK</v>
      </c>
      <c r="N55" s="180" t="str">
        <f>IF(ISERROR(VLOOKUP($F55,PinMuxPub!$C$2:$M$132,MATCH(N$4,PinMuxPub!$C$2:$M$2,0),FALSE)),"",VLOOKUP($F55,PinMuxPub!$C$2:$M$132,MATCH(N$4,PinMuxPub!$C$2:$M$2,0),FALSE))</f>
        <v>gpio3.IO[12]</v>
      </c>
      <c r="O55" s="180" t="str">
        <f>IF(ISERROR(VLOOKUP($F55,PinMuxPub!$C$2:$M$132,MATCH(O$4,PinMuxPub!$C$2:$M$2,0),FALSE)),"",VLOOKUP($F55,PinMuxPub!$C$2:$M$132,MATCH(O$4,PinMuxPub!$C$2:$M$2,0),FALSE))</f>
        <v>flexspi.A_SS1_B</v>
      </c>
      <c r="P55" s="286" t="str">
        <f>IF(ISERROR(VLOOKUP($F55,PinMuxPub!$C$2:$M$132,MATCH(P$4,PinMuxPub!$C$2:$M$2,0),FALSE)),"",VLOOKUP($F55,PinMuxPub!$C$2:$M$132,MATCH(P$4,PinMuxPub!$C$2:$M$2,0),FALSE))</f>
        <v>tpsmp.HDATA[30]</v>
      </c>
      <c r="Q55" s="300" t="str">
        <f>IF(ISERROR(VLOOKUP(F55,PinMuxPub!$C$3:$C$132,1,FALSE)),"No","Yes")</f>
        <v>Yes</v>
      </c>
      <c r="R55" s="298" t="str">
        <f t="shared" si="7"/>
        <v>Yes</v>
      </c>
    </row>
    <row r="56" spans="1:18">
      <c r="A56" s="302">
        <f t="shared" si="3"/>
        <v>51</v>
      </c>
      <c r="B56" s="9">
        <f t="shared" si="0"/>
        <v>9</v>
      </c>
      <c r="C56" s="9">
        <f t="shared" si="1"/>
        <v>3</v>
      </c>
      <c r="D56" s="9" t="str">
        <f t="shared" si="2"/>
        <v>K</v>
      </c>
      <c r="E56" s="9">
        <f t="shared" si="4"/>
        <v>4</v>
      </c>
      <c r="F56" s="293" t="str">
        <f>VLOOKUP(D56,BallMap!$A$1:$X$39,MATCH(E56,BallMap!$A$1:$O$1,0),FALSE)</f>
        <v>DCDC_IN_Q</v>
      </c>
      <c r="G56" s="288">
        <f t="shared" si="5"/>
        <v>52</v>
      </c>
      <c r="H56" s="11" t="str">
        <f t="shared" si="6"/>
        <v>K4</v>
      </c>
      <c r="I56" s="180" t="str">
        <f>IF(ISERROR(VLOOKUP($F56,PinMuxPub!$C$2:$M$132,MATCH(I$4,PinMuxPub!$C$2:$M$2,0),FALSE)),"",VLOOKUP($F56,PinMuxPub!$C$2:$M$132,MATCH(I$4,PinMuxPub!$C$2:$M$2,0),FALSE))</f>
        <v/>
      </c>
      <c r="J56" s="180" t="str">
        <f>IF(ISERROR(VLOOKUP($F56,PinMuxPub!$C$2:$M$132,MATCH(J$4,PinMuxPub!$C$2:$M$2,0),FALSE)),"",VLOOKUP($F56,PinMuxPub!$C$2:$M$132,MATCH(J$4,PinMuxPub!$C$2:$M$2,0),FALSE))</f>
        <v/>
      </c>
      <c r="K56" s="180" t="str">
        <f>IF(ISERROR(VLOOKUP($F56,PinMuxPub!$C$2:$M$132,MATCH(K$4,PinMuxPub!$C$2:$M$2,0),FALSE)),"",VLOOKUP($F56,PinMuxPub!$C$2:$M$132,MATCH(K$4,PinMuxPub!$C$2:$M$2,0),FALSE))</f>
        <v/>
      </c>
      <c r="L56" s="180" t="str">
        <f>IF(ISERROR(VLOOKUP($F56,PinMuxPub!$C$2:$M$132,MATCH(L$4,PinMuxPub!$C$2:$M$2,0),FALSE)),"",VLOOKUP($F56,PinMuxPub!$C$2:$M$132,MATCH(L$4,PinMuxPub!$C$2:$M$2,0),FALSE))</f>
        <v/>
      </c>
      <c r="M56" s="180" t="str">
        <f>IF(ISERROR(VLOOKUP($F56,PinMuxPub!$C$2:$M$132,MATCH(M$4,PinMuxPub!$C$2:$M$2,0),FALSE)),"",VLOOKUP($F56,PinMuxPub!$C$2:$M$132,MATCH(M$4,PinMuxPub!$C$2:$M$2,0),FALSE))</f>
        <v/>
      </c>
      <c r="N56" s="180" t="str">
        <f>IF(ISERROR(VLOOKUP($F56,PinMuxPub!$C$2:$M$132,MATCH(N$4,PinMuxPub!$C$2:$M$2,0),FALSE)),"",VLOOKUP($F56,PinMuxPub!$C$2:$M$132,MATCH(N$4,PinMuxPub!$C$2:$M$2,0),FALSE))</f>
        <v/>
      </c>
      <c r="O56" s="180" t="str">
        <f>IF(ISERROR(VLOOKUP($F56,PinMuxPub!$C$2:$M$132,MATCH(O$4,PinMuxPub!$C$2:$M$2,0),FALSE)),"",VLOOKUP($F56,PinMuxPub!$C$2:$M$132,MATCH(O$4,PinMuxPub!$C$2:$M$2,0),FALSE))</f>
        <v/>
      </c>
      <c r="P56" s="286" t="str">
        <f>IF(ISERROR(VLOOKUP($F56,PinMuxPub!$C$2:$M$132,MATCH(P$4,PinMuxPub!$C$2:$M$2,0),FALSE)),"",VLOOKUP($F56,PinMuxPub!$C$2:$M$132,MATCH(P$4,PinMuxPub!$C$2:$M$2,0),FALSE))</f>
        <v/>
      </c>
      <c r="Q56" s="300" t="str">
        <f>IF(ISERROR(VLOOKUP(F56,PinMuxPub!$C$3:$C$132,1,FALSE)),"No","Yes")</f>
        <v>No</v>
      </c>
      <c r="R56" s="298" t="str">
        <f t="shared" si="7"/>
        <v>No</v>
      </c>
    </row>
    <row r="57" spans="1:18">
      <c r="A57" s="302">
        <f t="shared" si="3"/>
        <v>52</v>
      </c>
      <c r="B57" s="9">
        <f t="shared" si="0"/>
        <v>10</v>
      </c>
      <c r="C57" s="9">
        <f t="shared" si="1"/>
        <v>3</v>
      </c>
      <c r="D57" s="9" t="str">
        <f t="shared" si="2"/>
        <v>L</v>
      </c>
      <c r="E57" s="9">
        <f t="shared" si="4"/>
        <v>4</v>
      </c>
      <c r="F57" s="293" t="str">
        <f>VLOOKUP(D57,BallMap!$A$1:$X$39,MATCH(E57,BallMap!$A$1:$O$1,0),FALSE)</f>
        <v>GPIO_SD_B1_07</v>
      </c>
      <c r="G57" s="288">
        <f t="shared" si="5"/>
        <v>53</v>
      </c>
      <c r="H57" s="11" t="str">
        <f t="shared" si="6"/>
        <v>L4</v>
      </c>
      <c r="I57" s="180" t="str">
        <f>IF(ISERROR(VLOOKUP($F57,PinMuxPub!$C$2:$M$132,MATCH(I$4,PinMuxPub!$C$2:$M$2,0),FALSE)),"",VLOOKUP($F57,PinMuxPub!$C$2:$M$132,MATCH(I$4,PinMuxPub!$C$2:$M$2,0),FALSE))</f>
        <v>semc.CSX[1]</v>
      </c>
      <c r="J57" s="180" t="str">
        <f>IF(ISERROR(VLOOKUP($F57,PinMuxPub!$C$2:$M$132,MATCH(J$4,PinMuxPub!$C$2:$M$2,0),FALSE)),"",VLOOKUP($F57,PinMuxPub!$C$2:$M$132,MATCH(J$4,PinMuxPub!$C$2:$M$2,0),FALSE))</f>
        <v>flexspi.A_SCLK</v>
      </c>
      <c r="K57" s="180" t="str">
        <f>IF(ISERROR(VLOOKUP($F57,PinMuxPub!$C$2:$M$132,MATCH(K$4,PinMuxPub!$C$2:$M$2,0),FALSE)),"",VLOOKUP($F57,PinMuxPub!$C$2:$M$132,MATCH(K$4,PinMuxPub!$C$2:$M$2,0),FALSE))</f>
        <v>lpuart7.RTS_B</v>
      </c>
      <c r="L57" s="180" t="str">
        <f>IF(ISERROR(VLOOKUP($F57,PinMuxPub!$C$2:$M$132,MATCH(L$4,PinMuxPub!$C$2:$M$2,0),FALSE)),"",VLOOKUP($F57,PinMuxPub!$C$2:$M$132,MATCH(L$4,PinMuxPub!$C$2:$M$2,0),FALSE))</f>
        <v>sai1.TX_DATA[0]</v>
      </c>
      <c r="M57" s="180" t="str">
        <f>IF(ISERROR(VLOOKUP($F57,PinMuxPub!$C$2:$M$132,MATCH(M$4,PinMuxPub!$C$2:$M$2,0),FALSE)),"",VLOOKUP($F57,PinMuxPub!$C$2:$M$132,MATCH(M$4,PinMuxPub!$C$2:$M$2,0),FALSE))</f>
        <v>lpspi2.SCK</v>
      </c>
      <c r="N57" s="180" t="str">
        <f>IF(ISERROR(VLOOKUP($F57,PinMuxPub!$C$2:$M$132,MATCH(N$4,PinMuxPub!$C$2:$M$2,0),FALSE)),"",VLOOKUP($F57,PinMuxPub!$C$2:$M$132,MATCH(N$4,PinMuxPub!$C$2:$M$2,0),FALSE))</f>
        <v>gpio3.IO[7]</v>
      </c>
      <c r="O57" s="180" t="str">
        <f>IF(ISERROR(VLOOKUP($F57,PinMuxPub!$C$2:$M$132,MATCH(O$4,PinMuxPub!$C$2:$M$2,0),FALSE)),"",VLOOKUP($F57,PinMuxPub!$C$2:$M$132,MATCH(O$4,PinMuxPub!$C$2:$M$2,0),FALSE))</f>
        <v>ccm.REF_EN_B</v>
      </c>
      <c r="P57" s="286" t="str">
        <f>IF(ISERROR(VLOOKUP($F57,PinMuxPub!$C$2:$M$132,MATCH(P$4,PinMuxPub!$C$2:$M$2,0),FALSE)),"",VLOOKUP($F57,PinMuxPub!$C$2:$M$132,MATCH(P$4,PinMuxPub!$C$2:$M$2,0),FALSE))</f>
        <v>sim_m.HSIZE[1]</v>
      </c>
      <c r="Q57" s="300" t="str">
        <f>IF(ISERROR(VLOOKUP(F57,PinMuxPub!$C$3:$C$132,1,FALSE)),"No","Yes")</f>
        <v>Yes</v>
      </c>
      <c r="R57" s="298" t="str">
        <f t="shared" si="7"/>
        <v>Yes</v>
      </c>
    </row>
    <row r="58" spans="1:18">
      <c r="A58" s="302">
        <f t="shared" si="3"/>
        <v>53</v>
      </c>
      <c r="B58" s="9">
        <f t="shared" si="0"/>
        <v>11</v>
      </c>
      <c r="C58" s="9">
        <f t="shared" si="1"/>
        <v>3</v>
      </c>
      <c r="D58" s="9" t="str">
        <f t="shared" si="2"/>
        <v>M</v>
      </c>
      <c r="E58" s="9">
        <f t="shared" si="4"/>
        <v>4</v>
      </c>
      <c r="F58" s="293" t="str">
        <f>VLOOKUP(D58,BallMap!$A$1:$X$39,MATCH(E58,BallMap!$A$1:$O$1,0),FALSE)</f>
        <v>GPIO_SD_B1_03</v>
      </c>
      <c r="G58" s="288">
        <f t="shared" si="5"/>
        <v>54</v>
      </c>
      <c r="H58" s="11" t="str">
        <f t="shared" si="6"/>
        <v>M4</v>
      </c>
      <c r="I58" s="180" t="str">
        <f>IF(ISERROR(VLOOKUP($F58,PinMuxPub!$C$2:$M$132,MATCH(I$4,PinMuxPub!$C$2:$M$2,0),FALSE)),"",VLOOKUP($F58,PinMuxPub!$C$2:$M$132,MATCH(I$4,PinMuxPub!$C$2:$M$2,0),FALSE))</f>
        <v>usdhc2.DATA0</v>
      </c>
      <c r="J58" s="180" t="str">
        <f>IF(ISERROR(VLOOKUP($F58,PinMuxPub!$C$2:$M$132,MATCH(J$4,PinMuxPub!$C$2:$M$2,0),FALSE)),"",VLOOKUP($F58,PinMuxPub!$C$2:$M$132,MATCH(J$4,PinMuxPub!$C$2:$M$2,0),FALSE))</f>
        <v>flexspi.B_DATA[0]</v>
      </c>
      <c r="K58" s="180" t="str">
        <f>IF(ISERROR(VLOOKUP($F58,PinMuxPub!$C$2:$M$132,MATCH(K$4,PinMuxPub!$C$2:$M$2,0),FALSE)),"",VLOOKUP($F58,PinMuxPub!$C$2:$M$132,MATCH(K$4,PinMuxPub!$C$2:$M$2,0),FALSE))</f>
        <v>flexpwm2.PWMB[3]</v>
      </c>
      <c r="L58" s="180" t="str">
        <f>IF(ISERROR(VLOOKUP($F58,PinMuxPub!$C$2:$M$132,MATCH(L$4,PinMuxPub!$C$2:$M$2,0),FALSE)),"",VLOOKUP($F58,PinMuxPub!$C$2:$M$132,MATCH(L$4,PinMuxPub!$C$2:$M$2,0),FALSE))</f>
        <v>sai1.MCLK</v>
      </c>
      <c r="M58" s="180" t="str">
        <f>IF(ISERROR(VLOOKUP($F58,PinMuxPub!$C$2:$M$132,MATCH(M$4,PinMuxPub!$C$2:$M$2,0),FALSE)),"",VLOOKUP($F58,PinMuxPub!$C$2:$M$132,MATCH(M$4,PinMuxPub!$C$2:$M$2,0),FALSE))</f>
        <v>flexcan1.RX</v>
      </c>
      <c r="N58" s="180" t="str">
        <f>IF(ISERROR(VLOOKUP($F58,PinMuxPub!$C$2:$M$132,MATCH(N$4,PinMuxPub!$C$2:$M$2,0),FALSE)),"",VLOOKUP($F58,PinMuxPub!$C$2:$M$132,MATCH(N$4,PinMuxPub!$C$2:$M$2,0),FALSE))</f>
        <v>gpio3.IO[3]</v>
      </c>
      <c r="O58" s="180" t="str">
        <f>IF(ISERROR(VLOOKUP($F58,PinMuxPub!$C$2:$M$132,MATCH(O$4,PinMuxPub!$C$2:$M$2,0),FALSE)),"",VLOOKUP($F58,PinMuxPub!$C$2:$M$132,MATCH(O$4,PinMuxPub!$C$2:$M$2,0),FALSE))</f>
        <v>ccm.PMIC_RDY</v>
      </c>
      <c r="P58" s="286" t="str">
        <f>IF(ISERROR(VLOOKUP($F58,PinMuxPub!$C$2:$M$132,MATCH(P$4,PinMuxPub!$C$2:$M$2,0),FALSE)),"",VLOOKUP($F58,PinMuxPub!$C$2:$M$132,MATCH(P$4,PinMuxPub!$C$2:$M$2,0),FALSE))</f>
        <v>sim_m.HPROT[3]</v>
      </c>
      <c r="Q58" s="300" t="str">
        <f>IF(ISERROR(VLOOKUP(F58,PinMuxPub!$C$3:$C$132,1,FALSE)),"No","Yes")</f>
        <v>Yes</v>
      </c>
      <c r="R58" s="298" t="str">
        <f t="shared" si="7"/>
        <v>Yes</v>
      </c>
    </row>
    <row r="59" spans="1:18">
      <c r="A59" s="302">
        <f t="shared" si="3"/>
        <v>54</v>
      </c>
      <c r="B59" s="9">
        <f t="shared" si="0"/>
        <v>12</v>
      </c>
      <c r="C59" s="9">
        <f t="shared" si="1"/>
        <v>3</v>
      </c>
      <c r="D59" s="9" t="str">
        <f t="shared" si="2"/>
        <v>N</v>
      </c>
      <c r="E59" s="9">
        <f t="shared" si="4"/>
        <v>4</v>
      </c>
      <c r="F59" s="293" t="str">
        <f>VLOOKUP(D59,BallMap!$A$1:$X$39,MATCH(E59,BallMap!$A$1:$O$1,0),FALSE)</f>
        <v>GPIO_SD_B1_09</v>
      </c>
      <c r="G59" s="288">
        <f t="shared" si="5"/>
        <v>55</v>
      </c>
      <c r="H59" s="11" t="str">
        <f t="shared" si="6"/>
        <v>N4</v>
      </c>
      <c r="I59" s="180" t="str">
        <f>IF(ISERROR(VLOOKUP($F59,PinMuxPub!$C$2:$M$132,MATCH(I$4,PinMuxPub!$C$2:$M$2,0),FALSE)),"",VLOOKUP($F59,PinMuxPub!$C$2:$M$132,MATCH(I$4,PinMuxPub!$C$2:$M$2,0),FALSE))</f>
        <v>usdhc2.DATA5</v>
      </c>
      <c r="J59" s="180" t="str">
        <f>IF(ISERROR(VLOOKUP($F59,PinMuxPub!$C$2:$M$132,MATCH(J$4,PinMuxPub!$C$2:$M$2,0),FALSE)),"",VLOOKUP($F59,PinMuxPub!$C$2:$M$132,MATCH(J$4,PinMuxPub!$C$2:$M$2,0),FALSE))</f>
        <v>flexspi.A_DATA[1]</v>
      </c>
      <c r="K59" s="180" t="str">
        <f>IF(ISERROR(VLOOKUP($F59,PinMuxPub!$C$2:$M$132,MATCH(K$4,PinMuxPub!$C$2:$M$2,0),FALSE)),"",VLOOKUP($F59,PinMuxPub!$C$2:$M$132,MATCH(K$4,PinMuxPub!$C$2:$M$2,0),FALSE))</f>
        <v>lpuart7.RX</v>
      </c>
      <c r="L59" s="180" t="str">
        <f>IF(ISERROR(VLOOKUP($F59,PinMuxPub!$C$2:$M$132,MATCH(L$4,PinMuxPub!$C$2:$M$2,0),FALSE)),"",VLOOKUP($F59,PinMuxPub!$C$2:$M$132,MATCH(L$4,PinMuxPub!$C$2:$M$2,0),FALSE))</f>
        <v>sai1.TX_SYNC</v>
      </c>
      <c r="M59" s="180" t="str">
        <f>IF(ISERROR(VLOOKUP($F59,PinMuxPub!$C$2:$M$132,MATCH(M$4,PinMuxPub!$C$2:$M$2,0),FALSE)),"",VLOOKUP($F59,PinMuxPub!$C$2:$M$132,MATCH(M$4,PinMuxPub!$C$2:$M$2,0),FALSE))</f>
        <v>lpspi2.SDI</v>
      </c>
      <c r="N59" s="180" t="str">
        <f>IF(ISERROR(VLOOKUP($F59,PinMuxPub!$C$2:$M$132,MATCH(N$4,PinMuxPub!$C$2:$M$2,0),FALSE)),"",VLOOKUP($F59,PinMuxPub!$C$2:$M$132,MATCH(N$4,PinMuxPub!$C$2:$M$2,0),FALSE))</f>
        <v>gpio3.IO[9]</v>
      </c>
      <c r="O59" s="180" t="str">
        <f>IF(ISERROR(VLOOKUP($F59,PinMuxPub!$C$2:$M$132,MATCH(O$4,PinMuxPub!$C$2:$M$2,0),FALSE)),"",VLOOKUP($F59,PinMuxPub!$C$2:$M$132,MATCH(O$4,PinMuxPub!$C$2:$M$2,0),FALSE))</f>
        <v/>
      </c>
      <c r="P59" s="286" t="str">
        <f>IF(ISERROR(VLOOKUP($F59,PinMuxPub!$C$2:$M$132,MATCH(P$4,PinMuxPub!$C$2:$M$2,0),FALSE)),"",VLOOKUP($F59,PinMuxPub!$C$2:$M$132,MATCH(P$4,PinMuxPub!$C$2:$M$2,0),FALSE))</f>
        <v>sim_m.HWRITE</v>
      </c>
      <c r="Q59" s="300" t="str">
        <f>IF(ISERROR(VLOOKUP(F59,PinMuxPub!$C$3:$C$132,1,FALSE)),"No","Yes")</f>
        <v>Yes</v>
      </c>
      <c r="R59" s="298" t="str">
        <f t="shared" si="7"/>
        <v>Yes</v>
      </c>
    </row>
    <row r="60" spans="1:18">
      <c r="A60" s="302">
        <f t="shared" si="3"/>
        <v>55</v>
      </c>
      <c r="B60" s="9">
        <f t="shared" si="0"/>
        <v>13</v>
      </c>
      <c r="C60" s="9">
        <f t="shared" si="1"/>
        <v>3</v>
      </c>
      <c r="D60" s="9" t="str">
        <f t="shared" si="2"/>
        <v>P</v>
      </c>
      <c r="E60" s="9">
        <f t="shared" si="4"/>
        <v>4</v>
      </c>
      <c r="F60" s="293" t="str">
        <f>VLOOKUP(D60,BallMap!$A$1:$X$39,MATCH(E60,BallMap!$A$1:$O$1,0),FALSE)</f>
        <v>GPIO_SD_B1_10</v>
      </c>
      <c r="G60" s="288">
        <f t="shared" si="5"/>
        <v>56</v>
      </c>
      <c r="H60" s="11" t="str">
        <f t="shared" si="6"/>
        <v>P4</v>
      </c>
      <c r="I60" s="180" t="str">
        <f>IF(ISERROR(VLOOKUP($F60,PinMuxPub!$C$2:$M$132,MATCH(I$4,PinMuxPub!$C$2:$M$2,0),FALSE)),"",VLOOKUP($F60,PinMuxPub!$C$2:$M$132,MATCH(I$4,PinMuxPub!$C$2:$M$2,0),FALSE))</f>
        <v>usdhc2.DATA6</v>
      </c>
      <c r="J60" s="180" t="str">
        <f>IF(ISERROR(VLOOKUP($F60,PinMuxPub!$C$2:$M$132,MATCH(J$4,PinMuxPub!$C$2:$M$2,0),FALSE)),"",VLOOKUP($F60,PinMuxPub!$C$2:$M$132,MATCH(J$4,PinMuxPub!$C$2:$M$2,0),FALSE))</f>
        <v>flexspi.A_DATA[2]</v>
      </c>
      <c r="K60" s="180" t="str">
        <f>IF(ISERROR(VLOOKUP($F60,PinMuxPub!$C$2:$M$132,MATCH(K$4,PinMuxPub!$C$2:$M$2,0),FALSE)),"",VLOOKUP($F60,PinMuxPub!$C$2:$M$132,MATCH(K$4,PinMuxPub!$C$2:$M$2,0),FALSE))</f>
        <v>lpuart2.RX</v>
      </c>
      <c r="L60" s="180" t="str">
        <f>IF(ISERROR(VLOOKUP($F60,PinMuxPub!$C$2:$M$132,MATCH(L$4,PinMuxPub!$C$2:$M$2,0),FALSE)),"",VLOOKUP($F60,PinMuxPub!$C$2:$M$132,MATCH(L$4,PinMuxPub!$C$2:$M$2,0),FALSE))</f>
        <v>lpi2c2.SDA</v>
      </c>
      <c r="M60" s="180" t="str">
        <f>IF(ISERROR(VLOOKUP($F60,PinMuxPub!$C$2:$M$132,MATCH(M$4,PinMuxPub!$C$2:$M$2,0),FALSE)),"",VLOOKUP($F60,PinMuxPub!$C$2:$M$132,MATCH(M$4,PinMuxPub!$C$2:$M$2,0),FALSE))</f>
        <v>lpspi2.PCS2</v>
      </c>
      <c r="N60" s="180" t="str">
        <f>IF(ISERROR(VLOOKUP($F60,PinMuxPub!$C$2:$M$132,MATCH(N$4,PinMuxPub!$C$2:$M$2,0),FALSE)),"",VLOOKUP($F60,PinMuxPub!$C$2:$M$132,MATCH(N$4,PinMuxPub!$C$2:$M$2,0),FALSE))</f>
        <v>gpio3.IO[10]</v>
      </c>
      <c r="O60" s="180" t="str">
        <f>IF(ISERROR(VLOOKUP($F60,PinMuxPub!$C$2:$M$132,MATCH(O$4,PinMuxPub!$C$2:$M$2,0),FALSE)),"",VLOOKUP($F60,PinMuxPub!$C$2:$M$132,MATCH(O$4,PinMuxPub!$C$2:$M$2,0),FALSE))</f>
        <v>src.SYSTEM_RESET</v>
      </c>
      <c r="P60" s="286" t="str">
        <f>IF(ISERROR(VLOOKUP($F60,PinMuxPub!$C$2:$M$132,MATCH(P$4,PinMuxPub!$C$2:$M$2,0),FALSE)),"",VLOOKUP($F60,PinMuxPub!$C$2:$M$132,MATCH(P$4,PinMuxPub!$C$2:$M$2,0),FALSE))</f>
        <v>tpsmp.CLK</v>
      </c>
      <c r="Q60" s="300" t="str">
        <f>IF(ISERROR(VLOOKUP(F60,PinMuxPub!$C$3:$C$132,1,FALSE)),"No","Yes")</f>
        <v>Yes</v>
      </c>
      <c r="R60" s="298" t="str">
        <f t="shared" si="7"/>
        <v>Yes</v>
      </c>
    </row>
    <row r="61" spans="1:18">
      <c r="A61" s="302">
        <f t="shared" si="3"/>
        <v>56</v>
      </c>
      <c r="B61" s="9">
        <f t="shared" si="0"/>
        <v>0</v>
      </c>
      <c r="C61" s="9">
        <f t="shared" si="1"/>
        <v>4</v>
      </c>
      <c r="D61" s="9" t="str">
        <f t="shared" si="2"/>
        <v>A</v>
      </c>
      <c r="E61" s="9">
        <f t="shared" si="4"/>
        <v>5</v>
      </c>
      <c r="F61" s="293" t="str">
        <f>VLOOKUP(D61,BallMap!$A$1:$X$39,MATCH(E61,BallMap!$A$1:$O$1,0),FALSE)</f>
        <v>GPIO_EMC_16</v>
      </c>
      <c r="G61" s="288">
        <f t="shared" si="5"/>
        <v>57</v>
      </c>
      <c r="H61" s="11" t="str">
        <f t="shared" si="6"/>
        <v>A5</v>
      </c>
      <c r="I61" s="180" t="str">
        <f>IF(ISERROR(VLOOKUP($F61,PinMuxPub!$C$2:$M$132,MATCH(I$4,PinMuxPub!$C$2:$M$2,0),FALSE)),"",VLOOKUP($F61,PinMuxPub!$C$2:$M$132,MATCH(I$4,PinMuxPub!$C$2:$M$2,0),FALSE))</f>
        <v>semc.ADDR[7]</v>
      </c>
      <c r="J61" s="180" t="str">
        <f>IF(ISERROR(VLOOKUP($F61,PinMuxPub!$C$2:$M$132,MATCH(J$4,PinMuxPub!$C$2:$M$2,0),FALSE)),"",VLOOKUP($F61,PinMuxPub!$C$2:$M$132,MATCH(J$4,PinMuxPub!$C$2:$M$2,0),FALSE))</f>
        <v>xbar1.XBAR_IN[21]</v>
      </c>
      <c r="K61" s="180" t="str">
        <f>IF(ISERROR(VLOOKUP($F61,PinMuxPub!$C$2:$M$132,MATCH(K$4,PinMuxPub!$C$2:$M$2,0),FALSE)),"",VLOOKUP($F61,PinMuxPub!$C$2:$M$132,MATCH(K$4,PinMuxPub!$C$2:$M$2,0),FALSE))</f>
        <v>lpuart3.RTS_B</v>
      </c>
      <c r="L61" s="180" t="str">
        <f>IF(ISERROR(VLOOKUP($F61,PinMuxPub!$C$2:$M$132,MATCH(L$4,PinMuxPub!$C$2:$M$2,0),FALSE)),"",VLOOKUP($F61,PinMuxPub!$C$2:$M$132,MATCH(L$4,PinMuxPub!$C$2:$M$2,0),FALSE))</f>
        <v>spdif.IN</v>
      </c>
      <c r="M61" s="180" t="str">
        <f>IF(ISERROR(VLOOKUP($F61,PinMuxPub!$C$2:$M$132,MATCH(M$4,PinMuxPub!$C$2:$M$2,0),FALSE)),"",VLOOKUP($F61,PinMuxPub!$C$2:$M$132,MATCH(M$4,PinMuxPub!$C$2:$M$2,0),FALSE))</f>
        <v>qtimer3.TIMER1</v>
      </c>
      <c r="N61" s="180" t="str">
        <f>IF(ISERROR(VLOOKUP($F61,PinMuxPub!$C$2:$M$132,MATCH(N$4,PinMuxPub!$C$2:$M$2,0),FALSE)),"",VLOOKUP($F61,PinMuxPub!$C$2:$M$132,MATCH(N$4,PinMuxPub!$C$2:$M$2,0),FALSE))</f>
        <v>gpio4.IO[16]</v>
      </c>
      <c r="O61" s="180" t="str">
        <f>IF(ISERROR(VLOOKUP($F61,PinMuxPub!$C$2:$M$132,MATCH(O$4,PinMuxPub!$C$2:$M$2,0),FALSE)),"",VLOOKUP($F61,PinMuxPub!$C$2:$M$132,MATCH(O$4,PinMuxPub!$C$2:$M$2,0),FALSE))</f>
        <v>anatop.TESTO[15]</v>
      </c>
      <c r="P61" s="286" t="str">
        <f>IF(ISERROR(VLOOKUP($F61,PinMuxPub!$C$2:$M$132,MATCH(P$4,PinMuxPub!$C$2:$M$2,0),FALSE)),"",VLOOKUP($F61,PinMuxPub!$C$2:$M$132,MATCH(P$4,PinMuxPub!$C$2:$M$2,0),FALSE))</f>
        <v>sim_m.HADDR[12]</v>
      </c>
      <c r="Q61" s="300" t="str">
        <f>IF(ISERROR(VLOOKUP(F61,PinMuxPub!$C$3:$C$132,1,FALSE)),"No","Yes")</f>
        <v>Yes</v>
      </c>
      <c r="R61" s="298" t="str">
        <f t="shared" si="7"/>
        <v>Yes</v>
      </c>
    </row>
    <row r="62" spans="1:18">
      <c r="A62" s="302">
        <f t="shared" si="3"/>
        <v>57</v>
      </c>
      <c r="B62" s="9">
        <f t="shared" si="0"/>
        <v>1</v>
      </c>
      <c r="C62" s="9">
        <f t="shared" si="1"/>
        <v>4</v>
      </c>
      <c r="D62" s="9" t="str">
        <f t="shared" si="2"/>
        <v>B</v>
      </c>
      <c r="E62" s="9">
        <f t="shared" si="4"/>
        <v>5</v>
      </c>
      <c r="F62" s="293" t="str">
        <f>VLOOKUP(D62,BallMap!$A$1:$X$39,MATCH(E62,BallMap!$A$1:$O$1,0),FALSE)</f>
        <v>VSS</v>
      </c>
      <c r="G62" s="288">
        <f t="shared" si="5"/>
        <v>58</v>
      </c>
      <c r="H62" s="11" t="str">
        <f t="shared" si="6"/>
        <v>B5</v>
      </c>
      <c r="I62" s="180" t="str">
        <f>IF(ISERROR(VLOOKUP($F62,PinMuxPub!$C$2:$M$132,MATCH(I$4,PinMuxPub!$C$2:$M$2,0),FALSE)),"",VLOOKUP($F62,PinMuxPub!$C$2:$M$132,MATCH(I$4,PinMuxPub!$C$2:$M$2,0),FALSE))</f>
        <v/>
      </c>
      <c r="J62" s="180" t="str">
        <f>IF(ISERROR(VLOOKUP($F62,PinMuxPub!$C$2:$M$132,MATCH(J$4,PinMuxPub!$C$2:$M$2,0),FALSE)),"",VLOOKUP($F62,PinMuxPub!$C$2:$M$132,MATCH(J$4,PinMuxPub!$C$2:$M$2,0),FALSE))</f>
        <v/>
      </c>
      <c r="K62" s="180" t="str">
        <f>IF(ISERROR(VLOOKUP($F62,PinMuxPub!$C$2:$M$132,MATCH(K$4,PinMuxPub!$C$2:$M$2,0),FALSE)),"",VLOOKUP($F62,PinMuxPub!$C$2:$M$132,MATCH(K$4,PinMuxPub!$C$2:$M$2,0),FALSE))</f>
        <v/>
      </c>
      <c r="L62" s="180" t="str">
        <f>IF(ISERROR(VLOOKUP($F62,PinMuxPub!$C$2:$M$132,MATCH(L$4,PinMuxPub!$C$2:$M$2,0),FALSE)),"",VLOOKUP($F62,PinMuxPub!$C$2:$M$132,MATCH(L$4,PinMuxPub!$C$2:$M$2,0),FALSE))</f>
        <v/>
      </c>
      <c r="M62" s="180" t="str">
        <f>IF(ISERROR(VLOOKUP($F62,PinMuxPub!$C$2:$M$132,MATCH(M$4,PinMuxPub!$C$2:$M$2,0),FALSE)),"",VLOOKUP($F62,PinMuxPub!$C$2:$M$132,MATCH(M$4,PinMuxPub!$C$2:$M$2,0),FALSE))</f>
        <v/>
      </c>
      <c r="N62" s="180" t="str">
        <f>IF(ISERROR(VLOOKUP($F62,PinMuxPub!$C$2:$M$132,MATCH(N$4,PinMuxPub!$C$2:$M$2,0),FALSE)),"",VLOOKUP($F62,PinMuxPub!$C$2:$M$132,MATCH(N$4,PinMuxPub!$C$2:$M$2,0),FALSE))</f>
        <v/>
      </c>
      <c r="O62" s="180" t="str">
        <f>IF(ISERROR(VLOOKUP($F62,PinMuxPub!$C$2:$M$132,MATCH(O$4,PinMuxPub!$C$2:$M$2,0),FALSE)),"",VLOOKUP($F62,PinMuxPub!$C$2:$M$132,MATCH(O$4,PinMuxPub!$C$2:$M$2,0),FALSE))</f>
        <v/>
      </c>
      <c r="P62" s="286" t="str">
        <f>IF(ISERROR(VLOOKUP($F62,PinMuxPub!$C$2:$M$132,MATCH(P$4,PinMuxPub!$C$2:$M$2,0),FALSE)),"",VLOOKUP($F62,PinMuxPub!$C$2:$M$132,MATCH(P$4,PinMuxPub!$C$2:$M$2,0),FALSE))</f>
        <v/>
      </c>
      <c r="Q62" s="300" t="str">
        <f>IF(ISERROR(VLOOKUP(F62,PinMuxPub!$C$3:$C$132,1,FALSE)),"No","Yes")</f>
        <v>No</v>
      </c>
      <c r="R62" s="298" t="str">
        <f t="shared" si="7"/>
        <v>No</v>
      </c>
    </row>
    <row r="63" spans="1:18">
      <c r="A63" s="302">
        <f t="shared" si="3"/>
        <v>58</v>
      </c>
      <c r="B63" s="9">
        <f t="shared" si="0"/>
        <v>2</v>
      </c>
      <c r="C63" s="9">
        <f t="shared" si="1"/>
        <v>4</v>
      </c>
      <c r="D63" s="9" t="str">
        <f t="shared" si="2"/>
        <v>C</v>
      </c>
      <c r="E63" s="9">
        <f t="shared" si="4"/>
        <v>5</v>
      </c>
      <c r="F63" s="293" t="str">
        <f>VLOOKUP(D63,BallMap!$A$1:$X$39,MATCH(E63,BallMap!$A$1:$O$1,0),FALSE)</f>
        <v>GPIO_EMC_31</v>
      </c>
      <c r="G63" s="288">
        <f t="shared" si="5"/>
        <v>59</v>
      </c>
      <c r="H63" s="11" t="str">
        <f t="shared" si="6"/>
        <v>C5</v>
      </c>
      <c r="I63" s="180" t="str">
        <f>IF(ISERROR(VLOOKUP($F63,PinMuxPub!$C$2:$M$132,MATCH(I$4,PinMuxPub!$C$2:$M$2,0),FALSE)),"",VLOOKUP($F63,PinMuxPub!$C$2:$M$132,MATCH(I$4,PinMuxPub!$C$2:$M$2,0),FALSE))</f>
        <v>semc.DATA[9]</v>
      </c>
      <c r="J63" s="180" t="str">
        <f>IF(ISERROR(VLOOKUP($F63,PinMuxPub!$C$2:$M$132,MATCH(J$4,PinMuxPub!$C$2:$M$2,0),FALSE)),"",VLOOKUP($F63,PinMuxPub!$C$2:$M$132,MATCH(J$4,PinMuxPub!$C$2:$M$2,0),FALSE))</f>
        <v>flexpwm3.PWMA[1]</v>
      </c>
      <c r="K63" s="180" t="str">
        <f>IF(ISERROR(VLOOKUP($F63,PinMuxPub!$C$2:$M$132,MATCH(K$4,PinMuxPub!$C$2:$M$2,0),FALSE)),"",VLOOKUP($F63,PinMuxPub!$C$2:$M$132,MATCH(K$4,PinMuxPub!$C$2:$M$2,0),FALSE))</f>
        <v>lpuart7.TX</v>
      </c>
      <c r="L63" s="180" t="str">
        <f>IF(ISERROR(VLOOKUP($F63,PinMuxPub!$C$2:$M$132,MATCH(L$4,PinMuxPub!$C$2:$M$2,0),FALSE)),"",VLOOKUP($F63,PinMuxPub!$C$2:$M$132,MATCH(L$4,PinMuxPub!$C$2:$M$2,0),FALSE))</f>
        <v>lpspi1.PCS1</v>
      </c>
      <c r="M63" s="180" t="str">
        <f>IF(ISERROR(VLOOKUP($F63,PinMuxPub!$C$2:$M$132,MATCH(M$4,PinMuxPub!$C$2:$M$2,0),FALSE)),"",VLOOKUP($F63,PinMuxPub!$C$2:$M$132,MATCH(M$4,PinMuxPub!$C$2:$M$2,0),FALSE))</f>
        <v>csi.DATA[22]</v>
      </c>
      <c r="N63" s="180" t="str">
        <f>IF(ISERROR(VLOOKUP($F63,PinMuxPub!$C$2:$M$132,MATCH(N$4,PinMuxPub!$C$2:$M$2,0),FALSE)),"",VLOOKUP($F63,PinMuxPub!$C$2:$M$132,MATCH(N$4,PinMuxPub!$C$2:$M$2,0),FALSE))</f>
        <v>gpio4.IO[31]</v>
      </c>
      <c r="O63" s="180" t="str">
        <f>IF(ISERROR(VLOOKUP($F63,PinMuxPub!$C$2:$M$132,MATCH(O$4,PinMuxPub!$C$2:$M$2,0),FALSE)),"",VLOOKUP($F63,PinMuxPub!$C$2:$M$132,MATCH(O$4,PinMuxPub!$C$2:$M$2,0),FALSE))</f>
        <v>anatop.TESTO[11]</v>
      </c>
      <c r="P63" s="286" t="str">
        <f>IF(ISERROR(VLOOKUP($F63,PinMuxPub!$C$2:$M$132,MATCH(P$4,PinMuxPub!$C$2:$M$2,0),FALSE)),"",VLOOKUP($F63,PinMuxPub!$C$2:$M$132,MATCH(P$4,PinMuxPub!$C$2:$M$2,0),FALSE))</f>
        <v>sim_m.HADDR[27]</v>
      </c>
      <c r="Q63" s="300" t="str">
        <f>IF(ISERROR(VLOOKUP(F63,PinMuxPub!$C$3:$C$132,1,FALSE)),"No","Yes")</f>
        <v>Yes</v>
      </c>
      <c r="R63" s="298" t="str">
        <f t="shared" si="7"/>
        <v>Yes</v>
      </c>
    </row>
    <row r="64" spans="1:18">
      <c r="A64" s="302">
        <f t="shared" si="3"/>
        <v>59</v>
      </c>
      <c r="B64" s="9">
        <f t="shared" si="0"/>
        <v>3</v>
      </c>
      <c r="C64" s="9">
        <f t="shared" si="1"/>
        <v>4</v>
      </c>
      <c r="D64" s="9" t="str">
        <f t="shared" si="2"/>
        <v>D</v>
      </c>
      <c r="E64" s="9">
        <f t="shared" si="4"/>
        <v>5</v>
      </c>
      <c r="F64" s="293" t="str">
        <f>VLOOKUP(D64,BallMap!$A$1:$X$39,MATCH(E64,BallMap!$A$1:$O$1,0),FALSE)</f>
        <v>GPIO_EMC_32</v>
      </c>
      <c r="G64" s="288">
        <f t="shared" si="5"/>
        <v>60</v>
      </c>
      <c r="H64" s="11" t="str">
        <f t="shared" si="6"/>
        <v>D5</v>
      </c>
      <c r="I64" s="180" t="str">
        <f>IF(ISERROR(VLOOKUP($F64,PinMuxPub!$C$2:$M$132,MATCH(I$4,PinMuxPub!$C$2:$M$2,0),FALSE)),"",VLOOKUP($F64,PinMuxPub!$C$2:$M$132,MATCH(I$4,PinMuxPub!$C$2:$M$2,0),FALSE))</f>
        <v>semc.DATA[10]</v>
      </c>
      <c r="J64" s="180" t="str">
        <f>IF(ISERROR(VLOOKUP($F64,PinMuxPub!$C$2:$M$132,MATCH(J$4,PinMuxPub!$C$2:$M$2,0),FALSE)),"",VLOOKUP($F64,PinMuxPub!$C$2:$M$132,MATCH(J$4,PinMuxPub!$C$2:$M$2,0),FALSE))</f>
        <v>flexpwm3.PWMB[1]</v>
      </c>
      <c r="K64" s="180" t="str">
        <f>IF(ISERROR(VLOOKUP($F64,PinMuxPub!$C$2:$M$132,MATCH(K$4,PinMuxPub!$C$2:$M$2,0),FALSE)),"",VLOOKUP($F64,PinMuxPub!$C$2:$M$132,MATCH(K$4,PinMuxPub!$C$2:$M$2,0),FALSE))</f>
        <v>lpuart7.RX</v>
      </c>
      <c r="L64" s="180" t="str">
        <f>IF(ISERROR(VLOOKUP($F64,PinMuxPub!$C$2:$M$132,MATCH(L$4,PinMuxPub!$C$2:$M$2,0),FALSE)),"",VLOOKUP($F64,PinMuxPub!$C$2:$M$132,MATCH(L$4,PinMuxPub!$C$2:$M$2,0),FALSE))</f>
        <v>ccm.PMIC_RDY</v>
      </c>
      <c r="M64" s="180" t="str">
        <f>IF(ISERROR(VLOOKUP($F64,PinMuxPub!$C$2:$M$132,MATCH(M$4,PinMuxPub!$C$2:$M$2,0),FALSE)),"",VLOOKUP($F64,PinMuxPub!$C$2:$M$132,MATCH(M$4,PinMuxPub!$C$2:$M$2,0),FALSE))</f>
        <v>csi.DATA[21]</v>
      </c>
      <c r="N64" s="180" t="str">
        <f>IF(ISERROR(VLOOKUP($F64,PinMuxPub!$C$2:$M$132,MATCH(N$4,PinMuxPub!$C$2:$M$2,0),FALSE)),"",VLOOKUP($F64,PinMuxPub!$C$2:$M$132,MATCH(N$4,PinMuxPub!$C$2:$M$2,0),FALSE))</f>
        <v>gpio3.IO[18]</v>
      </c>
      <c r="O64" s="180" t="str">
        <f>IF(ISERROR(VLOOKUP($F64,PinMuxPub!$C$2:$M$132,MATCH(O$4,PinMuxPub!$C$2:$M$2,0),FALSE)),"",VLOOKUP($F64,PinMuxPub!$C$2:$M$132,MATCH(O$4,PinMuxPub!$C$2:$M$2,0),FALSE))</f>
        <v>anatop.TESTO[12]</v>
      </c>
      <c r="P64" s="286" t="str">
        <f>IF(ISERROR(VLOOKUP($F64,PinMuxPub!$C$2:$M$132,MATCH(P$4,PinMuxPub!$C$2:$M$2,0),FALSE)),"",VLOOKUP($F64,PinMuxPub!$C$2:$M$132,MATCH(P$4,PinMuxPub!$C$2:$M$2,0),FALSE))</f>
        <v>sim_m.HADDR[28]</v>
      </c>
      <c r="Q64" s="300" t="str">
        <f>IF(ISERROR(VLOOKUP(F64,PinMuxPub!$C$3:$C$132,1,FALSE)),"No","Yes")</f>
        <v>Yes</v>
      </c>
      <c r="R64" s="298" t="str">
        <f t="shared" si="7"/>
        <v>Yes</v>
      </c>
    </row>
    <row r="65" spans="1:18">
      <c r="A65" s="302">
        <f t="shared" si="3"/>
        <v>60</v>
      </c>
      <c r="B65" s="9">
        <f t="shared" si="0"/>
        <v>4</v>
      </c>
      <c r="C65" s="9">
        <f t="shared" si="1"/>
        <v>4</v>
      </c>
      <c r="D65" s="9" t="str">
        <f t="shared" si="2"/>
        <v>E</v>
      </c>
      <c r="E65" s="9">
        <f t="shared" si="4"/>
        <v>5</v>
      </c>
      <c r="F65" s="293" t="str">
        <f>VLOOKUP(D65,BallMap!$A$1:$X$39,MATCH(E65,BallMap!$A$1:$O$1,0),FALSE)</f>
        <v>GPIO_EMC_35</v>
      </c>
      <c r="G65" s="288">
        <f t="shared" si="5"/>
        <v>61</v>
      </c>
      <c r="H65" s="11" t="str">
        <f t="shared" si="6"/>
        <v>E5</v>
      </c>
      <c r="I65" s="180" t="str">
        <f>IF(ISERROR(VLOOKUP($F65,PinMuxPub!$C$2:$M$132,MATCH(I$4,PinMuxPub!$C$2:$M$2,0),FALSE)),"",VLOOKUP($F65,PinMuxPub!$C$2:$M$132,MATCH(I$4,PinMuxPub!$C$2:$M$2,0),FALSE))</f>
        <v>semc.DATA[13]</v>
      </c>
      <c r="J65" s="180" t="str">
        <f>IF(ISERROR(VLOOKUP($F65,PinMuxPub!$C$2:$M$132,MATCH(J$4,PinMuxPub!$C$2:$M$2,0),FALSE)),"",VLOOKUP($F65,PinMuxPub!$C$2:$M$132,MATCH(J$4,PinMuxPub!$C$2:$M$2,0),FALSE))</f>
        <v>xbar1.XBAR_INOUT[18]</v>
      </c>
      <c r="K65" s="180" t="str">
        <f>IF(ISERROR(VLOOKUP($F65,PinMuxPub!$C$2:$M$132,MATCH(K$4,PinMuxPub!$C$2:$M$2,0),FALSE)),"",VLOOKUP($F65,PinMuxPub!$C$2:$M$132,MATCH(K$4,PinMuxPub!$C$2:$M$2,0),FALSE))</f>
        <v>gpt1.COMPARE1</v>
      </c>
      <c r="L65" s="180" t="str">
        <f>IF(ISERROR(VLOOKUP($F65,PinMuxPub!$C$2:$M$132,MATCH(L$4,PinMuxPub!$C$2:$M$2,0),FALSE)),"",VLOOKUP($F65,PinMuxPub!$C$2:$M$132,MATCH(L$4,PinMuxPub!$C$2:$M$2,0),FALSE))</f>
        <v>sai3.RX_BCLK</v>
      </c>
      <c r="M65" s="180" t="str">
        <f>IF(ISERROR(VLOOKUP($F65,PinMuxPub!$C$2:$M$132,MATCH(M$4,PinMuxPub!$C$2:$M$2,0),FALSE)),"",VLOOKUP($F65,PinMuxPub!$C$2:$M$132,MATCH(M$4,PinMuxPub!$C$2:$M$2,0),FALSE))</f>
        <v>csi.DATA[18]</v>
      </c>
      <c r="N65" s="180" t="str">
        <f>IF(ISERROR(VLOOKUP($F65,PinMuxPub!$C$2:$M$132,MATCH(N$4,PinMuxPub!$C$2:$M$2,0),FALSE)),"",VLOOKUP($F65,PinMuxPub!$C$2:$M$132,MATCH(N$4,PinMuxPub!$C$2:$M$2,0),FALSE))</f>
        <v>gpio3.IO[21]</v>
      </c>
      <c r="O65" s="180" t="str">
        <f>IF(ISERROR(VLOOKUP($F65,PinMuxPub!$C$2:$M$132,MATCH(O$4,PinMuxPub!$C$2:$M$2,0),FALSE)),"",VLOOKUP($F65,PinMuxPub!$C$2:$M$132,MATCH(O$4,PinMuxPub!$C$2:$M$2,0),FALSE))</f>
        <v>usdhc1.CD_B</v>
      </c>
      <c r="P65" s="286" t="str">
        <f>IF(ISERROR(VLOOKUP($F65,PinMuxPub!$C$2:$M$132,MATCH(P$4,PinMuxPub!$C$2:$M$2,0),FALSE)),"",VLOOKUP($F65,PinMuxPub!$C$2:$M$132,MATCH(P$4,PinMuxPub!$C$2:$M$2,0),FALSE))</f>
        <v>sim_m.HADDR[31]</v>
      </c>
      <c r="Q65" s="300" t="str">
        <f>IF(ISERROR(VLOOKUP(F65,PinMuxPub!$C$3:$C$132,1,FALSE)),"No","Yes")</f>
        <v>Yes</v>
      </c>
      <c r="R65" s="298" t="str">
        <f t="shared" si="7"/>
        <v>Yes</v>
      </c>
    </row>
    <row r="66" spans="1:18">
      <c r="A66" s="302">
        <f t="shared" si="3"/>
        <v>61</v>
      </c>
      <c r="B66" s="9">
        <f t="shared" si="0"/>
        <v>5</v>
      </c>
      <c r="C66" s="9">
        <f t="shared" si="1"/>
        <v>4</v>
      </c>
      <c r="D66" s="9" t="str">
        <f t="shared" si="2"/>
        <v>F</v>
      </c>
      <c r="E66" s="9">
        <f t="shared" si="4"/>
        <v>5</v>
      </c>
      <c r="F66" s="293" t="str">
        <f>VLOOKUP(D66,BallMap!$A$1:$X$39,MATCH(E66,BallMap!$A$1:$O$1,0),FALSE)</f>
        <v>NVCC_EMC</v>
      </c>
      <c r="G66" s="288">
        <f t="shared" si="5"/>
        <v>62</v>
      </c>
      <c r="H66" s="11" t="str">
        <f t="shared" si="6"/>
        <v>F5</v>
      </c>
      <c r="I66" s="180" t="str">
        <f>IF(ISERROR(VLOOKUP($F66,PinMuxPub!$C$2:$M$132,MATCH(I$4,PinMuxPub!$C$2:$M$2,0),FALSE)),"",VLOOKUP($F66,PinMuxPub!$C$2:$M$132,MATCH(I$4,PinMuxPub!$C$2:$M$2,0),FALSE))</f>
        <v/>
      </c>
      <c r="J66" s="180" t="str">
        <f>IF(ISERROR(VLOOKUP($F66,PinMuxPub!$C$2:$M$132,MATCH(J$4,PinMuxPub!$C$2:$M$2,0),FALSE)),"",VLOOKUP($F66,PinMuxPub!$C$2:$M$132,MATCH(J$4,PinMuxPub!$C$2:$M$2,0),FALSE))</f>
        <v/>
      </c>
      <c r="K66" s="180" t="str">
        <f>IF(ISERROR(VLOOKUP($F66,PinMuxPub!$C$2:$M$132,MATCH(K$4,PinMuxPub!$C$2:$M$2,0),FALSE)),"",VLOOKUP($F66,PinMuxPub!$C$2:$M$132,MATCH(K$4,PinMuxPub!$C$2:$M$2,0),FALSE))</f>
        <v/>
      </c>
      <c r="L66" s="180" t="str">
        <f>IF(ISERROR(VLOOKUP($F66,PinMuxPub!$C$2:$M$132,MATCH(L$4,PinMuxPub!$C$2:$M$2,0),FALSE)),"",VLOOKUP($F66,PinMuxPub!$C$2:$M$132,MATCH(L$4,PinMuxPub!$C$2:$M$2,0),FALSE))</f>
        <v/>
      </c>
      <c r="M66" s="180" t="str">
        <f>IF(ISERROR(VLOOKUP($F66,PinMuxPub!$C$2:$M$132,MATCH(M$4,PinMuxPub!$C$2:$M$2,0),FALSE)),"",VLOOKUP($F66,PinMuxPub!$C$2:$M$132,MATCH(M$4,PinMuxPub!$C$2:$M$2,0),FALSE))</f>
        <v/>
      </c>
      <c r="N66" s="180" t="str">
        <f>IF(ISERROR(VLOOKUP($F66,PinMuxPub!$C$2:$M$132,MATCH(N$4,PinMuxPub!$C$2:$M$2,0),FALSE)),"",VLOOKUP($F66,PinMuxPub!$C$2:$M$132,MATCH(N$4,PinMuxPub!$C$2:$M$2,0),FALSE))</f>
        <v/>
      </c>
      <c r="O66" s="180" t="str">
        <f>IF(ISERROR(VLOOKUP($F66,PinMuxPub!$C$2:$M$132,MATCH(O$4,PinMuxPub!$C$2:$M$2,0),FALSE)),"",VLOOKUP($F66,PinMuxPub!$C$2:$M$132,MATCH(O$4,PinMuxPub!$C$2:$M$2,0),FALSE))</f>
        <v/>
      </c>
      <c r="P66" s="286" t="str">
        <f>IF(ISERROR(VLOOKUP($F66,PinMuxPub!$C$2:$M$132,MATCH(P$4,PinMuxPub!$C$2:$M$2,0),FALSE)),"",VLOOKUP($F66,PinMuxPub!$C$2:$M$132,MATCH(P$4,PinMuxPub!$C$2:$M$2,0),FALSE))</f>
        <v/>
      </c>
      <c r="Q66" s="300" t="str">
        <f>IF(ISERROR(VLOOKUP(F66,PinMuxPub!$C$3:$C$132,1,FALSE)),"No","Yes")</f>
        <v>No</v>
      </c>
      <c r="R66" s="298" t="str">
        <f t="shared" si="7"/>
        <v>No</v>
      </c>
    </row>
    <row r="67" spans="1:18">
      <c r="A67" s="302">
        <f t="shared" si="3"/>
        <v>62</v>
      </c>
      <c r="B67" s="9">
        <f t="shared" si="0"/>
        <v>6</v>
      </c>
      <c r="C67" s="9">
        <f t="shared" si="1"/>
        <v>4</v>
      </c>
      <c r="D67" s="9" t="str">
        <f t="shared" si="2"/>
        <v>G</v>
      </c>
      <c r="E67" s="9">
        <f t="shared" si="4"/>
        <v>5</v>
      </c>
      <c r="F67" s="293" t="str">
        <f>VLOOKUP(D67,BallMap!$A$1:$X$39,MATCH(E67,BallMap!$A$1:$O$1,0),FALSE)</f>
        <v>GPIO_EMC_05</v>
      </c>
      <c r="G67" s="288">
        <f t="shared" si="5"/>
        <v>63</v>
      </c>
      <c r="H67" s="11" t="str">
        <f t="shared" si="6"/>
        <v>G5</v>
      </c>
      <c r="I67" s="180" t="str">
        <f>IF(ISERROR(VLOOKUP($F67,PinMuxPub!$C$2:$M$132,MATCH(I$4,PinMuxPub!$C$2:$M$2,0),FALSE)),"",VLOOKUP($F67,PinMuxPub!$C$2:$M$132,MATCH(I$4,PinMuxPub!$C$2:$M$2,0),FALSE))</f>
        <v>semc.DATA[5]</v>
      </c>
      <c r="J67" s="180" t="str">
        <f>IF(ISERROR(VLOOKUP($F67,PinMuxPub!$C$2:$M$132,MATCH(J$4,PinMuxPub!$C$2:$M$2,0),FALSE)),"",VLOOKUP($F67,PinMuxPub!$C$2:$M$132,MATCH(J$4,PinMuxPub!$C$2:$M$2,0),FALSE))</f>
        <v>flexpwm4.PWMB[2]</v>
      </c>
      <c r="K67" s="180" t="str">
        <f>IF(ISERROR(VLOOKUP($F67,PinMuxPub!$C$2:$M$132,MATCH(K$4,PinMuxPub!$C$2:$M$2,0),FALSE)),"",VLOOKUP($F67,PinMuxPub!$C$2:$M$132,MATCH(K$4,PinMuxPub!$C$2:$M$2,0),FALSE))</f>
        <v>sai2.TX_SYNC</v>
      </c>
      <c r="L67" s="180" t="str">
        <f>IF(ISERROR(VLOOKUP($F67,PinMuxPub!$C$2:$M$132,MATCH(L$4,PinMuxPub!$C$2:$M$2,0),FALSE)),"",VLOOKUP($F67,PinMuxPub!$C$2:$M$132,MATCH(L$4,PinMuxPub!$C$2:$M$2,0),FALSE))</f>
        <v>xbar1.XBAR_INOUT[7]</v>
      </c>
      <c r="M67" s="180" t="str">
        <f>IF(ISERROR(VLOOKUP($F67,PinMuxPub!$C$2:$M$132,MATCH(M$4,PinMuxPub!$C$2:$M$2,0),FALSE)),"",VLOOKUP($F67,PinMuxPub!$C$2:$M$132,MATCH(M$4,PinMuxPub!$C$2:$M$2,0),FALSE))</f>
        <v>flexio1.FLEXIO[5]</v>
      </c>
      <c r="N67" s="180" t="str">
        <f>IF(ISERROR(VLOOKUP($F67,PinMuxPub!$C$2:$M$132,MATCH(N$4,PinMuxPub!$C$2:$M$2,0),FALSE)),"",VLOOKUP($F67,PinMuxPub!$C$2:$M$132,MATCH(N$4,PinMuxPub!$C$2:$M$2,0),FALSE))</f>
        <v>gpio4.IO[5]</v>
      </c>
      <c r="O67" s="180" t="str">
        <f>IF(ISERROR(VLOOKUP($F67,PinMuxPub!$C$2:$M$132,MATCH(O$4,PinMuxPub!$C$2:$M$2,0),FALSE)),"",VLOOKUP($F67,PinMuxPub!$C$2:$M$132,MATCH(O$4,PinMuxPub!$C$2:$M$2,0),FALSE))</f>
        <v>anatop.USBPHY1_TSTO_RX_HS_RXD</v>
      </c>
      <c r="P67" s="286" t="str">
        <f>IF(ISERROR(VLOOKUP($F67,PinMuxPub!$C$2:$M$132,MATCH(P$4,PinMuxPub!$C$2:$M$2,0),FALSE)),"",VLOOKUP($F67,PinMuxPub!$C$2:$M$132,MATCH(P$4,PinMuxPub!$C$2:$M$2,0),FALSE))</f>
        <v>sim_m.HADDR[1]</v>
      </c>
      <c r="Q67" s="300" t="str">
        <f>IF(ISERROR(VLOOKUP(F67,PinMuxPub!$C$3:$C$132,1,FALSE)),"No","Yes")</f>
        <v>Yes</v>
      </c>
      <c r="R67" s="298" t="str">
        <f t="shared" si="7"/>
        <v>Yes</v>
      </c>
    </row>
    <row r="68" spans="1:18">
      <c r="A68" s="302">
        <f t="shared" si="3"/>
        <v>63</v>
      </c>
      <c r="B68" s="9">
        <f t="shared" si="0"/>
        <v>7</v>
      </c>
      <c r="C68" s="9">
        <f t="shared" si="1"/>
        <v>4</v>
      </c>
      <c r="D68" s="9" t="str">
        <f t="shared" si="2"/>
        <v>H</v>
      </c>
      <c r="E68" s="9">
        <f t="shared" si="4"/>
        <v>5</v>
      </c>
      <c r="F68" s="293" t="str">
        <f>VLOOKUP(D68,BallMap!$A$1:$X$39,MATCH(E68,BallMap!$A$1:$O$1,0),FALSE)</f>
        <v>GPIO_EMC_06</v>
      </c>
      <c r="G68" s="288">
        <f t="shared" si="5"/>
        <v>64</v>
      </c>
      <c r="H68" s="11" t="str">
        <f t="shared" si="6"/>
        <v>H5</v>
      </c>
      <c r="I68" s="180" t="str">
        <f>IF(ISERROR(VLOOKUP($F68,PinMuxPub!$C$2:$M$132,MATCH(I$4,PinMuxPub!$C$2:$M$2,0),FALSE)),"",VLOOKUP($F68,PinMuxPub!$C$2:$M$132,MATCH(I$4,PinMuxPub!$C$2:$M$2,0),FALSE))</f>
        <v>semc.DATA[6]</v>
      </c>
      <c r="J68" s="180" t="str">
        <f>IF(ISERROR(VLOOKUP($F68,PinMuxPub!$C$2:$M$132,MATCH(J$4,PinMuxPub!$C$2:$M$2,0),FALSE)),"",VLOOKUP($F68,PinMuxPub!$C$2:$M$132,MATCH(J$4,PinMuxPub!$C$2:$M$2,0),FALSE))</f>
        <v>flexpwm2.PWMA[0]</v>
      </c>
      <c r="K68" s="180" t="str">
        <f>IF(ISERROR(VLOOKUP($F68,PinMuxPub!$C$2:$M$132,MATCH(K$4,PinMuxPub!$C$2:$M$2,0),FALSE)),"",VLOOKUP($F68,PinMuxPub!$C$2:$M$132,MATCH(K$4,PinMuxPub!$C$2:$M$2,0),FALSE))</f>
        <v>sai2.TX_BCLK</v>
      </c>
      <c r="L68" s="180" t="str">
        <f>IF(ISERROR(VLOOKUP($F68,PinMuxPub!$C$2:$M$132,MATCH(L$4,PinMuxPub!$C$2:$M$2,0),FALSE)),"",VLOOKUP($F68,PinMuxPub!$C$2:$M$132,MATCH(L$4,PinMuxPub!$C$2:$M$2,0),FALSE))</f>
        <v>xbar1.XBAR_INOUT[8]</v>
      </c>
      <c r="M68" s="180" t="str">
        <f>IF(ISERROR(VLOOKUP($F68,PinMuxPub!$C$2:$M$132,MATCH(M$4,PinMuxPub!$C$2:$M$2,0),FALSE)),"",VLOOKUP($F68,PinMuxPub!$C$2:$M$132,MATCH(M$4,PinMuxPub!$C$2:$M$2,0),FALSE))</f>
        <v>flexio1.FLEXIO[6]</v>
      </c>
      <c r="N68" s="180" t="str">
        <f>IF(ISERROR(VLOOKUP($F68,PinMuxPub!$C$2:$M$132,MATCH(N$4,PinMuxPub!$C$2:$M$2,0),FALSE)),"",VLOOKUP($F68,PinMuxPub!$C$2:$M$132,MATCH(N$4,PinMuxPub!$C$2:$M$2,0),FALSE))</f>
        <v>gpio4.IO[6]</v>
      </c>
      <c r="O68" s="180" t="str">
        <f>IF(ISERROR(VLOOKUP($F68,PinMuxPub!$C$2:$M$132,MATCH(O$4,PinMuxPub!$C$2:$M$2,0),FALSE)),"",VLOOKUP($F68,PinMuxPub!$C$2:$M$132,MATCH(O$4,PinMuxPub!$C$2:$M$2,0),FALSE))</f>
        <v>anatop.USBPHY2_TSTO_RX_FS_RXD</v>
      </c>
      <c r="P68" s="286" t="str">
        <f>IF(ISERROR(VLOOKUP($F68,PinMuxPub!$C$2:$M$132,MATCH(P$4,PinMuxPub!$C$2:$M$2,0),FALSE)),"",VLOOKUP($F68,PinMuxPub!$C$2:$M$132,MATCH(P$4,PinMuxPub!$C$2:$M$2,0),FALSE))</f>
        <v>sim_m.HADDR[2]</v>
      </c>
      <c r="Q68" s="300" t="str">
        <f>IF(ISERROR(VLOOKUP(F68,PinMuxPub!$C$3:$C$132,1,FALSE)),"No","Yes")</f>
        <v>Yes</v>
      </c>
      <c r="R68" s="298" t="str">
        <f t="shared" si="7"/>
        <v>Yes</v>
      </c>
    </row>
    <row r="69" spans="1:18">
      <c r="A69" s="302">
        <f t="shared" si="3"/>
        <v>64</v>
      </c>
      <c r="B69" s="9">
        <f t="shared" ref="B69:B132" si="8">MOD(A69,$F$2)</f>
        <v>8</v>
      </c>
      <c r="C69" s="9">
        <f t="shared" ref="C69:C132" si="9">FLOOR(A69/$G$2,1)</f>
        <v>4</v>
      </c>
      <c r="D69" s="9" t="str">
        <f t="shared" ref="D69:D132" si="10">IF(MOD(A69,$F$2)=0,"A",IF(MOD(A69,$F$2)=1,"B",IF(MOD(A69,$F$2)=2,"C",IF(MOD(A69,$F$2)=3,"D",IF(MOD(A69,$F$2)=4,"E",IF(MOD(A69,$F$2)=5,"F",IF(MOD(A69,$F$2)=6,"G",IF(MOD(A69,$F$2)=7,"H",IF(MOD(A69,$F$2)=8,"J",IF(MOD(A69,$F$2)=9,"K",IF(MOD(A69,$F$2)=10,"L",IF(MOD(A69,$F$2)=11,"M",IF(MOD(A69,$F$2)=12,"N",IF(MOD(A69,$F$2)=13,"P",IF(MOD(A69,$F$2)=14,"Q",IF(MOD(A69,$F$2)=15,"R",))))))))))))))))</f>
        <v>J</v>
      </c>
      <c r="E69" s="9">
        <f t="shared" si="4"/>
        <v>5</v>
      </c>
      <c r="F69" s="293" t="str">
        <f>VLOOKUP(D69,BallMap!$A$1:$X$39,MATCH(E69,BallMap!$A$1:$O$1,0),FALSE)</f>
        <v>DCDC_SENSE</v>
      </c>
      <c r="G69" s="288">
        <f t="shared" si="5"/>
        <v>65</v>
      </c>
      <c r="H69" s="11" t="str">
        <f t="shared" si="6"/>
        <v>J5</v>
      </c>
      <c r="I69" s="180" t="str">
        <f>IF(ISERROR(VLOOKUP($F69,PinMuxPub!$C$2:$M$132,MATCH(I$4,PinMuxPub!$C$2:$M$2,0),FALSE)),"",VLOOKUP($F69,PinMuxPub!$C$2:$M$132,MATCH(I$4,PinMuxPub!$C$2:$M$2,0),FALSE))</f>
        <v/>
      </c>
      <c r="J69" s="180" t="str">
        <f>IF(ISERROR(VLOOKUP($F69,PinMuxPub!$C$2:$M$132,MATCH(J$4,PinMuxPub!$C$2:$M$2,0),FALSE)),"",VLOOKUP($F69,PinMuxPub!$C$2:$M$132,MATCH(J$4,PinMuxPub!$C$2:$M$2,0),FALSE))</f>
        <v/>
      </c>
      <c r="K69" s="180" t="str">
        <f>IF(ISERROR(VLOOKUP($F69,PinMuxPub!$C$2:$M$132,MATCH(K$4,PinMuxPub!$C$2:$M$2,0),FALSE)),"",VLOOKUP($F69,PinMuxPub!$C$2:$M$132,MATCH(K$4,PinMuxPub!$C$2:$M$2,0),FALSE))</f>
        <v/>
      </c>
      <c r="L69" s="180" t="str">
        <f>IF(ISERROR(VLOOKUP($F69,PinMuxPub!$C$2:$M$132,MATCH(L$4,PinMuxPub!$C$2:$M$2,0),FALSE)),"",VLOOKUP($F69,PinMuxPub!$C$2:$M$132,MATCH(L$4,PinMuxPub!$C$2:$M$2,0),FALSE))</f>
        <v/>
      </c>
      <c r="M69" s="180" t="str">
        <f>IF(ISERROR(VLOOKUP($F69,PinMuxPub!$C$2:$M$132,MATCH(M$4,PinMuxPub!$C$2:$M$2,0),FALSE)),"",VLOOKUP($F69,PinMuxPub!$C$2:$M$132,MATCH(M$4,PinMuxPub!$C$2:$M$2,0),FALSE))</f>
        <v/>
      </c>
      <c r="N69" s="180" t="str">
        <f>IF(ISERROR(VLOOKUP($F69,PinMuxPub!$C$2:$M$132,MATCH(N$4,PinMuxPub!$C$2:$M$2,0),FALSE)),"",VLOOKUP($F69,PinMuxPub!$C$2:$M$132,MATCH(N$4,PinMuxPub!$C$2:$M$2,0),FALSE))</f>
        <v/>
      </c>
      <c r="O69" s="180" t="str">
        <f>IF(ISERROR(VLOOKUP($F69,PinMuxPub!$C$2:$M$132,MATCH(O$4,PinMuxPub!$C$2:$M$2,0),FALSE)),"",VLOOKUP($F69,PinMuxPub!$C$2:$M$132,MATCH(O$4,PinMuxPub!$C$2:$M$2,0),FALSE))</f>
        <v/>
      </c>
      <c r="P69" s="286" t="str">
        <f>IF(ISERROR(VLOOKUP($F69,PinMuxPub!$C$2:$M$132,MATCH(P$4,PinMuxPub!$C$2:$M$2,0),FALSE)),"",VLOOKUP($F69,PinMuxPub!$C$2:$M$132,MATCH(P$4,PinMuxPub!$C$2:$M$2,0),FALSE))</f>
        <v/>
      </c>
      <c r="Q69" s="300" t="str">
        <f>IF(ISERROR(VLOOKUP(F69,PinMuxPub!$C$3:$C$132,1,FALSE)),"No","Yes")</f>
        <v>No</v>
      </c>
      <c r="R69" s="298" t="str">
        <f t="shared" si="7"/>
        <v>No</v>
      </c>
    </row>
    <row r="70" spans="1:18">
      <c r="A70" s="302">
        <f t="shared" ref="A70:A133" si="11">IF((A69+1)&gt;($F$2*$G$2-1),($F$2*$G$2-1),A69+1)</f>
        <v>65</v>
      </c>
      <c r="B70" s="9">
        <f t="shared" si="8"/>
        <v>9</v>
      </c>
      <c r="C70" s="9">
        <f t="shared" si="9"/>
        <v>4</v>
      </c>
      <c r="D70" s="9" t="str">
        <f t="shared" si="10"/>
        <v>K</v>
      </c>
      <c r="E70" s="9">
        <f t="shared" ref="E70:E133" si="12">C70+1</f>
        <v>5</v>
      </c>
      <c r="F70" s="293" t="str">
        <f>VLOOKUP(D70,BallMap!$A$1:$X$39,MATCH(E70,BallMap!$A$1:$O$1,0),FALSE)</f>
        <v>NVCC_SD1</v>
      </c>
      <c r="G70" s="288">
        <f t="shared" ref="G70:G133" si="13">A70+1</f>
        <v>66</v>
      </c>
      <c r="H70" s="11" t="str">
        <f t="shared" ref="H70:H133" si="14">D70&amp;E70</f>
        <v>K5</v>
      </c>
      <c r="I70" s="180" t="str">
        <f>IF(ISERROR(VLOOKUP($F70,PinMuxPub!$C$2:$M$132,MATCH(I$4,PinMuxPub!$C$2:$M$2,0),FALSE)),"",VLOOKUP($F70,PinMuxPub!$C$2:$M$132,MATCH(I$4,PinMuxPub!$C$2:$M$2,0),FALSE))</f>
        <v/>
      </c>
      <c r="J70" s="180" t="str">
        <f>IF(ISERROR(VLOOKUP($F70,PinMuxPub!$C$2:$M$132,MATCH(J$4,PinMuxPub!$C$2:$M$2,0),FALSE)),"",VLOOKUP($F70,PinMuxPub!$C$2:$M$132,MATCH(J$4,PinMuxPub!$C$2:$M$2,0),FALSE))</f>
        <v/>
      </c>
      <c r="K70" s="180" t="str">
        <f>IF(ISERROR(VLOOKUP($F70,PinMuxPub!$C$2:$M$132,MATCH(K$4,PinMuxPub!$C$2:$M$2,0),FALSE)),"",VLOOKUP($F70,PinMuxPub!$C$2:$M$132,MATCH(K$4,PinMuxPub!$C$2:$M$2,0),FALSE))</f>
        <v/>
      </c>
      <c r="L70" s="180" t="str">
        <f>IF(ISERROR(VLOOKUP($F70,PinMuxPub!$C$2:$M$132,MATCH(L$4,PinMuxPub!$C$2:$M$2,0),FALSE)),"",VLOOKUP($F70,PinMuxPub!$C$2:$M$132,MATCH(L$4,PinMuxPub!$C$2:$M$2,0),FALSE))</f>
        <v/>
      </c>
      <c r="M70" s="180" t="str">
        <f>IF(ISERROR(VLOOKUP($F70,PinMuxPub!$C$2:$M$132,MATCH(M$4,PinMuxPub!$C$2:$M$2,0),FALSE)),"",VLOOKUP($F70,PinMuxPub!$C$2:$M$132,MATCH(M$4,PinMuxPub!$C$2:$M$2,0),FALSE))</f>
        <v/>
      </c>
      <c r="N70" s="180" t="str">
        <f>IF(ISERROR(VLOOKUP($F70,PinMuxPub!$C$2:$M$132,MATCH(N$4,PinMuxPub!$C$2:$M$2,0),FALSE)),"",VLOOKUP($F70,PinMuxPub!$C$2:$M$132,MATCH(N$4,PinMuxPub!$C$2:$M$2,0),FALSE))</f>
        <v/>
      </c>
      <c r="O70" s="180" t="str">
        <f>IF(ISERROR(VLOOKUP($F70,PinMuxPub!$C$2:$M$132,MATCH(O$4,PinMuxPub!$C$2:$M$2,0),FALSE)),"",VLOOKUP($F70,PinMuxPub!$C$2:$M$132,MATCH(O$4,PinMuxPub!$C$2:$M$2,0),FALSE))</f>
        <v/>
      </c>
      <c r="P70" s="286" t="str">
        <f>IF(ISERROR(VLOOKUP($F70,PinMuxPub!$C$2:$M$132,MATCH(P$4,PinMuxPub!$C$2:$M$2,0),FALSE)),"",VLOOKUP($F70,PinMuxPub!$C$2:$M$132,MATCH(P$4,PinMuxPub!$C$2:$M$2,0),FALSE))</f>
        <v/>
      </c>
      <c r="Q70" s="300" t="str">
        <f>IF(ISERROR(VLOOKUP(F70,PinMuxPub!$C$3:$C$132,1,FALSE)),"No","Yes")</f>
        <v>No</v>
      </c>
      <c r="R70" s="298" t="str">
        <f t="shared" ref="R70:R133" si="15">IF((IF(I70="",0,1)+IF(J70="",0,1)+IF(K70="",0,1)+IF(L70="",0,1)+IF(M70="",0,1)+IF(N70="",0,1)+IF(O70="",0,1)+IF(P70="",0,1))&gt;1,"Yes","No")</f>
        <v>No</v>
      </c>
    </row>
    <row r="71" spans="1:18">
      <c r="A71" s="302">
        <f t="shared" si="11"/>
        <v>66</v>
      </c>
      <c r="B71" s="9">
        <f t="shared" si="8"/>
        <v>10</v>
      </c>
      <c r="C71" s="9">
        <f t="shared" si="9"/>
        <v>4</v>
      </c>
      <c r="D71" s="9" t="str">
        <f t="shared" si="10"/>
        <v>L</v>
      </c>
      <c r="E71" s="9">
        <f t="shared" si="12"/>
        <v>5</v>
      </c>
      <c r="F71" s="293" t="str">
        <f>VLOOKUP(D71,BallMap!$A$1:$X$39,MATCH(E71,BallMap!$A$1:$O$1,0),FALSE)</f>
        <v>GPIO_SD_B1_00</v>
      </c>
      <c r="G71" s="288">
        <f t="shared" si="13"/>
        <v>67</v>
      </c>
      <c r="H71" s="11" t="str">
        <f t="shared" si="14"/>
        <v>L5</v>
      </c>
      <c r="I71" s="180" t="str">
        <f>IF(ISERROR(VLOOKUP($F71,PinMuxPub!$C$2:$M$132,MATCH(I$4,PinMuxPub!$C$2:$M$2,0),FALSE)),"",VLOOKUP($F71,PinMuxPub!$C$2:$M$132,MATCH(I$4,PinMuxPub!$C$2:$M$2,0),FALSE))</f>
        <v>usdhc2.DATA3</v>
      </c>
      <c r="J71" s="180" t="str">
        <f>IF(ISERROR(VLOOKUP($F71,PinMuxPub!$C$2:$M$132,MATCH(J$4,PinMuxPub!$C$2:$M$2,0),FALSE)),"",VLOOKUP($F71,PinMuxPub!$C$2:$M$132,MATCH(J$4,PinMuxPub!$C$2:$M$2,0),FALSE))</f>
        <v>flexspi.B_DATA[3]</v>
      </c>
      <c r="K71" s="180" t="str">
        <f>IF(ISERROR(VLOOKUP($F71,PinMuxPub!$C$2:$M$132,MATCH(K$4,PinMuxPub!$C$2:$M$2,0),FALSE)),"",VLOOKUP($F71,PinMuxPub!$C$2:$M$132,MATCH(K$4,PinMuxPub!$C$2:$M$2,0),FALSE))</f>
        <v>flexpwm1.PWMA[3]</v>
      </c>
      <c r="L71" s="180" t="str">
        <f>IF(ISERROR(VLOOKUP($F71,PinMuxPub!$C$2:$M$132,MATCH(L$4,PinMuxPub!$C$2:$M$2,0),FALSE)),"",VLOOKUP($F71,PinMuxPub!$C$2:$M$132,MATCH(L$4,PinMuxPub!$C$2:$M$2,0),FALSE))</f>
        <v>sai1.TX_DATA[3]</v>
      </c>
      <c r="M71" s="180" t="str">
        <f>IF(ISERROR(VLOOKUP($F71,PinMuxPub!$C$2:$M$132,MATCH(M$4,PinMuxPub!$C$2:$M$2,0),FALSE)),"",VLOOKUP($F71,PinMuxPub!$C$2:$M$132,MATCH(M$4,PinMuxPub!$C$2:$M$2,0),FALSE))</f>
        <v>lpuart4.TX</v>
      </c>
      <c r="N71" s="180" t="str">
        <f>IF(ISERROR(VLOOKUP($F71,PinMuxPub!$C$2:$M$132,MATCH(N$4,PinMuxPub!$C$2:$M$2,0),FALSE)),"",VLOOKUP($F71,PinMuxPub!$C$2:$M$132,MATCH(N$4,PinMuxPub!$C$2:$M$2,0),FALSE))</f>
        <v>gpio3.IO[0]</v>
      </c>
      <c r="O71" s="180" t="str">
        <f>IF(ISERROR(VLOOKUP($F71,PinMuxPub!$C$2:$M$132,MATCH(O$4,PinMuxPub!$C$2:$M$2,0),FALSE)),"",VLOOKUP($F71,PinMuxPub!$C$2:$M$132,MATCH(O$4,PinMuxPub!$C$2:$M$2,0),FALSE))</f>
        <v>ccm.OUT2</v>
      </c>
      <c r="P71" s="286" t="str">
        <f>IF(ISERROR(VLOOKUP($F71,PinMuxPub!$C$2:$M$132,MATCH(P$4,PinMuxPub!$C$2:$M$2,0),FALSE)),"",VLOOKUP($F71,PinMuxPub!$C$2:$M$132,MATCH(P$4,PinMuxPub!$C$2:$M$2,0),FALSE))</f>
        <v>observe_mux.OUT[4]</v>
      </c>
      <c r="Q71" s="300" t="str">
        <f>IF(ISERROR(VLOOKUP(F71,PinMuxPub!$C$3:$C$132,1,FALSE)),"No","Yes")</f>
        <v>Yes</v>
      </c>
      <c r="R71" s="298" t="str">
        <f t="shared" si="15"/>
        <v>Yes</v>
      </c>
    </row>
    <row r="72" spans="1:18">
      <c r="A72" s="302">
        <f t="shared" si="11"/>
        <v>67</v>
      </c>
      <c r="B72" s="9">
        <f t="shared" si="8"/>
        <v>11</v>
      </c>
      <c r="C72" s="9">
        <f t="shared" si="9"/>
        <v>4</v>
      </c>
      <c r="D72" s="9" t="str">
        <f t="shared" si="10"/>
        <v>M</v>
      </c>
      <c r="E72" s="9">
        <f t="shared" si="12"/>
        <v>5</v>
      </c>
      <c r="F72" s="293" t="str">
        <f>VLOOKUP(D72,BallMap!$A$1:$X$39,MATCH(E72,BallMap!$A$1:$O$1,0),FALSE)</f>
        <v>GPIO_SD_B1_01</v>
      </c>
      <c r="G72" s="288">
        <f t="shared" si="13"/>
        <v>68</v>
      </c>
      <c r="H72" s="11" t="str">
        <f t="shared" si="14"/>
        <v>M5</v>
      </c>
      <c r="I72" s="180" t="str">
        <f>IF(ISERROR(VLOOKUP($F72,PinMuxPub!$C$2:$M$132,MATCH(I$4,PinMuxPub!$C$2:$M$2,0),FALSE)),"",VLOOKUP($F72,PinMuxPub!$C$2:$M$132,MATCH(I$4,PinMuxPub!$C$2:$M$2,0),FALSE))</f>
        <v>usdhc2.DATA2</v>
      </c>
      <c r="J72" s="180" t="str">
        <f>IF(ISERROR(VLOOKUP($F72,PinMuxPub!$C$2:$M$132,MATCH(J$4,PinMuxPub!$C$2:$M$2,0),FALSE)),"",VLOOKUP($F72,PinMuxPub!$C$2:$M$132,MATCH(J$4,PinMuxPub!$C$2:$M$2,0),FALSE))</f>
        <v>flexspi.B_DATA[2]</v>
      </c>
      <c r="K72" s="180" t="str">
        <f>IF(ISERROR(VLOOKUP($F72,PinMuxPub!$C$2:$M$132,MATCH(K$4,PinMuxPub!$C$2:$M$2,0),FALSE)),"",VLOOKUP($F72,PinMuxPub!$C$2:$M$132,MATCH(K$4,PinMuxPub!$C$2:$M$2,0),FALSE))</f>
        <v>flexpwm1.PWMB[3]</v>
      </c>
      <c r="L72" s="180" t="str">
        <f>IF(ISERROR(VLOOKUP($F72,PinMuxPub!$C$2:$M$132,MATCH(L$4,PinMuxPub!$C$2:$M$2,0),FALSE)),"",VLOOKUP($F72,PinMuxPub!$C$2:$M$132,MATCH(L$4,PinMuxPub!$C$2:$M$2,0),FALSE))</f>
        <v>sai1.TX_DATA[2]</v>
      </c>
      <c r="M72" s="180" t="str">
        <f>IF(ISERROR(VLOOKUP($F72,PinMuxPub!$C$2:$M$132,MATCH(M$4,PinMuxPub!$C$2:$M$2,0),FALSE)),"",VLOOKUP($F72,PinMuxPub!$C$2:$M$132,MATCH(M$4,PinMuxPub!$C$2:$M$2,0),FALSE))</f>
        <v>lpuart4.RX</v>
      </c>
      <c r="N72" s="180" t="str">
        <f>IF(ISERROR(VLOOKUP($F72,PinMuxPub!$C$2:$M$132,MATCH(N$4,PinMuxPub!$C$2:$M$2,0),FALSE)),"",VLOOKUP($F72,PinMuxPub!$C$2:$M$132,MATCH(N$4,PinMuxPub!$C$2:$M$2,0),FALSE))</f>
        <v>gpio3.IO[1]</v>
      </c>
      <c r="O72" s="180" t="str">
        <f>IF(ISERROR(VLOOKUP($F72,PinMuxPub!$C$2:$M$132,MATCH(O$4,PinMuxPub!$C$2:$M$2,0),FALSE)),"",VLOOKUP($F72,PinMuxPub!$C$2:$M$132,MATCH(O$4,PinMuxPub!$C$2:$M$2,0),FALSE))</f>
        <v>ccm.DI0_EXT_CLK</v>
      </c>
      <c r="P72" s="286" t="str">
        <f>IF(ISERROR(VLOOKUP($F72,PinMuxPub!$C$2:$M$132,MATCH(P$4,PinMuxPub!$C$2:$M$2,0),FALSE)),"",VLOOKUP($F72,PinMuxPub!$C$2:$M$132,MATCH(P$4,PinMuxPub!$C$2:$M$2,0),FALSE))</f>
        <v>sim_m.HPROT[1]</v>
      </c>
      <c r="Q72" s="300" t="str">
        <f>IF(ISERROR(VLOOKUP(F72,PinMuxPub!$C$3:$C$132,1,FALSE)),"No","Yes")</f>
        <v>Yes</v>
      </c>
      <c r="R72" s="298" t="str">
        <f t="shared" si="15"/>
        <v>Yes</v>
      </c>
    </row>
    <row r="73" spans="1:18">
      <c r="A73" s="302">
        <f t="shared" si="11"/>
        <v>68</v>
      </c>
      <c r="B73" s="9">
        <f t="shared" si="8"/>
        <v>12</v>
      </c>
      <c r="C73" s="9">
        <f t="shared" si="9"/>
        <v>4</v>
      </c>
      <c r="D73" s="9" t="str">
        <f t="shared" si="10"/>
        <v>N</v>
      </c>
      <c r="E73" s="9">
        <f t="shared" si="12"/>
        <v>5</v>
      </c>
      <c r="F73" s="293" t="str">
        <f>VLOOKUP(D73,BallMap!$A$1:$X$39,MATCH(E73,BallMap!$A$1:$O$1,0),FALSE)</f>
        <v>VSS</v>
      </c>
      <c r="G73" s="288">
        <f t="shared" si="13"/>
        <v>69</v>
      </c>
      <c r="H73" s="11" t="str">
        <f t="shared" si="14"/>
        <v>N5</v>
      </c>
      <c r="I73" s="180" t="str">
        <f>IF(ISERROR(VLOOKUP($F73,PinMuxPub!$C$2:$M$132,MATCH(I$4,PinMuxPub!$C$2:$M$2,0),FALSE)),"",VLOOKUP($F73,PinMuxPub!$C$2:$M$132,MATCH(I$4,PinMuxPub!$C$2:$M$2,0),FALSE))</f>
        <v/>
      </c>
      <c r="J73" s="180" t="str">
        <f>IF(ISERROR(VLOOKUP($F73,PinMuxPub!$C$2:$M$132,MATCH(J$4,PinMuxPub!$C$2:$M$2,0),FALSE)),"",VLOOKUP($F73,PinMuxPub!$C$2:$M$132,MATCH(J$4,PinMuxPub!$C$2:$M$2,0),FALSE))</f>
        <v/>
      </c>
      <c r="K73" s="180" t="str">
        <f>IF(ISERROR(VLOOKUP($F73,PinMuxPub!$C$2:$M$132,MATCH(K$4,PinMuxPub!$C$2:$M$2,0),FALSE)),"",VLOOKUP($F73,PinMuxPub!$C$2:$M$132,MATCH(K$4,PinMuxPub!$C$2:$M$2,0),FALSE))</f>
        <v/>
      </c>
      <c r="L73" s="180" t="str">
        <f>IF(ISERROR(VLOOKUP($F73,PinMuxPub!$C$2:$M$132,MATCH(L$4,PinMuxPub!$C$2:$M$2,0),FALSE)),"",VLOOKUP($F73,PinMuxPub!$C$2:$M$132,MATCH(L$4,PinMuxPub!$C$2:$M$2,0),FALSE))</f>
        <v/>
      </c>
      <c r="M73" s="180" t="str">
        <f>IF(ISERROR(VLOOKUP($F73,PinMuxPub!$C$2:$M$132,MATCH(M$4,PinMuxPub!$C$2:$M$2,0),FALSE)),"",VLOOKUP($F73,PinMuxPub!$C$2:$M$132,MATCH(M$4,PinMuxPub!$C$2:$M$2,0),FALSE))</f>
        <v/>
      </c>
      <c r="N73" s="180" t="str">
        <f>IF(ISERROR(VLOOKUP($F73,PinMuxPub!$C$2:$M$132,MATCH(N$4,PinMuxPub!$C$2:$M$2,0),FALSE)),"",VLOOKUP($F73,PinMuxPub!$C$2:$M$132,MATCH(N$4,PinMuxPub!$C$2:$M$2,0),FALSE))</f>
        <v/>
      </c>
      <c r="O73" s="180" t="str">
        <f>IF(ISERROR(VLOOKUP($F73,PinMuxPub!$C$2:$M$132,MATCH(O$4,PinMuxPub!$C$2:$M$2,0),FALSE)),"",VLOOKUP($F73,PinMuxPub!$C$2:$M$132,MATCH(O$4,PinMuxPub!$C$2:$M$2,0),FALSE))</f>
        <v/>
      </c>
      <c r="P73" s="286" t="str">
        <f>IF(ISERROR(VLOOKUP($F73,PinMuxPub!$C$2:$M$132,MATCH(P$4,PinMuxPub!$C$2:$M$2,0),FALSE)),"",VLOOKUP($F73,PinMuxPub!$C$2:$M$132,MATCH(P$4,PinMuxPub!$C$2:$M$2,0),FALSE))</f>
        <v/>
      </c>
      <c r="Q73" s="300" t="str">
        <f>IF(ISERROR(VLOOKUP(F73,PinMuxPub!$C$3:$C$132,1,FALSE)),"No","Yes")</f>
        <v>No</v>
      </c>
      <c r="R73" s="298" t="str">
        <f t="shared" si="15"/>
        <v>No</v>
      </c>
    </row>
    <row r="74" spans="1:18">
      <c r="A74" s="302">
        <f t="shared" si="11"/>
        <v>69</v>
      </c>
      <c r="B74" s="9">
        <f t="shared" si="8"/>
        <v>13</v>
      </c>
      <c r="C74" s="9">
        <f t="shared" si="9"/>
        <v>4</v>
      </c>
      <c r="D74" s="9" t="str">
        <f t="shared" si="10"/>
        <v>P</v>
      </c>
      <c r="E74" s="9">
        <f t="shared" si="12"/>
        <v>5</v>
      </c>
      <c r="F74" s="293" t="str">
        <f>VLOOKUP(D74,BallMap!$A$1:$X$39,MATCH(E74,BallMap!$A$1:$O$1,0),FALSE)</f>
        <v>GPIO_SD_B1_11</v>
      </c>
      <c r="G74" s="288">
        <f t="shared" si="13"/>
        <v>70</v>
      </c>
      <c r="H74" s="11" t="str">
        <f t="shared" si="14"/>
        <v>P5</v>
      </c>
      <c r="I74" s="180" t="str">
        <f>IF(ISERROR(VLOOKUP($F74,PinMuxPub!$C$2:$M$132,MATCH(I$4,PinMuxPub!$C$2:$M$2,0),FALSE)),"",VLOOKUP($F74,PinMuxPub!$C$2:$M$132,MATCH(I$4,PinMuxPub!$C$2:$M$2,0),FALSE))</f>
        <v>usdhc2.DATA7</v>
      </c>
      <c r="J74" s="180" t="str">
        <f>IF(ISERROR(VLOOKUP($F74,PinMuxPub!$C$2:$M$132,MATCH(J$4,PinMuxPub!$C$2:$M$2,0),FALSE)),"",VLOOKUP($F74,PinMuxPub!$C$2:$M$132,MATCH(J$4,PinMuxPub!$C$2:$M$2,0),FALSE))</f>
        <v>flexspi.A_DATA[3]</v>
      </c>
      <c r="K74" s="180" t="str">
        <f>IF(ISERROR(VLOOKUP($F74,PinMuxPub!$C$2:$M$132,MATCH(K$4,PinMuxPub!$C$2:$M$2,0),FALSE)),"",VLOOKUP($F74,PinMuxPub!$C$2:$M$132,MATCH(K$4,PinMuxPub!$C$2:$M$2,0),FALSE))</f>
        <v>lpuart2.TX</v>
      </c>
      <c r="L74" s="180" t="str">
        <f>IF(ISERROR(VLOOKUP($F74,PinMuxPub!$C$2:$M$132,MATCH(L$4,PinMuxPub!$C$2:$M$2,0),FALSE)),"",VLOOKUP($F74,PinMuxPub!$C$2:$M$132,MATCH(L$4,PinMuxPub!$C$2:$M$2,0),FALSE))</f>
        <v>lpi2c2.SCL</v>
      </c>
      <c r="M74" s="180" t="str">
        <f>IF(ISERROR(VLOOKUP($F74,PinMuxPub!$C$2:$M$132,MATCH(M$4,PinMuxPub!$C$2:$M$2,0),FALSE)),"",VLOOKUP($F74,PinMuxPub!$C$2:$M$132,MATCH(M$4,PinMuxPub!$C$2:$M$2,0),FALSE))</f>
        <v>lpspi2.PCS3</v>
      </c>
      <c r="N74" s="180" t="str">
        <f>IF(ISERROR(VLOOKUP($F74,PinMuxPub!$C$2:$M$132,MATCH(N$4,PinMuxPub!$C$2:$M$2,0),FALSE)),"",VLOOKUP($F74,PinMuxPub!$C$2:$M$132,MATCH(N$4,PinMuxPub!$C$2:$M$2,0),FALSE))</f>
        <v>gpio3.IO[11]</v>
      </c>
      <c r="O74" s="180" t="str">
        <f>IF(ISERROR(VLOOKUP($F74,PinMuxPub!$C$2:$M$132,MATCH(O$4,PinMuxPub!$C$2:$M$2,0),FALSE)),"",VLOOKUP($F74,PinMuxPub!$C$2:$M$132,MATCH(O$4,PinMuxPub!$C$2:$M$2,0),FALSE))</f>
        <v>src.EARLY_RESET</v>
      </c>
      <c r="P74" s="286" t="str">
        <f>IF(ISERROR(VLOOKUP($F74,PinMuxPub!$C$2:$M$132,MATCH(P$4,PinMuxPub!$C$2:$M$2,0),FALSE)),"",VLOOKUP($F74,PinMuxPub!$C$2:$M$132,MATCH(P$4,PinMuxPub!$C$2:$M$2,0),FALSE))</f>
        <v>tpsmp.HDATA_DIR</v>
      </c>
      <c r="Q74" s="300" t="str">
        <f>IF(ISERROR(VLOOKUP(F74,PinMuxPub!$C$3:$C$132,1,FALSE)),"No","Yes")</f>
        <v>Yes</v>
      </c>
      <c r="R74" s="298" t="str">
        <f t="shared" si="15"/>
        <v>Yes</v>
      </c>
    </row>
    <row r="75" spans="1:18">
      <c r="A75" s="302">
        <f t="shared" si="11"/>
        <v>70</v>
      </c>
      <c r="B75" s="9">
        <f t="shared" si="8"/>
        <v>0</v>
      </c>
      <c r="C75" s="9">
        <f t="shared" si="9"/>
        <v>5</v>
      </c>
      <c r="D75" s="9" t="str">
        <f t="shared" si="10"/>
        <v>A</v>
      </c>
      <c r="E75" s="9">
        <f t="shared" si="12"/>
        <v>6</v>
      </c>
      <c r="F75" s="293" t="str">
        <f>VLOOKUP(D75,BallMap!$A$1:$X$39,MATCH(E75,BallMap!$A$1:$O$1,0),FALSE)</f>
        <v>GPIO_EMC_13</v>
      </c>
      <c r="G75" s="288">
        <f t="shared" si="13"/>
        <v>71</v>
      </c>
      <c r="H75" s="11" t="str">
        <f t="shared" si="14"/>
        <v>A6</v>
      </c>
      <c r="I75" s="180" t="str">
        <f>IF(ISERROR(VLOOKUP($F75,PinMuxPub!$C$2:$M$132,MATCH(I$4,PinMuxPub!$C$2:$M$2,0),FALSE)),"",VLOOKUP($F75,PinMuxPub!$C$2:$M$132,MATCH(I$4,PinMuxPub!$C$2:$M$2,0),FALSE))</f>
        <v>semc.ADDR[4]</v>
      </c>
      <c r="J75" s="180" t="str">
        <f>IF(ISERROR(VLOOKUP($F75,PinMuxPub!$C$2:$M$132,MATCH(J$4,PinMuxPub!$C$2:$M$2,0),FALSE)),"",VLOOKUP($F75,PinMuxPub!$C$2:$M$132,MATCH(J$4,PinMuxPub!$C$2:$M$2,0),FALSE))</f>
        <v>xbar1.XBAR_IN[25]</v>
      </c>
      <c r="K75" s="180" t="str">
        <f>IF(ISERROR(VLOOKUP($F75,PinMuxPub!$C$2:$M$132,MATCH(K$4,PinMuxPub!$C$2:$M$2,0),FALSE)),"",VLOOKUP($F75,PinMuxPub!$C$2:$M$132,MATCH(K$4,PinMuxPub!$C$2:$M$2,0),FALSE))</f>
        <v>lpuart3.TX</v>
      </c>
      <c r="L75" s="180" t="str">
        <f>IF(ISERROR(VLOOKUP($F75,PinMuxPub!$C$2:$M$132,MATCH(L$4,PinMuxPub!$C$2:$M$2,0),FALSE)),"",VLOOKUP($F75,PinMuxPub!$C$2:$M$132,MATCH(L$4,PinMuxPub!$C$2:$M$2,0),FALSE))</f>
        <v>mqs.RIGHT</v>
      </c>
      <c r="M75" s="180" t="str">
        <f>IF(ISERROR(VLOOKUP($F75,PinMuxPub!$C$2:$M$132,MATCH(M$4,PinMuxPub!$C$2:$M$2,0),FALSE)),"",VLOOKUP($F75,PinMuxPub!$C$2:$M$132,MATCH(M$4,PinMuxPub!$C$2:$M$2,0),FALSE))</f>
        <v>flexpwm1.PWMB[3]</v>
      </c>
      <c r="N75" s="180" t="str">
        <f>IF(ISERROR(VLOOKUP($F75,PinMuxPub!$C$2:$M$132,MATCH(N$4,PinMuxPub!$C$2:$M$2,0),FALSE)),"",VLOOKUP($F75,PinMuxPub!$C$2:$M$132,MATCH(N$4,PinMuxPub!$C$2:$M$2,0),FALSE))</f>
        <v>gpio4.IO[13]</v>
      </c>
      <c r="O75" s="180" t="str">
        <f>IF(ISERROR(VLOOKUP($F75,PinMuxPub!$C$2:$M$132,MATCH(O$4,PinMuxPub!$C$2:$M$2,0),FALSE)),"",VLOOKUP($F75,PinMuxPub!$C$2:$M$132,MATCH(O$4,PinMuxPub!$C$2:$M$2,0),FALSE))</f>
        <v>anatop.USBPHY2_TSTO_PLL_CLK20DIV</v>
      </c>
      <c r="P75" s="286" t="str">
        <f>IF(ISERROR(VLOOKUP($F75,PinMuxPub!$C$2:$M$132,MATCH(P$4,PinMuxPub!$C$2:$M$2,0),FALSE)),"",VLOOKUP($F75,PinMuxPub!$C$2:$M$132,MATCH(P$4,PinMuxPub!$C$2:$M$2,0),FALSE))</f>
        <v>sim_m.HADDR[9]</v>
      </c>
      <c r="Q75" s="300" t="str">
        <f>IF(ISERROR(VLOOKUP(F75,PinMuxPub!$C$3:$C$132,1,FALSE)),"No","Yes")</f>
        <v>Yes</v>
      </c>
      <c r="R75" s="298" t="str">
        <f t="shared" si="15"/>
        <v>Yes</v>
      </c>
    </row>
    <row r="76" spans="1:18">
      <c r="A76" s="302">
        <f t="shared" si="11"/>
        <v>71</v>
      </c>
      <c r="B76" s="9">
        <f t="shared" si="8"/>
        <v>1</v>
      </c>
      <c r="C76" s="9">
        <f t="shared" si="9"/>
        <v>5</v>
      </c>
      <c r="D76" s="9" t="str">
        <f t="shared" si="10"/>
        <v>B</v>
      </c>
      <c r="E76" s="9">
        <f t="shared" si="12"/>
        <v>6</v>
      </c>
      <c r="F76" s="293" t="str">
        <f>VLOOKUP(D76,BallMap!$A$1:$X$39,MATCH(E76,BallMap!$A$1:$O$1,0),FALSE)</f>
        <v>GPIO_EMC_14</v>
      </c>
      <c r="G76" s="288">
        <f t="shared" si="13"/>
        <v>72</v>
      </c>
      <c r="H76" s="11" t="str">
        <f t="shared" si="14"/>
        <v>B6</v>
      </c>
      <c r="I76" s="180" t="str">
        <f>IF(ISERROR(VLOOKUP($F76,PinMuxPub!$C$2:$M$132,MATCH(I$4,PinMuxPub!$C$2:$M$2,0),FALSE)),"",VLOOKUP($F76,PinMuxPub!$C$2:$M$132,MATCH(I$4,PinMuxPub!$C$2:$M$2,0),FALSE))</f>
        <v>semc.ADDR[5]</v>
      </c>
      <c r="J76" s="180" t="str">
        <f>IF(ISERROR(VLOOKUP($F76,PinMuxPub!$C$2:$M$132,MATCH(J$4,PinMuxPub!$C$2:$M$2,0),FALSE)),"",VLOOKUP($F76,PinMuxPub!$C$2:$M$132,MATCH(J$4,PinMuxPub!$C$2:$M$2,0),FALSE))</f>
        <v>xbar1.XBAR_INOUT[19]</v>
      </c>
      <c r="K76" s="180" t="str">
        <f>IF(ISERROR(VLOOKUP($F76,PinMuxPub!$C$2:$M$132,MATCH(K$4,PinMuxPub!$C$2:$M$2,0),FALSE)),"",VLOOKUP($F76,PinMuxPub!$C$2:$M$132,MATCH(K$4,PinMuxPub!$C$2:$M$2,0),FALSE))</f>
        <v>lpuart3.RX</v>
      </c>
      <c r="L76" s="180" t="str">
        <f>IF(ISERROR(VLOOKUP($F76,PinMuxPub!$C$2:$M$132,MATCH(L$4,PinMuxPub!$C$2:$M$2,0),FALSE)),"",VLOOKUP($F76,PinMuxPub!$C$2:$M$132,MATCH(L$4,PinMuxPub!$C$2:$M$2,0),FALSE))</f>
        <v>mqs.LEFT</v>
      </c>
      <c r="M76" s="180" t="str">
        <f>IF(ISERROR(VLOOKUP($F76,PinMuxPub!$C$2:$M$132,MATCH(M$4,PinMuxPub!$C$2:$M$2,0),FALSE)),"",VLOOKUP($F76,PinMuxPub!$C$2:$M$132,MATCH(M$4,PinMuxPub!$C$2:$M$2,0),FALSE))</f>
        <v>lpspi2.PCS1</v>
      </c>
      <c r="N76" s="180" t="str">
        <f>IF(ISERROR(VLOOKUP($F76,PinMuxPub!$C$2:$M$132,MATCH(N$4,PinMuxPub!$C$2:$M$2,0),FALSE)),"",VLOOKUP($F76,PinMuxPub!$C$2:$M$132,MATCH(N$4,PinMuxPub!$C$2:$M$2,0),FALSE))</f>
        <v>gpio4.IO[14]</v>
      </c>
      <c r="O76" s="180" t="str">
        <f>IF(ISERROR(VLOOKUP($F76,PinMuxPub!$C$2:$M$132,MATCH(O$4,PinMuxPub!$C$2:$M$2,0),FALSE)),"",VLOOKUP($F76,PinMuxPub!$C$2:$M$132,MATCH(O$4,PinMuxPub!$C$2:$M$2,0),FALSE))</f>
        <v>anatop.USBPHY2_TSTO_RX_SQUELCH</v>
      </c>
      <c r="P76" s="286" t="str">
        <f>IF(ISERROR(VLOOKUP($F76,PinMuxPub!$C$2:$M$132,MATCH(P$4,PinMuxPub!$C$2:$M$2,0),FALSE)),"",VLOOKUP($F76,PinMuxPub!$C$2:$M$132,MATCH(P$4,PinMuxPub!$C$2:$M$2,0),FALSE))</f>
        <v>sim_m.HADDR[10]</v>
      </c>
      <c r="Q76" s="300" t="str">
        <f>IF(ISERROR(VLOOKUP(F76,PinMuxPub!$C$3:$C$132,1,FALSE)),"No","Yes")</f>
        <v>Yes</v>
      </c>
      <c r="R76" s="298" t="str">
        <f t="shared" si="15"/>
        <v>Yes</v>
      </c>
    </row>
    <row r="77" spans="1:18">
      <c r="A77" s="302">
        <f t="shared" si="11"/>
        <v>72</v>
      </c>
      <c r="B77" s="9">
        <f t="shared" si="8"/>
        <v>2</v>
      </c>
      <c r="C77" s="9">
        <f t="shared" si="9"/>
        <v>5</v>
      </c>
      <c r="D77" s="9" t="str">
        <f t="shared" si="10"/>
        <v>C</v>
      </c>
      <c r="E77" s="9">
        <f t="shared" si="12"/>
        <v>6</v>
      </c>
      <c r="F77" s="293" t="str">
        <f>VLOOKUP(D77,BallMap!$A$1:$X$39,MATCH(E77,BallMap!$A$1:$O$1,0),FALSE)</f>
        <v>GPIO_EMC_30</v>
      </c>
      <c r="G77" s="288">
        <f t="shared" si="13"/>
        <v>73</v>
      </c>
      <c r="H77" s="11" t="str">
        <f t="shared" si="14"/>
        <v>C6</v>
      </c>
      <c r="I77" s="180" t="str">
        <f>IF(ISERROR(VLOOKUP($F77,PinMuxPub!$C$2:$M$132,MATCH(I$4,PinMuxPub!$C$2:$M$2,0),FALSE)),"",VLOOKUP($F77,PinMuxPub!$C$2:$M$132,MATCH(I$4,PinMuxPub!$C$2:$M$2,0),FALSE))</f>
        <v>semc.DATA[8]</v>
      </c>
      <c r="J77" s="180" t="str">
        <f>IF(ISERROR(VLOOKUP($F77,PinMuxPub!$C$2:$M$132,MATCH(J$4,PinMuxPub!$C$2:$M$2,0),FALSE)),"",VLOOKUP($F77,PinMuxPub!$C$2:$M$132,MATCH(J$4,PinMuxPub!$C$2:$M$2,0),FALSE))</f>
        <v>flexpwm3.PWMB[0]</v>
      </c>
      <c r="K77" s="180" t="str">
        <f>IF(ISERROR(VLOOKUP($F77,PinMuxPub!$C$2:$M$132,MATCH(K$4,PinMuxPub!$C$2:$M$2,0),FALSE)),"",VLOOKUP($F77,PinMuxPub!$C$2:$M$132,MATCH(K$4,PinMuxPub!$C$2:$M$2,0),FALSE))</f>
        <v>lpuart6.CTS_B</v>
      </c>
      <c r="L77" s="180" t="str">
        <f>IF(ISERROR(VLOOKUP($F77,PinMuxPub!$C$2:$M$132,MATCH(L$4,PinMuxPub!$C$2:$M$2,0),FALSE)),"",VLOOKUP($F77,PinMuxPub!$C$2:$M$132,MATCH(L$4,PinMuxPub!$C$2:$M$2,0),FALSE))</f>
        <v>lpspi1.PCS0</v>
      </c>
      <c r="M77" s="180" t="str">
        <f>IF(ISERROR(VLOOKUP($F77,PinMuxPub!$C$2:$M$132,MATCH(M$4,PinMuxPub!$C$2:$M$2,0),FALSE)),"",VLOOKUP($F77,PinMuxPub!$C$2:$M$132,MATCH(M$4,PinMuxPub!$C$2:$M$2,0),FALSE))</f>
        <v>csi.DATA[23]</v>
      </c>
      <c r="N77" s="180" t="str">
        <f>IF(ISERROR(VLOOKUP($F77,PinMuxPub!$C$2:$M$132,MATCH(N$4,PinMuxPub!$C$2:$M$2,0),FALSE)),"",VLOOKUP($F77,PinMuxPub!$C$2:$M$132,MATCH(N$4,PinMuxPub!$C$2:$M$2,0),FALSE))</f>
        <v>gpio4.IO[30]</v>
      </c>
      <c r="O77" s="180" t="str">
        <f>IF(ISERROR(VLOOKUP($F77,PinMuxPub!$C$2:$M$132,MATCH(O$4,PinMuxPub!$C$2:$M$2,0),FALSE)),"",VLOOKUP($F77,PinMuxPub!$C$2:$M$132,MATCH(O$4,PinMuxPub!$C$2:$M$2,0),FALSE))</f>
        <v>anatop.TESTO[10]</v>
      </c>
      <c r="P77" s="286" t="str">
        <f>IF(ISERROR(VLOOKUP($F77,PinMuxPub!$C$2:$M$132,MATCH(P$4,PinMuxPub!$C$2:$M$2,0),FALSE)),"",VLOOKUP($F77,PinMuxPub!$C$2:$M$132,MATCH(P$4,PinMuxPub!$C$2:$M$2,0),FALSE))</f>
        <v>sim_m.HADDR[26]</v>
      </c>
      <c r="Q77" s="300" t="str">
        <f>IF(ISERROR(VLOOKUP(F77,PinMuxPub!$C$3:$C$132,1,FALSE)),"No","Yes")</f>
        <v>Yes</v>
      </c>
      <c r="R77" s="298" t="str">
        <f t="shared" si="15"/>
        <v>Yes</v>
      </c>
    </row>
    <row r="78" spans="1:18">
      <c r="A78" s="302">
        <f t="shared" si="11"/>
        <v>73</v>
      </c>
      <c r="B78" s="9">
        <f t="shared" si="8"/>
        <v>3</v>
      </c>
      <c r="C78" s="9">
        <f t="shared" si="9"/>
        <v>5</v>
      </c>
      <c r="D78" s="9" t="str">
        <f t="shared" si="10"/>
        <v>D</v>
      </c>
      <c r="E78" s="9">
        <f t="shared" si="12"/>
        <v>6</v>
      </c>
      <c r="F78" s="293" t="str">
        <f>VLOOKUP(D78,BallMap!$A$1:$X$39,MATCH(E78,BallMap!$A$1:$O$1,0),FALSE)</f>
        <v>GPIO_EMC_38</v>
      </c>
      <c r="G78" s="288">
        <f t="shared" si="13"/>
        <v>74</v>
      </c>
      <c r="H78" s="11" t="str">
        <f t="shared" si="14"/>
        <v>D6</v>
      </c>
      <c r="I78" s="180" t="str">
        <f>IF(ISERROR(VLOOKUP($F78,PinMuxPub!$C$2:$M$132,MATCH(I$4,PinMuxPub!$C$2:$M$2,0),FALSE)),"",VLOOKUP($F78,PinMuxPub!$C$2:$M$132,MATCH(I$4,PinMuxPub!$C$2:$M$2,0),FALSE))</f>
        <v>semc.DM[1]</v>
      </c>
      <c r="J78" s="180" t="str">
        <f>IF(ISERROR(VLOOKUP($F78,PinMuxPub!$C$2:$M$132,MATCH(J$4,PinMuxPub!$C$2:$M$2,0),FALSE)),"",VLOOKUP($F78,PinMuxPub!$C$2:$M$132,MATCH(J$4,PinMuxPub!$C$2:$M$2,0),FALSE))</f>
        <v>flexpwm1.PWMA[3]</v>
      </c>
      <c r="K78" s="180" t="str">
        <f>IF(ISERROR(VLOOKUP($F78,PinMuxPub!$C$2:$M$132,MATCH(K$4,PinMuxPub!$C$2:$M$2,0),FALSE)),"",VLOOKUP($F78,PinMuxPub!$C$2:$M$132,MATCH(K$4,PinMuxPub!$C$2:$M$2,0),FALSE))</f>
        <v>lpuart8.TX</v>
      </c>
      <c r="L78" s="180" t="str">
        <f>IF(ISERROR(VLOOKUP($F78,PinMuxPub!$C$2:$M$132,MATCH(L$4,PinMuxPub!$C$2:$M$2,0),FALSE)),"",VLOOKUP($F78,PinMuxPub!$C$2:$M$132,MATCH(L$4,PinMuxPub!$C$2:$M$2,0),FALSE))</f>
        <v>sai3.TX_BCLK</v>
      </c>
      <c r="M78" s="180" t="str">
        <f>IF(ISERROR(VLOOKUP($F78,PinMuxPub!$C$2:$M$132,MATCH(M$4,PinMuxPub!$C$2:$M$2,0),FALSE)),"",VLOOKUP($F78,PinMuxPub!$C$2:$M$132,MATCH(M$4,PinMuxPub!$C$2:$M$2,0),FALSE))</f>
        <v>csi.FIELD</v>
      </c>
      <c r="N78" s="180" t="str">
        <f>IF(ISERROR(VLOOKUP($F78,PinMuxPub!$C$2:$M$132,MATCH(N$4,PinMuxPub!$C$2:$M$2,0),FALSE)),"",VLOOKUP($F78,PinMuxPub!$C$2:$M$132,MATCH(N$4,PinMuxPub!$C$2:$M$2,0),FALSE))</f>
        <v>gpio3.IO[24]</v>
      </c>
      <c r="O78" s="180" t="str">
        <f>IF(ISERROR(VLOOKUP($F78,PinMuxPub!$C$2:$M$132,MATCH(O$4,PinMuxPub!$C$2:$M$2,0),FALSE)),"",VLOOKUP($F78,PinMuxPub!$C$2:$M$132,MATCH(O$4,PinMuxPub!$C$2:$M$2,0),FALSE))</f>
        <v>usdhc2.VSELECT</v>
      </c>
      <c r="P78" s="286" t="str">
        <f>IF(ISERROR(VLOOKUP($F78,PinMuxPub!$C$2:$M$132,MATCH(P$4,PinMuxPub!$C$2:$M$2,0),FALSE)),"",VLOOKUP($F78,PinMuxPub!$C$2:$M$132,MATCH(P$4,PinMuxPub!$C$2:$M$2,0),FALSE))</f>
        <v>sim_m.HBURST[0]</v>
      </c>
      <c r="Q78" s="300" t="str">
        <f>IF(ISERROR(VLOOKUP(F78,PinMuxPub!$C$3:$C$132,1,FALSE)),"No","Yes")</f>
        <v>Yes</v>
      </c>
      <c r="R78" s="298" t="str">
        <f t="shared" si="15"/>
        <v>Yes</v>
      </c>
    </row>
    <row r="79" spans="1:18">
      <c r="A79" s="302">
        <f t="shared" si="11"/>
        <v>74</v>
      </c>
      <c r="B79" s="9">
        <f t="shared" si="8"/>
        <v>4</v>
      </c>
      <c r="C79" s="9">
        <f t="shared" si="9"/>
        <v>5</v>
      </c>
      <c r="D79" s="9" t="str">
        <f t="shared" si="10"/>
        <v>E</v>
      </c>
      <c r="E79" s="9">
        <f t="shared" si="12"/>
        <v>6</v>
      </c>
      <c r="F79" s="293" t="str">
        <f>VLOOKUP(D79,BallMap!$A$1:$X$39,MATCH(E79,BallMap!$A$1:$O$1,0),FALSE)</f>
        <v>NVCC_EMC</v>
      </c>
      <c r="G79" s="288">
        <f t="shared" si="13"/>
        <v>75</v>
      </c>
      <c r="H79" s="11" t="str">
        <f t="shared" si="14"/>
        <v>E6</v>
      </c>
      <c r="I79" s="180" t="str">
        <f>IF(ISERROR(VLOOKUP($F79,PinMuxPub!$C$2:$M$132,MATCH(I$4,PinMuxPub!$C$2:$M$2,0),FALSE)),"",VLOOKUP($F79,PinMuxPub!$C$2:$M$132,MATCH(I$4,PinMuxPub!$C$2:$M$2,0),FALSE))</f>
        <v/>
      </c>
      <c r="J79" s="180" t="str">
        <f>IF(ISERROR(VLOOKUP($F79,PinMuxPub!$C$2:$M$132,MATCH(J$4,PinMuxPub!$C$2:$M$2,0),FALSE)),"",VLOOKUP($F79,PinMuxPub!$C$2:$M$132,MATCH(J$4,PinMuxPub!$C$2:$M$2,0),FALSE))</f>
        <v/>
      </c>
      <c r="K79" s="180" t="str">
        <f>IF(ISERROR(VLOOKUP($F79,PinMuxPub!$C$2:$M$132,MATCH(K$4,PinMuxPub!$C$2:$M$2,0),FALSE)),"",VLOOKUP($F79,PinMuxPub!$C$2:$M$132,MATCH(K$4,PinMuxPub!$C$2:$M$2,0),FALSE))</f>
        <v/>
      </c>
      <c r="L79" s="180" t="str">
        <f>IF(ISERROR(VLOOKUP($F79,PinMuxPub!$C$2:$M$132,MATCH(L$4,PinMuxPub!$C$2:$M$2,0),FALSE)),"",VLOOKUP($F79,PinMuxPub!$C$2:$M$132,MATCH(L$4,PinMuxPub!$C$2:$M$2,0),FALSE))</f>
        <v/>
      </c>
      <c r="M79" s="180" t="str">
        <f>IF(ISERROR(VLOOKUP($F79,PinMuxPub!$C$2:$M$132,MATCH(M$4,PinMuxPub!$C$2:$M$2,0),FALSE)),"",VLOOKUP($F79,PinMuxPub!$C$2:$M$132,MATCH(M$4,PinMuxPub!$C$2:$M$2,0),FALSE))</f>
        <v/>
      </c>
      <c r="N79" s="180" t="str">
        <f>IF(ISERROR(VLOOKUP($F79,PinMuxPub!$C$2:$M$132,MATCH(N$4,PinMuxPub!$C$2:$M$2,0),FALSE)),"",VLOOKUP($F79,PinMuxPub!$C$2:$M$132,MATCH(N$4,PinMuxPub!$C$2:$M$2,0),FALSE))</f>
        <v/>
      </c>
      <c r="O79" s="180" t="str">
        <f>IF(ISERROR(VLOOKUP($F79,PinMuxPub!$C$2:$M$132,MATCH(O$4,PinMuxPub!$C$2:$M$2,0),FALSE)),"",VLOOKUP($F79,PinMuxPub!$C$2:$M$132,MATCH(O$4,PinMuxPub!$C$2:$M$2,0),FALSE))</f>
        <v/>
      </c>
      <c r="P79" s="286" t="str">
        <f>IF(ISERROR(VLOOKUP($F79,PinMuxPub!$C$2:$M$132,MATCH(P$4,PinMuxPub!$C$2:$M$2,0),FALSE)),"",VLOOKUP($F79,PinMuxPub!$C$2:$M$132,MATCH(P$4,PinMuxPub!$C$2:$M$2,0),FALSE))</f>
        <v/>
      </c>
      <c r="Q79" s="300" t="str">
        <f>IF(ISERROR(VLOOKUP(F79,PinMuxPub!$C$3:$C$132,1,FALSE)),"No","Yes")</f>
        <v>No</v>
      </c>
      <c r="R79" s="298" t="str">
        <f t="shared" si="15"/>
        <v>No</v>
      </c>
    </row>
    <row r="80" spans="1:18">
      <c r="A80" s="302">
        <f t="shared" si="11"/>
        <v>75</v>
      </c>
      <c r="B80" s="9">
        <f t="shared" si="8"/>
        <v>5</v>
      </c>
      <c r="C80" s="9">
        <f t="shared" si="9"/>
        <v>5</v>
      </c>
      <c r="D80" s="9" t="str">
        <f t="shared" si="10"/>
        <v>F</v>
      </c>
      <c r="E80" s="9">
        <f t="shared" si="12"/>
        <v>6</v>
      </c>
      <c r="F80" s="293" t="str">
        <f>VLOOKUP(D80,BallMap!$A$1:$X$39,MATCH(E80,BallMap!$A$1:$O$1,0),FALSE)</f>
        <v>VDD_SOC_IN</v>
      </c>
      <c r="G80" s="288">
        <f t="shared" si="13"/>
        <v>76</v>
      </c>
      <c r="H80" s="11" t="str">
        <f t="shared" si="14"/>
        <v>F6</v>
      </c>
      <c r="I80" s="180" t="str">
        <f>IF(ISERROR(VLOOKUP($F80,PinMuxPub!$C$2:$M$132,MATCH(I$4,PinMuxPub!$C$2:$M$2,0),FALSE)),"",VLOOKUP($F80,PinMuxPub!$C$2:$M$132,MATCH(I$4,PinMuxPub!$C$2:$M$2,0),FALSE))</f>
        <v/>
      </c>
      <c r="J80" s="180" t="str">
        <f>IF(ISERROR(VLOOKUP($F80,PinMuxPub!$C$2:$M$132,MATCH(J$4,PinMuxPub!$C$2:$M$2,0),FALSE)),"",VLOOKUP($F80,PinMuxPub!$C$2:$M$132,MATCH(J$4,PinMuxPub!$C$2:$M$2,0),FALSE))</f>
        <v/>
      </c>
      <c r="K80" s="180" t="str">
        <f>IF(ISERROR(VLOOKUP($F80,PinMuxPub!$C$2:$M$132,MATCH(K$4,PinMuxPub!$C$2:$M$2,0),FALSE)),"",VLOOKUP($F80,PinMuxPub!$C$2:$M$132,MATCH(K$4,PinMuxPub!$C$2:$M$2,0),FALSE))</f>
        <v/>
      </c>
      <c r="L80" s="180" t="str">
        <f>IF(ISERROR(VLOOKUP($F80,PinMuxPub!$C$2:$M$132,MATCH(L$4,PinMuxPub!$C$2:$M$2,0),FALSE)),"",VLOOKUP($F80,PinMuxPub!$C$2:$M$132,MATCH(L$4,PinMuxPub!$C$2:$M$2,0),FALSE))</f>
        <v/>
      </c>
      <c r="M80" s="180" t="str">
        <f>IF(ISERROR(VLOOKUP($F80,PinMuxPub!$C$2:$M$132,MATCH(M$4,PinMuxPub!$C$2:$M$2,0),FALSE)),"",VLOOKUP($F80,PinMuxPub!$C$2:$M$132,MATCH(M$4,PinMuxPub!$C$2:$M$2,0),FALSE))</f>
        <v/>
      </c>
      <c r="N80" s="180" t="str">
        <f>IF(ISERROR(VLOOKUP($F80,PinMuxPub!$C$2:$M$132,MATCH(N$4,PinMuxPub!$C$2:$M$2,0),FALSE)),"",VLOOKUP($F80,PinMuxPub!$C$2:$M$132,MATCH(N$4,PinMuxPub!$C$2:$M$2,0),FALSE))</f>
        <v/>
      </c>
      <c r="O80" s="180" t="str">
        <f>IF(ISERROR(VLOOKUP($F80,PinMuxPub!$C$2:$M$132,MATCH(O$4,PinMuxPub!$C$2:$M$2,0),FALSE)),"",VLOOKUP($F80,PinMuxPub!$C$2:$M$132,MATCH(O$4,PinMuxPub!$C$2:$M$2,0),FALSE))</f>
        <v/>
      </c>
      <c r="P80" s="286" t="str">
        <f>IF(ISERROR(VLOOKUP($F80,PinMuxPub!$C$2:$M$132,MATCH(P$4,PinMuxPub!$C$2:$M$2,0),FALSE)),"",VLOOKUP($F80,PinMuxPub!$C$2:$M$132,MATCH(P$4,PinMuxPub!$C$2:$M$2,0),FALSE))</f>
        <v/>
      </c>
      <c r="Q80" s="300" t="str">
        <f>IF(ISERROR(VLOOKUP(F80,PinMuxPub!$C$3:$C$132,1,FALSE)),"No","Yes")</f>
        <v>No</v>
      </c>
      <c r="R80" s="298" t="str">
        <f t="shared" si="15"/>
        <v>No</v>
      </c>
    </row>
    <row r="81" spans="1:18">
      <c r="A81" s="302">
        <f t="shared" si="11"/>
        <v>76</v>
      </c>
      <c r="B81" s="9">
        <f t="shared" si="8"/>
        <v>6</v>
      </c>
      <c r="C81" s="9">
        <f t="shared" si="9"/>
        <v>5</v>
      </c>
      <c r="D81" s="9" t="str">
        <f t="shared" si="10"/>
        <v>G</v>
      </c>
      <c r="E81" s="9">
        <f t="shared" si="12"/>
        <v>6</v>
      </c>
      <c r="F81" s="293" t="str">
        <f>VLOOKUP(D81,BallMap!$A$1:$X$39,MATCH(E81,BallMap!$A$1:$O$1,0),FALSE)</f>
        <v>VDD_SOC_IN</v>
      </c>
      <c r="G81" s="288">
        <f t="shared" si="13"/>
        <v>77</v>
      </c>
      <c r="H81" s="11" t="str">
        <f t="shared" si="14"/>
        <v>G6</v>
      </c>
      <c r="I81" s="180" t="str">
        <f>IF(ISERROR(VLOOKUP($F81,PinMuxPub!$C$2:$M$132,MATCH(I$4,PinMuxPub!$C$2:$M$2,0),FALSE)),"",VLOOKUP($F81,PinMuxPub!$C$2:$M$132,MATCH(I$4,PinMuxPub!$C$2:$M$2,0),FALSE))</f>
        <v/>
      </c>
      <c r="J81" s="180" t="str">
        <f>IF(ISERROR(VLOOKUP($F81,PinMuxPub!$C$2:$M$132,MATCH(J$4,PinMuxPub!$C$2:$M$2,0),FALSE)),"",VLOOKUP($F81,PinMuxPub!$C$2:$M$132,MATCH(J$4,PinMuxPub!$C$2:$M$2,0),FALSE))</f>
        <v/>
      </c>
      <c r="K81" s="180" t="str">
        <f>IF(ISERROR(VLOOKUP($F81,PinMuxPub!$C$2:$M$132,MATCH(K$4,PinMuxPub!$C$2:$M$2,0),FALSE)),"",VLOOKUP($F81,PinMuxPub!$C$2:$M$132,MATCH(K$4,PinMuxPub!$C$2:$M$2,0),FALSE))</f>
        <v/>
      </c>
      <c r="L81" s="180" t="str">
        <f>IF(ISERROR(VLOOKUP($F81,PinMuxPub!$C$2:$M$132,MATCH(L$4,PinMuxPub!$C$2:$M$2,0),FALSE)),"",VLOOKUP($F81,PinMuxPub!$C$2:$M$132,MATCH(L$4,PinMuxPub!$C$2:$M$2,0),FALSE))</f>
        <v/>
      </c>
      <c r="M81" s="180" t="str">
        <f>IF(ISERROR(VLOOKUP($F81,PinMuxPub!$C$2:$M$132,MATCH(M$4,PinMuxPub!$C$2:$M$2,0),FALSE)),"",VLOOKUP($F81,PinMuxPub!$C$2:$M$132,MATCH(M$4,PinMuxPub!$C$2:$M$2,0),FALSE))</f>
        <v/>
      </c>
      <c r="N81" s="180" t="str">
        <f>IF(ISERROR(VLOOKUP($F81,PinMuxPub!$C$2:$M$132,MATCH(N$4,PinMuxPub!$C$2:$M$2,0),FALSE)),"",VLOOKUP($F81,PinMuxPub!$C$2:$M$132,MATCH(N$4,PinMuxPub!$C$2:$M$2,0),FALSE))</f>
        <v/>
      </c>
      <c r="O81" s="180" t="str">
        <f>IF(ISERROR(VLOOKUP($F81,PinMuxPub!$C$2:$M$132,MATCH(O$4,PinMuxPub!$C$2:$M$2,0),FALSE)),"",VLOOKUP($F81,PinMuxPub!$C$2:$M$132,MATCH(O$4,PinMuxPub!$C$2:$M$2,0),FALSE))</f>
        <v/>
      </c>
      <c r="P81" s="286" t="str">
        <f>IF(ISERROR(VLOOKUP($F81,PinMuxPub!$C$2:$M$132,MATCH(P$4,PinMuxPub!$C$2:$M$2,0),FALSE)),"",VLOOKUP($F81,PinMuxPub!$C$2:$M$132,MATCH(P$4,PinMuxPub!$C$2:$M$2,0),FALSE))</f>
        <v/>
      </c>
      <c r="Q81" s="300" t="str">
        <f>IF(ISERROR(VLOOKUP(F81,PinMuxPub!$C$3:$C$132,1,FALSE)),"No","Yes")</f>
        <v>No</v>
      </c>
      <c r="R81" s="298" t="str">
        <f t="shared" si="15"/>
        <v>No</v>
      </c>
    </row>
    <row r="82" spans="1:18">
      <c r="A82" s="302">
        <f t="shared" si="11"/>
        <v>77</v>
      </c>
      <c r="B82" s="9">
        <f t="shared" si="8"/>
        <v>7</v>
      </c>
      <c r="C82" s="9">
        <f t="shared" si="9"/>
        <v>5</v>
      </c>
      <c r="D82" s="9" t="str">
        <f t="shared" si="10"/>
        <v>H</v>
      </c>
      <c r="E82" s="9">
        <f t="shared" si="12"/>
        <v>6</v>
      </c>
      <c r="F82" s="293" t="str">
        <f>VLOOKUP(D82,BallMap!$A$1:$X$39,MATCH(E82,BallMap!$A$1:$O$1,0),FALSE)</f>
        <v>VDD_SOC_IN</v>
      </c>
      <c r="G82" s="288">
        <f t="shared" si="13"/>
        <v>78</v>
      </c>
      <c r="H82" s="11" t="str">
        <f t="shared" si="14"/>
        <v>H6</v>
      </c>
      <c r="I82" s="180" t="str">
        <f>IF(ISERROR(VLOOKUP($F82,PinMuxPub!$C$2:$M$132,MATCH(I$4,PinMuxPub!$C$2:$M$2,0),FALSE)),"",VLOOKUP($F82,PinMuxPub!$C$2:$M$132,MATCH(I$4,PinMuxPub!$C$2:$M$2,0),FALSE))</f>
        <v/>
      </c>
      <c r="J82" s="180" t="str">
        <f>IF(ISERROR(VLOOKUP($F82,PinMuxPub!$C$2:$M$132,MATCH(J$4,PinMuxPub!$C$2:$M$2,0),FALSE)),"",VLOOKUP($F82,PinMuxPub!$C$2:$M$132,MATCH(J$4,PinMuxPub!$C$2:$M$2,0),FALSE))</f>
        <v/>
      </c>
      <c r="K82" s="180" t="str">
        <f>IF(ISERROR(VLOOKUP($F82,PinMuxPub!$C$2:$M$132,MATCH(K$4,PinMuxPub!$C$2:$M$2,0),FALSE)),"",VLOOKUP($F82,PinMuxPub!$C$2:$M$132,MATCH(K$4,PinMuxPub!$C$2:$M$2,0),FALSE))</f>
        <v/>
      </c>
      <c r="L82" s="180" t="str">
        <f>IF(ISERROR(VLOOKUP($F82,PinMuxPub!$C$2:$M$132,MATCH(L$4,PinMuxPub!$C$2:$M$2,0),FALSE)),"",VLOOKUP($F82,PinMuxPub!$C$2:$M$132,MATCH(L$4,PinMuxPub!$C$2:$M$2,0),FALSE))</f>
        <v/>
      </c>
      <c r="M82" s="180" t="str">
        <f>IF(ISERROR(VLOOKUP($F82,PinMuxPub!$C$2:$M$132,MATCH(M$4,PinMuxPub!$C$2:$M$2,0),FALSE)),"",VLOOKUP($F82,PinMuxPub!$C$2:$M$132,MATCH(M$4,PinMuxPub!$C$2:$M$2,0),FALSE))</f>
        <v/>
      </c>
      <c r="N82" s="180" t="str">
        <f>IF(ISERROR(VLOOKUP($F82,PinMuxPub!$C$2:$M$132,MATCH(N$4,PinMuxPub!$C$2:$M$2,0),FALSE)),"",VLOOKUP($F82,PinMuxPub!$C$2:$M$132,MATCH(N$4,PinMuxPub!$C$2:$M$2,0),FALSE))</f>
        <v/>
      </c>
      <c r="O82" s="180" t="str">
        <f>IF(ISERROR(VLOOKUP($F82,PinMuxPub!$C$2:$M$132,MATCH(O$4,PinMuxPub!$C$2:$M$2,0),FALSE)),"",VLOOKUP($F82,PinMuxPub!$C$2:$M$132,MATCH(O$4,PinMuxPub!$C$2:$M$2,0),FALSE))</f>
        <v/>
      </c>
      <c r="P82" s="286" t="str">
        <f>IF(ISERROR(VLOOKUP($F82,PinMuxPub!$C$2:$M$132,MATCH(P$4,PinMuxPub!$C$2:$M$2,0),FALSE)),"",VLOOKUP($F82,PinMuxPub!$C$2:$M$132,MATCH(P$4,PinMuxPub!$C$2:$M$2,0),FALSE))</f>
        <v/>
      </c>
      <c r="Q82" s="300" t="str">
        <f>IF(ISERROR(VLOOKUP(F82,PinMuxPub!$C$3:$C$132,1,FALSE)),"No","Yes")</f>
        <v>No</v>
      </c>
      <c r="R82" s="298" t="str">
        <f t="shared" si="15"/>
        <v>No</v>
      </c>
    </row>
    <row r="83" spans="1:18">
      <c r="A83" s="302">
        <f t="shared" si="11"/>
        <v>78</v>
      </c>
      <c r="B83" s="9">
        <f t="shared" si="8"/>
        <v>8</v>
      </c>
      <c r="C83" s="9">
        <f t="shared" si="9"/>
        <v>5</v>
      </c>
      <c r="D83" s="9" t="str">
        <f t="shared" si="10"/>
        <v>J</v>
      </c>
      <c r="E83" s="9">
        <f t="shared" si="12"/>
        <v>6</v>
      </c>
      <c r="F83" s="293" t="str">
        <f>VLOOKUP(D83,BallMap!$A$1:$X$39,MATCH(E83,BallMap!$A$1:$O$1,0),FALSE)</f>
        <v>NVCC_SD0</v>
      </c>
      <c r="G83" s="288">
        <f t="shared" si="13"/>
        <v>79</v>
      </c>
      <c r="H83" s="11" t="str">
        <f t="shared" si="14"/>
        <v>J6</v>
      </c>
      <c r="I83" s="180" t="str">
        <f>IF(ISERROR(VLOOKUP($F83,PinMuxPub!$C$2:$M$132,MATCH(I$4,PinMuxPub!$C$2:$M$2,0),FALSE)),"",VLOOKUP($F83,PinMuxPub!$C$2:$M$132,MATCH(I$4,PinMuxPub!$C$2:$M$2,0),FALSE))</f>
        <v/>
      </c>
      <c r="J83" s="180" t="str">
        <f>IF(ISERROR(VLOOKUP($F83,PinMuxPub!$C$2:$M$132,MATCH(J$4,PinMuxPub!$C$2:$M$2,0),FALSE)),"",VLOOKUP($F83,PinMuxPub!$C$2:$M$132,MATCH(J$4,PinMuxPub!$C$2:$M$2,0),FALSE))</f>
        <v/>
      </c>
      <c r="K83" s="180" t="str">
        <f>IF(ISERROR(VLOOKUP($F83,PinMuxPub!$C$2:$M$132,MATCH(K$4,PinMuxPub!$C$2:$M$2,0),FALSE)),"",VLOOKUP($F83,PinMuxPub!$C$2:$M$132,MATCH(K$4,PinMuxPub!$C$2:$M$2,0),FALSE))</f>
        <v/>
      </c>
      <c r="L83" s="180" t="str">
        <f>IF(ISERROR(VLOOKUP($F83,PinMuxPub!$C$2:$M$132,MATCH(L$4,PinMuxPub!$C$2:$M$2,0),FALSE)),"",VLOOKUP($F83,PinMuxPub!$C$2:$M$132,MATCH(L$4,PinMuxPub!$C$2:$M$2,0),FALSE))</f>
        <v/>
      </c>
      <c r="M83" s="180" t="str">
        <f>IF(ISERROR(VLOOKUP($F83,PinMuxPub!$C$2:$M$132,MATCH(M$4,PinMuxPub!$C$2:$M$2,0),FALSE)),"",VLOOKUP($F83,PinMuxPub!$C$2:$M$132,MATCH(M$4,PinMuxPub!$C$2:$M$2,0),FALSE))</f>
        <v/>
      </c>
      <c r="N83" s="180" t="str">
        <f>IF(ISERROR(VLOOKUP($F83,PinMuxPub!$C$2:$M$132,MATCH(N$4,PinMuxPub!$C$2:$M$2,0),FALSE)),"",VLOOKUP($F83,PinMuxPub!$C$2:$M$132,MATCH(N$4,PinMuxPub!$C$2:$M$2,0),FALSE))</f>
        <v/>
      </c>
      <c r="O83" s="180" t="str">
        <f>IF(ISERROR(VLOOKUP($F83,PinMuxPub!$C$2:$M$132,MATCH(O$4,PinMuxPub!$C$2:$M$2,0),FALSE)),"",VLOOKUP($F83,PinMuxPub!$C$2:$M$132,MATCH(O$4,PinMuxPub!$C$2:$M$2,0),FALSE))</f>
        <v/>
      </c>
      <c r="P83" s="286" t="str">
        <f>IF(ISERROR(VLOOKUP($F83,PinMuxPub!$C$2:$M$132,MATCH(P$4,PinMuxPub!$C$2:$M$2,0),FALSE)),"",VLOOKUP($F83,PinMuxPub!$C$2:$M$132,MATCH(P$4,PinMuxPub!$C$2:$M$2,0),FALSE))</f>
        <v/>
      </c>
      <c r="Q83" s="300" t="str">
        <f>IF(ISERROR(VLOOKUP(F83,PinMuxPub!$C$3:$C$132,1,FALSE)),"No","Yes")</f>
        <v>No</v>
      </c>
      <c r="R83" s="298" t="str">
        <f t="shared" si="15"/>
        <v>No</v>
      </c>
    </row>
    <row r="84" spans="1:18">
      <c r="A84" s="302">
        <f t="shared" si="11"/>
        <v>79</v>
      </c>
      <c r="B84" s="9">
        <f t="shared" si="8"/>
        <v>9</v>
      </c>
      <c r="C84" s="9">
        <f t="shared" si="9"/>
        <v>5</v>
      </c>
      <c r="D84" s="9" t="str">
        <f t="shared" si="10"/>
        <v>K</v>
      </c>
      <c r="E84" s="9">
        <f t="shared" si="12"/>
        <v>6</v>
      </c>
      <c r="F84" s="293" t="str">
        <f>VLOOKUP(D84,BallMap!$A$1:$X$39,MATCH(E84,BallMap!$A$1:$O$1,0),FALSE)</f>
        <v>TEST_MODE</v>
      </c>
      <c r="G84" s="288">
        <f t="shared" si="13"/>
        <v>80</v>
      </c>
      <c r="H84" s="11" t="str">
        <f t="shared" si="14"/>
        <v>K6</v>
      </c>
      <c r="I84" s="180" t="str">
        <f>IF(ISERROR(VLOOKUP($F84,PinMuxPub!$C$2:$M$132,MATCH(I$4,PinMuxPub!$C$2:$M$2,0),FALSE)),"",VLOOKUP($F84,PinMuxPub!$C$2:$M$132,MATCH(I$4,PinMuxPub!$C$2:$M$2,0),FALSE))</f>
        <v>tcu.TEST_MODE</v>
      </c>
      <c r="J84" s="180" t="str">
        <f>IF(ISERROR(VLOOKUP($F84,PinMuxPub!$C$2:$M$132,MATCH(J$4,PinMuxPub!$C$2:$M$2,0),FALSE)),"",VLOOKUP($F84,PinMuxPub!$C$2:$M$132,MATCH(J$4,PinMuxPub!$C$2:$M$2,0),FALSE))</f>
        <v/>
      </c>
      <c r="K84" s="180" t="str">
        <f>IF(ISERROR(VLOOKUP($F84,PinMuxPub!$C$2:$M$132,MATCH(K$4,PinMuxPub!$C$2:$M$2,0),FALSE)),"",VLOOKUP($F84,PinMuxPub!$C$2:$M$132,MATCH(K$4,PinMuxPub!$C$2:$M$2,0),FALSE))</f>
        <v/>
      </c>
      <c r="L84" s="180" t="str">
        <f>IF(ISERROR(VLOOKUP($F84,PinMuxPub!$C$2:$M$132,MATCH(L$4,PinMuxPub!$C$2:$M$2,0),FALSE)),"",VLOOKUP($F84,PinMuxPub!$C$2:$M$132,MATCH(L$4,PinMuxPub!$C$2:$M$2,0),FALSE))</f>
        <v/>
      </c>
      <c r="M84" s="180" t="str">
        <f>IF(ISERROR(VLOOKUP($F84,PinMuxPub!$C$2:$M$132,MATCH(M$4,PinMuxPub!$C$2:$M$2,0),FALSE)),"",VLOOKUP($F84,PinMuxPub!$C$2:$M$132,MATCH(M$4,PinMuxPub!$C$2:$M$2,0),FALSE))</f>
        <v/>
      </c>
      <c r="N84" s="180" t="str">
        <f>IF(ISERROR(VLOOKUP($F84,PinMuxPub!$C$2:$M$132,MATCH(N$4,PinMuxPub!$C$2:$M$2,0),FALSE)),"",VLOOKUP($F84,PinMuxPub!$C$2:$M$132,MATCH(N$4,PinMuxPub!$C$2:$M$2,0),FALSE))</f>
        <v/>
      </c>
      <c r="O84" s="180" t="str">
        <f>IF(ISERROR(VLOOKUP($F84,PinMuxPub!$C$2:$M$132,MATCH(O$4,PinMuxPub!$C$2:$M$2,0),FALSE)),"",VLOOKUP($F84,PinMuxPub!$C$2:$M$132,MATCH(O$4,PinMuxPub!$C$2:$M$2,0),FALSE))</f>
        <v/>
      </c>
      <c r="P84" s="286" t="str">
        <f>IF(ISERROR(VLOOKUP($F84,PinMuxPub!$C$2:$M$132,MATCH(P$4,PinMuxPub!$C$2:$M$2,0),FALSE)),"",VLOOKUP($F84,PinMuxPub!$C$2:$M$132,MATCH(P$4,PinMuxPub!$C$2:$M$2,0),FALSE))</f>
        <v/>
      </c>
      <c r="Q84" s="300" t="str">
        <f>IF(ISERROR(VLOOKUP(F84,PinMuxPub!$C$3:$C$132,1,FALSE)),"No","Yes")</f>
        <v>Yes</v>
      </c>
      <c r="R84" s="298" t="str">
        <f t="shared" si="15"/>
        <v>No</v>
      </c>
    </row>
    <row r="85" spans="1:18">
      <c r="A85" s="302">
        <f t="shared" si="11"/>
        <v>80</v>
      </c>
      <c r="B85" s="9">
        <f t="shared" si="8"/>
        <v>10</v>
      </c>
      <c r="C85" s="9">
        <f t="shared" si="9"/>
        <v>5</v>
      </c>
      <c r="D85" s="9" t="str">
        <f t="shared" si="10"/>
        <v>L</v>
      </c>
      <c r="E85" s="9">
        <f t="shared" si="12"/>
        <v>6</v>
      </c>
      <c r="F85" s="293" t="str">
        <f>VLOOKUP(D85,BallMap!$A$1:$X$39,MATCH(E85,BallMap!$A$1:$O$1,0),FALSE)</f>
        <v>WAKEUP</v>
      </c>
      <c r="G85" s="288">
        <f t="shared" si="13"/>
        <v>81</v>
      </c>
      <c r="H85" s="11" t="str">
        <f t="shared" si="14"/>
        <v>L6</v>
      </c>
      <c r="I85" s="180" t="str">
        <f>IF(ISERROR(VLOOKUP($F85,PinMuxPub!$C$2:$M$132,MATCH(I$4,PinMuxPub!$C$2:$M$2,0),FALSE)),"",VLOOKUP($F85,PinMuxPub!$C$2:$M$132,MATCH(I$4,PinMuxPub!$C$2:$M$2,0),FALSE))</f>
        <v/>
      </c>
      <c r="J85" s="180" t="str">
        <f>IF(ISERROR(VLOOKUP($F85,PinMuxPub!$C$2:$M$132,MATCH(J$4,PinMuxPub!$C$2:$M$2,0),FALSE)),"",VLOOKUP($F85,PinMuxPub!$C$2:$M$132,MATCH(J$4,PinMuxPub!$C$2:$M$2,0),FALSE))</f>
        <v/>
      </c>
      <c r="K85" s="180" t="str">
        <f>IF(ISERROR(VLOOKUP($F85,PinMuxPub!$C$2:$M$132,MATCH(K$4,PinMuxPub!$C$2:$M$2,0),FALSE)),"",VLOOKUP($F85,PinMuxPub!$C$2:$M$132,MATCH(K$4,PinMuxPub!$C$2:$M$2,0),FALSE))</f>
        <v/>
      </c>
      <c r="L85" s="180" t="str">
        <f>IF(ISERROR(VLOOKUP($F85,PinMuxPub!$C$2:$M$132,MATCH(L$4,PinMuxPub!$C$2:$M$2,0),FALSE)),"",VLOOKUP($F85,PinMuxPub!$C$2:$M$132,MATCH(L$4,PinMuxPub!$C$2:$M$2,0),FALSE))</f>
        <v/>
      </c>
      <c r="M85" s="180" t="str">
        <f>IF(ISERROR(VLOOKUP($F85,PinMuxPub!$C$2:$M$132,MATCH(M$4,PinMuxPub!$C$2:$M$2,0),FALSE)),"",VLOOKUP($F85,PinMuxPub!$C$2:$M$132,MATCH(M$4,PinMuxPub!$C$2:$M$2,0),FALSE))</f>
        <v/>
      </c>
      <c r="N85" s="180" t="str">
        <f>IF(ISERROR(VLOOKUP($F85,PinMuxPub!$C$2:$M$132,MATCH(N$4,PinMuxPub!$C$2:$M$2,0),FALSE)),"",VLOOKUP($F85,PinMuxPub!$C$2:$M$132,MATCH(N$4,PinMuxPub!$C$2:$M$2,0),FALSE))</f>
        <v>gpio5.IO[0]</v>
      </c>
      <c r="O85" s="180" t="str">
        <f>IF(ISERROR(VLOOKUP($F85,PinMuxPub!$C$2:$M$132,MATCH(O$4,PinMuxPub!$C$2:$M$2,0),FALSE)),"",VLOOKUP($F85,PinMuxPub!$C$2:$M$132,MATCH(O$4,PinMuxPub!$C$2:$M$2,0),FALSE))</f>
        <v/>
      </c>
      <c r="P85" s="286" t="str">
        <f>IF(ISERROR(VLOOKUP($F85,PinMuxPub!$C$2:$M$132,MATCH(P$4,PinMuxPub!$C$2:$M$2,0),FALSE)),"",VLOOKUP($F85,PinMuxPub!$C$2:$M$132,MATCH(P$4,PinMuxPub!$C$2:$M$2,0),FALSE))</f>
        <v>cm7.NMI</v>
      </c>
      <c r="Q85" s="300" t="str">
        <f>IF(ISERROR(VLOOKUP(F85,PinMuxPub!$C$3:$C$132,1,FALSE)),"No","Yes")</f>
        <v>Yes</v>
      </c>
      <c r="R85" s="298" t="str">
        <f t="shared" si="15"/>
        <v>Yes</v>
      </c>
    </row>
    <row r="86" spans="1:18">
      <c r="A86" s="302">
        <f t="shared" si="11"/>
        <v>81</v>
      </c>
      <c r="B86" s="9">
        <f t="shared" si="8"/>
        <v>11</v>
      </c>
      <c r="C86" s="9">
        <f t="shared" si="9"/>
        <v>5</v>
      </c>
      <c r="D86" s="9" t="str">
        <f t="shared" si="10"/>
        <v>M</v>
      </c>
      <c r="E86" s="9">
        <f t="shared" si="12"/>
        <v>6</v>
      </c>
      <c r="F86" s="293" t="str">
        <f>VLOOKUP(D86,BallMap!$A$1:$X$39,MATCH(E86,BallMap!$A$1:$O$1,0),FALSE)</f>
        <v>ONOFF</v>
      </c>
      <c r="G86" s="288">
        <f t="shared" si="13"/>
        <v>82</v>
      </c>
      <c r="H86" s="11" t="str">
        <f t="shared" si="14"/>
        <v>M6</v>
      </c>
      <c r="I86" s="180" t="str">
        <f>IF(ISERROR(VLOOKUP($F86,PinMuxPub!$C$2:$M$132,MATCH(I$4,PinMuxPub!$C$2:$M$2,0),FALSE)),"",VLOOKUP($F86,PinMuxPub!$C$2:$M$132,MATCH(I$4,PinMuxPub!$C$2:$M$2,0),FALSE))</f>
        <v>src.RESET_B</v>
      </c>
      <c r="J86" s="180" t="str">
        <f>IF(ISERROR(VLOOKUP($F86,PinMuxPub!$C$2:$M$132,MATCH(J$4,PinMuxPub!$C$2:$M$2,0),FALSE)),"",VLOOKUP($F86,PinMuxPub!$C$2:$M$132,MATCH(J$4,PinMuxPub!$C$2:$M$2,0),FALSE))</f>
        <v/>
      </c>
      <c r="K86" s="180" t="str">
        <f>IF(ISERROR(VLOOKUP($F86,PinMuxPub!$C$2:$M$132,MATCH(K$4,PinMuxPub!$C$2:$M$2,0),FALSE)),"",VLOOKUP($F86,PinMuxPub!$C$2:$M$132,MATCH(K$4,PinMuxPub!$C$2:$M$2,0),FALSE))</f>
        <v/>
      </c>
      <c r="L86" s="180" t="str">
        <f>IF(ISERROR(VLOOKUP($F86,PinMuxPub!$C$2:$M$132,MATCH(L$4,PinMuxPub!$C$2:$M$2,0),FALSE)),"",VLOOKUP($F86,PinMuxPub!$C$2:$M$132,MATCH(L$4,PinMuxPub!$C$2:$M$2,0),FALSE))</f>
        <v/>
      </c>
      <c r="M86" s="180" t="str">
        <f>IF(ISERROR(VLOOKUP($F86,PinMuxPub!$C$2:$M$132,MATCH(M$4,PinMuxPub!$C$2:$M$2,0),FALSE)),"",VLOOKUP($F86,PinMuxPub!$C$2:$M$132,MATCH(M$4,PinMuxPub!$C$2:$M$2,0),FALSE))</f>
        <v/>
      </c>
      <c r="N86" s="180" t="str">
        <f>IF(ISERROR(VLOOKUP($F86,PinMuxPub!$C$2:$M$132,MATCH(N$4,PinMuxPub!$C$2:$M$2,0),FALSE)),"",VLOOKUP($F86,PinMuxPub!$C$2:$M$132,MATCH(N$4,PinMuxPub!$C$2:$M$2,0),FALSE))</f>
        <v/>
      </c>
      <c r="O86" s="180" t="str">
        <f>IF(ISERROR(VLOOKUP($F86,PinMuxPub!$C$2:$M$132,MATCH(O$4,PinMuxPub!$C$2:$M$2,0),FALSE)),"",VLOOKUP($F86,PinMuxPub!$C$2:$M$132,MATCH(O$4,PinMuxPub!$C$2:$M$2,0),FALSE))</f>
        <v/>
      </c>
      <c r="P86" s="286" t="str">
        <f>IF(ISERROR(VLOOKUP($F86,PinMuxPub!$C$2:$M$132,MATCH(P$4,PinMuxPub!$C$2:$M$2,0),FALSE)),"",VLOOKUP($F86,PinMuxPub!$C$2:$M$132,MATCH(P$4,PinMuxPub!$C$2:$M$2,0),FALSE))</f>
        <v/>
      </c>
      <c r="Q86" s="300" t="str">
        <f>IF(ISERROR(VLOOKUP(F86,PinMuxPub!$C$3:$C$132,1,FALSE)),"No","Yes")</f>
        <v>Yes</v>
      </c>
      <c r="R86" s="298" t="str">
        <f t="shared" si="15"/>
        <v>No</v>
      </c>
    </row>
    <row r="87" spans="1:18">
      <c r="A87" s="302">
        <f t="shared" si="11"/>
        <v>82</v>
      </c>
      <c r="B87" s="9">
        <f t="shared" si="8"/>
        <v>12</v>
      </c>
      <c r="C87" s="9">
        <f t="shared" si="9"/>
        <v>5</v>
      </c>
      <c r="D87" s="9" t="str">
        <f t="shared" si="10"/>
        <v>N</v>
      </c>
      <c r="E87" s="9">
        <f t="shared" si="12"/>
        <v>6</v>
      </c>
      <c r="F87" s="293" t="str">
        <f>VLOOKUP(D87,BallMap!$A$1:$X$39,MATCH(E87,BallMap!$A$1:$O$1,0),FALSE)</f>
        <v>USB_OTG1_VBUS</v>
      </c>
      <c r="G87" s="288">
        <f t="shared" si="13"/>
        <v>83</v>
      </c>
      <c r="H87" s="11" t="str">
        <f t="shared" si="14"/>
        <v>N6</v>
      </c>
      <c r="I87" s="180" t="str">
        <f>IF(ISERROR(VLOOKUP($F87,PinMuxPub!$C$2:$M$132,MATCH(I$4,PinMuxPub!$C$2:$M$2,0),FALSE)),"",VLOOKUP($F87,PinMuxPub!$C$2:$M$132,MATCH(I$4,PinMuxPub!$C$2:$M$2,0),FALSE))</f>
        <v/>
      </c>
      <c r="J87" s="180" t="str">
        <f>IF(ISERROR(VLOOKUP($F87,PinMuxPub!$C$2:$M$132,MATCH(J$4,PinMuxPub!$C$2:$M$2,0),FALSE)),"",VLOOKUP($F87,PinMuxPub!$C$2:$M$132,MATCH(J$4,PinMuxPub!$C$2:$M$2,0),FALSE))</f>
        <v/>
      </c>
      <c r="K87" s="180" t="str">
        <f>IF(ISERROR(VLOOKUP($F87,PinMuxPub!$C$2:$M$132,MATCH(K$4,PinMuxPub!$C$2:$M$2,0),FALSE)),"",VLOOKUP($F87,PinMuxPub!$C$2:$M$132,MATCH(K$4,PinMuxPub!$C$2:$M$2,0),FALSE))</f>
        <v/>
      </c>
      <c r="L87" s="180" t="str">
        <f>IF(ISERROR(VLOOKUP($F87,PinMuxPub!$C$2:$M$132,MATCH(L$4,PinMuxPub!$C$2:$M$2,0),FALSE)),"",VLOOKUP($F87,PinMuxPub!$C$2:$M$132,MATCH(L$4,PinMuxPub!$C$2:$M$2,0),FALSE))</f>
        <v/>
      </c>
      <c r="M87" s="180" t="str">
        <f>IF(ISERROR(VLOOKUP($F87,PinMuxPub!$C$2:$M$132,MATCH(M$4,PinMuxPub!$C$2:$M$2,0),FALSE)),"",VLOOKUP($F87,PinMuxPub!$C$2:$M$132,MATCH(M$4,PinMuxPub!$C$2:$M$2,0),FALSE))</f>
        <v/>
      </c>
      <c r="N87" s="180" t="str">
        <f>IF(ISERROR(VLOOKUP($F87,PinMuxPub!$C$2:$M$132,MATCH(N$4,PinMuxPub!$C$2:$M$2,0),FALSE)),"",VLOOKUP($F87,PinMuxPub!$C$2:$M$132,MATCH(N$4,PinMuxPub!$C$2:$M$2,0),FALSE))</f>
        <v/>
      </c>
      <c r="O87" s="180" t="str">
        <f>IF(ISERROR(VLOOKUP($F87,PinMuxPub!$C$2:$M$132,MATCH(O$4,PinMuxPub!$C$2:$M$2,0),FALSE)),"",VLOOKUP($F87,PinMuxPub!$C$2:$M$132,MATCH(O$4,PinMuxPub!$C$2:$M$2,0),FALSE))</f>
        <v/>
      </c>
      <c r="P87" s="286" t="str">
        <f>IF(ISERROR(VLOOKUP($F87,PinMuxPub!$C$2:$M$132,MATCH(P$4,PinMuxPub!$C$2:$M$2,0),FALSE)),"",VLOOKUP($F87,PinMuxPub!$C$2:$M$132,MATCH(P$4,PinMuxPub!$C$2:$M$2,0),FALSE))</f>
        <v/>
      </c>
      <c r="Q87" s="300" t="str">
        <f>IF(ISERROR(VLOOKUP(F87,PinMuxPub!$C$3:$C$132,1,FALSE)),"No","Yes")</f>
        <v>No</v>
      </c>
      <c r="R87" s="298" t="str">
        <f t="shared" si="15"/>
        <v>No</v>
      </c>
    </row>
    <row r="88" spans="1:18">
      <c r="A88" s="302">
        <f t="shared" si="11"/>
        <v>83</v>
      </c>
      <c r="B88" s="9">
        <f t="shared" si="8"/>
        <v>13</v>
      </c>
      <c r="C88" s="9">
        <f t="shared" si="9"/>
        <v>5</v>
      </c>
      <c r="D88" s="9" t="str">
        <f t="shared" si="10"/>
        <v>P</v>
      </c>
      <c r="E88" s="9">
        <f t="shared" si="12"/>
        <v>6</v>
      </c>
      <c r="F88" s="293" t="str">
        <f>VLOOKUP(D88,BallMap!$A$1:$X$39,MATCH(E88,BallMap!$A$1:$O$1,0),FALSE)</f>
        <v>USB_OTG2_VBUS</v>
      </c>
      <c r="G88" s="288">
        <f t="shared" si="13"/>
        <v>84</v>
      </c>
      <c r="H88" s="11" t="str">
        <f t="shared" si="14"/>
        <v>P6</v>
      </c>
      <c r="I88" s="180" t="str">
        <f>IF(ISERROR(VLOOKUP($F88,PinMuxPub!$C$2:$M$132,MATCH(I$4,PinMuxPub!$C$2:$M$2,0),FALSE)),"",VLOOKUP($F88,PinMuxPub!$C$2:$M$132,MATCH(I$4,PinMuxPub!$C$2:$M$2,0),FALSE))</f>
        <v/>
      </c>
      <c r="J88" s="180" t="str">
        <f>IF(ISERROR(VLOOKUP($F88,PinMuxPub!$C$2:$M$132,MATCH(J$4,PinMuxPub!$C$2:$M$2,0),FALSE)),"",VLOOKUP($F88,PinMuxPub!$C$2:$M$132,MATCH(J$4,PinMuxPub!$C$2:$M$2,0),FALSE))</f>
        <v/>
      </c>
      <c r="K88" s="180" t="str">
        <f>IF(ISERROR(VLOOKUP($F88,PinMuxPub!$C$2:$M$132,MATCH(K$4,PinMuxPub!$C$2:$M$2,0),FALSE)),"",VLOOKUP($F88,PinMuxPub!$C$2:$M$132,MATCH(K$4,PinMuxPub!$C$2:$M$2,0),FALSE))</f>
        <v/>
      </c>
      <c r="L88" s="180" t="str">
        <f>IF(ISERROR(VLOOKUP($F88,PinMuxPub!$C$2:$M$132,MATCH(L$4,PinMuxPub!$C$2:$M$2,0),FALSE)),"",VLOOKUP($F88,PinMuxPub!$C$2:$M$132,MATCH(L$4,PinMuxPub!$C$2:$M$2,0),FALSE))</f>
        <v/>
      </c>
      <c r="M88" s="180" t="str">
        <f>IF(ISERROR(VLOOKUP($F88,PinMuxPub!$C$2:$M$132,MATCH(M$4,PinMuxPub!$C$2:$M$2,0),FALSE)),"",VLOOKUP($F88,PinMuxPub!$C$2:$M$132,MATCH(M$4,PinMuxPub!$C$2:$M$2,0),FALSE))</f>
        <v/>
      </c>
      <c r="N88" s="180" t="str">
        <f>IF(ISERROR(VLOOKUP($F88,PinMuxPub!$C$2:$M$132,MATCH(N$4,PinMuxPub!$C$2:$M$2,0),FALSE)),"",VLOOKUP($F88,PinMuxPub!$C$2:$M$132,MATCH(N$4,PinMuxPub!$C$2:$M$2,0),FALSE))</f>
        <v/>
      </c>
      <c r="O88" s="180" t="str">
        <f>IF(ISERROR(VLOOKUP($F88,PinMuxPub!$C$2:$M$132,MATCH(O$4,PinMuxPub!$C$2:$M$2,0),FALSE)),"",VLOOKUP($F88,PinMuxPub!$C$2:$M$132,MATCH(O$4,PinMuxPub!$C$2:$M$2,0),FALSE))</f>
        <v/>
      </c>
      <c r="P88" s="286" t="str">
        <f>IF(ISERROR(VLOOKUP($F88,PinMuxPub!$C$2:$M$132,MATCH(P$4,PinMuxPub!$C$2:$M$2,0),FALSE)),"",VLOOKUP($F88,PinMuxPub!$C$2:$M$132,MATCH(P$4,PinMuxPub!$C$2:$M$2,0),FALSE))</f>
        <v/>
      </c>
      <c r="Q88" s="300" t="str">
        <f>IF(ISERROR(VLOOKUP(F88,PinMuxPub!$C$3:$C$132,1,FALSE)),"No","Yes")</f>
        <v>No</v>
      </c>
      <c r="R88" s="298" t="str">
        <f t="shared" si="15"/>
        <v>No</v>
      </c>
    </row>
    <row r="89" spans="1:18">
      <c r="A89" s="302">
        <f t="shared" si="11"/>
        <v>84</v>
      </c>
      <c r="B89" s="9">
        <f t="shared" si="8"/>
        <v>0</v>
      </c>
      <c r="C89" s="9">
        <f t="shared" si="9"/>
        <v>6</v>
      </c>
      <c r="D89" s="9" t="str">
        <f t="shared" si="10"/>
        <v>A</v>
      </c>
      <c r="E89" s="9">
        <f t="shared" si="12"/>
        <v>7</v>
      </c>
      <c r="F89" s="293" t="str">
        <f>VLOOKUP(D89,BallMap!$A$1:$X$39,MATCH(E89,BallMap!$A$1:$O$1,0),FALSE)</f>
        <v>GPIO_EMC_40</v>
      </c>
      <c r="G89" s="288">
        <f t="shared" si="13"/>
        <v>85</v>
      </c>
      <c r="H89" s="11" t="str">
        <f t="shared" si="14"/>
        <v>A7</v>
      </c>
      <c r="I89" s="180" t="str">
        <f>IF(ISERROR(VLOOKUP($F89,PinMuxPub!$C$2:$M$132,MATCH(I$4,PinMuxPub!$C$2:$M$2,0),FALSE)),"",VLOOKUP($F89,PinMuxPub!$C$2:$M$132,MATCH(I$4,PinMuxPub!$C$2:$M$2,0),FALSE))</f>
        <v>semc.RDY</v>
      </c>
      <c r="J89" s="180" t="str">
        <f>IF(ISERROR(VLOOKUP($F89,PinMuxPub!$C$2:$M$132,MATCH(J$4,PinMuxPub!$C$2:$M$2,0),FALSE)),"",VLOOKUP($F89,PinMuxPub!$C$2:$M$132,MATCH(J$4,PinMuxPub!$C$2:$M$2,0),FALSE))</f>
        <v>gpt2.CAPTURE2</v>
      </c>
      <c r="K89" s="180" t="str">
        <f>IF(ISERROR(VLOOKUP($F89,PinMuxPub!$C$2:$M$132,MATCH(K$4,PinMuxPub!$C$2:$M$2,0),FALSE)),"",VLOOKUP($F89,PinMuxPub!$C$2:$M$132,MATCH(K$4,PinMuxPub!$C$2:$M$2,0),FALSE))</f>
        <v>lpspi1.PCS2</v>
      </c>
      <c r="L89" s="180" t="str">
        <f>IF(ISERROR(VLOOKUP($F89,PinMuxPub!$C$2:$M$132,MATCH(L$4,PinMuxPub!$C$2:$M$2,0),FALSE)),"",VLOOKUP($F89,PinMuxPub!$C$2:$M$132,MATCH(L$4,PinMuxPub!$C$2:$M$2,0),FALSE))</f>
        <v>usb.OTG2_OC</v>
      </c>
      <c r="M89" s="180" t="str">
        <f>IF(ISERROR(VLOOKUP($F89,PinMuxPub!$C$2:$M$132,MATCH(M$4,PinMuxPub!$C$2:$M$2,0),FALSE)),"",VLOOKUP($F89,PinMuxPub!$C$2:$M$132,MATCH(M$4,PinMuxPub!$C$2:$M$2,0),FALSE))</f>
        <v>enet.MDC</v>
      </c>
      <c r="N89" s="180" t="str">
        <f>IF(ISERROR(VLOOKUP($F89,PinMuxPub!$C$2:$M$132,MATCH(N$4,PinMuxPub!$C$2:$M$2,0),FALSE)),"",VLOOKUP($F89,PinMuxPub!$C$2:$M$132,MATCH(N$4,PinMuxPub!$C$2:$M$2,0),FALSE))</f>
        <v>gpio3.IO[26]</v>
      </c>
      <c r="O89" s="180" t="str">
        <f>IF(ISERROR(VLOOKUP($F89,PinMuxPub!$C$2:$M$132,MATCH(O$4,PinMuxPub!$C$2:$M$2,0),FALSE)),"",VLOOKUP($F89,PinMuxPub!$C$2:$M$132,MATCH(O$4,PinMuxPub!$C$2:$M$2,0),FALSE))</f>
        <v>usdhc2.RESET_B</v>
      </c>
      <c r="P89" s="286" t="str">
        <f>IF(ISERROR(VLOOKUP($F89,PinMuxPub!$C$2:$M$132,MATCH(P$4,PinMuxPub!$C$2:$M$2,0),FALSE)),"",VLOOKUP($F89,PinMuxPub!$C$2:$M$132,MATCH(P$4,PinMuxPub!$C$2:$M$2,0),FALSE))</f>
        <v>sim_m.HBURST[2]</v>
      </c>
      <c r="Q89" s="300" t="str">
        <f>IF(ISERROR(VLOOKUP(F89,PinMuxPub!$C$3:$C$132,1,FALSE)),"No","Yes")</f>
        <v>Yes</v>
      </c>
      <c r="R89" s="298" t="str">
        <f t="shared" si="15"/>
        <v>Yes</v>
      </c>
    </row>
    <row r="90" spans="1:18">
      <c r="A90" s="302">
        <f t="shared" si="11"/>
        <v>85</v>
      </c>
      <c r="B90" s="9">
        <f t="shared" si="8"/>
        <v>1</v>
      </c>
      <c r="C90" s="9">
        <f t="shared" si="9"/>
        <v>6</v>
      </c>
      <c r="D90" s="9" t="str">
        <f t="shared" si="10"/>
        <v>B</v>
      </c>
      <c r="E90" s="9">
        <f t="shared" si="12"/>
        <v>7</v>
      </c>
      <c r="F90" s="293" t="str">
        <f>VLOOKUP(D90,BallMap!$A$1:$X$39,MATCH(E90,BallMap!$A$1:$O$1,0),FALSE)</f>
        <v>GPIO_EMC_39</v>
      </c>
      <c r="G90" s="288">
        <f t="shared" si="13"/>
        <v>86</v>
      </c>
      <c r="H90" s="11" t="str">
        <f t="shared" si="14"/>
        <v>B7</v>
      </c>
      <c r="I90" s="180" t="str">
        <f>IF(ISERROR(VLOOKUP($F90,PinMuxPub!$C$2:$M$132,MATCH(I$4,PinMuxPub!$C$2:$M$2,0),FALSE)),"",VLOOKUP($F90,PinMuxPub!$C$2:$M$132,MATCH(I$4,PinMuxPub!$C$2:$M$2,0),FALSE))</f>
        <v>semc.DQS</v>
      </c>
      <c r="J90" s="180" t="str">
        <f>IF(ISERROR(VLOOKUP($F90,PinMuxPub!$C$2:$M$132,MATCH(J$4,PinMuxPub!$C$2:$M$2,0),FALSE)),"",VLOOKUP($F90,PinMuxPub!$C$2:$M$132,MATCH(J$4,PinMuxPub!$C$2:$M$2,0),FALSE))</f>
        <v>flexpwm1.PWMB[3]</v>
      </c>
      <c r="K90" s="180" t="str">
        <f>IF(ISERROR(VLOOKUP($F90,PinMuxPub!$C$2:$M$132,MATCH(K$4,PinMuxPub!$C$2:$M$2,0),FALSE)),"",VLOOKUP($F90,PinMuxPub!$C$2:$M$132,MATCH(K$4,PinMuxPub!$C$2:$M$2,0),FALSE))</f>
        <v>lpuart8.RX</v>
      </c>
      <c r="L90" s="180" t="str">
        <f>IF(ISERROR(VLOOKUP($F90,PinMuxPub!$C$2:$M$132,MATCH(L$4,PinMuxPub!$C$2:$M$2,0),FALSE)),"",VLOOKUP($F90,PinMuxPub!$C$2:$M$132,MATCH(L$4,PinMuxPub!$C$2:$M$2,0),FALSE))</f>
        <v>sai3.TX_SYNC</v>
      </c>
      <c r="M90" s="180" t="str">
        <f>IF(ISERROR(VLOOKUP($F90,PinMuxPub!$C$2:$M$132,MATCH(M$4,PinMuxPub!$C$2:$M$2,0),FALSE)),"",VLOOKUP($F90,PinMuxPub!$C$2:$M$132,MATCH(M$4,PinMuxPub!$C$2:$M$2,0),FALSE))</f>
        <v>wdog1.WDOG_B</v>
      </c>
      <c r="N90" s="180" t="str">
        <f>IF(ISERROR(VLOOKUP($F90,PinMuxPub!$C$2:$M$132,MATCH(N$4,PinMuxPub!$C$2:$M$2,0),FALSE)),"",VLOOKUP($F90,PinMuxPub!$C$2:$M$132,MATCH(N$4,PinMuxPub!$C$2:$M$2,0),FALSE))</f>
        <v>gpio3.IO[25]</v>
      </c>
      <c r="O90" s="180" t="str">
        <f>IF(ISERROR(VLOOKUP($F90,PinMuxPub!$C$2:$M$132,MATCH(O$4,PinMuxPub!$C$2:$M$2,0),FALSE)),"",VLOOKUP($F90,PinMuxPub!$C$2:$M$132,MATCH(O$4,PinMuxPub!$C$2:$M$2,0),FALSE))</f>
        <v>usdhc2.CD_B</v>
      </c>
      <c r="P90" s="286" t="str">
        <f>IF(ISERROR(VLOOKUP($F90,PinMuxPub!$C$2:$M$132,MATCH(P$4,PinMuxPub!$C$2:$M$2,0),FALSE)),"",VLOOKUP($F90,PinMuxPub!$C$2:$M$132,MATCH(P$4,PinMuxPub!$C$2:$M$2,0),FALSE))</f>
        <v>sim_m.HBURST[1]</v>
      </c>
      <c r="Q90" s="300" t="str">
        <f>IF(ISERROR(VLOOKUP(F90,PinMuxPub!$C$3:$C$132,1,FALSE)),"No","Yes")</f>
        <v>Yes</v>
      </c>
      <c r="R90" s="298" t="str">
        <f t="shared" si="15"/>
        <v>Yes</v>
      </c>
    </row>
    <row r="91" spans="1:18">
      <c r="A91" s="302">
        <f t="shared" si="11"/>
        <v>86</v>
      </c>
      <c r="B91" s="9">
        <f t="shared" si="8"/>
        <v>2</v>
      </c>
      <c r="C91" s="9">
        <f t="shared" si="9"/>
        <v>6</v>
      </c>
      <c r="D91" s="9" t="str">
        <f t="shared" si="10"/>
        <v>C</v>
      </c>
      <c r="E91" s="9">
        <f t="shared" si="12"/>
        <v>7</v>
      </c>
      <c r="F91" s="293" t="str">
        <f>VLOOKUP(D91,BallMap!$A$1:$X$39,MATCH(E91,BallMap!$A$1:$O$1,0),FALSE)</f>
        <v>GPIO_EMC_41</v>
      </c>
      <c r="G91" s="288">
        <f t="shared" si="13"/>
        <v>87</v>
      </c>
      <c r="H91" s="11" t="str">
        <f t="shared" si="14"/>
        <v>C7</v>
      </c>
      <c r="I91" s="180" t="str">
        <f>IF(ISERROR(VLOOKUP($F91,PinMuxPub!$C$2:$M$132,MATCH(I$4,PinMuxPub!$C$2:$M$2,0),FALSE)),"",VLOOKUP($F91,PinMuxPub!$C$2:$M$132,MATCH(I$4,PinMuxPub!$C$2:$M$2,0),FALSE))</f>
        <v>semc.CSX[0]</v>
      </c>
      <c r="J91" s="180" t="str">
        <f>IF(ISERROR(VLOOKUP($F91,PinMuxPub!$C$2:$M$132,MATCH(J$4,PinMuxPub!$C$2:$M$2,0),FALSE)),"",VLOOKUP($F91,PinMuxPub!$C$2:$M$132,MATCH(J$4,PinMuxPub!$C$2:$M$2,0),FALSE))</f>
        <v>gpt2.CAPTURE1</v>
      </c>
      <c r="K91" s="180" t="str">
        <f>IF(ISERROR(VLOOKUP($F91,PinMuxPub!$C$2:$M$132,MATCH(K$4,PinMuxPub!$C$2:$M$2,0),FALSE)),"",VLOOKUP($F91,PinMuxPub!$C$2:$M$132,MATCH(K$4,PinMuxPub!$C$2:$M$2,0),FALSE))</f>
        <v>lpspi1.PCS3</v>
      </c>
      <c r="L91" s="180" t="str">
        <f>IF(ISERROR(VLOOKUP($F91,PinMuxPub!$C$2:$M$132,MATCH(L$4,PinMuxPub!$C$2:$M$2,0),FALSE)),"",VLOOKUP($F91,PinMuxPub!$C$2:$M$132,MATCH(L$4,PinMuxPub!$C$2:$M$2,0),FALSE))</f>
        <v>usb.OTG2_PWR</v>
      </c>
      <c r="M91" s="180" t="str">
        <f>IF(ISERROR(VLOOKUP($F91,PinMuxPub!$C$2:$M$132,MATCH(M$4,PinMuxPub!$C$2:$M$2,0),FALSE)),"",VLOOKUP($F91,PinMuxPub!$C$2:$M$132,MATCH(M$4,PinMuxPub!$C$2:$M$2,0),FALSE))</f>
        <v>enet.MDIO</v>
      </c>
      <c r="N91" s="180" t="str">
        <f>IF(ISERROR(VLOOKUP($F91,PinMuxPub!$C$2:$M$132,MATCH(N$4,PinMuxPub!$C$2:$M$2,0),FALSE)),"",VLOOKUP($F91,PinMuxPub!$C$2:$M$132,MATCH(N$4,PinMuxPub!$C$2:$M$2,0),FALSE))</f>
        <v>gpio3.IO[27]</v>
      </c>
      <c r="O91" s="180" t="str">
        <f>IF(ISERROR(VLOOKUP($F91,PinMuxPub!$C$2:$M$132,MATCH(O$4,PinMuxPub!$C$2:$M$2,0),FALSE)),"",VLOOKUP($F91,PinMuxPub!$C$2:$M$132,MATCH(O$4,PinMuxPub!$C$2:$M$2,0),FALSE))</f>
        <v>usdhc1.VSELECT</v>
      </c>
      <c r="P91" s="286" t="str">
        <f>IF(ISERROR(VLOOKUP($F91,PinMuxPub!$C$2:$M$132,MATCH(P$4,PinMuxPub!$C$2:$M$2,0),FALSE)),"",VLOOKUP($F91,PinMuxPub!$C$2:$M$132,MATCH(P$4,PinMuxPub!$C$2:$M$2,0),FALSE))</f>
        <v/>
      </c>
      <c r="Q91" s="300" t="str">
        <f>IF(ISERROR(VLOOKUP(F91,PinMuxPub!$C$3:$C$132,1,FALSE)),"No","Yes")</f>
        <v>Yes</v>
      </c>
      <c r="R91" s="298" t="str">
        <f t="shared" si="15"/>
        <v>Yes</v>
      </c>
    </row>
    <row r="92" spans="1:18">
      <c r="A92" s="302">
        <f t="shared" si="11"/>
        <v>87</v>
      </c>
      <c r="B92" s="9">
        <f t="shared" si="8"/>
        <v>3</v>
      </c>
      <c r="C92" s="9">
        <f t="shared" si="9"/>
        <v>6</v>
      </c>
      <c r="D92" s="9" t="str">
        <f t="shared" si="10"/>
        <v>D</v>
      </c>
      <c r="E92" s="9">
        <f t="shared" si="12"/>
        <v>7</v>
      </c>
      <c r="F92" s="293" t="str">
        <f>VLOOKUP(D92,BallMap!$A$1:$X$39,MATCH(E92,BallMap!$A$1:$O$1,0),FALSE)</f>
        <v>GPIO_B0_00</v>
      </c>
      <c r="G92" s="288">
        <f t="shared" si="13"/>
        <v>88</v>
      </c>
      <c r="H92" s="11" t="str">
        <f t="shared" si="14"/>
        <v>D7</v>
      </c>
      <c r="I92" s="180" t="str">
        <f>IF(ISERROR(VLOOKUP($F92,PinMuxPub!$C$2:$M$132,MATCH(I$4,PinMuxPub!$C$2:$M$2,0),FALSE)),"",VLOOKUP($F92,PinMuxPub!$C$2:$M$132,MATCH(I$4,PinMuxPub!$C$2:$M$2,0),FALSE))</f>
        <v>lcdif.CLK</v>
      </c>
      <c r="J92" s="180" t="str">
        <f>IF(ISERROR(VLOOKUP($F92,PinMuxPub!$C$2:$M$132,MATCH(J$4,PinMuxPub!$C$2:$M$2,0),FALSE)),"",VLOOKUP($F92,PinMuxPub!$C$2:$M$132,MATCH(J$4,PinMuxPub!$C$2:$M$2,0),FALSE))</f>
        <v>qtimer1.TIMER0</v>
      </c>
      <c r="K92" s="180" t="str">
        <f>IF(ISERROR(VLOOKUP($F92,PinMuxPub!$C$2:$M$132,MATCH(K$4,PinMuxPub!$C$2:$M$2,0),FALSE)),"",VLOOKUP($F92,PinMuxPub!$C$2:$M$132,MATCH(K$4,PinMuxPub!$C$2:$M$2,0),FALSE))</f>
        <v>mqs.RIGHT</v>
      </c>
      <c r="L92" s="180" t="str">
        <f>IF(ISERROR(VLOOKUP($F92,PinMuxPub!$C$2:$M$132,MATCH(L$4,PinMuxPub!$C$2:$M$2,0),FALSE)),"",VLOOKUP($F92,PinMuxPub!$C$2:$M$132,MATCH(L$4,PinMuxPub!$C$2:$M$2,0),FALSE))</f>
        <v>lpspi4.PCS0</v>
      </c>
      <c r="M92" s="180" t="str">
        <f>IF(ISERROR(VLOOKUP($F92,PinMuxPub!$C$2:$M$132,MATCH(M$4,PinMuxPub!$C$2:$M$2,0),FALSE)),"",VLOOKUP($F92,PinMuxPub!$C$2:$M$132,MATCH(M$4,PinMuxPub!$C$2:$M$2,0),FALSE))</f>
        <v>flexio2.FLEXIO[0]</v>
      </c>
      <c r="N92" s="180" t="str">
        <f>IF(ISERROR(VLOOKUP($F92,PinMuxPub!$C$2:$M$132,MATCH(N$4,PinMuxPub!$C$2:$M$2,0),FALSE)),"",VLOOKUP($F92,PinMuxPub!$C$2:$M$132,MATCH(N$4,PinMuxPub!$C$2:$M$2,0),FALSE))</f>
        <v>gpio2.IO[0]</v>
      </c>
      <c r="O92" s="180" t="str">
        <f>IF(ISERROR(VLOOKUP($F92,PinMuxPub!$C$2:$M$132,MATCH(O$4,PinMuxPub!$C$2:$M$2,0),FALSE)),"",VLOOKUP($F92,PinMuxPub!$C$2:$M$132,MATCH(O$4,PinMuxPub!$C$2:$M$2,0),FALSE))</f>
        <v>semc.CSX[1]</v>
      </c>
      <c r="P92" s="286" t="str">
        <f>IF(ISERROR(VLOOKUP($F92,PinMuxPub!$C$2:$M$132,MATCH(P$4,PinMuxPub!$C$2:$M$2,0),FALSE)),"",VLOOKUP($F92,PinMuxPub!$C$2:$M$132,MATCH(P$4,PinMuxPub!$C$2:$M$2,0),FALSE))</f>
        <v>src.TESTER_ACK</v>
      </c>
      <c r="Q92" s="300" t="str">
        <f>IF(ISERROR(VLOOKUP(F92,PinMuxPub!$C$3:$C$132,1,FALSE)),"No","Yes")</f>
        <v>Yes</v>
      </c>
      <c r="R92" s="298" t="str">
        <f t="shared" si="15"/>
        <v>Yes</v>
      </c>
    </row>
    <row r="93" spans="1:18">
      <c r="A93" s="302">
        <f t="shared" si="11"/>
        <v>88</v>
      </c>
      <c r="B93" s="9">
        <f t="shared" si="8"/>
        <v>4</v>
      </c>
      <c r="C93" s="9">
        <f t="shared" si="9"/>
        <v>6</v>
      </c>
      <c r="D93" s="9" t="str">
        <f t="shared" si="10"/>
        <v>E</v>
      </c>
      <c r="E93" s="9">
        <f t="shared" si="12"/>
        <v>7</v>
      </c>
      <c r="F93" s="293" t="str">
        <f>VLOOKUP(D93,BallMap!$A$1:$X$39,MATCH(E93,BallMap!$A$1:$O$1,0),FALSE)</f>
        <v>GPIO_B0_01</v>
      </c>
      <c r="G93" s="288">
        <f t="shared" si="13"/>
        <v>89</v>
      </c>
      <c r="H93" s="11" t="str">
        <f t="shared" si="14"/>
        <v>E7</v>
      </c>
      <c r="I93" s="180" t="str">
        <f>IF(ISERROR(VLOOKUP($F93,PinMuxPub!$C$2:$M$132,MATCH(I$4,PinMuxPub!$C$2:$M$2,0),FALSE)),"",VLOOKUP($F93,PinMuxPub!$C$2:$M$132,MATCH(I$4,PinMuxPub!$C$2:$M$2,0),FALSE))</f>
        <v>lcdif.ENABLE</v>
      </c>
      <c r="J93" s="180" t="str">
        <f>IF(ISERROR(VLOOKUP($F93,PinMuxPub!$C$2:$M$132,MATCH(J$4,PinMuxPub!$C$2:$M$2,0),FALSE)),"",VLOOKUP($F93,PinMuxPub!$C$2:$M$132,MATCH(J$4,PinMuxPub!$C$2:$M$2,0),FALSE))</f>
        <v>qtimer1.TIMER1</v>
      </c>
      <c r="K93" s="180" t="str">
        <f>IF(ISERROR(VLOOKUP($F93,PinMuxPub!$C$2:$M$132,MATCH(K$4,PinMuxPub!$C$2:$M$2,0),FALSE)),"",VLOOKUP($F93,PinMuxPub!$C$2:$M$132,MATCH(K$4,PinMuxPub!$C$2:$M$2,0),FALSE))</f>
        <v>mqs.LEFT</v>
      </c>
      <c r="L93" s="180" t="str">
        <f>IF(ISERROR(VLOOKUP($F93,PinMuxPub!$C$2:$M$132,MATCH(L$4,PinMuxPub!$C$2:$M$2,0),FALSE)),"",VLOOKUP($F93,PinMuxPub!$C$2:$M$132,MATCH(L$4,PinMuxPub!$C$2:$M$2,0),FALSE))</f>
        <v>lpspi4.SDI</v>
      </c>
      <c r="M93" s="180" t="str">
        <f>IF(ISERROR(VLOOKUP($F93,PinMuxPub!$C$2:$M$132,MATCH(M$4,PinMuxPub!$C$2:$M$2,0),FALSE)),"",VLOOKUP($F93,PinMuxPub!$C$2:$M$132,MATCH(M$4,PinMuxPub!$C$2:$M$2,0),FALSE))</f>
        <v>flexio2.FLEXIO[1]</v>
      </c>
      <c r="N93" s="180" t="str">
        <f>IF(ISERROR(VLOOKUP($F93,PinMuxPub!$C$2:$M$132,MATCH(N$4,PinMuxPub!$C$2:$M$2,0),FALSE)),"",VLOOKUP($F93,PinMuxPub!$C$2:$M$132,MATCH(N$4,PinMuxPub!$C$2:$M$2,0),FALSE))</f>
        <v>gpio2.IO[1]</v>
      </c>
      <c r="O93" s="180" t="str">
        <f>IF(ISERROR(VLOOKUP($F93,PinMuxPub!$C$2:$M$132,MATCH(O$4,PinMuxPub!$C$2:$M$2,0),FALSE)),"",VLOOKUP($F93,PinMuxPub!$C$2:$M$132,MATCH(O$4,PinMuxPub!$C$2:$M$2,0),FALSE))</f>
        <v>semc.CSX[2]</v>
      </c>
      <c r="P93" s="286" t="str">
        <f>IF(ISERROR(VLOOKUP($F93,PinMuxPub!$C$2:$M$132,MATCH(P$4,PinMuxPub!$C$2:$M$2,0),FALSE)),"",VLOOKUP($F93,PinMuxPub!$C$2:$M$132,MATCH(P$4,PinMuxPub!$C$2:$M$2,0),FALSE))</f>
        <v>sim_m.HPROT[0]</v>
      </c>
      <c r="Q93" s="300" t="str">
        <f>IF(ISERROR(VLOOKUP(F93,PinMuxPub!$C$3:$C$132,1,FALSE)),"No","Yes")</f>
        <v>Yes</v>
      </c>
      <c r="R93" s="298" t="str">
        <f t="shared" si="15"/>
        <v>Yes</v>
      </c>
    </row>
    <row r="94" spans="1:18">
      <c r="A94" s="302">
        <f t="shared" si="11"/>
        <v>89</v>
      </c>
      <c r="B94" s="9">
        <f t="shared" si="8"/>
        <v>5</v>
      </c>
      <c r="C94" s="9">
        <f t="shared" si="9"/>
        <v>6</v>
      </c>
      <c r="D94" s="9" t="str">
        <f t="shared" si="10"/>
        <v>F</v>
      </c>
      <c r="E94" s="9">
        <f t="shared" si="12"/>
        <v>7</v>
      </c>
      <c r="F94" s="293" t="str">
        <f>VLOOKUP(D94,BallMap!$A$1:$X$39,MATCH(E94,BallMap!$A$1:$O$1,0),FALSE)</f>
        <v>VDD_SOC_IN</v>
      </c>
      <c r="G94" s="288">
        <f t="shared" si="13"/>
        <v>90</v>
      </c>
      <c r="H94" s="11" t="str">
        <f t="shared" si="14"/>
        <v>F7</v>
      </c>
      <c r="I94" s="180" t="str">
        <f>IF(ISERROR(VLOOKUP($F94,PinMuxPub!$C$2:$M$132,MATCH(I$4,PinMuxPub!$C$2:$M$2,0),FALSE)),"",VLOOKUP($F94,PinMuxPub!$C$2:$M$132,MATCH(I$4,PinMuxPub!$C$2:$M$2,0),FALSE))</f>
        <v/>
      </c>
      <c r="J94" s="180" t="str">
        <f>IF(ISERROR(VLOOKUP($F94,PinMuxPub!$C$2:$M$132,MATCH(J$4,PinMuxPub!$C$2:$M$2,0),FALSE)),"",VLOOKUP($F94,PinMuxPub!$C$2:$M$132,MATCH(J$4,PinMuxPub!$C$2:$M$2,0),FALSE))</f>
        <v/>
      </c>
      <c r="K94" s="180" t="str">
        <f>IF(ISERROR(VLOOKUP($F94,PinMuxPub!$C$2:$M$132,MATCH(K$4,PinMuxPub!$C$2:$M$2,0),FALSE)),"",VLOOKUP($F94,PinMuxPub!$C$2:$M$132,MATCH(K$4,PinMuxPub!$C$2:$M$2,0),FALSE))</f>
        <v/>
      </c>
      <c r="L94" s="180" t="str">
        <f>IF(ISERROR(VLOOKUP($F94,PinMuxPub!$C$2:$M$132,MATCH(L$4,PinMuxPub!$C$2:$M$2,0),FALSE)),"",VLOOKUP($F94,PinMuxPub!$C$2:$M$132,MATCH(L$4,PinMuxPub!$C$2:$M$2,0),FALSE))</f>
        <v/>
      </c>
      <c r="M94" s="180" t="str">
        <f>IF(ISERROR(VLOOKUP($F94,PinMuxPub!$C$2:$M$132,MATCH(M$4,PinMuxPub!$C$2:$M$2,0),FALSE)),"",VLOOKUP($F94,PinMuxPub!$C$2:$M$132,MATCH(M$4,PinMuxPub!$C$2:$M$2,0),FALSE))</f>
        <v/>
      </c>
      <c r="N94" s="180" t="str">
        <f>IF(ISERROR(VLOOKUP($F94,PinMuxPub!$C$2:$M$132,MATCH(N$4,PinMuxPub!$C$2:$M$2,0),FALSE)),"",VLOOKUP($F94,PinMuxPub!$C$2:$M$132,MATCH(N$4,PinMuxPub!$C$2:$M$2,0),FALSE))</f>
        <v/>
      </c>
      <c r="O94" s="180" t="str">
        <f>IF(ISERROR(VLOOKUP($F94,PinMuxPub!$C$2:$M$132,MATCH(O$4,PinMuxPub!$C$2:$M$2,0),FALSE)),"",VLOOKUP($F94,PinMuxPub!$C$2:$M$132,MATCH(O$4,PinMuxPub!$C$2:$M$2,0),FALSE))</f>
        <v/>
      </c>
      <c r="P94" s="286" t="str">
        <f>IF(ISERROR(VLOOKUP($F94,PinMuxPub!$C$2:$M$132,MATCH(P$4,PinMuxPub!$C$2:$M$2,0),FALSE)),"",VLOOKUP($F94,PinMuxPub!$C$2:$M$132,MATCH(P$4,PinMuxPub!$C$2:$M$2,0),FALSE))</f>
        <v/>
      </c>
      <c r="Q94" s="300" t="str">
        <f>IF(ISERROR(VLOOKUP(F94,PinMuxPub!$C$3:$C$132,1,FALSE)),"No","Yes")</f>
        <v>No</v>
      </c>
      <c r="R94" s="298" t="str">
        <f t="shared" si="15"/>
        <v>No</v>
      </c>
    </row>
    <row r="95" spans="1:18">
      <c r="A95" s="302">
        <f t="shared" si="11"/>
        <v>90</v>
      </c>
      <c r="B95" s="9">
        <f t="shared" si="8"/>
        <v>6</v>
      </c>
      <c r="C95" s="9">
        <f t="shared" si="9"/>
        <v>6</v>
      </c>
      <c r="D95" s="9" t="str">
        <f t="shared" si="10"/>
        <v>G</v>
      </c>
      <c r="E95" s="9">
        <f t="shared" si="12"/>
        <v>7</v>
      </c>
      <c r="F95" s="293" t="str">
        <f>VLOOKUP(D95,BallMap!$A$1:$X$39,MATCH(E95,BallMap!$A$1:$O$1,0),FALSE)</f>
        <v>VSS</v>
      </c>
      <c r="G95" s="288">
        <f t="shared" si="13"/>
        <v>91</v>
      </c>
      <c r="H95" s="11" t="str">
        <f t="shared" si="14"/>
        <v>G7</v>
      </c>
      <c r="I95" s="180" t="str">
        <f>IF(ISERROR(VLOOKUP($F95,PinMuxPub!$C$2:$M$132,MATCH(I$4,PinMuxPub!$C$2:$M$2,0),FALSE)),"",VLOOKUP($F95,PinMuxPub!$C$2:$M$132,MATCH(I$4,PinMuxPub!$C$2:$M$2,0),FALSE))</f>
        <v/>
      </c>
      <c r="J95" s="180" t="str">
        <f>IF(ISERROR(VLOOKUP($F95,PinMuxPub!$C$2:$M$132,MATCH(J$4,PinMuxPub!$C$2:$M$2,0),FALSE)),"",VLOOKUP($F95,PinMuxPub!$C$2:$M$132,MATCH(J$4,PinMuxPub!$C$2:$M$2,0),FALSE))</f>
        <v/>
      </c>
      <c r="K95" s="180" t="str">
        <f>IF(ISERROR(VLOOKUP($F95,PinMuxPub!$C$2:$M$132,MATCH(K$4,PinMuxPub!$C$2:$M$2,0),FALSE)),"",VLOOKUP($F95,PinMuxPub!$C$2:$M$132,MATCH(K$4,PinMuxPub!$C$2:$M$2,0),FALSE))</f>
        <v/>
      </c>
      <c r="L95" s="180" t="str">
        <f>IF(ISERROR(VLOOKUP($F95,PinMuxPub!$C$2:$M$132,MATCH(L$4,PinMuxPub!$C$2:$M$2,0),FALSE)),"",VLOOKUP($F95,PinMuxPub!$C$2:$M$132,MATCH(L$4,PinMuxPub!$C$2:$M$2,0),FALSE))</f>
        <v/>
      </c>
      <c r="M95" s="180" t="str">
        <f>IF(ISERROR(VLOOKUP($F95,PinMuxPub!$C$2:$M$132,MATCH(M$4,PinMuxPub!$C$2:$M$2,0),FALSE)),"",VLOOKUP($F95,PinMuxPub!$C$2:$M$132,MATCH(M$4,PinMuxPub!$C$2:$M$2,0),FALSE))</f>
        <v/>
      </c>
      <c r="N95" s="180" t="str">
        <f>IF(ISERROR(VLOOKUP($F95,PinMuxPub!$C$2:$M$132,MATCH(N$4,PinMuxPub!$C$2:$M$2,0),FALSE)),"",VLOOKUP($F95,PinMuxPub!$C$2:$M$132,MATCH(N$4,PinMuxPub!$C$2:$M$2,0),FALSE))</f>
        <v/>
      </c>
      <c r="O95" s="180" t="str">
        <f>IF(ISERROR(VLOOKUP($F95,PinMuxPub!$C$2:$M$132,MATCH(O$4,PinMuxPub!$C$2:$M$2,0),FALSE)),"",VLOOKUP($F95,PinMuxPub!$C$2:$M$132,MATCH(O$4,PinMuxPub!$C$2:$M$2,0),FALSE))</f>
        <v/>
      </c>
      <c r="P95" s="286" t="str">
        <f>IF(ISERROR(VLOOKUP($F95,PinMuxPub!$C$2:$M$132,MATCH(P$4,PinMuxPub!$C$2:$M$2,0),FALSE)),"",VLOOKUP($F95,PinMuxPub!$C$2:$M$132,MATCH(P$4,PinMuxPub!$C$2:$M$2,0),FALSE))</f>
        <v/>
      </c>
      <c r="Q95" s="300" t="str">
        <f>IF(ISERROR(VLOOKUP(F95,PinMuxPub!$C$3:$C$132,1,FALSE)),"No","Yes")</f>
        <v>No</v>
      </c>
      <c r="R95" s="298" t="str">
        <f t="shared" si="15"/>
        <v>No</v>
      </c>
    </row>
    <row r="96" spans="1:18">
      <c r="A96" s="302">
        <f t="shared" si="11"/>
        <v>91</v>
      </c>
      <c r="B96" s="9">
        <f t="shared" si="8"/>
        <v>7</v>
      </c>
      <c r="C96" s="9">
        <f t="shared" si="9"/>
        <v>6</v>
      </c>
      <c r="D96" s="9" t="str">
        <f t="shared" si="10"/>
        <v>H</v>
      </c>
      <c r="E96" s="9">
        <f t="shared" si="12"/>
        <v>7</v>
      </c>
      <c r="F96" s="293" t="str">
        <f>VLOOKUP(D96,BallMap!$A$1:$X$39,MATCH(E96,BallMap!$A$1:$O$1,0),FALSE)</f>
        <v>VSS</v>
      </c>
      <c r="G96" s="288">
        <f t="shared" si="13"/>
        <v>92</v>
      </c>
      <c r="H96" s="11" t="str">
        <f t="shared" si="14"/>
        <v>H7</v>
      </c>
      <c r="I96" s="180" t="str">
        <f>IF(ISERROR(VLOOKUP($F96,PinMuxPub!$C$2:$M$132,MATCH(I$4,PinMuxPub!$C$2:$M$2,0),FALSE)),"",VLOOKUP($F96,PinMuxPub!$C$2:$M$132,MATCH(I$4,PinMuxPub!$C$2:$M$2,0),FALSE))</f>
        <v/>
      </c>
      <c r="J96" s="180" t="str">
        <f>IF(ISERROR(VLOOKUP($F96,PinMuxPub!$C$2:$M$132,MATCH(J$4,PinMuxPub!$C$2:$M$2,0),FALSE)),"",VLOOKUP($F96,PinMuxPub!$C$2:$M$132,MATCH(J$4,PinMuxPub!$C$2:$M$2,0),FALSE))</f>
        <v/>
      </c>
      <c r="K96" s="180" t="str">
        <f>IF(ISERROR(VLOOKUP($F96,PinMuxPub!$C$2:$M$132,MATCH(K$4,PinMuxPub!$C$2:$M$2,0),FALSE)),"",VLOOKUP($F96,PinMuxPub!$C$2:$M$132,MATCH(K$4,PinMuxPub!$C$2:$M$2,0),FALSE))</f>
        <v/>
      </c>
      <c r="L96" s="180" t="str">
        <f>IF(ISERROR(VLOOKUP($F96,PinMuxPub!$C$2:$M$132,MATCH(L$4,PinMuxPub!$C$2:$M$2,0),FALSE)),"",VLOOKUP($F96,PinMuxPub!$C$2:$M$132,MATCH(L$4,PinMuxPub!$C$2:$M$2,0),FALSE))</f>
        <v/>
      </c>
      <c r="M96" s="180" t="str">
        <f>IF(ISERROR(VLOOKUP($F96,PinMuxPub!$C$2:$M$132,MATCH(M$4,PinMuxPub!$C$2:$M$2,0),FALSE)),"",VLOOKUP($F96,PinMuxPub!$C$2:$M$132,MATCH(M$4,PinMuxPub!$C$2:$M$2,0),FALSE))</f>
        <v/>
      </c>
      <c r="N96" s="180" t="str">
        <f>IF(ISERROR(VLOOKUP($F96,PinMuxPub!$C$2:$M$132,MATCH(N$4,PinMuxPub!$C$2:$M$2,0),FALSE)),"",VLOOKUP($F96,PinMuxPub!$C$2:$M$132,MATCH(N$4,PinMuxPub!$C$2:$M$2,0),FALSE))</f>
        <v/>
      </c>
      <c r="O96" s="180" t="str">
        <f>IF(ISERROR(VLOOKUP($F96,PinMuxPub!$C$2:$M$132,MATCH(O$4,PinMuxPub!$C$2:$M$2,0),FALSE)),"",VLOOKUP($F96,PinMuxPub!$C$2:$M$132,MATCH(O$4,PinMuxPub!$C$2:$M$2,0),FALSE))</f>
        <v/>
      </c>
      <c r="P96" s="286" t="str">
        <f>IF(ISERROR(VLOOKUP($F96,PinMuxPub!$C$2:$M$132,MATCH(P$4,PinMuxPub!$C$2:$M$2,0),FALSE)),"",VLOOKUP($F96,PinMuxPub!$C$2:$M$132,MATCH(P$4,PinMuxPub!$C$2:$M$2,0),FALSE))</f>
        <v/>
      </c>
      <c r="Q96" s="300" t="str">
        <f>IF(ISERROR(VLOOKUP(F96,PinMuxPub!$C$3:$C$132,1,FALSE)),"No","Yes")</f>
        <v>No</v>
      </c>
      <c r="R96" s="298" t="str">
        <f t="shared" si="15"/>
        <v>No</v>
      </c>
    </row>
    <row r="97" spans="1:18">
      <c r="A97" s="302">
        <f t="shared" si="11"/>
        <v>92</v>
      </c>
      <c r="B97" s="9">
        <f t="shared" si="8"/>
        <v>8</v>
      </c>
      <c r="C97" s="9">
        <f t="shared" si="9"/>
        <v>6</v>
      </c>
      <c r="D97" s="9" t="str">
        <f t="shared" si="10"/>
        <v>J</v>
      </c>
      <c r="E97" s="9">
        <f t="shared" si="12"/>
        <v>7</v>
      </c>
      <c r="F97" s="293" t="str">
        <f>VLOOKUP(D97,BallMap!$A$1:$X$39,MATCH(E97,BallMap!$A$1:$O$1,0),FALSE)</f>
        <v>VSS</v>
      </c>
      <c r="G97" s="288">
        <f t="shared" si="13"/>
        <v>93</v>
      </c>
      <c r="H97" s="11" t="str">
        <f t="shared" si="14"/>
        <v>J7</v>
      </c>
      <c r="I97" s="180" t="str">
        <f>IF(ISERROR(VLOOKUP($F97,PinMuxPub!$C$2:$M$132,MATCH(I$4,PinMuxPub!$C$2:$M$2,0),FALSE)),"",VLOOKUP($F97,PinMuxPub!$C$2:$M$132,MATCH(I$4,PinMuxPub!$C$2:$M$2,0),FALSE))</f>
        <v/>
      </c>
      <c r="J97" s="180" t="str">
        <f>IF(ISERROR(VLOOKUP($F97,PinMuxPub!$C$2:$M$132,MATCH(J$4,PinMuxPub!$C$2:$M$2,0),FALSE)),"",VLOOKUP($F97,PinMuxPub!$C$2:$M$132,MATCH(J$4,PinMuxPub!$C$2:$M$2,0),FALSE))</f>
        <v/>
      </c>
      <c r="K97" s="180" t="str">
        <f>IF(ISERROR(VLOOKUP($F97,PinMuxPub!$C$2:$M$132,MATCH(K$4,PinMuxPub!$C$2:$M$2,0),FALSE)),"",VLOOKUP($F97,PinMuxPub!$C$2:$M$132,MATCH(K$4,PinMuxPub!$C$2:$M$2,0),FALSE))</f>
        <v/>
      </c>
      <c r="L97" s="180" t="str">
        <f>IF(ISERROR(VLOOKUP($F97,PinMuxPub!$C$2:$M$132,MATCH(L$4,PinMuxPub!$C$2:$M$2,0),FALSE)),"",VLOOKUP($F97,PinMuxPub!$C$2:$M$132,MATCH(L$4,PinMuxPub!$C$2:$M$2,0),FALSE))</f>
        <v/>
      </c>
      <c r="M97" s="180" t="str">
        <f>IF(ISERROR(VLOOKUP($F97,PinMuxPub!$C$2:$M$132,MATCH(M$4,PinMuxPub!$C$2:$M$2,0),FALSE)),"",VLOOKUP($F97,PinMuxPub!$C$2:$M$132,MATCH(M$4,PinMuxPub!$C$2:$M$2,0),FALSE))</f>
        <v/>
      </c>
      <c r="N97" s="180" t="str">
        <f>IF(ISERROR(VLOOKUP($F97,PinMuxPub!$C$2:$M$132,MATCH(N$4,PinMuxPub!$C$2:$M$2,0),FALSE)),"",VLOOKUP($F97,PinMuxPub!$C$2:$M$132,MATCH(N$4,PinMuxPub!$C$2:$M$2,0),FALSE))</f>
        <v/>
      </c>
      <c r="O97" s="180" t="str">
        <f>IF(ISERROR(VLOOKUP($F97,PinMuxPub!$C$2:$M$132,MATCH(O$4,PinMuxPub!$C$2:$M$2,0),FALSE)),"",VLOOKUP($F97,PinMuxPub!$C$2:$M$132,MATCH(O$4,PinMuxPub!$C$2:$M$2,0),FALSE))</f>
        <v/>
      </c>
      <c r="P97" s="286" t="str">
        <f>IF(ISERROR(VLOOKUP($F97,PinMuxPub!$C$2:$M$132,MATCH(P$4,PinMuxPub!$C$2:$M$2,0),FALSE)),"",VLOOKUP($F97,PinMuxPub!$C$2:$M$132,MATCH(P$4,PinMuxPub!$C$2:$M$2,0),FALSE))</f>
        <v/>
      </c>
      <c r="Q97" s="300" t="str">
        <f>IF(ISERROR(VLOOKUP(F97,PinMuxPub!$C$3:$C$132,1,FALSE)),"No","Yes")</f>
        <v>No</v>
      </c>
      <c r="R97" s="298" t="str">
        <f t="shared" si="15"/>
        <v>No</v>
      </c>
    </row>
    <row r="98" spans="1:18">
      <c r="A98" s="302">
        <f t="shared" si="11"/>
        <v>93</v>
      </c>
      <c r="B98" s="9">
        <f t="shared" si="8"/>
        <v>9</v>
      </c>
      <c r="C98" s="9">
        <f t="shared" si="9"/>
        <v>6</v>
      </c>
      <c r="D98" s="9" t="str">
        <f t="shared" si="10"/>
        <v>K</v>
      </c>
      <c r="E98" s="9">
        <f t="shared" si="12"/>
        <v>7</v>
      </c>
      <c r="F98" s="293" t="str">
        <f>VLOOKUP(D98,BallMap!$A$1:$X$39,MATCH(E98,BallMap!$A$1:$O$1,0),FALSE)</f>
        <v>PMIC_ON_REQ</v>
      </c>
      <c r="G98" s="288">
        <f t="shared" si="13"/>
        <v>94</v>
      </c>
      <c r="H98" s="11" t="str">
        <f t="shared" si="14"/>
        <v>K7</v>
      </c>
      <c r="I98" s="180" t="str">
        <f>IF(ISERROR(VLOOKUP($F98,PinMuxPub!$C$2:$M$132,MATCH(I$4,PinMuxPub!$C$2:$M$2,0),FALSE)),"",VLOOKUP($F98,PinMuxPub!$C$2:$M$132,MATCH(I$4,PinMuxPub!$C$2:$M$2,0),FALSE))</f>
        <v>snvs_lp.PMIC_ON_REQ</v>
      </c>
      <c r="J98" s="180" t="str">
        <f>IF(ISERROR(VLOOKUP($F98,PinMuxPub!$C$2:$M$132,MATCH(J$4,PinMuxPub!$C$2:$M$2,0),FALSE)),"",VLOOKUP($F98,PinMuxPub!$C$2:$M$132,MATCH(J$4,PinMuxPub!$C$2:$M$2,0),FALSE))</f>
        <v/>
      </c>
      <c r="K98" s="180" t="str">
        <f>IF(ISERROR(VLOOKUP($F98,PinMuxPub!$C$2:$M$132,MATCH(K$4,PinMuxPub!$C$2:$M$2,0),FALSE)),"",VLOOKUP($F98,PinMuxPub!$C$2:$M$132,MATCH(K$4,PinMuxPub!$C$2:$M$2,0),FALSE))</f>
        <v/>
      </c>
      <c r="L98" s="180" t="str">
        <f>IF(ISERROR(VLOOKUP($F98,PinMuxPub!$C$2:$M$132,MATCH(L$4,PinMuxPub!$C$2:$M$2,0),FALSE)),"",VLOOKUP($F98,PinMuxPub!$C$2:$M$132,MATCH(L$4,PinMuxPub!$C$2:$M$2,0),FALSE))</f>
        <v/>
      </c>
      <c r="M98" s="180" t="str">
        <f>IF(ISERROR(VLOOKUP($F98,PinMuxPub!$C$2:$M$132,MATCH(M$4,PinMuxPub!$C$2:$M$2,0),FALSE)),"",VLOOKUP($F98,PinMuxPub!$C$2:$M$132,MATCH(M$4,PinMuxPub!$C$2:$M$2,0),FALSE))</f>
        <v/>
      </c>
      <c r="N98" s="180" t="str">
        <f>IF(ISERROR(VLOOKUP($F98,PinMuxPub!$C$2:$M$132,MATCH(N$4,PinMuxPub!$C$2:$M$2,0),FALSE)),"",VLOOKUP($F98,PinMuxPub!$C$2:$M$132,MATCH(N$4,PinMuxPub!$C$2:$M$2,0),FALSE))</f>
        <v>gpio5.IO[1]</v>
      </c>
      <c r="O98" s="180" t="str">
        <f>IF(ISERROR(VLOOKUP($F98,PinMuxPub!$C$2:$M$132,MATCH(O$4,PinMuxPub!$C$2:$M$2,0),FALSE)),"",VLOOKUP($F98,PinMuxPub!$C$2:$M$132,MATCH(O$4,PinMuxPub!$C$2:$M$2,0),FALSE))</f>
        <v/>
      </c>
      <c r="P98" s="286" t="str">
        <f>IF(ISERROR(VLOOKUP($F98,PinMuxPub!$C$2:$M$132,MATCH(P$4,PinMuxPub!$C$2:$M$2,0),FALSE)),"",VLOOKUP($F98,PinMuxPub!$C$2:$M$132,MATCH(P$4,PinMuxPub!$C$2:$M$2,0),FALSE))</f>
        <v/>
      </c>
      <c r="Q98" s="300" t="str">
        <f>IF(ISERROR(VLOOKUP(F98,PinMuxPub!$C$3:$C$132,1,FALSE)),"No","Yes")</f>
        <v>Yes</v>
      </c>
      <c r="R98" s="298" t="str">
        <f t="shared" si="15"/>
        <v>Yes</v>
      </c>
    </row>
    <row r="99" spans="1:18">
      <c r="A99" s="302">
        <f t="shared" si="11"/>
        <v>94</v>
      </c>
      <c r="B99" s="9">
        <f t="shared" si="8"/>
        <v>10</v>
      </c>
      <c r="C99" s="9">
        <f t="shared" si="9"/>
        <v>6</v>
      </c>
      <c r="D99" s="9" t="str">
        <f t="shared" si="10"/>
        <v>L</v>
      </c>
      <c r="E99" s="9">
        <f t="shared" si="12"/>
        <v>7</v>
      </c>
      <c r="F99" s="293" t="str">
        <f>VLOOKUP(D99,BallMap!$A$1:$X$39,MATCH(E99,BallMap!$A$1:$O$1,0),FALSE)</f>
        <v>PMIC_STBY_REQ</v>
      </c>
      <c r="G99" s="288">
        <f t="shared" si="13"/>
        <v>95</v>
      </c>
      <c r="H99" s="11" t="str">
        <f t="shared" si="14"/>
        <v>L7</v>
      </c>
      <c r="I99" s="180" t="str">
        <f>IF(ISERROR(VLOOKUP($F99,PinMuxPub!$C$2:$M$132,MATCH(I$4,PinMuxPub!$C$2:$M$2,0),FALSE)),"",VLOOKUP($F99,PinMuxPub!$C$2:$M$132,MATCH(I$4,PinMuxPub!$C$2:$M$2,0),FALSE))</f>
        <v>ccm.PMIC_VSTBY_REQ</v>
      </c>
      <c r="J99" s="180" t="str">
        <f>IF(ISERROR(VLOOKUP($F99,PinMuxPub!$C$2:$M$132,MATCH(J$4,PinMuxPub!$C$2:$M$2,0),FALSE)),"",VLOOKUP($F99,PinMuxPub!$C$2:$M$132,MATCH(J$4,PinMuxPub!$C$2:$M$2,0),FALSE))</f>
        <v/>
      </c>
      <c r="K99" s="180" t="str">
        <f>IF(ISERROR(VLOOKUP($F99,PinMuxPub!$C$2:$M$132,MATCH(K$4,PinMuxPub!$C$2:$M$2,0),FALSE)),"",VLOOKUP($F99,PinMuxPub!$C$2:$M$132,MATCH(K$4,PinMuxPub!$C$2:$M$2,0),FALSE))</f>
        <v/>
      </c>
      <c r="L99" s="180" t="str">
        <f>IF(ISERROR(VLOOKUP($F99,PinMuxPub!$C$2:$M$132,MATCH(L$4,PinMuxPub!$C$2:$M$2,0),FALSE)),"",VLOOKUP($F99,PinMuxPub!$C$2:$M$132,MATCH(L$4,PinMuxPub!$C$2:$M$2,0),FALSE))</f>
        <v/>
      </c>
      <c r="M99" s="180" t="str">
        <f>IF(ISERROR(VLOOKUP($F99,PinMuxPub!$C$2:$M$132,MATCH(M$4,PinMuxPub!$C$2:$M$2,0),FALSE)),"",VLOOKUP($F99,PinMuxPub!$C$2:$M$132,MATCH(M$4,PinMuxPub!$C$2:$M$2,0),FALSE))</f>
        <v/>
      </c>
      <c r="N99" s="180" t="str">
        <f>IF(ISERROR(VLOOKUP($F99,PinMuxPub!$C$2:$M$132,MATCH(N$4,PinMuxPub!$C$2:$M$2,0),FALSE)),"",VLOOKUP($F99,PinMuxPub!$C$2:$M$132,MATCH(N$4,PinMuxPub!$C$2:$M$2,0),FALSE))</f>
        <v>gpio5.IO[2]</v>
      </c>
      <c r="O99" s="180" t="str">
        <f>IF(ISERROR(VLOOKUP($F99,PinMuxPub!$C$2:$M$132,MATCH(O$4,PinMuxPub!$C$2:$M$2,0),FALSE)),"",VLOOKUP($F99,PinMuxPub!$C$2:$M$132,MATCH(O$4,PinMuxPub!$C$2:$M$2,0),FALSE))</f>
        <v/>
      </c>
      <c r="P99" s="286" t="str">
        <f>IF(ISERROR(VLOOKUP($F99,PinMuxPub!$C$2:$M$132,MATCH(P$4,PinMuxPub!$C$2:$M$2,0),FALSE)),"",VLOOKUP($F99,PinMuxPub!$C$2:$M$132,MATCH(P$4,PinMuxPub!$C$2:$M$2,0),FALSE))</f>
        <v/>
      </c>
      <c r="Q99" s="300" t="str">
        <f>IF(ISERROR(VLOOKUP(F99,PinMuxPub!$C$3:$C$132,1,FALSE)),"No","Yes")</f>
        <v>Yes</v>
      </c>
      <c r="R99" s="298" t="str">
        <f t="shared" si="15"/>
        <v>Yes</v>
      </c>
    </row>
    <row r="100" spans="1:18">
      <c r="A100" s="302">
        <f t="shared" si="11"/>
        <v>95</v>
      </c>
      <c r="B100" s="9">
        <f t="shared" si="8"/>
        <v>11</v>
      </c>
      <c r="C100" s="9">
        <f t="shared" si="9"/>
        <v>6</v>
      </c>
      <c r="D100" s="9" t="str">
        <f t="shared" si="10"/>
        <v>M</v>
      </c>
      <c r="E100" s="9">
        <f t="shared" si="12"/>
        <v>7</v>
      </c>
      <c r="F100" s="293" t="str">
        <f>VLOOKUP(D100,BallMap!$A$1:$X$39,MATCH(E100,BallMap!$A$1:$O$1,0),FALSE)</f>
        <v>POR_B</v>
      </c>
      <c r="G100" s="288">
        <f t="shared" si="13"/>
        <v>96</v>
      </c>
      <c r="H100" s="11" t="str">
        <f t="shared" si="14"/>
        <v>M7</v>
      </c>
      <c r="I100" s="180" t="str">
        <f>IF(ISERROR(VLOOKUP($F100,PinMuxPub!$C$2:$M$132,MATCH(I$4,PinMuxPub!$C$2:$M$2,0),FALSE)),"",VLOOKUP($F100,PinMuxPub!$C$2:$M$132,MATCH(I$4,PinMuxPub!$C$2:$M$2,0),FALSE))</f>
        <v>src.POR_B</v>
      </c>
      <c r="J100" s="180" t="str">
        <f>IF(ISERROR(VLOOKUP($F100,PinMuxPub!$C$2:$M$132,MATCH(J$4,PinMuxPub!$C$2:$M$2,0),FALSE)),"",VLOOKUP($F100,PinMuxPub!$C$2:$M$132,MATCH(J$4,PinMuxPub!$C$2:$M$2,0),FALSE))</f>
        <v/>
      </c>
      <c r="K100" s="180" t="str">
        <f>IF(ISERROR(VLOOKUP($F100,PinMuxPub!$C$2:$M$132,MATCH(K$4,PinMuxPub!$C$2:$M$2,0),FALSE)),"",VLOOKUP($F100,PinMuxPub!$C$2:$M$132,MATCH(K$4,PinMuxPub!$C$2:$M$2,0),FALSE))</f>
        <v/>
      </c>
      <c r="L100" s="180" t="str">
        <f>IF(ISERROR(VLOOKUP($F100,PinMuxPub!$C$2:$M$132,MATCH(L$4,PinMuxPub!$C$2:$M$2,0),FALSE)),"",VLOOKUP($F100,PinMuxPub!$C$2:$M$132,MATCH(L$4,PinMuxPub!$C$2:$M$2,0),FALSE))</f>
        <v/>
      </c>
      <c r="M100" s="180" t="str">
        <f>IF(ISERROR(VLOOKUP($F100,PinMuxPub!$C$2:$M$132,MATCH(M$4,PinMuxPub!$C$2:$M$2,0),FALSE)),"",VLOOKUP($F100,PinMuxPub!$C$2:$M$132,MATCH(M$4,PinMuxPub!$C$2:$M$2,0),FALSE))</f>
        <v/>
      </c>
      <c r="N100" s="180" t="str">
        <f>IF(ISERROR(VLOOKUP($F100,PinMuxPub!$C$2:$M$132,MATCH(N$4,PinMuxPub!$C$2:$M$2,0),FALSE)),"",VLOOKUP($F100,PinMuxPub!$C$2:$M$132,MATCH(N$4,PinMuxPub!$C$2:$M$2,0),FALSE))</f>
        <v/>
      </c>
      <c r="O100" s="180" t="str">
        <f>IF(ISERROR(VLOOKUP($F100,PinMuxPub!$C$2:$M$132,MATCH(O$4,PinMuxPub!$C$2:$M$2,0),FALSE)),"",VLOOKUP($F100,PinMuxPub!$C$2:$M$132,MATCH(O$4,PinMuxPub!$C$2:$M$2,0),FALSE))</f>
        <v/>
      </c>
      <c r="P100" s="286" t="str">
        <f>IF(ISERROR(VLOOKUP($F100,PinMuxPub!$C$2:$M$132,MATCH(P$4,PinMuxPub!$C$2:$M$2,0),FALSE)),"",VLOOKUP($F100,PinMuxPub!$C$2:$M$132,MATCH(P$4,PinMuxPub!$C$2:$M$2,0),FALSE))</f>
        <v/>
      </c>
      <c r="Q100" s="300" t="str">
        <f>IF(ISERROR(VLOOKUP(F100,PinMuxPub!$C$3:$C$132,1,FALSE)),"No","Yes")</f>
        <v>Yes</v>
      </c>
      <c r="R100" s="298" t="str">
        <f t="shared" si="15"/>
        <v>No</v>
      </c>
    </row>
    <row r="101" spans="1:18">
      <c r="A101" s="302">
        <f t="shared" si="11"/>
        <v>96</v>
      </c>
      <c r="B101" s="9">
        <f t="shared" si="8"/>
        <v>12</v>
      </c>
      <c r="C101" s="9">
        <f t="shared" si="9"/>
        <v>6</v>
      </c>
      <c r="D101" s="9" t="str">
        <f t="shared" si="10"/>
        <v>N</v>
      </c>
      <c r="E101" s="9">
        <f t="shared" si="12"/>
        <v>7</v>
      </c>
      <c r="F101" s="293" t="str">
        <f>VLOOKUP(D101,BallMap!$A$1:$X$39,MATCH(E101,BallMap!$A$1:$O$1,0),FALSE)</f>
        <v>USB_OTG2_DN</v>
      </c>
      <c r="G101" s="288">
        <f t="shared" si="13"/>
        <v>97</v>
      </c>
      <c r="H101" s="11" t="str">
        <f t="shared" si="14"/>
        <v>N7</v>
      </c>
      <c r="I101" s="180" t="str">
        <f>IF(ISERROR(VLOOKUP($F101,PinMuxPub!$C$2:$M$132,MATCH(I$4,PinMuxPub!$C$2:$M$2,0),FALSE)),"",VLOOKUP($F101,PinMuxPub!$C$2:$M$132,MATCH(I$4,PinMuxPub!$C$2:$M$2,0),FALSE))</f>
        <v/>
      </c>
      <c r="J101" s="180" t="str">
        <f>IF(ISERROR(VLOOKUP($F101,PinMuxPub!$C$2:$M$132,MATCH(J$4,PinMuxPub!$C$2:$M$2,0),FALSE)),"",VLOOKUP($F101,PinMuxPub!$C$2:$M$132,MATCH(J$4,PinMuxPub!$C$2:$M$2,0),FALSE))</f>
        <v/>
      </c>
      <c r="K101" s="180" t="str">
        <f>IF(ISERROR(VLOOKUP($F101,PinMuxPub!$C$2:$M$132,MATCH(K$4,PinMuxPub!$C$2:$M$2,0),FALSE)),"",VLOOKUP($F101,PinMuxPub!$C$2:$M$132,MATCH(K$4,PinMuxPub!$C$2:$M$2,0),FALSE))</f>
        <v/>
      </c>
      <c r="L101" s="180" t="str">
        <f>IF(ISERROR(VLOOKUP($F101,PinMuxPub!$C$2:$M$132,MATCH(L$4,PinMuxPub!$C$2:$M$2,0),FALSE)),"",VLOOKUP($F101,PinMuxPub!$C$2:$M$132,MATCH(L$4,PinMuxPub!$C$2:$M$2,0),FALSE))</f>
        <v/>
      </c>
      <c r="M101" s="180" t="str">
        <f>IF(ISERROR(VLOOKUP($F101,PinMuxPub!$C$2:$M$132,MATCH(M$4,PinMuxPub!$C$2:$M$2,0),FALSE)),"",VLOOKUP($F101,PinMuxPub!$C$2:$M$132,MATCH(M$4,PinMuxPub!$C$2:$M$2,0),FALSE))</f>
        <v/>
      </c>
      <c r="N101" s="180" t="str">
        <f>IF(ISERROR(VLOOKUP($F101,PinMuxPub!$C$2:$M$132,MATCH(N$4,PinMuxPub!$C$2:$M$2,0),FALSE)),"",VLOOKUP($F101,PinMuxPub!$C$2:$M$132,MATCH(N$4,PinMuxPub!$C$2:$M$2,0),FALSE))</f>
        <v/>
      </c>
      <c r="O101" s="180" t="str">
        <f>IF(ISERROR(VLOOKUP($F101,PinMuxPub!$C$2:$M$132,MATCH(O$4,PinMuxPub!$C$2:$M$2,0),FALSE)),"",VLOOKUP($F101,PinMuxPub!$C$2:$M$132,MATCH(O$4,PinMuxPub!$C$2:$M$2,0),FALSE))</f>
        <v/>
      </c>
      <c r="P101" s="286" t="str">
        <f>IF(ISERROR(VLOOKUP($F101,PinMuxPub!$C$2:$M$132,MATCH(P$4,PinMuxPub!$C$2:$M$2,0),FALSE)),"",VLOOKUP($F101,PinMuxPub!$C$2:$M$132,MATCH(P$4,PinMuxPub!$C$2:$M$2,0),FALSE))</f>
        <v/>
      </c>
      <c r="Q101" s="300" t="str">
        <f>IF(ISERROR(VLOOKUP(F101,PinMuxPub!$C$3:$C$132,1,FALSE)),"No","Yes")</f>
        <v>No</v>
      </c>
      <c r="R101" s="298" t="str">
        <f t="shared" si="15"/>
        <v>No</v>
      </c>
    </row>
    <row r="102" spans="1:18">
      <c r="A102" s="302">
        <f t="shared" si="11"/>
        <v>97</v>
      </c>
      <c r="B102" s="9">
        <f t="shared" si="8"/>
        <v>13</v>
      </c>
      <c r="C102" s="9">
        <f t="shared" si="9"/>
        <v>6</v>
      </c>
      <c r="D102" s="9" t="str">
        <f t="shared" si="10"/>
        <v>P</v>
      </c>
      <c r="E102" s="9">
        <f t="shared" si="12"/>
        <v>7</v>
      </c>
      <c r="F102" s="293" t="str">
        <f>VLOOKUP(D102,BallMap!$A$1:$X$39,MATCH(E102,BallMap!$A$1:$O$1,0),FALSE)</f>
        <v>USB_OTG2_DP</v>
      </c>
      <c r="G102" s="288">
        <f t="shared" si="13"/>
        <v>98</v>
      </c>
      <c r="H102" s="11" t="str">
        <f t="shared" si="14"/>
        <v>P7</v>
      </c>
      <c r="I102" s="180" t="str">
        <f>IF(ISERROR(VLOOKUP($F102,PinMuxPub!$C$2:$M$132,MATCH(I$4,PinMuxPub!$C$2:$M$2,0),FALSE)),"",VLOOKUP($F102,PinMuxPub!$C$2:$M$132,MATCH(I$4,PinMuxPub!$C$2:$M$2,0),FALSE))</f>
        <v/>
      </c>
      <c r="J102" s="180" t="str">
        <f>IF(ISERROR(VLOOKUP($F102,PinMuxPub!$C$2:$M$132,MATCH(J$4,PinMuxPub!$C$2:$M$2,0),FALSE)),"",VLOOKUP($F102,PinMuxPub!$C$2:$M$132,MATCH(J$4,PinMuxPub!$C$2:$M$2,0),FALSE))</f>
        <v/>
      </c>
      <c r="K102" s="180" t="str">
        <f>IF(ISERROR(VLOOKUP($F102,PinMuxPub!$C$2:$M$132,MATCH(K$4,PinMuxPub!$C$2:$M$2,0),FALSE)),"",VLOOKUP($F102,PinMuxPub!$C$2:$M$132,MATCH(K$4,PinMuxPub!$C$2:$M$2,0),FALSE))</f>
        <v/>
      </c>
      <c r="L102" s="180" t="str">
        <f>IF(ISERROR(VLOOKUP($F102,PinMuxPub!$C$2:$M$132,MATCH(L$4,PinMuxPub!$C$2:$M$2,0),FALSE)),"",VLOOKUP($F102,PinMuxPub!$C$2:$M$132,MATCH(L$4,PinMuxPub!$C$2:$M$2,0),FALSE))</f>
        <v/>
      </c>
      <c r="M102" s="180" t="str">
        <f>IF(ISERROR(VLOOKUP($F102,PinMuxPub!$C$2:$M$132,MATCH(M$4,PinMuxPub!$C$2:$M$2,0),FALSE)),"",VLOOKUP($F102,PinMuxPub!$C$2:$M$132,MATCH(M$4,PinMuxPub!$C$2:$M$2,0),FALSE))</f>
        <v/>
      </c>
      <c r="N102" s="180" t="str">
        <f>IF(ISERROR(VLOOKUP($F102,PinMuxPub!$C$2:$M$132,MATCH(N$4,PinMuxPub!$C$2:$M$2,0),FALSE)),"",VLOOKUP($F102,PinMuxPub!$C$2:$M$132,MATCH(N$4,PinMuxPub!$C$2:$M$2,0),FALSE))</f>
        <v/>
      </c>
      <c r="O102" s="180" t="str">
        <f>IF(ISERROR(VLOOKUP($F102,PinMuxPub!$C$2:$M$132,MATCH(O$4,PinMuxPub!$C$2:$M$2,0),FALSE)),"",VLOOKUP($F102,PinMuxPub!$C$2:$M$132,MATCH(O$4,PinMuxPub!$C$2:$M$2,0),FALSE))</f>
        <v/>
      </c>
      <c r="P102" s="286" t="str">
        <f>IF(ISERROR(VLOOKUP($F102,PinMuxPub!$C$2:$M$132,MATCH(P$4,PinMuxPub!$C$2:$M$2,0),FALSE)),"",VLOOKUP($F102,PinMuxPub!$C$2:$M$132,MATCH(P$4,PinMuxPub!$C$2:$M$2,0),FALSE))</f>
        <v/>
      </c>
      <c r="Q102" s="300" t="str">
        <f>IF(ISERROR(VLOOKUP(F102,PinMuxPub!$C$3:$C$132,1,FALSE)),"No","Yes")</f>
        <v>No</v>
      </c>
      <c r="R102" s="298" t="str">
        <f t="shared" si="15"/>
        <v>No</v>
      </c>
    </row>
    <row r="103" spans="1:18">
      <c r="A103" s="302">
        <f t="shared" si="11"/>
        <v>98</v>
      </c>
      <c r="B103" s="9">
        <f t="shared" si="8"/>
        <v>0</v>
      </c>
      <c r="C103" s="9">
        <f t="shared" si="9"/>
        <v>7</v>
      </c>
      <c r="D103" s="9" t="str">
        <f t="shared" si="10"/>
        <v>A</v>
      </c>
      <c r="E103" s="9">
        <f t="shared" si="12"/>
        <v>8</v>
      </c>
      <c r="F103" s="293" t="str">
        <f>VLOOKUP(D103,BallMap!$A$1:$X$39,MATCH(E103,BallMap!$A$1:$O$1,0),FALSE)</f>
        <v>GPIO_B0_06</v>
      </c>
      <c r="G103" s="288">
        <f t="shared" si="13"/>
        <v>99</v>
      </c>
      <c r="H103" s="11" t="str">
        <f t="shared" si="14"/>
        <v>A8</v>
      </c>
      <c r="I103" s="180" t="str">
        <f>IF(ISERROR(VLOOKUP($F103,PinMuxPub!$C$2:$M$132,MATCH(I$4,PinMuxPub!$C$2:$M$2,0),FALSE)),"",VLOOKUP($F103,PinMuxPub!$C$2:$M$132,MATCH(I$4,PinMuxPub!$C$2:$M$2,0),FALSE))</f>
        <v>lcdif.DATA[2]</v>
      </c>
      <c r="J103" s="180" t="str">
        <f>IF(ISERROR(VLOOKUP($F103,PinMuxPub!$C$2:$M$132,MATCH(J$4,PinMuxPub!$C$2:$M$2,0),FALSE)),"",VLOOKUP($F103,PinMuxPub!$C$2:$M$132,MATCH(J$4,PinMuxPub!$C$2:$M$2,0),FALSE))</f>
        <v>qtimer3.TIMER0</v>
      </c>
      <c r="K103" s="180" t="str">
        <f>IF(ISERROR(VLOOKUP($F103,PinMuxPub!$C$2:$M$132,MATCH(K$4,PinMuxPub!$C$2:$M$2,0),FALSE)),"",VLOOKUP($F103,PinMuxPub!$C$2:$M$132,MATCH(K$4,PinMuxPub!$C$2:$M$2,0),FALSE))</f>
        <v>flexpwm2.PWMA[0]</v>
      </c>
      <c r="L103" s="180" t="str">
        <f>IF(ISERROR(VLOOKUP($F103,PinMuxPub!$C$2:$M$132,MATCH(L$4,PinMuxPub!$C$2:$M$2,0),FALSE)),"",VLOOKUP($F103,PinMuxPub!$C$2:$M$132,MATCH(L$4,PinMuxPub!$C$2:$M$2,0),FALSE))</f>
        <v>cm7_mx6rt.TRACE[2]</v>
      </c>
      <c r="M103" s="180" t="str">
        <f>IF(ISERROR(VLOOKUP($F103,PinMuxPub!$C$2:$M$132,MATCH(M$4,PinMuxPub!$C$2:$M$2,0),FALSE)),"",VLOOKUP($F103,PinMuxPub!$C$2:$M$132,MATCH(M$4,PinMuxPub!$C$2:$M$2,0),FALSE))</f>
        <v>flexio2.FLEXIO[6]</v>
      </c>
      <c r="N103" s="180" t="str">
        <f>IF(ISERROR(VLOOKUP($F103,PinMuxPub!$C$2:$M$132,MATCH(N$4,PinMuxPub!$C$2:$M$2,0),FALSE)),"",VLOOKUP($F103,PinMuxPub!$C$2:$M$132,MATCH(N$4,PinMuxPub!$C$2:$M$2,0),FALSE))</f>
        <v>gpio2.IO[6]</v>
      </c>
      <c r="O103" s="180" t="str">
        <f>IF(ISERROR(VLOOKUP($F103,PinMuxPub!$C$2:$M$132,MATCH(O$4,PinMuxPub!$C$2:$M$2,0),FALSE)),"",VLOOKUP($F103,PinMuxPub!$C$2:$M$132,MATCH(O$4,PinMuxPub!$C$2:$M$2,0),FALSE))</f>
        <v>src.BT_CFG[2]</v>
      </c>
      <c r="P103" s="286" t="str">
        <f>IF(ISERROR(VLOOKUP($F103,PinMuxPub!$C$2:$M$132,MATCH(P$4,PinMuxPub!$C$2:$M$2,0),FALSE)),"",VLOOKUP($F103,PinMuxPub!$C$2:$M$132,MATCH(P$4,PinMuxPub!$C$2:$M$2,0),FALSE))</f>
        <v>tpsmp.HDATA[4]</v>
      </c>
      <c r="Q103" s="300" t="str">
        <f>IF(ISERROR(VLOOKUP(F103,PinMuxPub!$C$3:$C$132,1,FALSE)),"No","Yes")</f>
        <v>Yes</v>
      </c>
      <c r="R103" s="298" t="str">
        <f t="shared" si="15"/>
        <v>Yes</v>
      </c>
    </row>
    <row r="104" spans="1:18">
      <c r="A104" s="302">
        <f t="shared" si="11"/>
        <v>99</v>
      </c>
      <c r="B104" s="9">
        <f t="shared" si="8"/>
        <v>1</v>
      </c>
      <c r="C104" s="9">
        <f t="shared" si="9"/>
        <v>7</v>
      </c>
      <c r="D104" s="9" t="str">
        <f t="shared" si="10"/>
        <v>B</v>
      </c>
      <c r="E104" s="9">
        <f t="shared" si="12"/>
        <v>8</v>
      </c>
      <c r="F104" s="293" t="str">
        <f>VLOOKUP(D104,BallMap!$A$1:$X$39,MATCH(E104,BallMap!$A$1:$O$1,0),FALSE)</f>
        <v>GPIO_B0_05</v>
      </c>
      <c r="G104" s="288">
        <f t="shared" si="13"/>
        <v>100</v>
      </c>
      <c r="H104" s="11" t="str">
        <f t="shared" si="14"/>
        <v>B8</v>
      </c>
      <c r="I104" s="180" t="str">
        <f>IF(ISERROR(VLOOKUP($F104,PinMuxPub!$C$2:$M$132,MATCH(I$4,PinMuxPub!$C$2:$M$2,0),FALSE)),"",VLOOKUP($F104,PinMuxPub!$C$2:$M$132,MATCH(I$4,PinMuxPub!$C$2:$M$2,0),FALSE))</f>
        <v>lcdif.DATA[1]</v>
      </c>
      <c r="J104" s="180" t="str">
        <f>IF(ISERROR(VLOOKUP($F104,PinMuxPub!$C$2:$M$132,MATCH(J$4,PinMuxPub!$C$2:$M$2,0),FALSE)),"",VLOOKUP($F104,PinMuxPub!$C$2:$M$132,MATCH(J$4,PinMuxPub!$C$2:$M$2,0),FALSE))</f>
        <v>qtimer2.TIMER2</v>
      </c>
      <c r="K104" s="180" t="str">
        <f>IF(ISERROR(VLOOKUP($F104,PinMuxPub!$C$2:$M$132,MATCH(K$4,PinMuxPub!$C$2:$M$2,0),FALSE)),"",VLOOKUP($F104,PinMuxPub!$C$2:$M$132,MATCH(K$4,PinMuxPub!$C$2:$M$2,0),FALSE))</f>
        <v>lpi2c2.SDA</v>
      </c>
      <c r="L104" s="180" t="str">
        <f>IF(ISERROR(VLOOKUP($F104,PinMuxPub!$C$2:$M$132,MATCH(L$4,PinMuxPub!$C$2:$M$2,0),FALSE)),"",VLOOKUP($F104,PinMuxPub!$C$2:$M$132,MATCH(L$4,PinMuxPub!$C$2:$M$2,0),FALSE))</f>
        <v>cm7_mx6rt.TRACE[1]</v>
      </c>
      <c r="M104" s="180" t="str">
        <f>IF(ISERROR(VLOOKUP($F104,PinMuxPub!$C$2:$M$132,MATCH(M$4,PinMuxPub!$C$2:$M$2,0),FALSE)),"",VLOOKUP($F104,PinMuxPub!$C$2:$M$132,MATCH(M$4,PinMuxPub!$C$2:$M$2,0),FALSE))</f>
        <v>flexio2.FLEXIO[5]</v>
      </c>
      <c r="N104" s="180" t="str">
        <f>IF(ISERROR(VLOOKUP($F104,PinMuxPub!$C$2:$M$132,MATCH(N$4,PinMuxPub!$C$2:$M$2,0),FALSE)),"",VLOOKUP($F104,PinMuxPub!$C$2:$M$132,MATCH(N$4,PinMuxPub!$C$2:$M$2,0),FALSE))</f>
        <v>gpio2.IO[5]</v>
      </c>
      <c r="O104" s="180" t="str">
        <f>IF(ISERROR(VLOOKUP($F104,PinMuxPub!$C$2:$M$132,MATCH(O$4,PinMuxPub!$C$2:$M$2,0),FALSE)),"",VLOOKUP($F104,PinMuxPub!$C$2:$M$132,MATCH(O$4,PinMuxPub!$C$2:$M$2,0),FALSE))</f>
        <v>src.BT_CFG[1]</v>
      </c>
      <c r="P104" s="286" t="str">
        <f>IF(ISERROR(VLOOKUP($F104,PinMuxPub!$C$2:$M$132,MATCH(P$4,PinMuxPub!$C$2:$M$2,0),FALSE)),"",VLOOKUP($F104,PinMuxPub!$C$2:$M$132,MATCH(P$4,PinMuxPub!$C$2:$M$2,0),FALSE))</f>
        <v>tpsmp.HDATA[3]</v>
      </c>
      <c r="Q104" s="300" t="str">
        <f>IF(ISERROR(VLOOKUP(F104,PinMuxPub!$C$3:$C$132,1,FALSE)),"No","Yes")</f>
        <v>Yes</v>
      </c>
      <c r="R104" s="298" t="str">
        <f t="shared" si="15"/>
        <v>Yes</v>
      </c>
    </row>
    <row r="105" spans="1:18">
      <c r="A105" s="302">
        <f t="shared" si="11"/>
        <v>100</v>
      </c>
      <c r="B105" s="9">
        <f t="shared" si="8"/>
        <v>2</v>
      </c>
      <c r="C105" s="9">
        <f t="shared" si="9"/>
        <v>7</v>
      </c>
      <c r="D105" s="9" t="str">
        <f t="shared" si="10"/>
        <v>C</v>
      </c>
      <c r="E105" s="9">
        <f t="shared" si="12"/>
        <v>8</v>
      </c>
      <c r="F105" s="293" t="str">
        <f>VLOOKUP(D105,BallMap!$A$1:$X$39,MATCH(E105,BallMap!$A$1:$O$1,0),FALSE)</f>
        <v>GPIO_B0_04</v>
      </c>
      <c r="G105" s="288">
        <f t="shared" si="13"/>
        <v>101</v>
      </c>
      <c r="H105" s="11" t="str">
        <f t="shared" si="14"/>
        <v>C8</v>
      </c>
      <c r="I105" s="180" t="str">
        <f>IF(ISERROR(VLOOKUP($F105,PinMuxPub!$C$2:$M$132,MATCH(I$4,PinMuxPub!$C$2:$M$2,0),FALSE)),"",VLOOKUP($F105,PinMuxPub!$C$2:$M$132,MATCH(I$4,PinMuxPub!$C$2:$M$2,0),FALSE))</f>
        <v>lcdif.DATA[0]</v>
      </c>
      <c r="J105" s="180" t="str">
        <f>IF(ISERROR(VLOOKUP($F105,PinMuxPub!$C$2:$M$132,MATCH(J$4,PinMuxPub!$C$2:$M$2,0),FALSE)),"",VLOOKUP($F105,PinMuxPub!$C$2:$M$132,MATCH(J$4,PinMuxPub!$C$2:$M$2,0),FALSE))</f>
        <v>qtimer2.TIMER1</v>
      </c>
      <c r="K105" s="180" t="str">
        <f>IF(ISERROR(VLOOKUP($F105,PinMuxPub!$C$2:$M$132,MATCH(K$4,PinMuxPub!$C$2:$M$2,0),FALSE)),"",VLOOKUP($F105,PinMuxPub!$C$2:$M$132,MATCH(K$4,PinMuxPub!$C$2:$M$2,0),FALSE))</f>
        <v>lpi2c2.SCL</v>
      </c>
      <c r="L105" s="180" t="str">
        <f>IF(ISERROR(VLOOKUP($F105,PinMuxPub!$C$2:$M$132,MATCH(L$4,PinMuxPub!$C$2:$M$2,0),FALSE)),"",VLOOKUP($F105,PinMuxPub!$C$2:$M$132,MATCH(L$4,PinMuxPub!$C$2:$M$2,0),FALSE))</f>
        <v>cm7_mx6rt.TRACE[0]</v>
      </c>
      <c r="M105" s="180" t="str">
        <f>IF(ISERROR(VLOOKUP($F105,PinMuxPub!$C$2:$M$132,MATCH(M$4,PinMuxPub!$C$2:$M$2,0),FALSE)),"",VLOOKUP($F105,PinMuxPub!$C$2:$M$132,MATCH(M$4,PinMuxPub!$C$2:$M$2,0),FALSE))</f>
        <v>flexio2.FLEXIO[4]</v>
      </c>
      <c r="N105" s="180" t="str">
        <f>IF(ISERROR(VLOOKUP($F105,PinMuxPub!$C$2:$M$132,MATCH(N$4,PinMuxPub!$C$2:$M$2,0),FALSE)),"",VLOOKUP($F105,PinMuxPub!$C$2:$M$132,MATCH(N$4,PinMuxPub!$C$2:$M$2,0),FALSE))</f>
        <v>gpio2.IO[4]</v>
      </c>
      <c r="O105" s="180" t="str">
        <f>IF(ISERROR(VLOOKUP($F105,PinMuxPub!$C$2:$M$132,MATCH(O$4,PinMuxPub!$C$2:$M$2,0),FALSE)),"",VLOOKUP($F105,PinMuxPub!$C$2:$M$132,MATCH(O$4,PinMuxPub!$C$2:$M$2,0),FALSE))</f>
        <v>src.BT_CFG[0]</v>
      </c>
      <c r="P105" s="286" t="str">
        <f>IF(ISERROR(VLOOKUP($F105,PinMuxPub!$C$2:$M$132,MATCH(P$4,PinMuxPub!$C$2:$M$2,0),FALSE)),"",VLOOKUP($F105,PinMuxPub!$C$2:$M$132,MATCH(P$4,PinMuxPub!$C$2:$M$2,0),FALSE))</f>
        <v>tpsmp.HDATA[2]</v>
      </c>
      <c r="Q105" s="300" t="str">
        <f>IF(ISERROR(VLOOKUP(F105,PinMuxPub!$C$3:$C$132,1,FALSE)),"No","Yes")</f>
        <v>Yes</v>
      </c>
      <c r="R105" s="298" t="str">
        <f t="shared" si="15"/>
        <v>Yes</v>
      </c>
    </row>
    <row r="106" spans="1:18">
      <c r="A106" s="302">
        <f t="shared" si="11"/>
        <v>101</v>
      </c>
      <c r="B106" s="9">
        <f t="shared" si="8"/>
        <v>3</v>
      </c>
      <c r="C106" s="9">
        <f t="shared" si="9"/>
        <v>7</v>
      </c>
      <c r="D106" s="9" t="str">
        <f t="shared" si="10"/>
        <v>D</v>
      </c>
      <c r="E106" s="9">
        <f t="shared" si="12"/>
        <v>8</v>
      </c>
      <c r="F106" s="293" t="str">
        <f>VLOOKUP(D106,BallMap!$A$1:$X$39,MATCH(E106,BallMap!$A$1:$O$1,0),FALSE)</f>
        <v>GPIO_B0_03</v>
      </c>
      <c r="G106" s="288">
        <f t="shared" si="13"/>
        <v>102</v>
      </c>
      <c r="H106" s="11" t="str">
        <f t="shared" si="14"/>
        <v>D8</v>
      </c>
      <c r="I106" s="180" t="str">
        <f>IF(ISERROR(VLOOKUP($F106,PinMuxPub!$C$2:$M$132,MATCH(I$4,PinMuxPub!$C$2:$M$2,0),FALSE)),"",VLOOKUP($F106,PinMuxPub!$C$2:$M$132,MATCH(I$4,PinMuxPub!$C$2:$M$2,0),FALSE))</f>
        <v>lcdif.VSYNC</v>
      </c>
      <c r="J106" s="180" t="str">
        <f>IF(ISERROR(VLOOKUP($F106,PinMuxPub!$C$2:$M$132,MATCH(J$4,PinMuxPub!$C$2:$M$2,0),FALSE)),"",VLOOKUP($F106,PinMuxPub!$C$2:$M$132,MATCH(J$4,PinMuxPub!$C$2:$M$2,0),FALSE))</f>
        <v>qtimer2.TIMER0</v>
      </c>
      <c r="K106" s="180" t="str">
        <f>IF(ISERROR(VLOOKUP($F106,PinMuxPub!$C$2:$M$132,MATCH(K$4,PinMuxPub!$C$2:$M$2,0),FALSE)),"",VLOOKUP($F106,PinMuxPub!$C$2:$M$132,MATCH(K$4,PinMuxPub!$C$2:$M$2,0),FALSE))</f>
        <v>flexcan1.RX</v>
      </c>
      <c r="L106" s="180" t="str">
        <f>IF(ISERROR(VLOOKUP($F106,PinMuxPub!$C$2:$M$132,MATCH(L$4,PinMuxPub!$C$2:$M$2,0),FALSE)),"",VLOOKUP($F106,PinMuxPub!$C$2:$M$132,MATCH(L$4,PinMuxPub!$C$2:$M$2,0),FALSE))</f>
        <v>lpspi4.SCK</v>
      </c>
      <c r="M106" s="180" t="str">
        <f>IF(ISERROR(VLOOKUP($F106,PinMuxPub!$C$2:$M$132,MATCH(M$4,PinMuxPub!$C$2:$M$2,0),FALSE)),"",VLOOKUP($F106,PinMuxPub!$C$2:$M$132,MATCH(M$4,PinMuxPub!$C$2:$M$2,0),FALSE))</f>
        <v>flexio2.FLEXIO[3]</v>
      </c>
      <c r="N106" s="180" t="str">
        <f>IF(ISERROR(VLOOKUP($F106,PinMuxPub!$C$2:$M$132,MATCH(N$4,PinMuxPub!$C$2:$M$2,0),FALSE)),"",VLOOKUP($F106,PinMuxPub!$C$2:$M$132,MATCH(N$4,PinMuxPub!$C$2:$M$2,0),FALSE))</f>
        <v>gpio2.IO[3]</v>
      </c>
      <c r="O106" s="180" t="str">
        <f>IF(ISERROR(VLOOKUP($F106,PinMuxPub!$C$2:$M$132,MATCH(O$4,PinMuxPub!$C$2:$M$2,0),FALSE)),"",VLOOKUP($F106,PinMuxPub!$C$2:$M$132,MATCH(O$4,PinMuxPub!$C$2:$M$2,0),FALSE))</f>
        <v>wdog2.WDOG_RST_B_DEB</v>
      </c>
      <c r="P106" s="286" t="str">
        <f>IF(ISERROR(VLOOKUP($F106,PinMuxPub!$C$2:$M$132,MATCH(P$4,PinMuxPub!$C$2:$M$2,0),FALSE)),"",VLOOKUP($F106,PinMuxPub!$C$2:$M$132,MATCH(P$4,PinMuxPub!$C$2:$M$2,0),FALSE))</f>
        <v>tpsmp.HDATA[1]</v>
      </c>
      <c r="Q106" s="300" t="str">
        <f>IF(ISERROR(VLOOKUP(F106,PinMuxPub!$C$3:$C$132,1,FALSE)),"No","Yes")</f>
        <v>Yes</v>
      </c>
      <c r="R106" s="298" t="str">
        <f t="shared" si="15"/>
        <v>Yes</v>
      </c>
    </row>
    <row r="107" spans="1:18">
      <c r="A107" s="302">
        <f t="shared" si="11"/>
        <v>102</v>
      </c>
      <c r="B107" s="9">
        <f t="shared" si="8"/>
        <v>4</v>
      </c>
      <c r="C107" s="9">
        <f t="shared" si="9"/>
        <v>7</v>
      </c>
      <c r="D107" s="9" t="str">
        <f t="shared" si="10"/>
        <v>E</v>
      </c>
      <c r="E107" s="9">
        <f t="shared" si="12"/>
        <v>8</v>
      </c>
      <c r="F107" s="293" t="str">
        <f>VLOOKUP(D107,BallMap!$A$1:$X$39,MATCH(E107,BallMap!$A$1:$O$1,0),FALSE)</f>
        <v>GPIO_B0_02</v>
      </c>
      <c r="G107" s="288">
        <f t="shared" si="13"/>
        <v>103</v>
      </c>
      <c r="H107" s="11" t="str">
        <f t="shared" si="14"/>
        <v>E8</v>
      </c>
      <c r="I107" s="180" t="str">
        <f>IF(ISERROR(VLOOKUP($F107,PinMuxPub!$C$2:$M$132,MATCH(I$4,PinMuxPub!$C$2:$M$2,0),FALSE)),"",VLOOKUP($F107,PinMuxPub!$C$2:$M$132,MATCH(I$4,PinMuxPub!$C$2:$M$2,0),FALSE))</f>
        <v>lcdif.HSYNC</v>
      </c>
      <c r="J107" s="180" t="str">
        <f>IF(ISERROR(VLOOKUP($F107,PinMuxPub!$C$2:$M$132,MATCH(J$4,PinMuxPub!$C$2:$M$2,0),FALSE)),"",VLOOKUP($F107,PinMuxPub!$C$2:$M$132,MATCH(J$4,PinMuxPub!$C$2:$M$2,0),FALSE))</f>
        <v>qtimer1.TIMER2</v>
      </c>
      <c r="K107" s="180" t="str">
        <f>IF(ISERROR(VLOOKUP($F107,PinMuxPub!$C$2:$M$132,MATCH(K$4,PinMuxPub!$C$2:$M$2,0),FALSE)),"",VLOOKUP($F107,PinMuxPub!$C$2:$M$132,MATCH(K$4,PinMuxPub!$C$2:$M$2,0),FALSE))</f>
        <v>flexcan1.TX</v>
      </c>
      <c r="L107" s="180" t="str">
        <f>IF(ISERROR(VLOOKUP($F107,PinMuxPub!$C$2:$M$132,MATCH(L$4,PinMuxPub!$C$2:$M$2,0),FALSE)),"",VLOOKUP($F107,PinMuxPub!$C$2:$M$132,MATCH(L$4,PinMuxPub!$C$2:$M$2,0),FALSE))</f>
        <v>lpspi4.SDO</v>
      </c>
      <c r="M107" s="180" t="str">
        <f>IF(ISERROR(VLOOKUP($F107,PinMuxPub!$C$2:$M$132,MATCH(M$4,PinMuxPub!$C$2:$M$2,0),FALSE)),"",VLOOKUP($F107,PinMuxPub!$C$2:$M$132,MATCH(M$4,PinMuxPub!$C$2:$M$2,0),FALSE))</f>
        <v>flexio2.FLEXIO[2]</v>
      </c>
      <c r="N107" s="180" t="str">
        <f>IF(ISERROR(VLOOKUP($F107,PinMuxPub!$C$2:$M$132,MATCH(N$4,PinMuxPub!$C$2:$M$2,0),FALSE)),"",VLOOKUP($F107,PinMuxPub!$C$2:$M$132,MATCH(N$4,PinMuxPub!$C$2:$M$2,0),FALSE))</f>
        <v>gpio2.IO[2]</v>
      </c>
      <c r="O107" s="180" t="str">
        <f>IF(ISERROR(VLOOKUP($F107,PinMuxPub!$C$2:$M$132,MATCH(O$4,PinMuxPub!$C$2:$M$2,0),FALSE)),"",VLOOKUP($F107,PinMuxPub!$C$2:$M$132,MATCH(O$4,PinMuxPub!$C$2:$M$2,0),FALSE))</f>
        <v>semc.CSX[3]</v>
      </c>
      <c r="P107" s="286" t="str">
        <f>IF(ISERROR(VLOOKUP($F107,PinMuxPub!$C$2:$M$132,MATCH(P$4,PinMuxPub!$C$2:$M$2,0),FALSE)),"",VLOOKUP($F107,PinMuxPub!$C$2:$M$132,MATCH(P$4,PinMuxPub!$C$2:$M$2,0),FALSE))</f>
        <v>tpsmp.HDATA[0]</v>
      </c>
      <c r="Q107" s="300" t="str">
        <f>IF(ISERROR(VLOOKUP(F107,PinMuxPub!$C$3:$C$132,1,FALSE)),"No","Yes")</f>
        <v>Yes</v>
      </c>
      <c r="R107" s="298" t="str">
        <f t="shared" si="15"/>
        <v>Yes</v>
      </c>
    </row>
    <row r="108" spans="1:18">
      <c r="A108" s="302">
        <f t="shared" si="11"/>
        <v>103</v>
      </c>
      <c r="B108" s="9">
        <f t="shared" si="8"/>
        <v>5</v>
      </c>
      <c r="C108" s="9">
        <f t="shared" si="9"/>
        <v>7</v>
      </c>
      <c r="D108" s="9" t="str">
        <f t="shared" si="10"/>
        <v>F</v>
      </c>
      <c r="E108" s="9">
        <f t="shared" si="12"/>
        <v>8</v>
      </c>
      <c r="F108" s="293" t="str">
        <f>VLOOKUP(D108,BallMap!$A$1:$X$39,MATCH(E108,BallMap!$A$1:$O$1,0),FALSE)</f>
        <v>VDD_SOC_IN</v>
      </c>
      <c r="G108" s="288">
        <f t="shared" si="13"/>
        <v>104</v>
      </c>
      <c r="H108" s="11" t="str">
        <f t="shared" si="14"/>
        <v>F8</v>
      </c>
      <c r="I108" s="180" t="str">
        <f>IF(ISERROR(VLOOKUP($F108,PinMuxPub!$C$2:$M$132,MATCH(I$4,PinMuxPub!$C$2:$M$2,0),FALSE)),"",VLOOKUP($F108,PinMuxPub!$C$2:$M$132,MATCH(I$4,PinMuxPub!$C$2:$M$2,0),FALSE))</f>
        <v/>
      </c>
      <c r="J108" s="180" t="str">
        <f>IF(ISERROR(VLOOKUP($F108,PinMuxPub!$C$2:$M$132,MATCH(J$4,PinMuxPub!$C$2:$M$2,0),FALSE)),"",VLOOKUP($F108,PinMuxPub!$C$2:$M$132,MATCH(J$4,PinMuxPub!$C$2:$M$2,0),FALSE))</f>
        <v/>
      </c>
      <c r="K108" s="180" t="str">
        <f>IF(ISERROR(VLOOKUP($F108,PinMuxPub!$C$2:$M$132,MATCH(K$4,PinMuxPub!$C$2:$M$2,0),FALSE)),"",VLOOKUP($F108,PinMuxPub!$C$2:$M$132,MATCH(K$4,PinMuxPub!$C$2:$M$2,0),FALSE))</f>
        <v/>
      </c>
      <c r="L108" s="180" t="str">
        <f>IF(ISERROR(VLOOKUP($F108,PinMuxPub!$C$2:$M$132,MATCH(L$4,PinMuxPub!$C$2:$M$2,0),FALSE)),"",VLOOKUP($F108,PinMuxPub!$C$2:$M$132,MATCH(L$4,PinMuxPub!$C$2:$M$2,0),FALSE))</f>
        <v/>
      </c>
      <c r="M108" s="180" t="str">
        <f>IF(ISERROR(VLOOKUP($F108,PinMuxPub!$C$2:$M$132,MATCH(M$4,PinMuxPub!$C$2:$M$2,0),FALSE)),"",VLOOKUP($F108,PinMuxPub!$C$2:$M$132,MATCH(M$4,PinMuxPub!$C$2:$M$2,0),FALSE))</f>
        <v/>
      </c>
      <c r="N108" s="180" t="str">
        <f>IF(ISERROR(VLOOKUP($F108,PinMuxPub!$C$2:$M$132,MATCH(N$4,PinMuxPub!$C$2:$M$2,0),FALSE)),"",VLOOKUP($F108,PinMuxPub!$C$2:$M$132,MATCH(N$4,PinMuxPub!$C$2:$M$2,0),FALSE))</f>
        <v/>
      </c>
      <c r="O108" s="180" t="str">
        <f>IF(ISERROR(VLOOKUP($F108,PinMuxPub!$C$2:$M$132,MATCH(O$4,PinMuxPub!$C$2:$M$2,0),FALSE)),"",VLOOKUP($F108,PinMuxPub!$C$2:$M$132,MATCH(O$4,PinMuxPub!$C$2:$M$2,0),FALSE))</f>
        <v/>
      </c>
      <c r="P108" s="286" t="str">
        <f>IF(ISERROR(VLOOKUP($F108,PinMuxPub!$C$2:$M$132,MATCH(P$4,PinMuxPub!$C$2:$M$2,0),FALSE)),"",VLOOKUP($F108,PinMuxPub!$C$2:$M$132,MATCH(P$4,PinMuxPub!$C$2:$M$2,0),FALSE))</f>
        <v/>
      </c>
      <c r="Q108" s="300" t="str">
        <f>IF(ISERROR(VLOOKUP(F108,PinMuxPub!$C$3:$C$132,1,FALSE)),"No","Yes")</f>
        <v>No</v>
      </c>
      <c r="R108" s="298" t="str">
        <f t="shared" si="15"/>
        <v>No</v>
      </c>
    </row>
    <row r="109" spans="1:18">
      <c r="A109" s="302">
        <f t="shared" si="11"/>
        <v>104</v>
      </c>
      <c r="B109" s="9">
        <f t="shared" si="8"/>
        <v>6</v>
      </c>
      <c r="C109" s="9">
        <f t="shared" si="9"/>
        <v>7</v>
      </c>
      <c r="D109" s="9" t="str">
        <f t="shared" si="10"/>
        <v>G</v>
      </c>
      <c r="E109" s="9">
        <f t="shared" si="12"/>
        <v>8</v>
      </c>
      <c r="F109" s="293" t="str">
        <f>VLOOKUP(D109,BallMap!$A$1:$X$39,MATCH(E109,BallMap!$A$1:$O$1,0),FALSE)</f>
        <v>VSS</v>
      </c>
      <c r="G109" s="288">
        <f t="shared" si="13"/>
        <v>105</v>
      </c>
      <c r="H109" s="11" t="str">
        <f t="shared" si="14"/>
        <v>G8</v>
      </c>
      <c r="I109" s="180" t="str">
        <f>IF(ISERROR(VLOOKUP($F109,PinMuxPub!$C$2:$M$132,MATCH(I$4,PinMuxPub!$C$2:$M$2,0),FALSE)),"",VLOOKUP($F109,PinMuxPub!$C$2:$M$132,MATCH(I$4,PinMuxPub!$C$2:$M$2,0),FALSE))</f>
        <v/>
      </c>
      <c r="J109" s="180" t="str">
        <f>IF(ISERROR(VLOOKUP($F109,PinMuxPub!$C$2:$M$132,MATCH(J$4,PinMuxPub!$C$2:$M$2,0),FALSE)),"",VLOOKUP($F109,PinMuxPub!$C$2:$M$132,MATCH(J$4,PinMuxPub!$C$2:$M$2,0),FALSE))</f>
        <v/>
      </c>
      <c r="K109" s="180" t="str">
        <f>IF(ISERROR(VLOOKUP($F109,PinMuxPub!$C$2:$M$132,MATCH(K$4,PinMuxPub!$C$2:$M$2,0),FALSE)),"",VLOOKUP($F109,PinMuxPub!$C$2:$M$132,MATCH(K$4,PinMuxPub!$C$2:$M$2,0),FALSE))</f>
        <v/>
      </c>
      <c r="L109" s="180" t="str">
        <f>IF(ISERROR(VLOOKUP($F109,PinMuxPub!$C$2:$M$132,MATCH(L$4,PinMuxPub!$C$2:$M$2,0),FALSE)),"",VLOOKUP($F109,PinMuxPub!$C$2:$M$132,MATCH(L$4,PinMuxPub!$C$2:$M$2,0),FALSE))</f>
        <v/>
      </c>
      <c r="M109" s="180" t="str">
        <f>IF(ISERROR(VLOOKUP($F109,PinMuxPub!$C$2:$M$132,MATCH(M$4,PinMuxPub!$C$2:$M$2,0),FALSE)),"",VLOOKUP($F109,PinMuxPub!$C$2:$M$132,MATCH(M$4,PinMuxPub!$C$2:$M$2,0),FALSE))</f>
        <v/>
      </c>
      <c r="N109" s="180" t="str">
        <f>IF(ISERROR(VLOOKUP($F109,PinMuxPub!$C$2:$M$132,MATCH(N$4,PinMuxPub!$C$2:$M$2,0),FALSE)),"",VLOOKUP($F109,PinMuxPub!$C$2:$M$132,MATCH(N$4,PinMuxPub!$C$2:$M$2,0),FALSE))</f>
        <v/>
      </c>
      <c r="O109" s="180" t="str">
        <f>IF(ISERROR(VLOOKUP($F109,PinMuxPub!$C$2:$M$132,MATCH(O$4,PinMuxPub!$C$2:$M$2,0),FALSE)),"",VLOOKUP($F109,PinMuxPub!$C$2:$M$132,MATCH(O$4,PinMuxPub!$C$2:$M$2,0),FALSE))</f>
        <v/>
      </c>
      <c r="P109" s="286" t="str">
        <f>IF(ISERROR(VLOOKUP($F109,PinMuxPub!$C$2:$M$132,MATCH(P$4,PinMuxPub!$C$2:$M$2,0),FALSE)),"",VLOOKUP($F109,PinMuxPub!$C$2:$M$132,MATCH(P$4,PinMuxPub!$C$2:$M$2,0),FALSE))</f>
        <v/>
      </c>
      <c r="Q109" s="300" t="str">
        <f>IF(ISERROR(VLOOKUP(F109,PinMuxPub!$C$3:$C$132,1,FALSE)),"No","Yes")</f>
        <v>No</v>
      </c>
      <c r="R109" s="298" t="str">
        <f t="shared" si="15"/>
        <v>No</v>
      </c>
    </row>
    <row r="110" spans="1:18">
      <c r="A110" s="302">
        <f t="shared" si="11"/>
        <v>105</v>
      </c>
      <c r="B110" s="9">
        <f t="shared" si="8"/>
        <v>7</v>
      </c>
      <c r="C110" s="9">
        <f t="shared" si="9"/>
        <v>7</v>
      </c>
      <c r="D110" s="9" t="str">
        <f t="shared" si="10"/>
        <v>H</v>
      </c>
      <c r="E110" s="9">
        <f t="shared" si="12"/>
        <v>8</v>
      </c>
      <c r="F110" s="293" t="str">
        <f>VLOOKUP(D110,BallMap!$A$1:$X$39,MATCH(E110,BallMap!$A$1:$O$1,0),FALSE)</f>
        <v>VSS</v>
      </c>
      <c r="G110" s="288">
        <f t="shared" si="13"/>
        <v>106</v>
      </c>
      <c r="H110" s="11" t="str">
        <f t="shared" si="14"/>
        <v>H8</v>
      </c>
      <c r="I110" s="180" t="str">
        <f>IF(ISERROR(VLOOKUP($F110,PinMuxPub!$C$2:$M$132,MATCH(I$4,PinMuxPub!$C$2:$M$2,0),FALSE)),"",VLOOKUP($F110,PinMuxPub!$C$2:$M$132,MATCH(I$4,PinMuxPub!$C$2:$M$2,0),FALSE))</f>
        <v/>
      </c>
      <c r="J110" s="180" t="str">
        <f>IF(ISERROR(VLOOKUP($F110,PinMuxPub!$C$2:$M$132,MATCH(J$4,PinMuxPub!$C$2:$M$2,0),FALSE)),"",VLOOKUP($F110,PinMuxPub!$C$2:$M$132,MATCH(J$4,PinMuxPub!$C$2:$M$2,0),FALSE))</f>
        <v/>
      </c>
      <c r="K110" s="180" t="str">
        <f>IF(ISERROR(VLOOKUP($F110,PinMuxPub!$C$2:$M$132,MATCH(K$4,PinMuxPub!$C$2:$M$2,0),FALSE)),"",VLOOKUP($F110,PinMuxPub!$C$2:$M$132,MATCH(K$4,PinMuxPub!$C$2:$M$2,0),FALSE))</f>
        <v/>
      </c>
      <c r="L110" s="180" t="str">
        <f>IF(ISERROR(VLOOKUP($F110,PinMuxPub!$C$2:$M$132,MATCH(L$4,PinMuxPub!$C$2:$M$2,0),FALSE)),"",VLOOKUP($F110,PinMuxPub!$C$2:$M$132,MATCH(L$4,PinMuxPub!$C$2:$M$2,0),FALSE))</f>
        <v/>
      </c>
      <c r="M110" s="180" t="str">
        <f>IF(ISERROR(VLOOKUP($F110,PinMuxPub!$C$2:$M$132,MATCH(M$4,PinMuxPub!$C$2:$M$2,0),FALSE)),"",VLOOKUP($F110,PinMuxPub!$C$2:$M$132,MATCH(M$4,PinMuxPub!$C$2:$M$2,0),FALSE))</f>
        <v/>
      </c>
      <c r="N110" s="180" t="str">
        <f>IF(ISERROR(VLOOKUP($F110,PinMuxPub!$C$2:$M$132,MATCH(N$4,PinMuxPub!$C$2:$M$2,0),FALSE)),"",VLOOKUP($F110,PinMuxPub!$C$2:$M$132,MATCH(N$4,PinMuxPub!$C$2:$M$2,0),FALSE))</f>
        <v/>
      </c>
      <c r="O110" s="180" t="str">
        <f>IF(ISERROR(VLOOKUP($F110,PinMuxPub!$C$2:$M$132,MATCH(O$4,PinMuxPub!$C$2:$M$2,0),FALSE)),"",VLOOKUP($F110,PinMuxPub!$C$2:$M$132,MATCH(O$4,PinMuxPub!$C$2:$M$2,0),FALSE))</f>
        <v/>
      </c>
      <c r="P110" s="286" t="str">
        <f>IF(ISERROR(VLOOKUP($F110,PinMuxPub!$C$2:$M$132,MATCH(P$4,PinMuxPub!$C$2:$M$2,0),FALSE)),"",VLOOKUP($F110,PinMuxPub!$C$2:$M$132,MATCH(P$4,PinMuxPub!$C$2:$M$2,0),FALSE))</f>
        <v/>
      </c>
      <c r="Q110" s="300" t="str">
        <f>IF(ISERROR(VLOOKUP(F110,PinMuxPub!$C$3:$C$132,1,FALSE)),"No","Yes")</f>
        <v>No</v>
      </c>
      <c r="R110" s="298" t="str">
        <f t="shared" si="15"/>
        <v>No</v>
      </c>
    </row>
    <row r="111" spans="1:18">
      <c r="A111" s="302">
        <f t="shared" si="11"/>
        <v>106</v>
      </c>
      <c r="B111" s="9">
        <f t="shared" si="8"/>
        <v>8</v>
      </c>
      <c r="C111" s="9">
        <f t="shared" si="9"/>
        <v>7</v>
      </c>
      <c r="D111" s="9" t="str">
        <f t="shared" si="10"/>
        <v>J</v>
      </c>
      <c r="E111" s="9">
        <f t="shared" si="12"/>
        <v>8</v>
      </c>
      <c r="F111" s="293" t="str">
        <f>VLOOKUP(D111,BallMap!$A$1:$X$39,MATCH(E111,BallMap!$A$1:$O$1,0),FALSE)</f>
        <v>VSS</v>
      </c>
      <c r="G111" s="288">
        <f t="shared" si="13"/>
        <v>107</v>
      </c>
      <c r="H111" s="11" t="str">
        <f t="shared" si="14"/>
        <v>J8</v>
      </c>
      <c r="I111" s="180" t="str">
        <f>IF(ISERROR(VLOOKUP($F111,PinMuxPub!$C$2:$M$132,MATCH(I$4,PinMuxPub!$C$2:$M$2,0),FALSE)),"",VLOOKUP($F111,PinMuxPub!$C$2:$M$132,MATCH(I$4,PinMuxPub!$C$2:$M$2,0),FALSE))</f>
        <v/>
      </c>
      <c r="J111" s="180" t="str">
        <f>IF(ISERROR(VLOOKUP($F111,PinMuxPub!$C$2:$M$132,MATCH(J$4,PinMuxPub!$C$2:$M$2,0),FALSE)),"",VLOOKUP($F111,PinMuxPub!$C$2:$M$132,MATCH(J$4,PinMuxPub!$C$2:$M$2,0),FALSE))</f>
        <v/>
      </c>
      <c r="K111" s="180" t="str">
        <f>IF(ISERROR(VLOOKUP($F111,PinMuxPub!$C$2:$M$132,MATCH(K$4,PinMuxPub!$C$2:$M$2,0),FALSE)),"",VLOOKUP($F111,PinMuxPub!$C$2:$M$132,MATCH(K$4,PinMuxPub!$C$2:$M$2,0),FALSE))</f>
        <v/>
      </c>
      <c r="L111" s="180" t="str">
        <f>IF(ISERROR(VLOOKUP($F111,PinMuxPub!$C$2:$M$132,MATCH(L$4,PinMuxPub!$C$2:$M$2,0),FALSE)),"",VLOOKUP($F111,PinMuxPub!$C$2:$M$132,MATCH(L$4,PinMuxPub!$C$2:$M$2,0),FALSE))</f>
        <v/>
      </c>
      <c r="M111" s="180" t="str">
        <f>IF(ISERROR(VLOOKUP($F111,PinMuxPub!$C$2:$M$132,MATCH(M$4,PinMuxPub!$C$2:$M$2,0),FALSE)),"",VLOOKUP($F111,PinMuxPub!$C$2:$M$132,MATCH(M$4,PinMuxPub!$C$2:$M$2,0),FALSE))</f>
        <v/>
      </c>
      <c r="N111" s="180" t="str">
        <f>IF(ISERROR(VLOOKUP($F111,PinMuxPub!$C$2:$M$132,MATCH(N$4,PinMuxPub!$C$2:$M$2,0),FALSE)),"",VLOOKUP($F111,PinMuxPub!$C$2:$M$132,MATCH(N$4,PinMuxPub!$C$2:$M$2,0),FALSE))</f>
        <v/>
      </c>
      <c r="O111" s="180" t="str">
        <f>IF(ISERROR(VLOOKUP($F111,PinMuxPub!$C$2:$M$132,MATCH(O$4,PinMuxPub!$C$2:$M$2,0),FALSE)),"",VLOOKUP($F111,PinMuxPub!$C$2:$M$132,MATCH(O$4,PinMuxPub!$C$2:$M$2,0),FALSE))</f>
        <v/>
      </c>
      <c r="P111" s="286" t="str">
        <f>IF(ISERROR(VLOOKUP($F111,PinMuxPub!$C$2:$M$132,MATCH(P$4,PinMuxPub!$C$2:$M$2,0),FALSE)),"",VLOOKUP($F111,PinMuxPub!$C$2:$M$132,MATCH(P$4,PinMuxPub!$C$2:$M$2,0),FALSE))</f>
        <v/>
      </c>
      <c r="Q111" s="300" t="str">
        <f>IF(ISERROR(VLOOKUP(F111,PinMuxPub!$C$3:$C$132,1,FALSE)),"No","Yes")</f>
        <v>No</v>
      </c>
      <c r="R111" s="298" t="str">
        <f t="shared" si="15"/>
        <v>No</v>
      </c>
    </row>
    <row r="112" spans="1:18">
      <c r="A112" s="302">
        <f t="shared" si="11"/>
        <v>107</v>
      </c>
      <c r="B112" s="9">
        <f t="shared" si="8"/>
        <v>9</v>
      </c>
      <c r="C112" s="9">
        <f t="shared" si="9"/>
        <v>7</v>
      </c>
      <c r="D112" s="9" t="str">
        <f t="shared" si="10"/>
        <v>K</v>
      </c>
      <c r="E112" s="9">
        <f t="shared" si="12"/>
        <v>8</v>
      </c>
      <c r="F112" s="293" t="str">
        <f>VLOOKUP(D112,BallMap!$A$1:$X$39,MATCH(E112,BallMap!$A$1:$O$1,0),FALSE)</f>
        <v>VDD_USB_CAP</v>
      </c>
      <c r="G112" s="288">
        <f t="shared" si="13"/>
        <v>108</v>
      </c>
      <c r="H112" s="11" t="str">
        <f t="shared" si="14"/>
        <v>K8</v>
      </c>
      <c r="I112" s="180" t="str">
        <f>IF(ISERROR(VLOOKUP($F112,PinMuxPub!$C$2:$M$132,MATCH(I$4,PinMuxPub!$C$2:$M$2,0),FALSE)),"",VLOOKUP($F112,PinMuxPub!$C$2:$M$132,MATCH(I$4,PinMuxPub!$C$2:$M$2,0),FALSE))</f>
        <v/>
      </c>
      <c r="J112" s="180" t="str">
        <f>IF(ISERROR(VLOOKUP($F112,PinMuxPub!$C$2:$M$132,MATCH(J$4,PinMuxPub!$C$2:$M$2,0),FALSE)),"",VLOOKUP($F112,PinMuxPub!$C$2:$M$132,MATCH(J$4,PinMuxPub!$C$2:$M$2,0),FALSE))</f>
        <v/>
      </c>
      <c r="K112" s="180" t="str">
        <f>IF(ISERROR(VLOOKUP($F112,PinMuxPub!$C$2:$M$132,MATCH(K$4,PinMuxPub!$C$2:$M$2,0),FALSE)),"",VLOOKUP($F112,PinMuxPub!$C$2:$M$132,MATCH(K$4,PinMuxPub!$C$2:$M$2,0),FALSE))</f>
        <v/>
      </c>
      <c r="L112" s="180" t="str">
        <f>IF(ISERROR(VLOOKUP($F112,PinMuxPub!$C$2:$M$132,MATCH(L$4,PinMuxPub!$C$2:$M$2,0),FALSE)),"",VLOOKUP($F112,PinMuxPub!$C$2:$M$132,MATCH(L$4,PinMuxPub!$C$2:$M$2,0),FALSE))</f>
        <v/>
      </c>
      <c r="M112" s="180" t="str">
        <f>IF(ISERROR(VLOOKUP($F112,PinMuxPub!$C$2:$M$132,MATCH(M$4,PinMuxPub!$C$2:$M$2,0),FALSE)),"",VLOOKUP($F112,PinMuxPub!$C$2:$M$132,MATCH(M$4,PinMuxPub!$C$2:$M$2,0),FALSE))</f>
        <v/>
      </c>
      <c r="N112" s="180" t="str">
        <f>IF(ISERROR(VLOOKUP($F112,PinMuxPub!$C$2:$M$132,MATCH(N$4,PinMuxPub!$C$2:$M$2,0),FALSE)),"",VLOOKUP($F112,PinMuxPub!$C$2:$M$132,MATCH(N$4,PinMuxPub!$C$2:$M$2,0),FALSE))</f>
        <v/>
      </c>
      <c r="O112" s="180" t="str">
        <f>IF(ISERROR(VLOOKUP($F112,PinMuxPub!$C$2:$M$132,MATCH(O$4,PinMuxPub!$C$2:$M$2,0),FALSE)),"",VLOOKUP($F112,PinMuxPub!$C$2:$M$132,MATCH(O$4,PinMuxPub!$C$2:$M$2,0),FALSE))</f>
        <v/>
      </c>
      <c r="P112" s="286" t="str">
        <f>IF(ISERROR(VLOOKUP($F112,PinMuxPub!$C$2:$M$132,MATCH(P$4,PinMuxPub!$C$2:$M$2,0),FALSE)),"",VLOOKUP($F112,PinMuxPub!$C$2:$M$132,MATCH(P$4,PinMuxPub!$C$2:$M$2,0),FALSE))</f>
        <v/>
      </c>
      <c r="Q112" s="300" t="str">
        <f>IF(ISERROR(VLOOKUP(F112,PinMuxPub!$C$3:$C$132,1,FALSE)),"No","Yes")</f>
        <v>No</v>
      </c>
      <c r="R112" s="298" t="str">
        <f t="shared" si="15"/>
        <v>No</v>
      </c>
    </row>
    <row r="113" spans="1:18">
      <c r="A113" s="302">
        <f t="shared" si="11"/>
        <v>108</v>
      </c>
      <c r="B113" s="9">
        <f t="shared" si="8"/>
        <v>10</v>
      </c>
      <c r="C113" s="9">
        <f t="shared" si="9"/>
        <v>7</v>
      </c>
      <c r="D113" s="9" t="str">
        <f t="shared" si="10"/>
        <v>L</v>
      </c>
      <c r="E113" s="9">
        <f t="shared" si="12"/>
        <v>8</v>
      </c>
      <c r="F113" s="293" t="str">
        <f>VLOOKUP(D113,BallMap!$A$1:$X$39,MATCH(E113,BallMap!$A$1:$O$1,0),FALSE)</f>
        <v>USB_OTG1_DP</v>
      </c>
      <c r="G113" s="288">
        <f t="shared" si="13"/>
        <v>109</v>
      </c>
      <c r="H113" s="11" t="str">
        <f t="shared" si="14"/>
        <v>L8</v>
      </c>
      <c r="I113" s="180" t="str">
        <f>IF(ISERROR(VLOOKUP($F113,PinMuxPub!$C$2:$M$132,MATCH(I$4,PinMuxPub!$C$2:$M$2,0),FALSE)),"",VLOOKUP($F113,PinMuxPub!$C$2:$M$132,MATCH(I$4,PinMuxPub!$C$2:$M$2,0),FALSE))</f>
        <v/>
      </c>
      <c r="J113" s="180" t="str">
        <f>IF(ISERROR(VLOOKUP($F113,PinMuxPub!$C$2:$M$132,MATCH(J$4,PinMuxPub!$C$2:$M$2,0),FALSE)),"",VLOOKUP($F113,PinMuxPub!$C$2:$M$132,MATCH(J$4,PinMuxPub!$C$2:$M$2,0),FALSE))</f>
        <v/>
      </c>
      <c r="K113" s="180" t="str">
        <f>IF(ISERROR(VLOOKUP($F113,PinMuxPub!$C$2:$M$132,MATCH(K$4,PinMuxPub!$C$2:$M$2,0),FALSE)),"",VLOOKUP($F113,PinMuxPub!$C$2:$M$132,MATCH(K$4,PinMuxPub!$C$2:$M$2,0),FALSE))</f>
        <v/>
      </c>
      <c r="L113" s="180" t="str">
        <f>IF(ISERROR(VLOOKUP($F113,PinMuxPub!$C$2:$M$132,MATCH(L$4,PinMuxPub!$C$2:$M$2,0),FALSE)),"",VLOOKUP($F113,PinMuxPub!$C$2:$M$132,MATCH(L$4,PinMuxPub!$C$2:$M$2,0),FALSE))</f>
        <v/>
      </c>
      <c r="M113" s="180" t="str">
        <f>IF(ISERROR(VLOOKUP($F113,PinMuxPub!$C$2:$M$132,MATCH(M$4,PinMuxPub!$C$2:$M$2,0),FALSE)),"",VLOOKUP($F113,PinMuxPub!$C$2:$M$132,MATCH(M$4,PinMuxPub!$C$2:$M$2,0),FALSE))</f>
        <v/>
      </c>
      <c r="N113" s="180" t="str">
        <f>IF(ISERROR(VLOOKUP($F113,PinMuxPub!$C$2:$M$132,MATCH(N$4,PinMuxPub!$C$2:$M$2,0),FALSE)),"",VLOOKUP($F113,PinMuxPub!$C$2:$M$132,MATCH(N$4,PinMuxPub!$C$2:$M$2,0),FALSE))</f>
        <v/>
      </c>
      <c r="O113" s="180" t="str">
        <f>IF(ISERROR(VLOOKUP($F113,PinMuxPub!$C$2:$M$132,MATCH(O$4,PinMuxPub!$C$2:$M$2,0),FALSE)),"",VLOOKUP($F113,PinMuxPub!$C$2:$M$132,MATCH(O$4,PinMuxPub!$C$2:$M$2,0),FALSE))</f>
        <v/>
      </c>
      <c r="P113" s="286" t="str">
        <f>IF(ISERROR(VLOOKUP($F113,PinMuxPub!$C$2:$M$132,MATCH(P$4,PinMuxPub!$C$2:$M$2,0),FALSE)),"",VLOOKUP($F113,PinMuxPub!$C$2:$M$132,MATCH(P$4,PinMuxPub!$C$2:$M$2,0),FALSE))</f>
        <v/>
      </c>
      <c r="Q113" s="300" t="str">
        <f>IF(ISERROR(VLOOKUP(F113,PinMuxPub!$C$3:$C$132,1,FALSE)),"No","Yes")</f>
        <v>No</v>
      </c>
      <c r="R113" s="298" t="str">
        <f t="shared" si="15"/>
        <v>No</v>
      </c>
    </row>
    <row r="114" spans="1:18">
      <c r="A114" s="302">
        <f t="shared" si="11"/>
        <v>109</v>
      </c>
      <c r="B114" s="9">
        <f t="shared" si="8"/>
        <v>11</v>
      </c>
      <c r="C114" s="9">
        <f t="shared" si="9"/>
        <v>7</v>
      </c>
      <c r="D114" s="9" t="str">
        <f t="shared" si="10"/>
        <v>M</v>
      </c>
      <c r="E114" s="9">
        <f t="shared" si="12"/>
        <v>8</v>
      </c>
      <c r="F114" s="293" t="str">
        <f>VLOOKUP(D114,BallMap!$A$1:$X$39,MATCH(E114,BallMap!$A$1:$O$1,0),FALSE)</f>
        <v>USB_OTG1_DN</v>
      </c>
      <c r="G114" s="288">
        <f t="shared" si="13"/>
        <v>110</v>
      </c>
      <c r="H114" s="11" t="str">
        <f t="shared" si="14"/>
        <v>M8</v>
      </c>
      <c r="I114" s="180" t="str">
        <f>IF(ISERROR(VLOOKUP($F114,PinMuxPub!$C$2:$M$132,MATCH(I$4,PinMuxPub!$C$2:$M$2,0),FALSE)),"",VLOOKUP($F114,PinMuxPub!$C$2:$M$132,MATCH(I$4,PinMuxPub!$C$2:$M$2,0),FALSE))</f>
        <v/>
      </c>
      <c r="J114" s="180" t="str">
        <f>IF(ISERROR(VLOOKUP($F114,PinMuxPub!$C$2:$M$132,MATCH(J$4,PinMuxPub!$C$2:$M$2,0),FALSE)),"",VLOOKUP($F114,PinMuxPub!$C$2:$M$132,MATCH(J$4,PinMuxPub!$C$2:$M$2,0),FALSE))</f>
        <v/>
      </c>
      <c r="K114" s="180" t="str">
        <f>IF(ISERROR(VLOOKUP($F114,PinMuxPub!$C$2:$M$132,MATCH(K$4,PinMuxPub!$C$2:$M$2,0),FALSE)),"",VLOOKUP($F114,PinMuxPub!$C$2:$M$132,MATCH(K$4,PinMuxPub!$C$2:$M$2,0),FALSE))</f>
        <v/>
      </c>
      <c r="L114" s="180" t="str">
        <f>IF(ISERROR(VLOOKUP($F114,PinMuxPub!$C$2:$M$132,MATCH(L$4,PinMuxPub!$C$2:$M$2,0),FALSE)),"",VLOOKUP($F114,PinMuxPub!$C$2:$M$132,MATCH(L$4,PinMuxPub!$C$2:$M$2,0),FALSE))</f>
        <v/>
      </c>
      <c r="M114" s="180" t="str">
        <f>IF(ISERROR(VLOOKUP($F114,PinMuxPub!$C$2:$M$132,MATCH(M$4,PinMuxPub!$C$2:$M$2,0),FALSE)),"",VLOOKUP($F114,PinMuxPub!$C$2:$M$132,MATCH(M$4,PinMuxPub!$C$2:$M$2,0),FALSE))</f>
        <v/>
      </c>
      <c r="N114" s="180" t="str">
        <f>IF(ISERROR(VLOOKUP($F114,PinMuxPub!$C$2:$M$132,MATCH(N$4,PinMuxPub!$C$2:$M$2,0),FALSE)),"",VLOOKUP($F114,PinMuxPub!$C$2:$M$132,MATCH(N$4,PinMuxPub!$C$2:$M$2,0),FALSE))</f>
        <v/>
      </c>
      <c r="O114" s="180" t="str">
        <f>IF(ISERROR(VLOOKUP($F114,PinMuxPub!$C$2:$M$132,MATCH(O$4,PinMuxPub!$C$2:$M$2,0),FALSE)),"",VLOOKUP($F114,PinMuxPub!$C$2:$M$132,MATCH(O$4,PinMuxPub!$C$2:$M$2,0),FALSE))</f>
        <v/>
      </c>
      <c r="P114" s="286" t="str">
        <f>IF(ISERROR(VLOOKUP($F114,PinMuxPub!$C$2:$M$132,MATCH(P$4,PinMuxPub!$C$2:$M$2,0),FALSE)),"",VLOOKUP($F114,PinMuxPub!$C$2:$M$132,MATCH(P$4,PinMuxPub!$C$2:$M$2,0),FALSE))</f>
        <v/>
      </c>
      <c r="Q114" s="300" t="str">
        <f>IF(ISERROR(VLOOKUP(F114,PinMuxPub!$C$3:$C$132,1,FALSE)),"No","Yes")</f>
        <v>No</v>
      </c>
      <c r="R114" s="298" t="str">
        <f t="shared" si="15"/>
        <v>No</v>
      </c>
    </row>
    <row r="115" spans="1:18">
      <c r="A115" s="302">
        <f t="shared" si="11"/>
        <v>110</v>
      </c>
      <c r="B115" s="9">
        <f t="shared" si="8"/>
        <v>12</v>
      </c>
      <c r="C115" s="9">
        <f t="shared" si="9"/>
        <v>7</v>
      </c>
      <c r="D115" s="9" t="str">
        <f t="shared" si="10"/>
        <v>N</v>
      </c>
      <c r="E115" s="9">
        <f t="shared" si="12"/>
        <v>8</v>
      </c>
      <c r="F115" s="293" t="str">
        <f>VLOOKUP(D115,BallMap!$A$1:$X$39,MATCH(E115,BallMap!$A$1:$O$1,0),FALSE)</f>
        <v>VSS</v>
      </c>
      <c r="G115" s="288">
        <f t="shared" si="13"/>
        <v>111</v>
      </c>
      <c r="H115" s="11" t="str">
        <f t="shared" si="14"/>
        <v>N8</v>
      </c>
      <c r="I115" s="180" t="str">
        <f>IF(ISERROR(VLOOKUP($F115,PinMuxPub!$C$2:$M$132,MATCH(I$4,PinMuxPub!$C$2:$M$2,0),FALSE)),"",VLOOKUP($F115,PinMuxPub!$C$2:$M$132,MATCH(I$4,PinMuxPub!$C$2:$M$2,0),FALSE))</f>
        <v/>
      </c>
      <c r="J115" s="180" t="str">
        <f>IF(ISERROR(VLOOKUP($F115,PinMuxPub!$C$2:$M$132,MATCH(J$4,PinMuxPub!$C$2:$M$2,0),FALSE)),"",VLOOKUP($F115,PinMuxPub!$C$2:$M$132,MATCH(J$4,PinMuxPub!$C$2:$M$2,0),FALSE))</f>
        <v/>
      </c>
      <c r="K115" s="180" t="str">
        <f>IF(ISERROR(VLOOKUP($F115,PinMuxPub!$C$2:$M$132,MATCH(K$4,PinMuxPub!$C$2:$M$2,0),FALSE)),"",VLOOKUP($F115,PinMuxPub!$C$2:$M$132,MATCH(K$4,PinMuxPub!$C$2:$M$2,0),FALSE))</f>
        <v/>
      </c>
      <c r="L115" s="180" t="str">
        <f>IF(ISERROR(VLOOKUP($F115,PinMuxPub!$C$2:$M$132,MATCH(L$4,PinMuxPub!$C$2:$M$2,0),FALSE)),"",VLOOKUP($F115,PinMuxPub!$C$2:$M$132,MATCH(L$4,PinMuxPub!$C$2:$M$2,0),FALSE))</f>
        <v/>
      </c>
      <c r="M115" s="180" t="str">
        <f>IF(ISERROR(VLOOKUP($F115,PinMuxPub!$C$2:$M$132,MATCH(M$4,PinMuxPub!$C$2:$M$2,0),FALSE)),"",VLOOKUP($F115,PinMuxPub!$C$2:$M$132,MATCH(M$4,PinMuxPub!$C$2:$M$2,0),FALSE))</f>
        <v/>
      </c>
      <c r="N115" s="180" t="str">
        <f>IF(ISERROR(VLOOKUP($F115,PinMuxPub!$C$2:$M$132,MATCH(N$4,PinMuxPub!$C$2:$M$2,0),FALSE)),"",VLOOKUP($F115,PinMuxPub!$C$2:$M$132,MATCH(N$4,PinMuxPub!$C$2:$M$2,0),FALSE))</f>
        <v/>
      </c>
      <c r="O115" s="180" t="str">
        <f>IF(ISERROR(VLOOKUP($F115,PinMuxPub!$C$2:$M$132,MATCH(O$4,PinMuxPub!$C$2:$M$2,0),FALSE)),"",VLOOKUP($F115,PinMuxPub!$C$2:$M$132,MATCH(O$4,PinMuxPub!$C$2:$M$2,0),FALSE))</f>
        <v/>
      </c>
      <c r="P115" s="286" t="str">
        <f>IF(ISERROR(VLOOKUP($F115,PinMuxPub!$C$2:$M$132,MATCH(P$4,PinMuxPub!$C$2:$M$2,0),FALSE)),"",VLOOKUP($F115,PinMuxPub!$C$2:$M$132,MATCH(P$4,PinMuxPub!$C$2:$M$2,0),FALSE))</f>
        <v/>
      </c>
      <c r="Q115" s="300" t="str">
        <f>IF(ISERROR(VLOOKUP(F115,PinMuxPub!$C$3:$C$132,1,FALSE)),"No","Yes")</f>
        <v>No</v>
      </c>
      <c r="R115" s="298" t="str">
        <f t="shared" si="15"/>
        <v>No</v>
      </c>
    </row>
    <row r="116" spans="1:18">
      <c r="A116" s="302">
        <f t="shared" si="11"/>
        <v>111</v>
      </c>
      <c r="B116" s="9">
        <f t="shared" si="8"/>
        <v>13</v>
      </c>
      <c r="C116" s="9">
        <f t="shared" si="9"/>
        <v>7</v>
      </c>
      <c r="D116" s="9" t="str">
        <f t="shared" si="10"/>
        <v>P</v>
      </c>
      <c r="E116" s="9">
        <f t="shared" si="12"/>
        <v>8</v>
      </c>
      <c r="F116" s="293" t="str">
        <f>VLOOKUP(D116,BallMap!$A$1:$X$39,MATCH(E116,BallMap!$A$1:$O$1,0),FALSE)</f>
        <v>VDD_HIGH_CAP</v>
      </c>
      <c r="G116" s="288">
        <f t="shared" si="13"/>
        <v>112</v>
      </c>
      <c r="H116" s="11" t="str">
        <f t="shared" si="14"/>
        <v>P8</v>
      </c>
      <c r="I116" s="180" t="str">
        <f>IF(ISERROR(VLOOKUP($F116,PinMuxPub!$C$2:$M$132,MATCH(I$4,PinMuxPub!$C$2:$M$2,0),FALSE)),"",VLOOKUP($F116,PinMuxPub!$C$2:$M$132,MATCH(I$4,PinMuxPub!$C$2:$M$2,0),FALSE))</f>
        <v/>
      </c>
      <c r="J116" s="180" t="str">
        <f>IF(ISERROR(VLOOKUP($F116,PinMuxPub!$C$2:$M$132,MATCH(J$4,PinMuxPub!$C$2:$M$2,0),FALSE)),"",VLOOKUP($F116,PinMuxPub!$C$2:$M$132,MATCH(J$4,PinMuxPub!$C$2:$M$2,0),FALSE))</f>
        <v/>
      </c>
      <c r="K116" s="180" t="str">
        <f>IF(ISERROR(VLOOKUP($F116,PinMuxPub!$C$2:$M$132,MATCH(K$4,PinMuxPub!$C$2:$M$2,0),FALSE)),"",VLOOKUP($F116,PinMuxPub!$C$2:$M$132,MATCH(K$4,PinMuxPub!$C$2:$M$2,0),FALSE))</f>
        <v/>
      </c>
      <c r="L116" s="180" t="str">
        <f>IF(ISERROR(VLOOKUP($F116,PinMuxPub!$C$2:$M$132,MATCH(L$4,PinMuxPub!$C$2:$M$2,0),FALSE)),"",VLOOKUP($F116,PinMuxPub!$C$2:$M$132,MATCH(L$4,PinMuxPub!$C$2:$M$2,0),FALSE))</f>
        <v/>
      </c>
      <c r="M116" s="180" t="str">
        <f>IF(ISERROR(VLOOKUP($F116,PinMuxPub!$C$2:$M$132,MATCH(M$4,PinMuxPub!$C$2:$M$2,0),FALSE)),"",VLOOKUP($F116,PinMuxPub!$C$2:$M$132,MATCH(M$4,PinMuxPub!$C$2:$M$2,0),FALSE))</f>
        <v/>
      </c>
      <c r="N116" s="180" t="str">
        <f>IF(ISERROR(VLOOKUP($F116,PinMuxPub!$C$2:$M$132,MATCH(N$4,PinMuxPub!$C$2:$M$2,0),FALSE)),"",VLOOKUP($F116,PinMuxPub!$C$2:$M$132,MATCH(N$4,PinMuxPub!$C$2:$M$2,0),FALSE))</f>
        <v/>
      </c>
      <c r="O116" s="180" t="str">
        <f>IF(ISERROR(VLOOKUP($F116,PinMuxPub!$C$2:$M$132,MATCH(O$4,PinMuxPub!$C$2:$M$2,0),FALSE)),"",VLOOKUP($F116,PinMuxPub!$C$2:$M$132,MATCH(O$4,PinMuxPub!$C$2:$M$2,0),FALSE))</f>
        <v/>
      </c>
      <c r="P116" s="286" t="str">
        <f>IF(ISERROR(VLOOKUP($F116,PinMuxPub!$C$2:$M$132,MATCH(P$4,PinMuxPub!$C$2:$M$2,0),FALSE)),"",VLOOKUP($F116,PinMuxPub!$C$2:$M$132,MATCH(P$4,PinMuxPub!$C$2:$M$2,0),FALSE))</f>
        <v/>
      </c>
      <c r="Q116" s="300" t="str">
        <f>IF(ISERROR(VLOOKUP(F116,PinMuxPub!$C$3:$C$132,1,FALSE)),"No","Yes")</f>
        <v>No</v>
      </c>
      <c r="R116" s="298" t="str">
        <f t="shared" si="15"/>
        <v>No</v>
      </c>
    </row>
    <row r="117" spans="1:18">
      <c r="A117" s="302">
        <f t="shared" si="11"/>
        <v>112</v>
      </c>
      <c r="B117" s="9">
        <f t="shared" si="8"/>
        <v>0</v>
      </c>
      <c r="C117" s="9">
        <f t="shared" si="9"/>
        <v>8</v>
      </c>
      <c r="D117" s="9" t="str">
        <f t="shared" si="10"/>
        <v>A</v>
      </c>
      <c r="E117" s="9">
        <f t="shared" si="12"/>
        <v>9</v>
      </c>
      <c r="F117" s="293" t="str">
        <f>VLOOKUP(D117,BallMap!$A$1:$X$39,MATCH(E117,BallMap!$A$1:$O$1,0),FALSE)</f>
        <v>GPIO_B0_07</v>
      </c>
      <c r="G117" s="288">
        <f t="shared" si="13"/>
        <v>113</v>
      </c>
      <c r="H117" s="11" t="str">
        <f t="shared" si="14"/>
        <v>A9</v>
      </c>
      <c r="I117" s="180" t="str">
        <f>IF(ISERROR(VLOOKUP($F117,PinMuxPub!$C$2:$M$132,MATCH(I$4,PinMuxPub!$C$2:$M$2,0),FALSE)),"",VLOOKUP($F117,PinMuxPub!$C$2:$M$132,MATCH(I$4,PinMuxPub!$C$2:$M$2,0),FALSE))</f>
        <v>lcdif.DATA[3]</v>
      </c>
      <c r="J117" s="180" t="str">
        <f>IF(ISERROR(VLOOKUP($F117,PinMuxPub!$C$2:$M$132,MATCH(J$4,PinMuxPub!$C$2:$M$2,0),FALSE)),"",VLOOKUP($F117,PinMuxPub!$C$2:$M$132,MATCH(J$4,PinMuxPub!$C$2:$M$2,0),FALSE))</f>
        <v>qtimer3.TIMER1</v>
      </c>
      <c r="K117" s="180" t="str">
        <f>IF(ISERROR(VLOOKUP($F117,PinMuxPub!$C$2:$M$132,MATCH(K$4,PinMuxPub!$C$2:$M$2,0),FALSE)),"",VLOOKUP($F117,PinMuxPub!$C$2:$M$132,MATCH(K$4,PinMuxPub!$C$2:$M$2,0),FALSE))</f>
        <v>flexpwm2.PWMB[0]</v>
      </c>
      <c r="L117" s="180" t="str">
        <f>IF(ISERROR(VLOOKUP($F117,PinMuxPub!$C$2:$M$132,MATCH(L$4,PinMuxPub!$C$2:$M$2,0),FALSE)),"",VLOOKUP($F117,PinMuxPub!$C$2:$M$132,MATCH(L$4,PinMuxPub!$C$2:$M$2,0),FALSE))</f>
        <v>cm7_mx6rt.TRACE[3]</v>
      </c>
      <c r="M117" s="180" t="str">
        <f>IF(ISERROR(VLOOKUP($F117,PinMuxPub!$C$2:$M$132,MATCH(M$4,PinMuxPub!$C$2:$M$2,0),FALSE)),"",VLOOKUP($F117,PinMuxPub!$C$2:$M$132,MATCH(M$4,PinMuxPub!$C$2:$M$2,0),FALSE))</f>
        <v>flexio2.FLEXIO[7]</v>
      </c>
      <c r="N117" s="180" t="str">
        <f>IF(ISERROR(VLOOKUP($F117,PinMuxPub!$C$2:$M$132,MATCH(N$4,PinMuxPub!$C$2:$M$2,0),FALSE)),"",VLOOKUP($F117,PinMuxPub!$C$2:$M$132,MATCH(N$4,PinMuxPub!$C$2:$M$2,0),FALSE))</f>
        <v>gpio2.IO[7]</v>
      </c>
      <c r="O117" s="180" t="str">
        <f>IF(ISERROR(VLOOKUP($F117,PinMuxPub!$C$2:$M$132,MATCH(O$4,PinMuxPub!$C$2:$M$2,0),FALSE)),"",VLOOKUP($F117,PinMuxPub!$C$2:$M$132,MATCH(O$4,PinMuxPub!$C$2:$M$2,0),FALSE))</f>
        <v>src.BT_CFG[3]</v>
      </c>
      <c r="P117" s="286" t="str">
        <f>IF(ISERROR(VLOOKUP($F117,PinMuxPub!$C$2:$M$132,MATCH(P$4,PinMuxPub!$C$2:$M$2,0),FALSE)),"",VLOOKUP($F117,PinMuxPub!$C$2:$M$132,MATCH(P$4,PinMuxPub!$C$2:$M$2,0),FALSE))</f>
        <v>tpsmp.HDATA[5]</v>
      </c>
      <c r="Q117" s="300" t="str">
        <f>IF(ISERROR(VLOOKUP(F117,PinMuxPub!$C$3:$C$132,1,FALSE)),"No","Yes")</f>
        <v>Yes</v>
      </c>
      <c r="R117" s="298" t="str">
        <f t="shared" si="15"/>
        <v>Yes</v>
      </c>
    </row>
    <row r="118" spans="1:18">
      <c r="A118" s="302">
        <f t="shared" si="11"/>
        <v>113</v>
      </c>
      <c r="B118" s="9">
        <f t="shared" si="8"/>
        <v>1</v>
      </c>
      <c r="C118" s="9">
        <f t="shared" si="9"/>
        <v>8</v>
      </c>
      <c r="D118" s="9" t="str">
        <f t="shared" si="10"/>
        <v>B</v>
      </c>
      <c r="E118" s="9">
        <f t="shared" si="12"/>
        <v>9</v>
      </c>
      <c r="F118" s="293" t="str">
        <f>VLOOKUP(D118,BallMap!$A$1:$X$39,MATCH(E118,BallMap!$A$1:$O$1,0),FALSE)</f>
        <v>GPIO_B0_08</v>
      </c>
      <c r="G118" s="288">
        <f t="shared" si="13"/>
        <v>114</v>
      </c>
      <c r="H118" s="11" t="str">
        <f t="shared" si="14"/>
        <v>B9</v>
      </c>
      <c r="I118" s="180" t="str">
        <f>IF(ISERROR(VLOOKUP($F118,PinMuxPub!$C$2:$M$132,MATCH(I$4,PinMuxPub!$C$2:$M$2,0),FALSE)),"",VLOOKUP($F118,PinMuxPub!$C$2:$M$132,MATCH(I$4,PinMuxPub!$C$2:$M$2,0),FALSE))</f>
        <v>lcdif.DATA[4]</v>
      </c>
      <c r="J118" s="180" t="str">
        <f>IF(ISERROR(VLOOKUP($F118,PinMuxPub!$C$2:$M$132,MATCH(J$4,PinMuxPub!$C$2:$M$2,0),FALSE)),"",VLOOKUP($F118,PinMuxPub!$C$2:$M$132,MATCH(J$4,PinMuxPub!$C$2:$M$2,0),FALSE))</f>
        <v>qtimer3.TIMER2</v>
      </c>
      <c r="K118" s="180" t="str">
        <f>IF(ISERROR(VLOOKUP($F118,PinMuxPub!$C$2:$M$132,MATCH(K$4,PinMuxPub!$C$2:$M$2,0),FALSE)),"",VLOOKUP($F118,PinMuxPub!$C$2:$M$132,MATCH(K$4,PinMuxPub!$C$2:$M$2,0),FALSE))</f>
        <v>flexpwm2.PWMA[1]</v>
      </c>
      <c r="L118" s="180" t="str">
        <f>IF(ISERROR(VLOOKUP($F118,PinMuxPub!$C$2:$M$132,MATCH(L$4,PinMuxPub!$C$2:$M$2,0),FALSE)),"",VLOOKUP($F118,PinMuxPub!$C$2:$M$132,MATCH(L$4,PinMuxPub!$C$2:$M$2,0),FALSE))</f>
        <v>lpuart3.TX</v>
      </c>
      <c r="M118" s="180" t="str">
        <f>IF(ISERROR(VLOOKUP($F118,PinMuxPub!$C$2:$M$132,MATCH(M$4,PinMuxPub!$C$2:$M$2,0),FALSE)),"",VLOOKUP($F118,PinMuxPub!$C$2:$M$132,MATCH(M$4,PinMuxPub!$C$2:$M$2,0),FALSE))</f>
        <v>flexio2.FLEXIO[8]</v>
      </c>
      <c r="N118" s="180" t="str">
        <f>IF(ISERROR(VLOOKUP($F118,PinMuxPub!$C$2:$M$132,MATCH(N$4,PinMuxPub!$C$2:$M$2,0),FALSE)),"",VLOOKUP($F118,PinMuxPub!$C$2:$M$132,MATCH(N$4,PinMuxPub!$C$2:$M$2,0),FALSE))</f>
        <v>gpio2.IO[8]</v>
      </c>
      <c r="O118" s="180" t="str">
        <f>IF(ISERROR(VLOOKUP($F118,PinMuxPub!$C$2:$M$132,MATCH(O$4,PinMuxPub!$C$2:$M$2,0),FALSE)),"",VLOOKUP($F118,PinMuxPub!$C$2:$M$132,MATCH(O$4,PinMuxPub!$C$2:$M$2,0),FALSE))</f>
        <v>src.BT_CFG[4]</v>
      </c>
      <c r="P118" s="286" t="str">
        <f>IF(ISERROR(VLOOKUP($F118,PinMuxPub!$C$2:$M$132,MATCH(P$4,PinMuxPub!$C$2:$M$2,0),FALSE)),"",VLOOKUP($F118,PinMuxPub!$C$2:$M$132,MATCH(P$4,PinMuxPub!$C$2:$M$2,0),FALSE))</f>
        <v>tpsmp.HDATA[6]</v>
      </c>
      <c r="Q118" s="300" t="str">
        <f>IF(ISERROR(VLOOKUP(F118,PinMuxPub!$C$3:$C$132,1,FALSE)),"No","Yes")</f>
        <v>Yes</v>
      </c>
      <c r="R118" s="298" t="str">
        <f t="shared" si="15"/>
        <v>Yes</v>
      </c>
    </row>
    <row r="119" spans="1:18">
      <c r="A119" s="302">
        <f t="shared" si="11"/>
        <v>114</v>
      </c>
      <c r="B119" s="9">
        <f t="shared" si="8"/>
        <v>2</v>
      </c>
      <c r="C119" s="9">
        <f t="shared" si="9"/>
        <v>8</v>
      </c>
      <c r="D119" s="9" t="str">
        <f t="shared" si="10"/>
        <v>C</v>
      </c>
      <c r="E119" s="9">
        <f t="shared" si="12"/>
        <v>9</v>
      </c>
      <c r="F119" s="293" t="str">
        <f>VLOOKUP(D119,BallMap!$A$1:$X$39,MATCH(E119,BallMap!$A$1:$O$1,0),FALSE)</f>
        <v>GPIO_B0_09</v>
      </c>
      <c r="G119" s="288">
        <f t="shared" si="13"/>
        <v>115</v>
      </c>
      <c r="H119" s="11" t="str">
        <f t="shared" si="14"/>
        <v>C9</v>
      </c>
      <c r="I119" s="180" t="str">
        <f>IF(ISERROR(VLOOKUP($F119,PinMuxPub!$C$2:$M$132,MATCH(I$4,PinMuxPub!$C$2:$M$2,0),FALSE)),"",VLOOKUP($F119,PinMuxPub!$C$2:$M$132,MATCH(I$4,PinMuxPub!$C$2:$M$2,0),FALSE))</f>
        <v>lcdif.DATA[5]</v>
      </c>
      <c r="J119" s="180" t="str">
        <f>IF(ISERROR(VLOOKUP($F119,PinMuxPub!$C$2:$M$132,MATCH(J$4,PinMuxPub!$C$2:$M$2,0),FALSE)),"",VLOOKUP($F119,PinMuxPub!$C$2:$M$132,MATCH(J$4,PinMuxPub!$C$2:$M$2,0),FALSE))</f>
        <v>qtimer4.TIMER0</v>
      </c>
      <c r="K119" s="180" t="str">
        <f>IF(ISERROR(VLOOKUP($F119,PinMuxPub!$C$2:$M$132,MATCH(K$4,PinMuxPub!$C$2:$M$2,0),FALSE)),"",VLOOKUP($F119,PinMuxPub!$C$2:$M$132,MATCH(K$4,PinMuxPub!$C$2:$M$2,0),FALSE))</f>
        <v>flexpwm2.PWMB[1]</v>
      </c>
      <c r="L119" s="180" t="str">
        <f>IF(ISERROR(VLOOKUP($F119,PinMuxPub!$C$2:$M$132,MATCH(L$4,PinMuxPub!$C$2:$M$2,0),FALSE)),"",VLOOKUP($F119,PinMuxPub!$C$2:$M$132,MATCH(L$4,PinMuxPub!$C$2:$M$2,0),FALSE))</f>
        <v>lpuart3.RX</v>
      </c>
      <c r="M119" s="180" t="str">
        <f>IF(ISERROR(VLOOKUP($F119,PinMuxPub!$C$2:$M$132,MATCH(M$4,PinMuxPub!$C$2:$M$2,0),FALSE)),"",VLOOKUP($F119,PinMuxPub!$C$2:$M$132,MATCH(M$4,PinMuxPub!$C$2:$M$2,0),FALSE))</f>
        <v>flexio2.FLEXIO[9]</v>
      </c>
      <c r="N119" s="180" t="str">
        <f>IF(ISERROR(VLOOKUP($F119,PinMuxPub!$C$2:$M$132,MATCH(N$4,PinMuxPub!$C$2:$M$2,0),FALSE)),"",VLOOKUP($F119,PinMuxPub!$C$2:$M$132,MATCH(N$4,PinMuxPub!$C$2:$M$2,0),FALSE))</f>
        <v>gpio2.IO[9]</v>
      </c>
      <c r="O119" s="180" t="str">
        <f>IF(ISERROR(VLOOKUP($F119,PinMuxPub!$C$2:$M$132,MATCH(O$4,PinMuxPub!$C$2:$M$2,0),FALSE)),"",VLOOKUP($F119,PinMuxPub!$C$2:$M$132,MATCH(O$4,PinMuxPub!$C$2:$M$2,0),FALSE))</f>
        <v>src.BT_CFG[5]</v>
      </c>
      <c r="P119" s="286" t="str">
        <f>IF(ISERROR(VLOOKUP($F119,PinMuxPub!$C$2:$M$132,MATCH(P$4,PinMuxPub!$C$2:$M$2,0),FALSE)),"",VLOOKUP($F119,PinMuxPub!$C$2:$M$132,MATCH(P$4,PinMuxPub!$C$2:$M$2,0),FALSE))</f>
        <v>tpsmp.HDATA[7]</v>
      </c>
      <c r="Q119" s="300" t="str">
        <f>IF(ISERROR(VLOOKUP(F119,PinMuxPub!$C$3:$C$132,1,FALSE)),"No","Yes")</f>
        <v>Yes</v>
      </c>
      <c r="R119" s="298" t="str">
        <f t="shared" si="15"/>
        <v>Yes</v>
      </c>
    </row>
    <row r="120" spans="1:18">
      <c r="A120" s="302">
        <f t="shared" si="11"/>
        <v>115</v>
      </c>
      <c r="B120" s="9">
        <f t="shared" si="8"/>
        <v>3</v>
      </c>
      <c r="C120" s="9">
        <f t="shared" si="9"/>
        <v>8</v>
      </c>
      <c r="D120" s="9" t="str">
        <f t="shared" si="10"/>
        <v>D</v>
      </c>
      <c r="E120" s="9">
        <f t="shared" si="12"/>
        <v>9</v>
      </c>
      <c r="F120" s="293" t="str">
        <f>VLOOKUP(D120,BallMap!$A$1:$X$39,MATCH(E120,BallMap!$A$1:$O$1,0),FALSE)</f>
        <v>GPIO_B0_10</v>
      </c>
      <c r="G120" s="288">
        <f t="shared" si="13"/>
        <v>116</v>
      </c>
      <c r="H120" s="11" t="str">
        <f t="shared" si="14"/>
        <v>D9</v>
      </c>
      <c r="I120" s="180" t="str">
        <f>IF(ISERROR(VLOOKUP($F120,PinMuxPub!$C$2:$M$132,MATCH(I$4,PinMuxPub!$C$2:$M$2,0),FALSE)),"",VLOOKUP($F120,PinMuxPub!$C$2:$M$132,MATCH(I$4,PinMuxPub!$C$2:$M$2,0),FALSE))</f>
        <v>lcdif.DATA[6]</v>
      </c>
      <c r="J120" s="180" t="str">
        <f>IF(ISERROR(VLOOKUP($F120,PinMuxPub!$C$2:$M$132,MATCH(J$4,PinMuxPub!$C$2:$M$2,0),FALSE)),"",VLOOKUP($F120,PinMuxPub!$C$2:$M$132,MATCH(J$4,PinMuxPub!$C$2:$M$2,0),FALSE))</f>
        <v>qtimer4.TIMER1</v>
      </c>
      <c r="K120" s="180" t="str">
        <f>IF(ISERROR(VLOOKUP($F120,PinMuxPub!$C$2:$M$132,MATCH(K$4,PinMuxPub!$C$2:$M$2,0),FALSE)),"",VLOOKUP($F120,PinMuxPub!$C$2:$M$132,MATCH(K$4,PinMuxPub!$C$2:$M$2,0),FALSE))</f>
        <v>flexpwm2.PWMA[2]</v>
      </c>
      <c r="L120" s="180" t="str">
        <f>IF(ISERROR(VLOOKUP($F120,PinMuxPub!$C$2:$M$132,MATCH(L$4,PinMuxPub!$C$2:$M$2,0),FALSE)),"",VLOOKUP($F120,PinMuxPub!$C$2:$M$132,MATCH(L$4,PinMuxPub!$C$2:$M$2,0),FALSE))</f>
        <v>sai1.TX_DATA[3]</v>
      </c>
      <c r="M120" s="180" t="str">
        <f>IF(ISERROR(VLOOKUP($F120,PinMuxPub!$C$2:$M$132,MATCH(M$4,PinMuxPub!$C$2:$M$2,0),FALSE)),"",VLOOKUP($F120,PinMuxPub!$C$2:$M$132,MATCH(M$4,PinMuxPub!$C$2:$M$2,0),FALSE))</f>
        <v>flexio2.FLEXIO[10]</v>
      </c>
      <c r="N120" s="180" t="str">
        <f>IF(ISERROR(VLOOKUP($F120,PinMuxPub!$C$2:$M$132,MATCH(N$4,PinMuxPub!$C$2:$M$2,0),FALSE)),"",VLOOKUP($F120,PinMuxPub!$C$2:$M$132,MATCH(N$4,PinMuxPub!$C$2:$M$2,0),FALSE))</f>
        <v>gpio2.IO[10]</v>
      </c>
      <c r="O120" s="180" t="str">
        <f>IF(ISERROR(VLOOKUP($F120,PinMuxPub!$C$2:$M$132,MATCH(O$4,PinMuxPub!$C$2:$M$2,0),FALSE)),"",VLOOKUP($F120,PinMuxPub!$C$2:$M$132,MATCH(O$4,PinMuxPub!$C$2:$M$2,0),FALSE))</f>
        <v>src.BT_CFG[6]</v>
      </c>
      <c r="P120" s="286" t="str">
        <f>IF(ISERROR(VLOOKUP($F120,PinMuxPub!$C$2:$M$132,MATCH(P$4,PinMuxPub!$C$2:$M$2,0),FALSE)),"",VLOOKUP($F120,PinMuxPub!$C$2:$M$132,MATCH(P$4,PinMuxPub!$C$2:$M$2,0),FALSE))</f>
        <v>tpsmp.HDATA[8]</v>
      </c>
      <c r="Q120" s="300" t="str">
        <f>IF(ISERROR(VLOOKUP(F120,PinMuxPub!$C$3:$C$132,1,FALSE)),"No","Yes")</f>
        <v>Yes</v>
      </c>
      <c r="R120" s="298" t="str">
        <f t="shared" si="15"/>
        <v>Yes</v>
      </c>
    </row>
    <row r="121" spans="1:18">
      <c r="A121" s="302">
        <f t="shared" si="11"/>
        <v>116</v>
      </c>
      <c r="B121" s="9">
        <f t="shared" si="8"/>
        <v>4</v>
      </c>
      <c r="C121" s="9">
        <f t="shared" si="9"/>
        <v>8</v>
      </c>
      <c r="D121" s="9" t="str">
        <f t="shared" si="10"/>
        <v>E</v>
      </c>
      <c r="E121" s="9">
        <f t="shared" si="12"/>
        <v>9</v>
      </c>
      <c r="F121" s="293" t="str">
        <f>VLOOKUP(D121,BallMap!$A$1:$X$39,MATCH(E121,BallMap!$A$1:$O$1,0),FALSE)</f>
        <v>NVCC_GPIO</v>
      </c>
      <c r="G121" s="288">
        <f t="shared" si="13"/>
        <v>117</v>
      </c>
      <c r="H121" s="11" t="str">
        <f t="shared" si="14"/>
        <v>E9</v>
      </c>
      <c r="I121" s="180" t="str">
        <f>IF(ISERROR(VLOOKUP($F121,PinMuxPub!$C$2:$M$132,MATCH(I$4,PinMuxPub!$C$2:$M$2,0),FALSE)),"",VLOOKUP($F121,PinMuxPub!$C$2:$M$132,MATCH(I$4,PinMuxPub!$C$2:$M$2,0),FALSE))</f>
        <v/>
      </c>
      <c r="J121" s="180" t="str">
        <f>IF(ISERROR(VLOOKUP($F121,PinMuxPub!$C$2:$M$132,MATCH(J$4,PinMuxPub!$C$2:$M$2,0),FALSE)),"",VLOOKUP($F121,PinMuxPub!$C$2:$M$132,MATCH(J$4,PinMuxPub!$C$2:$M$2,0),FALSE))</f>
        <v/>
      </c>
      <c r="K121" s="180" t="str">
        <f>IF(ISERROR(VLOOKUP($F121,PinMuxPub!$C$2:$M$132,MATCH(K$4,PinMuxPub!$C$2:$M$2,0),FALSE)),"",VLOOKUP($F121,PinMuxPub!$C$2:$M$132,MATCH(K$4,PinMuxPub!$C$2:$M$2,0),FALSE))</f>
        <v/>
      </c>
      <c r="L121" s="180" t="str">
        <f>IF(ISERROR(VLOOKUP($F121,PinMuxPub!$C$2:$M$132,MATCH(L$4,PinMuxPub!$C$2:$M$2,0),FALSE)),"",VLOOKUP($F121,PinMuxPub!$C$2:$M$132,MATCH(L$4,PinMuxPub!$C$2:$M$2,0),FALSE))</f>
        <v/>
      </c>
      <c r="M121" s="180" t="str">
        <f>IF(ISERROR(VLOOKUP($F121,PinMuxPub!$C$2:$M$132,MATCH(M$4,PinMuxPub!$C$2:$M$2,0),FALSE)),"",VLOOKUP($F121,PinMuxPub!$C$2:$M$132,MATCH(M$4,PinMuxPub!$C$2:$M$2,0),FALSE))</f>
        <v/>
      </c>
      <c r="N121" s="180" t="str">
        <f>IF(ISERROR(VLOOKUP($F121,PinMuxPub!$C$2:$M$132,MATCH(N$4,PinMuxPub!$C$2:$M$2,0),FALSE)),"",VLOOKUP($F121,PinMuxPub!$C$2:$M$132,MATCH(N$4,PinMuxPub!$C$2:$M$2,0),FALSE))</f>
        <v/>
      </c>
      <c r="O121" s="180" t="str">
        <f>IF(ISERROR(VLOOKUP($F121,PinMuxPub!$C$2:$M$132,MATCH(O$4,PinMuxPub!$C$2:$M$2,0),FALSE)),"",VLOOKUP($F121,PinMuxPub!$C$2:$M$132,MATCH(O$4,PinMuxPub!$C$2:$M$2,0),FALSE))</f>
        <v/>
      </c>
      <c r="P121" s="286" t="str">
        <f>IF(ISERROR(VLOOKUP($F121,PinMuxPub!$C$2:$M$132,MATCH(P$4,PinMuxPub!$C$2:$M$2,0),FALSE)),"",VLOOKUP($F121,PinMuxPub!$C$2:$M$132,MATCH(P$4,PinMuxPub!$C$2:$M$2,0),FALSE))</f>
        <v/>
      </c>
      <c r="Q121" s="300" t="str">
        <f>IF(ISERROR(VLOOKUP(F121,PinMuxPub!$C$3:$C$132,1,FALSE)),"No","Yes")</f>
        <v>No</v>
      </c>
      <c r="R121" s="298" t="str">
        <f t="shared" si="15"/>
        <v>No</v>
      </c>
    </row>
    <row r="122" spans="1:18">
      <c r="A122" s="302">
        <f t="shared" si="11"/>
        <v>117</v>
      </c>
      <c r="B122" s="9">
        <f t="shared" si="8"/>
        <v>5</v>
      </c>
      <c r="C122" s="9">
        <f t="shared" si="9"/>
        <v>8</v>
      </c>
      <c r="D122" s="9" t="str">
        <f t="shared" si="10"/>
        <v>F</v>
      </c>
      <c r="E122" s="9">
        <f t="shared" si="12"/>
        <v>9</v>
      </c>
      <c r="F122" s="293" t="str">
        <f>VLOOKUP(D122,BallMap!$A$1:$X$39,MATCH(E122,BallMap!$A$1:$O$1,0),FALSE)</f>
        <v>VDD_SOC_IN</v>
      </c>
      <c r="G122" s="288">
        <f t="shared" si="13"/>
        <v>118</v>
      </c>
      <c r="H122" s="11" t="str">
        <f t="shared" si="14"/>
        <v>F9</v>
      </c>
      <c r="I122" s="180" t="str">
        <f>IF(ISERROR(VLOOKUP($F122,PinMuxPub!$C$2:$M$132,MATCH(I$4,PinMuxPub!$C$2:$M$2,0),FALSE)),"",VLOOKUP($F122,PinMuxPub!$C$2:$M$132,MATCH(I$4,PinMuxPub!$C$2:$M$2,0),FALSE))</f>
        <v/>
      </c>
      <c r="J122" s="180" t="str">
        <f>IF(ISERROR(VLOOKUP($F122,PinMuxPub!$C$2:$M$132,MATCH(J$4,PinMuxPub!$C$2:$M$2,0),FALSE)),"",VLOOKUP($F122,PinMuxPub!$C$2:$M$132,MATCH(J$4,PinMuxPub!$C$2:$M$2,0),FALSE))</f>
        <v/>
      </c>
      <c r="K122" s="180" t="str">
        <f>IF(ISERROR(VLOOKUP($F122,PinMuxPub!$C$2:$M$132,MATCH(K$4,PinMuxPub!$C$2:$M$2,0),FALSE)),"",VLOOKUP($F122,PinMuxPub!$C$2:$M$132,MATCH(K$4,PinMuxPub!$C$2:$M$2,0),FALSE))</f>
        <v/>
      </c>
      <c r="L122" s="180" t="str">
        <f>IF(ISERROR(VLOOKUP($F122,PinMuxPub!$C$2:$M$132,MATCH(L$4,PinMuxPub!$C$2:$M$2,0),FALSE)),"",VLOOKUP($F122,PinMuxPub!$C$2:$M$132,MATCH(L$4,PinMuxPub!$C$2:$M$2,0),FALSE))</f>
        <v/>
      </c>
      <c r="M122" s="180" t="str">
        <f>IF(ISERROR(VLOOKUP($F122,PinMuxPub!$C$2:$M$132,MATCH(M$4,PinMuxPub!$C$2:$M$2,0),FALSE)),"",VLOOKUP($F122,PinMuxPub!$C$2:$M$132,MATCH(M$4,PinMuxPub!$C$2:$M$2,0),FALSE))</f>
        <v/>
      </c>
      <c r="N122" s="180" t="str">
        <f>IF(ISERROR(VLOOKUP($F122,PinMuxPub!$C$2:$M$132,MATCH(N$4,PinMuxPub!$C$2:$M$2,0),FALSE)),"",VLOOKUP($F122,PinMuxPub!$C$2:$M$132,MATCH(N$4,PinMuxPub!$C$2:$M$2,0),FALSE))</f>
        <v/>
      </c>
      <c r="O122" s="180" t="str">
        <f>IF(ISERROR(VLOOKUP($F122,PinMuxPub!$C$2:$M$132,MATCH(O$4,PinMuxPub!$C$2:$M$2,0),FALSE)),"",VLOOKUP($F122,PinMuxPub!$C$2:$M$132,MATCH(O$4,PinMuxPub!$C$2:$M$2,0),FALSE))</f>
        <v/>
      </c>
      <c r="P122" s="286" t="str">
        <f>IF(ISERROR(VLOOKUP($F122,PinMuxPub!$C$2:$M$132,MATCH(P$4,PinMuxPub!$C$2:$M$2,0),FALSE)),"",VLOOKUP($F122,PinMuxPub!$C$2:$M$132,MATCH(P$4,PinMuxPub!$C$2:$M$2,0),FALSE))</f>
        <v/>
      </c>
      <c r="Q122" s="300" t="str">
        <f>IF(ISERROR(VLOOKUP(F122,PinMuxPub!$C$3:$C$132,1,FALSE)),"No","Yes")</f>
        <v>No</v>
      </c>
      <c r="R122" s="298" t="str">
        <f t="shared" si="15"/>
        <v>No</v>
      </c>
    </row>
    <row r="123" spans="1:18">
      <c r="A123" s="302">
        <f t="shared" si="11"/>
        <v>118</v>
      </c>
      <c r="B123" s="9">
        <f t="shared" si="8"/>
        <v>6</v>
      </c>
      <c r="C123" s="9">
        <f t="shared" si="9"/>
        <v>8</v>
      </c>
      <c r="D123" s="9" t="str">
        <f t="shared" si="10"/>
        <v>G</v>
      </c>
      <c r="E123" s="9">
        <f t="shared" si="12"/>
        <v>9</v>
      </c>
      <c r="F123" s="293" t="str">
        <f>VLOOKUP(D123,BallMap!$A$1:$X$39,MATCH(E123,BallMap!$A$1:$O$1,0),FALSE)</f>
        <v>VDD_SOC_IN</v>
      </c>
      <c r="G123" s="288">
        <f t="shared" si="13"/>
        <v>119</v>
      </c>
      <c r="H123" s="11" t="str">
        <f t="shared" si="14"/>
        <v>G9</v>
      </c>
      <c r="I123" s="180" t="str">
        <f>IF(ISERROR(VLOOKUP($F123,PinMuxPub!$C$2:$M$132,MATCH(I$4,PinMuxPub!$C$2:$M$2,0),FALSE)),"",VLOOKUP($F123,PinMuxPub!$C$2:$M$132,MATCH(I$4,PinMuxPub!$C$2:$M$2,0),FALSE))</f>
        <v/>
      </c>
      <c r="J123" s="180" t="str">
        <f>IF(ISERROR(VLOOKUP($F123,PinMuxPub!$C$2:$M$132,MATCH(J$4,PinMuxPub!$C$2:$M$2,0),FALSE)),"",VLOOKUP($F123,PinMuxPub!$C$2:$M$132,MATCH(J$4,PinMuxPub!$C$2:$M$2,0),FALSE))</f>
        <v/>
      </c>
      <c r="K123" s="180" t="str">
        <f>IF(ISERROR(VLOOKUP($F123,PinMuxPub!$C$2:$M$132,MATCH(K$4,PinMuxPub!$C$2:$M$2,0),FALSE)),"",VLOOKUP($F123,PinMuxPub!$C$2:$M$132,MATCH(K$4,PinMuxPub!$C$2:$M$2,0),FALSE))</f>
        <v/>
      </c>
      <c r="L123" s="180" t="str">
        <f>IF(ISERROR(VLOOKUP($F123,PinMuxPub!$C$2:$M$132,MATCH(L$4,PinMuxPub!$C$2:$M$2,0),FALSE)),"",VLOOKUP($F123,PinMuxPub!$C$2:$M$132,MATCH(L$4,PinMuxPub!$C$2:$M$2,0),FALSE))</f>
        <v/>
      </c>
      <c r="M123" s="180" t="str">
        <f>IF(ISERROR(VLOOKUP($F123,PinMuxPub!$C$2:$M$132,MATCH(M$4,PinMuxPub!$C$2:$M$2,0),FALSE)),"",VLOOKUP($F123,PinMuxPub!$C$2:$M$132,MATCH(M$4,PinMuxPub!$C$2:$M$2,0),FALSE))</f>
        <v/>
      </c>
      <c r="N123" s="180" t="str">
        <f>IF(ISERROR(VLOOKUP($F123,PinMuxPub!$C$2:$M$132,MATCH(N$4,PinMuxPub!$C$2:$M$2,0),FALSE)),"",VLOOKUP($F123,PinMuxPub!$C$2:$M$132,MATCH(N$4,PinMuxPub!$C$2:$M$2,0),FALSE))</f>
        <v/>
      </c>
      <c r="O123" s="180" t="str">
        <f>IF(ISERROR(VLOOKUP($F123,PinMuxPub!$C$2:$M$132,MATCH(O$4,PinMuxPub!$C$2:$M$2,0),FALSE)),"",VLOOKUP($F123,PinMuxPub!$C$2:$M$132,MATCH(O$4,PinMuxPub!$C$2:$M$2,0),FALSE))</f>
        <v/>
      </c>
      <c r="P123" s="286" t="str">
        <f>IF(ISERROR(VLOOKUP($F123,PinMuxPub!$C$2:$M$132,MATCH(P$4,PinMuxPub!$C$2:$M$2,0),FALSE)),"",VLOOKUP($F123,PinMuxPub!$C$2:$M$132,MATCH(P$4,PinMuxPub!$C$2:$M$2,0),FALSE))</f>
        <v/>
      </c>
      <c r="Q123" s="300" t="str">
        <f>IF(ISERROR(VLOOKUP(F123,PinMuxPub!$C$3:$C$132,1,FALSE)),"No","Yes")</f>
        <v>No</v>
      </c>
      <c r="R123" s="298" t="str">
        <f t="shared" si="15"/>
        <v>No</v>
      </c>
    </row>
    <row r="124" spans="1:18">
      <c r="A124" s="302">
        <f t="shared" si="11"/>
        <v>119</v>
      </c>
      <c r="B124" s="9">
        <f t="shared" si="8"/>
        <v>7</v>
      </c>
      <c r="C124" s="9">
        <f t="shared" si="9"/>
        <v>8</v>
      </c>
      <c r="D124" s="9" t="str">
        <f t="shared" si="10"/>
        <v>H</v>
      </c>
      <c r="E124" s="9">
        <f t="shared" si="12"/>
        <v>9</v>
      </c>
      <c r="F124" s="293" t="str">
        <f>VLOOKUP(D124,BallMap!$A$1:$X$39,MATCH(E124,BallMap!$A$1:$O$1,0),FALSE)</f>
        <v>VDD_SOC_IN</v>
      </c>
      <c r="G124" s="288">
        <f t="shared" si="13"/>
        <v>120</v>
      </c>
      <c r="H124" s="11" t="str">
        <f t="shared" si="14"/>
        <v>H9</v>
      </c>
      <c r="I124" s="180" t="str">
        <f>IF(ISERROR(VLOOKUP($F124,PinMuxPub!$C$2:$M$132,MATCH(I$4,PinMuxPub!$C$2:$M$2,0),FALSE)),"",VLOOKUP($F124,PinMuxPub!$C$2:$M$132,MATCH(I$4,PinMuxPub!$C$2:$M$2,0),FALSE))</f>
        <v/>
      </c>
      <c r="J124" s="180" t="str">
        <f>IF(ISERROR(VLOOKUP($F124,PinMuxPub!$C$2:$M$132,MATCH(J$4,PinMuxPub!$C$2:$M$2,0),FALSE)),"",VLOOKUP($F124,PinMuxPub!$C$2:$M$132,MATCH(J$4,PinMuxPub!$C$2:$M$2,0),FALSE))</f>
        <v/>
      </c>
      <c r="K124" s="180" t="str">
        <f>IF(ISERROR(VLOOKUP($F124,PinMuxPub!$C$2:$M$132,MATCH(K$4,PinMuxPub!$C$2:$M$2,0),FALSE)),"",VLOOKUP($F124,PinMuxPub!$C$2:$M$132,MATCH(K$4,PinMuxPub!$C$2:$M$2,0),FALSE))</f>
        <v/>
      </c>
      <c r="L124" s="180" t="str">
        <f>IF(ISERROR(VLOOKUP($F124,PinMuxPub!$C$2:$M$132,MATCH(L$4,PinMuxPub!$C$2:$M$2,0),FALSE)),"",VLOOKUP($F124,PinMuxPub!$C$2:$M$132,MATCH(L$4,PinMuxPub!$C$2:$M$2,0),FALSE))</f>
        <v/>
      </c>
      <c r="M124" s="180" t="str">
        <f>IF(ISERROR(VLOOKUP($F124,PinMuxPub!$C$2:$M$132,MATCH(M$4,PinMuxPub!$C$2:$M$2,0),FALSE)),"",VLOOKUP($F124,PinMuxPub!$C$2:$M$132,MATCH(M$4,PinMuxPub!$C$2:$M$2,0),FALSE))</f>
        <v/>
      </c>
      <c r="N124" s="180" t="str">
        <f>IF(ISERROR(VLOOKUP($F124,PinMuxPub!$C$2:$M$132,MATCH(N$4,PinMuxPub!$C$2:$M$2,0),FALSE)),"",VLOOKUP($F124,PinMuxPub!$C$2:$M$132,MATCH(N$4,PinMuxPub!$C$2:$M$2,0),FALSE))</f>
        <v/>
      </c>
      <c r="O124" s="180" t="str">
        <f>IF(ISERROR(VLOOKUP($F124,PinMuxPub!$C$2:$M$132,MATCH(O$4,PinMuxPub!$C$2:$M$2,0),FALSE)),"",VLOOKUP($F124,PinMuxPub!$C$2:$M$132,MATCH(O$4,PinMuxPub!$C$2:$M$2,0),FALSE))</f>
        <v/>
      </c>
      <c r="P124" s="286" t="str">
        <f>IF(ISERROR(VLOOKUP($F124,PinMuxPub!$C$2:$M$132,MATCH(P$4,PinMuxPub!$C$2:$M$2,0),FALSE)),"",VLOOKUP($F124,PinMuxPub!$C$2:$M$132,MATCH(P$4,PinMuxPub!$C$2:$M$2,0),FALSE))</f>
        <v/>
      </c>
      <c r="Q124" s="300" t="str">
        <f>IF(ISERROR(VLOOKUP(F124,PinMuxPub!$C$3:$C$132,1,FALSE)),"No","Yes")</f>
        <v>No</v>
      </c>
      <c r="R124" s="298" t="str">
        <f t="shared" si="15"/>
        <v>No</v>
      </c>
    </row>
    <row r="125" spans="1:18">
      <c r="A125" s="302">
        <f t="shared" si="11"/>
        <v>120</v>
      </c>
      <c r="B125" s="9">
        <f t="shared" si="8"/>
        <v>8</v>
      </c>
      <c r="C125" s="9">
        <f t="shared" si="9"/>
        <v>8</v>
      </c>
      <c r="D125" s="9" t="str">
        <f t="shared" si="10"/>
        <v>J</v>
      </c>
      <c r="E125" s="9">
        <f t="shared" si="12"/>
        <v>9</v>
      </c>
      <c r="F125" s="293" t="str">
        <f>VLOOKUP(D125,BallMap!$A$1:$X$39,MATCH(E125,BallMap!$A$1:$O$1,0),FALSE)</f>
        <v>VDD_SOC_IN</v>
      </c>
      <c r="G125" s="288">
        <f t="shared" si="13"/>
        <v>121</v>
      </c>
      <c r="H125" s="11" t="str">
        <f t="shared" si="14"/>
        <v>J9</v>
      </c>
      <c r="I125" s="180" t="str">
        <f>IF(ISERROR(VLOOKUP($F125,PinMuxPub!$C$2:$M$132,MATCH(I$4,PinMuxPub!$C$2:$M$2,0),FALSE)),"",VLOOKUP($F125,PinMuxPub!$C$2:$M$132,MATCH(I$4,PinMuxPub!$C$2:$M$2,0),FALSE))</f>
        <v/>
      </c>
      <c r="J125" s="180" t="str">
        <f>IF(ISERROR(VLOOKUP($F125,PinMuxPub!$C$2:$M$132,MATCH(J$4,PinMuxPub!$C$2:$M$2,0),FALSE)),"",VLOOKUP($F125,PinMuxPub!$C$2:$M$132,MATCH(J$4,PinMuxPub!$C$2:$M$2,0),FALSE))</f>
        <v/>
      </c>
      <c r="K125" s="180" t="str">
        <f>IF(ISERROR(VLOOKUP($F125,PinMuxPub!$C$2:$M$132,MATCH(K$4,PinMuxPub!$C$2:$M$2,0),FALSE)),"",VLOOKUP($F125,PinMuxPub!$C$2:$M$132,MATCH(K$4,PinMuxPub!$C$2:$M$2,0),FALSE))</f>
        <v/>
      </c>
      <c r="L125" s="180" t="str">
        <f>IF(ISERROR(VLOOKUP($F125,PinMuxPub!$C$2:$M$132,MATCH(L$4,PinMuxPub!$C$2:$M$2,0),FALSE)),"",VLOOKUP($F125,PinMuxPub!$C$2:$M$132,MATCH(L$4,PinMuxPub!$C$2:$M$2,0),FALSE))</f>
        <v/>
      </c>
      <c r="M125" s="180" t="str">
        <f>IF(ISERROR(VLOOKUP($F125,PinMuxPub!$C$2:$M$132,MATCH(M$4,PinMuxPub!$C$2:$M$2,0),FALSE)),"",VLOOKUP($F125,PinMuxPub!$C$2:$M$132,MATCH(M$4,PinMuxPub!$C$2:$M$2,0),FALSE))</f>
        <v/>
      </c>
      <c r="N125" s="180" t="str">
        <f>IF(ISERROR(VLOOKUP($F125,PinMuxPub!$C$2:$M$132,MATCH(N$4,PinMuxPub!$C$2:$M$2,0),FALSE)),"",VLOOKUP($F125,PinMuxPub!$C$2:$M$132,MATCH(N$4,PinMuxPub!$C$2:$M$2,0),FALSE))</f>
        <v/>
      </c>
      <c r="O125" s="180" t="str">
        <f>IF(ISERROR(VLOOKUP($F125,PinMuxPub!$C$2:$M$132,MATCH(O$4,PinMuxPub!$C$2:$M$2,0),FALSE)),"",VLOOKUP($F125,PinMuxPub!$C$2:$M$132,MATCH(O$4,PinMuxPub!$C$2:$M$2,0),FALSE))</f>
        <v/>
      </c>
      <c r="P125" s="286" t="str">
        <f>IF(ISERROR(VLOOKUP($F125,PinMuxPub!$C$2:$M$132,MATCH(P$4,PinMuxPub!$C$2:$M$2,0),FALSE)),"",VLOOKUP($F125,PinMuxPub!$C$2:$M$132,MATCH(P$4,PinMuxPub!$C$2:$M$2,0),FALSE))</f>
        <v/>
      </c>
      <c r="Q125" s="300" t="str">
        <f>IF(ISERROR(VLOOKUP(F125,PinMuxPub!$C$3:$C$132,1,FALSE)),"No","Yes")</f>
        <v>No</v>
      </c>
      <c r="R125" s="298" t="str">
        <f t="shared" si="15"/>
        <v>No</v>
      </c>
    </row>
    <row r="126" spans="1:18">
      <c r="A126" s="302">
        <f t="shared" si="11"/>
        <v>121</v>
      </c>
      <c r="B126" s="9">
        <f t="shared" si="8"/>
        <v>9</v>
      </c>
      <c r="C126" s="9">
        <f t="shared" si="9"/>
        <v>8</v>
      </c>
      <c r="D126" s="9" t="str">
        <f t="shared" si="10"/>
        <v>K</v>
      </c>
      <c r="E126" s="9">
        <f t="shared" si="12"/>
        <v>9</v>
      </c>
      <c r="F126" s="293" t="str">
        <f>VLOOKUP(D126,BallMap!$A$1:$X$39,MATCH(E126,BallMap!$A$1:$O$1,0),FALSE)</f>
        <v>NGND_KEL0</v>
      </c>
      <c r="G126" s="288">
        <f t="shared" si="13"/>
        <v>122</v>
      </c>
      <c r="H126" s="11" t="str">
        <f t="shared" si="14"/>
        <v>K9</v>
      </c>
      <c r="I126" s="180" t="str">
        <f>IF(ISERROR(VLOOKUP($F126,PinMuxPub!$C$2:$M$132,MATCH(I$4,PinMuxPub!$C$2:$M$2,0),FALSE)),"",VLOOKUP($F126,PinMuxPub!$C$2:$M$132,MATCH(I$4,PinMuxPub!$C$2:$M$2,0),FALSE))</f>
        <v/>
      </c>
      <c r="J126" s="180" t="str">
        <f>IF(ISERROR(VLOOKUP($F126,PinMuxPub!$C$2:$M$132,MATCH(J$4,PinMuxPub!$C$2:$M$2,0),FALSE)),"",VLOOKUP($F126,PinMuxPub!$C$2:$M$132,MATCH(J$4,PinMuxPub!$C$2:$M$2,0),FALSE))</f>
        <v/>
      </c>
      <c r="K126" s="180" t="str">
        <f>IF(ISERROR(VLOOKUP($F126,PinMuxPub!$C$2:$M$132,MATCH(K$4,PinMuxPub!$C$2:$M$2,0),FALSE)),"",VLOOKUP($F126,PinMuxPub!$C$2:$M$132,MATCH(K$4,PinMuxPub!$C$2:$M$2,0),FALSE))</f>
        <v/>
      </c>
      <c r="L126" s="180" t="str">
        <f>IF(ISERROR(VLOOKUP($F126,PinMuxPub!$C$2:$M$132,MATCH(L$4,PinMuxPub!$C$2:$M$2,0),FALSE)),"",VLOOKUP($F126,PinMuxPub!$C$2:$M$132,MATCH(L$4,PinMuxPub!$C$2:$M$2,0),FALSE))</f>
        <v/>
      </c>
      <c r="M126" s="180" t="str">
        <f>IF(ISERROR(VLOOKUP($F126,PinMuxPub!$C$2:$M$132,MATCH(M$4,PinMuxPub!$C$2:$M$2,0),FALSE)),"",VLOOKUP($F126,PinMuxPub!$C$2:$M$132,MATCH(M$4,PinMuxPub!$C$2:$M$2,0),FALSE))</f>
        <v/>
      </c>
      <c r="N126" s="180" t="str">
        <f>IF(ISERROR(VLOOKUP($F126,PinMuxPub!$C$2:$M$132,MATCH(N$4,PinMuxPub!$C$2:$M$2,0),FALSE)),"",VLOOKUP($F126,PinMuxPub!$C$2:$M$132,MATCH(N$4,PinMuxPub!$C$2:$M$2,0),FALSE))</f>
        <v/>
      </c>
      <c r="O126" s="180" t="str">
        <f>IF(ISERROR(VLOOKUP($F126,PinMuxPub!$C$2:$M$132,MATCH(O$4,PinMuxPub!$C$2:$M$2,0),FALSE)),"",VLOOKUP($F126,PinMuxPub!$C$2:$M$132,MATCH(O$4,PinMuxPub!$C$2:$M$2,0),FALSE))</f>
        <v/>
      </c>
      <c r="P126" s="286" t="str">
        <f>IF(ISERROR(VLOOKUP($F126,PinMuxPub!$C$2:$M$132,MATCH(P$4,PinMuxPub!$C$2:$M$2,0),FALSE)),"",VLOOKUP($F126,PinMuxPub!$C$2:$M$132,MATCH(P$4,PinMuxPub!$C$2:$M$2,0),FALSE))</f>
        <v/>
      </c>
      <c r="Q126" s="300" t="str">
        <f>IF(ISERROR(VLOOKUP(F126,PinMuxPub!$C$3:$C$132,1,FALSE)),"No","Yes")</f>
        <v>No</v>
      </c>
      <c r="R126" s="298" t="str">
        <f t="shared" si="15"/>
        <v>No</v>
      </c>
    </row>
    <row r="127" spans="1:18">
      <c r="A127" s="302">
        <f t="shared" si="11"/>
        <v>122</v>
      </c>
      <c r="B127" s="9">
        <f t="shared" si="8"/>
        <v>10</v>
      </c>
      <c r="C127" s="9">
        <f t="shared" si="9"/>
        <v>8</v>
      </c>
      <c r="D127" s="9" t="str">
        <f t="shared" si="10"/>
        <v>L</v>
      </c>
      <c r="E127" s="9">
        <f t="shared" si="12"/>
        <v>9</v>
      </c>
      <c r="F127" s="293" t="str">
        <f>VLOOKUP(D127,BallMap!$A$1:$X$39,MATCH(E127,BallMap!$A$1:$O$1,0),FALSE)</f>
        <v>VSS</v>
      </c>
      <c r="G127" s="288">
        <f t="shared" si="13"/>
        <v>123</v>
      </c>
      <c r="H127" s="11" t="str">
        <f t="shared" si="14"/>
        <v>L9</v>
      </c>
      <c r="I127" s="180" t="str">
        <f>IF(ISERROR(VLOOKUP($F127,PinMuxPub!$C$2:$M$132,MATCH(I$4,PinMuxPub!$C$2:$M$2,0),FALSE)),"",VLOOKUP($F127,PinMuxPub!$C$2:$M$132,MATCH(I$4,PinMuxPub!$C$2:$M$2,0),FALSE))</f>
        <v/>
      </c>
      <c r="J127" s="180" t="str">
        <f>IF(ISERROR(VLOOKUP($F127,PinMuxPub!$C$2:$M$132,MATCH(J$4,PinMuxPub!$C$2:$M$2,0),FALSE)),"",VLOOKUP($F127,PinMuxPub!$C$2:$M$132,MATCH(J$4,PinMuxPub!$C$2:$M$2,0),FALSE))</f>
        <v/>
      </c>
      <c r="K127" s="180" t="str">
        <f>IF(ISERROR(VLOOKUP($F127,PinMuxPub!$C$2:$M$132,MATCH(K$4,PinMuxPub!$C$2:$M$2,0),FALSE)),"",VLOOKUP($F127,PinMuxPub!$C$2:$M$132,MATCH(K$4,PinMuxPub!$C$2:$M$2,0),FALSE))</f>
        <v/>
      </c>
      <c r="L127" s="180" t="str">
        <f>IF(ISERROR(VLOOKUP($F127,PinMuxPub!$C$2:$M$132,MATCH(L$4,PinMuxPub!$C$2:$M$2,0),FALSE)),"",VLOOKUP($F127,PinMuxPub!$C$2:$M$132,MATCH(L$4,PinMuxPub!$C$2:$M$2,0),FALSE))</f>
        <v/>
      </c>
      <c r="M127" s="180" t="str">
        <f>IF(ISERROR(VLOOKUP($F127,PinMuxPub!$C$2:$M$132,MATCH(M$4,PinMuxPub!$C$2:$M$2,0),FALSE)),"",VLOOKUP($F127,PinMuxPub!$C$2:$M$132,MATCH(M$4,PinMuxPub!$C$2:$M$2,0),FALSE))</f>
        <v/>
      </c>
      <c r="N127" s="180" t="str">
        <f>IF(ISERROR(VLOOKUP($F127,PinMuxPub!$C$2:$M$132,MATCH(N$4,PinMuxPub!$C$2:$M$2,0),FALSE)),"",VLOOKUP($F127,PinMuxPub!$C$2:$M$132,MATCH(N$4,PinMuxPub!$C$2:$M$2,0),FALSE))</f>
        <v/>
      </c>
      <c r="O127" s="180" t="str">
        <f>IF(ISERROR(VLOOKUP($F127,PinMuxPub!$C$2:$M$132,MATCH(O$4,PinMuxPub!$C$2:$M$2,0),FALSE)),"",VLOOKUP($F127,PinMuxPub!$C$2:$M$132,MATCH(O$4,PinMuxPub!$C$2:$M$2,0),FALSE))</f>
        <v/>
      </c>
      <c r="P127" s="286" t="str">
        <f>IF(ISERROR(VLOOKUP($F127,PinMuxPub!$C$2:$M$132,MATCH(P$4,PinMuxPub!$C$2:$M$2,0),FALSE)),"",VLOOKUP($F127,PinMuxPub!$C$2:$M$132,MATCH(P$4,PinMuxPub!$C$2:$M$2,0),FALSE))</f>
        <v/>
      </c>
      <c r="Q127" s="300" t="str">
        <f>IF(ISERROR(VLOOKUP(F127,PinMuxPub!$C$3:$C$132,1,FALSE)),"No","Yes")</f>
        <v>No</v>
      </c>
      <c r="R127" s="298" t="str">
        <f t="shared" si="15"/>
        <v>No</v>
      </c>
    </row>
    <row r="128" spans="1:18">
      <c r="A128" s="302">
        <f t="shared" si="11"/>
        <v>123</v>
      </c>
      <c r="B128" s="9">
        <f t="shared" si="8"/>
        <v>11</v>
      </c>
      <c r="C128" s="9">
        <f t="shared" si="9"/>
        <v>8</v>
      </c>
      <c r="D128" s="9" t="str">
        <f t="shared" si="10"/>
        <v>M</v>
      </c>
      <c r="E128" s="9">
        <f t="shared" si="12"/>
        <v>9</v>
      </c>
      <c r="F128" s="293" t="str">
        <f>VLOOKUP(D128,BallMap!$A$1:$X$39,MATCH(E128,BallMap!$A$1:$O$1,0),FALSE)</f>
        <v>VDD_SNVS_IN</v>
      </c>
      <c r="G128" s="288">
        <f t="shared" si="13"/>
        <v>124</v>
      </c>
      <c r="H128" s="11" t="str">
        <f t="shared" si="14"/>
        <v>M9</v>
      </c>
      <c r="I128" s="180" t="str">
        <f>IF(ISERROR(VLOOKUP($F128,PinMuxPub!$C$2:$M$132,MATCH(I$4,PinMuxPub!$C$2:$M$2,0),FALSE)),"",VLOOKUP($F128,PinMuxPub!$C$2:$M$132,MATCH(I$4,PinMuxPub!$C$2:$M$2,0),FALSE))</f>
        <v/>
      </c>
      <c r="J128" s="180" t="str">
        <f>IF(ISERROR(VLOOKUP($F128,PinMuxPub!$C$2:$M$132,MATCH(J$4,PinMuxPub!$C$2:$M$2,0),FALSE)),"",VLOOKUP($F128,PinMuxPub!$C$2:$M$132,MATCH(J$4,PinMuxPub!$C$2:$M$2,0),FALSE))</f>
        <v/>
      </c>
      <c r="K128" s="180" t="str">
        <f>IF(ISERROR(VLOOKUP($F128,PinMuxPub!$C$2:$M$132,MATCH(K$4,PinMuxPub!$C$2:$M$2,0),FALSE)),"",VLOOKUP($F128,PinMuxPub!$C$2:$M$132,MATCH(K$4,PinMuxPub!$C$2:$M$2,0),FALSE))</f>
        <v/>
      </c>
      <c r="L128" s="180" t="str">
        <f>IF(ISERROR(VLOOKUP($F128,PinMuxPub!$C$2:$M$132,MATCH(L$4,PinMuxPub!$C$2:$M$2,0),FALSE)),"",VLOOKUP($F128,PinMuxPub!$C$2:$M$132,MATCH(L$4,PinMuxPub!$C$2:$M$2,0),FALSE))</f>
        <v/>
      </c>
      <c r="M128" s="180" t="str">
        <f>IF(ISERROR(VLOOKUP($F128,PinMuxPub!$C$2:$M$132,MATCH(M$4,PinMuxPub!$C$2:$M$2,0),FALSE)),"",VLOOKUP($F128,PinMuxPub!$C$2:$M$132,MATCH(M$4,PinMuxPub!$C$2:$M$2,0),FALSE))</f>
        <v/>
      </c>
      <c r="N128" s="180" t="str">
        <f>IF(ISERROR(VLOOKUP($F128,PinMuxPub!$C$2:$M$132,MATCH(N$4,PinMuxPub!$C$2:$M$2,0),FALSE)),"",VLOOKUP($F128,PinMuxPub!$C$2:$M$132,MATCH(N$4,PinMuxPub!$C$2:$M$2,0),FALSE))</f>
        <v/>
      </c>
      <c r="O128" s="180" t="str">
        <f>IF(ISERROR(VLOOKUP($F128,PinMuxPub!$C$2:$M$132,MATCH(O$4,PinMuxPub!$C$2:$M$2,0),FALSE)),"",VLOOKUP($F128,PinMuxPub!$C$2:$M$132,MATCH(O$4,PinMuxPub!$C$2:$M$2,0),FALSE))</f>
        <v/>
      </c>
      <c r="P128" s="286" t="str">
        <f>IF(ISERROR(VLOOKUP($F128,PinMuxPub!$C$2:$M$132,MATCH(P$4,PinMuxPub!$C$2:$M$2,0),FALSE)),"",VLOOKUP($F128,PinMuxPub!$C$2:$M$132,MATCH(P$4,PinMuxPub!$C$2:$M$2,0),FALSE))</f>
        <v/>
      </c>
      <c r="Q128" s="300" t="str">
        <f>IF(ISERROR(VLOOKUP(F128,PinMuxPub!$C$3:$C$132,1,FALSE)),"No","Yes")</f>
        <v>No</v>
      </c>
      <c r="R128" s="298" t="str">
        <f t="shared" si="15"/>
        <v>No</v>
      </c>
    </row>
    <row r="129" spans="1:18">
      <c r="A129" s="302">
        <f t="shared" si="11"/>
        <v>124</v>
      </c>
      <c r="B129" s="9">
        <f t="shared" si="8"/>
        <v>12</v>
      </c>
      <c r="C129" s="9">
        <f t="shared" si="9"/>
        <v>8</v>
      </c>
      <c r="D129" s="9" t="str">
        <f t="shared" si="10"/>
        <v>N</v>
      </c>
      <c r="E129" s="9">
        <f t="shared" si="12"/>
        <v>9</v>
      </c>
      <c r="F129" s="293" t="str">
        <f>VLOOKUP(D129,BallMap!$A$1:$X$39,MATCH(E129,BallMap!$A$1:$O$1,0),FALSE)</f>
        <v>RTC_XTALI</v>
      </c>
      <c r="G129" s="288">
        <f t="shared" si="13"/>
        <v>125</v>
      </c>
      <c r="H129" s="11" t="str">
        <f t="shared" si="14"/>
        <v>N9</v>
      </c>
      <c r="I129" s="180" t="str">
        <f>IF(ISERROR(VLOOKUP($F129,PinMuxPub!$C$2:$M$132,MATCH(I$4,PinMuxPub!$C$2:$M$2,0),FALSE)),"",VLOOKUP($F129,PinMuxPub!$C$2:$M$132,MATCH(I$4,PinMuxPub!$C$2:$M$2,0),FALSE))</f>
        <v/>
      </c>
      <c r="J129" s="180" t="str">
        <f>IF(ISERROR(VLOOKUP($F129,PinMuxPub!$C$2:$M$132,MATCH(J$4,PinMuxPub!$C$2:$M$2,0),FALSE)),"",VLOOKUP($F129,PinMuxPub!$C$2:$M$132,MATCH(J$4,PinMuxPub!$C$2:$M$2,0),FALSE))</f>
        <v/>
      </c>
      <c r="K129" s="180" t="str">
        <f>IF(ISERROR(VLOOKUP($F129,PinMuxPub!$C$2:$M$132,MATCH(K$4,PinMuxPub!$C$2:$M$2,0),FALSE)),"",VLOOKUP($F129,PinMuxPub!$C$2:$M$132,MATCH(K$4,PinMuxPub!$C$2:$M$2,0),FALSE))</f>
        <v/>
      </c>
      <c r="L129" s="180" t="str">
        <f>IF(ISERROR(VLOOKUP($F129,PinMuxPub!$C$2:$M$132,MATCH(L$4,PinMuxPub!$C$2:$M$2,0),FALSE)),"",VLOOKUP($F129,PinMuxPub!$C$2:$M$132,MATCH(L$4,PinMuxPub!$C$2:$M$2,0),FALSE))</f>
        <v/>
      </c>
      <c r="M129" s="180" t="str">
        <f>IF(ISERROR(VLOOKUP($F129,PinMuxPub!$C$2:$M$132,MATCH(M$4,PinMuxPub!$C$2:$M$2,0),FALSE)),"",VLOOKUP($F129,PinMuxPub!$C$2:$M$132,MATCH(M$4,PinMuxPub!$C$2:$M$2,0),FALSE))</f>
        <v/>
      </c>
      <c r="N129" s="180" t="str">
        <f>IF(ISERROR(VLOOKUP($F129,PinMuxPub!$C$2:$M$132,MATCH(N$4,PinMuxPub!$C$2:$M$2,0),FALSE)),"",VLOOKUP($F129,PinMuxPub!$C$2:$M$132,MATCH(N$4,PinMuxPub!$C$2:$M$2,0),FALSE))</f>
        <v/>
      </c>
      <c r="O129" s="180" t="str">
        <f>IF(ISERROR(VLOOKUP($F129,PinMuxPub!$C$2:$M$132,MATCH(O$4,PinMuxPub!$C$2:$M$2,0),FALSE)),"",VLOOKUP($F129,PinMuxPub!$C$2:$M$132,MATCH(O$4,PinMuxPub!$C$2:$M$2,0),FALSE))</f>
        <v/>
      </c>
      <c r="P129" s="286" t="str">
        <f>IF(ISERROR(VLOOKUP($F129,PinMuxPub!$C$2:$M$132,MATCH(P$4,PinMuxPub!$C$2:$M$2,0),FALSE)),"",VLOOKUP($F129,PinMuxPub!$C$2:$M$132,MATCH(P$4,PinMuxPub!$C$2:$M$2,0),FALSE))</f>
        <v/>
      </c>
      <c r="Q129" s="300" t="str">
        <f>IF(ISERROR(VLOOKUP(F129,PinMuxPub!$C$3:$C$132,1,FALSE)),"No","Yes")</f>
        <v>No</v>
      </c>
      <c r="R129" s="298" t="str">
        <f t="shared" si="15"/>
        <v>No</v>
      </c>
    </row>
    <row r="130" spans="1:18">
      <c r="A130" s="302">
        <f t="shared" si="11"/>
        <v>125</v>
      </c>
      <c r="B130" s="9">
        <f t="shared" si="8"/>
        <v>13</v>
      </c>
      <c r="C130" s="9">
        <f t="shared" si="9"/>
        <v>8</v>
      </c>
      <c r="D130" s="9" t="str">
        <f t="shared" si="10"/>
        <v>P</v>
      </c>
      <c r="E130" s="9">
        <f t="shared" si="12"/>
        <v>9</v>
      </c>
      <c r="F130" s="293" t="str">
        <f>VLOOKUP(D130,BallMap!$A$1:$X$39,MATCH(E130,BallMap!$A$1:$O$1,0),FALSE)</f>
        <v>RTC_XTALO</v>
      </c>
      <c r="G130" s="288">
        <f t="shared" si="13"/>
        <v>126</v>
      </c>
      <c r="H130" s="11" t="str">
        <f t="shared" si="14"/>
        <v>P9</v>
      </c>
      <c r="I130" s="180" t="str">
        <f>IF(ISERROR(VLOOKUP($F130,PinMuxPub!$C$2:$M$132,MATCH(I$4,PinMuxPub!$C$2:$M$2,0),FALSE)),"",VLOOKUP($F130,PinMuxPub!$C$2:$M$132,MATCH(I$4,PinMuxPub!$C$2:$M$2,0),FALSE))</f>
        <v/>
      </c>
      <c r="J130" s="180" t="str">
        <f>IF(ISERROR(VLOOKUP($F130,PinMuxPub!$C$2:$M$132,MATCH(J$4,PinMuxPub!$C$2:$M$2,0),FALSE)),"",VLOOKUP($F130,PinMuxPub!$C$2:$M$132,MATCH(J$4,PinMuxPub!$C$2:$M$2,0),FALSE))</f>
        <v/>
      </c>
      <c r="K130" s="180" t="str">
        <f>IF(ISERROR(VLOOKUP($F130,PinMuxPub!$C$2:$M$132,MATCH(K$4,PinMuxPub!$C$2:$M$2,0),FALSE)),"",VLOOKUP($F130,PinMuxPub!$C$2:$M$132,MATCH(K$4,PinMuxPub!$C$2:$M$2,0),FALSE))</f>
        <v/>
      </c>
      <c r="L130" s="180" t="str">
        <f>IF(ISERROR(VLOOKUP($F130,PinMuxPub!$C$2:$M$132,MATCH(L$4,PinMuxPub!$C$2:$M$2,0),FALSE)),"",VLOOKUP($F130,PinMuxPub!$C$2:$M$132,MATCH(L$4,PinMuxPub!$C$2:$M$2,0),FALSE))</f>
        <v/>
      </c>
      <c r="M130" s="180" t="str">
        <f>IF(ISERROR(VLOOKUP($F130,PinMuxPub!$C$2:$M$132,MATCH(M$4,PinMuxPub!$C$2:$M$2,0),FALSE)),"",VLOOKUP($F130,PinMuxPub!$C$2:$M$132,MATCH(M$4,PinMuxPub!$C$2:$M$2,0),FALSE))</f>
        <v/>
      </c>
      <c r="N130" s="180" t="str">
        <f>IF(ISERROR(VLOOKUP($F130,PinMuxPub!$C$2:$M$132,MATCH(N$4,PinMuxPub!$C$2:$M$2,0),FALSE)),"",VLOOKUP($F130,PinMuxPub!$C$2:$M$132,MATCH(N$4,PinMuxPub!$C$2:$M$2,0),FALSE))</f>
        <v/>
      </c>
      <c r="O130" s="180" t="str">
        <f>IF(ISERROR(VLOOKUP($F130,PinMuxPub!$C$2:$M$132,MATCH(O$4,PinMuxPub!$C$2:$M$2,0),FALSE)),"",VLOOKUP($F130,PinMuxPub!$C$2:$M$132,MATCH(O$4,PinMuxPub!$C$2:$M$2,0),FALSE))</f>
        <v/>
      </c>
      <c r="P130" s="286" t="str">
        <f>IF(ISERROR(VLOOKUP($F130,PinMuxPub!$C$2:$M$132,MATCH(P$4,PinMuxPub!$C$2:$M$2,0),FALSE)),"",VLOOKUP($F130,PinMuxPub!$C$2:$M$132,MATCH(P$4,PinMuxPub!$C$2:$M$2,0),FALSE))</f>
        <v/>
      </c>
      <c r="Q130" s="300" t="str">
        <f>IF(ISERROR(VLOOKUP(F130,PinMuxPub!$C$3:$C$132,1,FALSE)),"No","Yes")</f>
        <v>No</v>
      </c>
      <c r="R130" s="298" t="str">
        <f t="shared" si="15"/>
        <v>No</v>
      </c>
    </row>
    <row r="131" spans="1:18">
      <c r="A131" s="302">
        <f t="shared" si="11"/>
        <v>126</v>
      </c>
      <c r="B131" s="9">
        <f t="shared" si="8"/>
        <v>0</v>
      </c>
      <c r="C131" s="9">
        <f t="shared" si="9"/>
        <v>9</v>
      </c>
      <c r="D131" s="9" t="str">
        <f t="shared" si="10"/>
        <v>A</v>
      </c>
      <c r="E131" s="9">
        <f t="shared" si="12"/>
        <v>10</v>
      </c>
      <c r="F131" s="293" t="str">
        <f>VLOOKUP(D131,BallMap!$A$1:$X$39,MATCH(E131,BallMap!$A$1:$O$1,0),FALSE)</f>
        <v>GPIO_B0_11</v>
      </c>
      <c r="G131" s="288">
        <f t="shared" si="13"/>
        <v>127</v>
      </c>
      <c r="H131" s="11" t="str">
        <f t="shared" si="14"/>
        <v>A10</v>
      </c>
      <c r="I131" s="180" t="str">
        <f>IF(ISERROR(VLOOKUP($F131,PinMuxPub!$C$2:$M$132,MATCH(I$4,PinMuxPub!$C$2:$M$2,0),FALSE)),"",VLOOKUP($F131,PinMuxPub!$C$2:$M$132,MATCH(I$4,PinMuxPub!$C$2:$M$2,0),FALSE))</f>
        <v>lcdif.DATA[7]</v>
      </c>
      <c r="J131" s="180" t="str">
        <f>IF(ISERROR(VLOOKUP($F131,PinMuxPub!$C$2:$M$132,MATCH(J$4,PinMuxPub!$C$2:$M$2,0),FALSE)),"",VLOOKUP($F131,PinMuxPub!$C$2:$M$132,MATCH(J$4,PinMuxPub!$C$2:$M$2,0),FALSE))</f>
        <v>qtimer4.TIMER2</v>
      </c>
      <c r="K131" s="180" t="str">
        <f>IF(ISERROR(VLOOKUP($F131,PinMuxPub!$C$2:$M$132,MATCH(K$4,PinMuxPub!$C$2:$M$2,0),FALSE)),"",VLOOKUP($F131,PinMuxPub!$C$2:$M$132,MATCH(K$4,PinMuxPub!$C$2:$M$2,0),FALSE))</f>
        <v>flexpwm2.PWMB[2]</v>
      </c>
      <c r="L131" s="180" t="str">
        <f>IF(ISERROR(VLOOKUP($F131,PinMuxPub!$C$2:$M$132,MATCH(L$4,PinMuxPub!$C$2:$M$2,0),FALSE)),"",VLOOKUP($F131,PinMuxPub!$C$2:$M$132,MATCH(L$4,PinMuxPub!$C$2:$M$2,0),FALSE))</f>
        <v>sai1.TX_DATA[2]</v>
      </c>
      <c r="M131" s="180" t="str">
        <f>IF(ISERROR(VLOOKUP($F131,PinMuxPub!$C$2:$M$132,MATCH(M$4,PinMuxPub!$C$2:$M$2,0),FALSE)),"",VLOOKUP($F131,PinMuxPub!$C$2:$M$132,MATCH(M$4,PinMuxPub!$C$2:$M$2,0),FALSE))</f>
        <v>flexio2.FLEXIO[11]</v>
      </c>
      <c r="N131" s="180" t="str">
        <f>IF(ISERROR(VLOOKUP($F131,PinMuxPub!$C$2:$M$132,MATCH(N$4,PinMuxPub!$C$2:$M$2,0),FALSE)),"",VLOOKUP($F131,PinMuxPub!$C$2:$M$132,MATCH(N$4,PinMuxPub!$C$2:$M$2,0),FALSE))</f>
        <v>gpio2.IO[11]</v>
      </c>
      <c r="O131" s="180" t="str">
        <f>IF(ISERROR(VLOOKUP($F131,PinMuxPub!$C$2:$M$132,MATCH(O$4,PinMuxPub!$C$2:$M$2,0),FALSE)),"",VLOOKUP($F131,PinMuxPub!$C$2:$M$132,MATCH(O$4,PinMuxPub!$C$2:$M$2,0),FALSE))</f>
        <v>src.BT_CFG[7]</v>
      </c>
      <c r="P131" s="286" t="str">
        <f>IF(ISERROR(VLOOKUP($F131,PinMuxPub!$C$2:$M$132,MATCH(P$4,PinMuxPub!$C$2:$M$2,0),FALSE)),"",VLOOKUP($F131,PinMuxPub!$C$2:$M$132,MATCH(P$4,PinMuxPub!$C$2:$M$2,0),FALSE))</f>
        <v>tpsmp.HDATA[9]</v>
      </c>
      <c r="Q131" s="300" t="str">
        <f>IF(ISERROR(VLOOKUP(F131,PinMuxPub!$C$3:$C$132,1,FALSE)),"No","Yes")</f>
        <v>Yes</v>
      </c>
      <c r="R131" s="298" t="str">
        <f t="shared" si="15"/>
        <v>Yes</v>
      </c>
    </row>
    <row r="132" spans="1:18">
      <c r="A132" s="302">
        <f t="shared" si="11"/>
        <v>127</v>
      </c>
      <c r="B132" s="9">
        <f t="shared" si="8"/>
        <v>1</v>
      </c>
      <c r="C132" s="9">
        <f t="shared" si="9"/>
        <v>9</v>
      </c>
      <c r="D132" s="9" t="str">
        <f t="shared" si="10"/>
        <v>B</v>
      </c>
      <c r="E132" s="9">
        <f t="shared" si="12"/>
        <v>10</v>
      </c>
      <c r="F132" s="293" t="str">
        <f>VLOOKUP(D132,BallMap!$A$1:$X$39,MATCH(E132,BallMap!$A$1:$O$1,0),FALSE)</f>
        <v>VSS</v>
      </c>
      <c r="G132" s="288">
        <f t="shared" si="13"/>
        <v>128</v>
      </c>
      <c r="H132" s="11" t="str">
        <f t="shared" si="14"/>
        <v>B10</v>
      </c>
      <c r="I132" s="180" t="str">
        <f>IF(ISERROR(VLOOKUP($F132,PinMuxPub!$C$2:$M$132,MATCH(I$4,PinMuxPub!$C$2:$M$2,0),FALSE)),"",VLOOKUP($F132,PinMuxPub!$C$2:$M$132,MATCH(I$4,PinMuxPub!$C$2:$M$2,0),FALSE))</f>
        <v/>
      </c>
      <c r="J132" s="180" t="str">
        <f>IF(ISERROR(VLOOKUP($F132,PinMuxPub!$C$2:$M$132,MATCH(J$4,PinMuxPub!$C$2:$M$2,0),FALSE)),"",VLOOKUP($F132,PinMuxPub!$C$2:$M$132,MATCH(J$4,PinMuxPub!$C$2:$M$2,0),FALSE))</f>
        <v/>
      </c>
      <c r="K132" s="180" t="str">
        <f>IF(ISERROR(VLOOKUP($F132,PinMuxPub!$C$2:$M$132,MATCH(K$4,PinMuxPub!$C$2:$M$2,0),FALSE)),"",VLOOKUP($F132,PinMuxPub!$C$2:$M$132,MATCH(K$4,PinMuxPub!$C$2:$M$2,0),FALSE))</f>
        <v/>
      </c>
      <c r="L132" s="180" t="str">
        <f>IF(ISERROR(VLOOKUP($F132,PinMuxPub!$C$2:$M$132,MATCH(L$4,PinMuxPub!$C$2:$M$2,0),FALSE)),"",VLOOKUP($F132,PinMuxPub!$C$2:$M$132,MATCH(L$4,PinMuxPub!$C$2:$M$2,0),FALSE))</f>
        <v/>
      </c>
      <c r="M132" s="180" t="str">
        <f>IF(ISERROR(VLOOKUP($F132,PinMuxPub!$C$2:$M$132,MATCH(M$4,PinMuxPub!$C$2:$M$2,0),FALSE)),"",VLOOKUP($F132,PinMuxPub!$C$2:$M$132,MATCH(M$4,PinMuxPub!$C$2:$M$2,0),FALSE))</f>
        <v/>
      </c>
      <c r="N132" s="180" t="str">
        <f>IF(ISERROR(VLOOKUP($F132,PinMuxPub!$C$2:$M$132,MATCH(N$4,PinMuxPub!$C$2:$M$2,0),FALSE)),"",VLOOKUP($F132,PinMuxPub!$C$2:$M$132,MATCH(N$4,PinMuxPub!$C$2:$M$2,0),FALSE))</f>
        <v/>
      </c>
      <c r="O132" s="180" t="str">
        <f>IF(ISERROR(VLOOKUP($F132,PinMuxPub!$C$2:$M$132,MATCH(O$4,PinMuxPub!$C$2:$M$2,0),FALSE)),"",VLOOKUP($F132,PinMuxPub!$C$2:$M$132,MATCH(O$4,PinMuxPub!$C$2:$M$2,0),FALSE))</f>
        <v/>
      </c>
      <c r="P132" s="286" t="str">
        <f>IF(ISERROR(VLOOKUP($F132,PinMuxPub!$C$2:$M$132,MATCH(P$4,PinMuxPub!$C$2:$M$2,0),FALSE)),"",VLOOKUP($F132,PinMuxPub!$C$2:$M$132,MATCH(P$4,PinMuxPub!$C$2:$M$2,0),FALSE))</f>
        <v/>
      </c>
      <c r="Q132" s="300" t="str">
        <f>IF(ISERROR(VLOOKUP(F132,PinMuxPub!$C$3:$C$132,1,FALSE)),"No","Yes")</f>
        <v>No</v>
      </c>
      <c r="R132" s="298" t="str">
        <f t="shared" si="15"/>
        <v>No</v>
      </c>
    </row>
    <row r="133" spans="1:18">
      <c r="A133" s="302">
        <f t="shared" si="11"/>
        <v>128</v>
      </c>
      <c r="B133" s="9">
        <f t="shared" ref="B133:B196" si="16">MOD(A133,$F$2)</f>
        <v>2</v>
      </c>
      <c r="C133" s="9">
        <f t="shared" ref="C133:C196" si="17">FLOOR(A133/$G$2,1)</f>
        <v>9</v>
      </c>
      <c r="D133" s="9" t="str">
        <f t="shared" ref="D133:D196" si="18">IF(MOD(A133,$F$2)=0,"A",IF(MOD(A133,$F$2)=1,"B",IF(MOD(A133,$F$2)=2,"C",IF(MOD(A133,$F$2)=3,"D",IF(MOD(A133,$F$2)=4,"E",IF(MOD(A133,$F$2)=5,"F",IF(MOD(A133,$F$2)=6,"G",IF(MOD(A133,$F$2)=7,"H",IF(MOD(A133,$F$2)=8,"J",IF(MOD(A133,$F$2)=9,"K",IF(MOD(A133,$F$2)=10,"L",IF(MOD(A133,$F$2)=11,"M",IF(MOD(A133,$F$2)=12,"N",IF(MOD(A133,$F$2)=13,"P",IF(MOD(A133,$F$2)=14,"Q",IF(MOD(A133,$F$2)=15,"R",))))))))))))))))</f>
        <v>C</v>
      </c>
      <c r="E133" s="9">
        <f t="shared" si="12"/>
        <v>10</v>
      </c>
      <c r="F133" s="293" t="str">
        <f>VLOOKUP(D133,BallMap!$A$1:$X$39,MATCH(E133,BallMap!$A$1:$O$1,0),FALSE)</f>
        <v>GPIO_B0_12</v>
      </c>
      <c r="G133" s="288">
        <f t="shared" si="13"/>
        <v>129</v>
      </c>
      <c r="H133" s="11" t="str">
        <f t="shared" si="14"/>
        <v>C10</v>
      </c>
      <c r="I133" s="180" t="str">
        <f>IF(ISERROR(VLOOKUP($F133,PinMuxPub!$C$2:$M$132,MATCH(I$4,PinMuxPub!$C$2:$M$2,0),FALSE)),"",VLOOKUP($F133,PinMuxPub!$C$2:$M$132,MATCH(I$4,PinMuxPub!$C$2:$M$2,0),FALSE))</f>
        <v>lcdif.DATA[8]</v>
      </c>
      <c r="J133" s="180" t="str">
        <f>IF(ISERROR(VLOOKUP($F133,PinMuxPub!$C$2:$M$132,MATCH(J$4,PinMuxPub!$C$2:$M$2,0),FALSE)),"",VLOOKUP($F133,PinMuxPub!$C$2:$M$132,MATCH(J$4,PinMuxPub!$C$2:$M$2,0),FALSE))</f>
        <v>xbar1.XBAR_INOUT[10]</v>
      </c>
      <c r="K133" s="180" t="str">
        <f>IF(ISERROR(VLOOKUP($F133,PinMuxPub!$C$2:$M$132,MATCH(K$4,PinMuxPub!$C$2:$M$2,0),FALSE)),"",VLOOKUP($F133,PinMuxPub!$C$2:$M$132,MATCH(K$4,PinMuxPub!$C$2:$M$2,0),FALSE))</f>
        <v>cm7_mx6rt.TRACE_CLK</v>
      </c>
      <c r="L133" s="180" t="str">
        <f>IF(ISERROR(VLOOKUP($F133,PinMuxPub!$C$2:$M$132,MATCH(L$4,PinMuxPub!$C$2:$M$2,0),FALSE)),"",VLOOKUP($F133,PinMuxPub!$C$2:$M$132,MATCH(L$4,PinMuxPub!$C$2:$M$2,0),FALSE))</f>
        <v>sai1.TX_DATA[1]</v>
      </c>
      <c r="M133" s="180" t="str">
        <f>IF(ISERROR(VLOOKUP($F133,PinMuxPub!$C$2:$M$132,MATCH(M$4,PinMuxPub!$C$2:$M$2,0),FALSE)),"",VLOOKUP($F133,PinMuxPub!$C$2:$M$132,MATCH(M$4,PinMuxPub!$C$2:$M$2,0),FALSE))</f>
        <v>flexio2.FLEXIO[12]</v>
      </c>
      <c r="N133" s="180" t="str">
        <f>IF(ISERROR(VLOOKUP($F133,PinMuxPub!$C$2:$M$132,MATCH(N$4,PinMuxPub!$C$2:$M$2,0),FALSE)),"",VLOOKUP($F133,PinMuxPub!$C$2:$M$132,MATCH(N$4,PinMuxPub!$C$2:$M$2,0),FALSE))</f>
        <v>gpio2.IO[12]</v>
      </c>
      <c r="O133" s="180" t="str">
        <f>IF(ISERROR(VLOOKUP($F133,PinMuxPub!$C$2:$M$132,MATCH(O$4,PinMuxPub!$C$2:$M$2,0),FALSE)),"",VLOOKUP($F133,PinMuxPub!$C$2:$M$132,MATCH(O$4,PinMuxPub!$C$2:$M$2,0),FALSE))</f>
        <v>src.BT_CFG[8]</v>
      </c>
      <c r="P133" s="286" t="str">
        <f>IF(ISERROR(VLOOKUP($F133,PinMuxPub!$C$2:$M$132,MATCH(P$4,PinMuxPub!$C$2:$M$2,0),FALSE)),"",VLOOKUP($F133,PinMuxPub!$C$2:$M$132,MATCH(P$4,PinMuxPub!$C$2:$M$2,0),FALSE))</f>
        <v>tpsmp.HDATA[10]</v>
      </c>
      <c r="Q133" s="300" t="str">
        <f>IF(ISERROR(VLOOKUP(F133,PinMuxPub!$C$3:$C$132,1,FALSE)),"No","Yes")</f>
        <v>Yes</v>
      </c>
      <c r="R133" s="298" t="str">
        <f t="shared" si="15"/>
        <v>Yes</v>
      </c>
    </row>
    <row r="134" spans="1:18">
      <c r="A134" s="302">
        <f t="shared" ref="A134:A197" si="19">IF((A133+1)&gt;($F$2*$G$2-1),($F$2*$G$2-1),A133+1)</f>
        <v>129</v>
      </c>
      <c r="B134" s="9">
        <f t="shared" si="16"/>
        <v>3</v>
      </c>
      <c r="C134" s="9">
        <f t="shared" si="17"/>
        <v>9</v>
      </c>
      <c r="D134" s="9" t="str">
        <f t="shared" si="18"/>
        <v>D</v>
      </c>
      <c r="E134" s="9">
        <f t="shared" ref="E134:E197" si="20">C134+1</f>
        <v>10</v>
      </c>
      <c r="F134" s="293" t="str">
        <f>VLOOKUP(D134,BallMap!$A$1:$X$39,MATCH(E134,BallMap!$A$1:$O$1,0),FALSE)</f>
        <v>GPIO_B0_13</v>
      </c>
      <c r="G134" s="288">
        <f t="shared" ref="G134:G197" si="21">A134+1</f>
        <v>130</v>
      </c>
      <c r="H134" s="11" t="str">
        <f t="shared" ref="H134:H197" si="22">D134&amp;E134</f>
        <v>D10</v>
      </c>
      <c r="I134" s="180" t="str">
        <f>IF(ISERROR(VLOOKUP($F134,PinMuxPub!$C$2:$M$132,MATCH(I$4,PinMuxPub!$C$2:$M$2,0),FALSE)),"",VLOOKUP($F134,PinMuxPub!$C$2:$M$132,MATCH(I$4,PinMuxPub!$C$2:$M$2,0),FALSE))</f>
        <v>lcdif.DATA[9]</v>
      </c>
      <c r="J134" s="180" t="str">
        <f>IF(ISERROR(VLOOKUP($F134,PinMuxPub!$C$2:$M$132,MATCH(J$4,PinMuxPub!$C$2:$M$2,0),FALSE)),"",VLOOKUP($F134,PinMuxPub!$C$2:$M$132,MATCH(J$4,PinMuxPub!$C$2:$M$2,0),FALSE))</f>
        <v>xbar1.XBAR_INOUT[11]</v>
      </c>
      <c r="K134" s="180" t="str">
        <f>IF(ISERROR(VLOOKUP($F134,PinMuxPub!$C$2:$M$132,MATCH(K$4,PinMuxPub!$C$2:$M$2,0),FALSE)),"",VLOOKUP($F134,PinMuxPub!$C$2:$M$132,MATCH(K$4,PinMuxPub!$C$2:$M$2,0),FALSE))</f>
        <v>cm7_mx6rt.TRACE_SWO</v>
      </c>
      <c r="L134" s="180" t="str">
        <f>IF(ISERROR(VLOOKUP($F134,PinMuxPub!$C$2:$M$132,MATCH(L$4,PinMuxPub!$C$2:$M$2,0),FALSE)),"",VLOOKUP($F134,PinMuxPub!$C$2:$M$132,MATCH(L$4,PinMuxPub!$C$2:$M$2,0),FALSE))</f>
        <v>sai1.MCLK</v>
      </c>
      <c r="M134" s="180" t="str">
        <f>IF(ISERROR(VLOOKUP($F134,PinMuxPub!$C$2:$M$132,MATCH(M$4,PinMuxPub!$C$2:$M$2,0),FALSE)),"",VLOOKUP($F134,PinMuxPub!$C$2:$M$132,MATCH(M$4,PinMuxPub!$C$2:$M$2,0),FALSE))</f>
        <v>flexio2.FLEXIO[13]</v>
      </c>
      <c r="N134" s="180" t="str">
        <f>IF(ISERROR(VLOOKUP($F134,PinMuxPub!$C$2:$M$132,MATCH(N$4,PinMuxPub!$C$2:$M$2,0),FALSE)),"",VLOOKUP($F134,PinMuxPub!$C$2:$M$132,MATCH(N$4,PinMuxPub!$C$2:$M$2,0),FALSE))</f>
        <v>gpio2.IO[13]</v>
      </c>
      <c r="O134" s="180" t="str">
        <f>IF(ISERROR(VLOOKUP($F134,PinMuxPub!$C$2:$M$132,MATCH(O$4,PinMuxPub!$C$2:$M$2,0),FALSE)),"",VLOOKUP($F134,PinMuxPub!$C$2:$M$132,MATCH(O$4,PinMuxPub!$C$2:$M$2,0),FALSE))</f>
        <v>src.BT_CFG[9]</v>
      </c>
      <c r="P134" s="286" t="str">
        <f>IF(ISERROR(VLOOKUP($F134,PinMuxPub!$C$2:$M$132,MATCH(P$4,PinMuxPub!$C$2:$M$2,0),FALSE)),"",VLOOKUP($F134,PinMuxPub!$C$2:$M$132,MATCH(P$4,PinMuxPub!$C$2:$M$2,0),FALSE))</f>
        <v>tpsmp.HDATA[11]</v>
      </c>
      <c r="Q134" s="300" t="str">
        <f>IF(ISERROR(VLOOKUP(F134,PinMuxPub!$C$3:$C$132,1,FALSE)),"No","Yes")</f>
        <v>Yes</v>
      </c>
      <c r="R134" s="298" t="str">
        <f t="shared" ref="R134:R197" si="23">IF((IF(I134="",0,1)+IF(J134="",0,1)+IF(K134="",0,1)+IF(L134="",0,1)+IF(M134="",0,1)+IF(N134="",0,1)+IF(O134="",0,1)+IF(P134="",0,1))&gt;1,"Yes","No")</f>
        <v>Yes</v>
      </c>
    </row>
    <row r="135" spans="1:18">
      <c r="A135" s="302">
        <f t="shared" si="19"/>
        <v>130</v>
      </c>
      <c r="B135" s="9">
        <f t="shared" si="16"/>
        <v>4</v>
      </c>
      <c r="C135" s="9">
        <f t="shared" si="17"/>
        <v>9</v>
      </c>
      <c r="D135" s="9" t="str">
        <f t="shared" si="18"/>
        <v>E</v>
      </c>
      <c r="E135" s="9">
        <f t="shared" si="20"/>
        <v>10</v>
      </c>
      <c r="F135" s="293" t="str">
        <f>VLOOKUP(D135,BallMap!$A$1:$X$39,MATCH(E135,BallMap!$A$1:$O$1,0),FALSE)</f>
        <v>GPIO_B0_14</v>
      </c>
      <c r="G135" s="288">
        <f t="shared" si="21"/>
        <v>131</v>
      </c>
      <c r="H135" s="11" t="str">
        <f t="shared" si="22"/>
        <v>E10</v>
      </c>
      <c r="I135" s="180" t="str">
        <f>IF(ISERROR(VLOOKUP($F135,PinMuxPub!$C$2:$M$132,MATCH(I$4,PinMuxPub!$C$2:$M$2,0),FALSE)),"",VLOOKUP($F135,PinMuxPub!$C$2:$M$132,MATCH(I$4,PinMuxPub!$C$2:$M$2,0),FALSE))</f>
        <v>lcdif.DATA[10]</v>
      </c>
      <c r="J135" s="180" t="str">
        <f>IF(ISERROR(VLOOKUP($F135,PinMuxPub!$C$2:$M$132,MATCH(J$4,PinMuxPub!$C$2:$M$2,0),FALSE)),"",VLOOKUP($F135,PinMuxPub!$C$2:$M$132,MATCH(J$4,PinMuxPub!$C$2:$M$2,0),FALSE))</f>
        <v>xbar1.XBAR_INOUT[12]</v>
      </c>
      <c r="K135" s="180" t="str">
        <f>IF(ISERROR(VLOOKUP($F135,PinMuxPub!$C$2:$M$132,MATCH(K$4,PinMuxPub!$C$2:$M$2,0),FALSE)),"",VLOOKUP($F135,PinMuxPub!$C$2:$M$132,MATCH(K$4,PinMuxPub!$C$2:$M$2,0),FALSE))</f>
        <v>cm7_mx6rt.TXEV</v>
      </c>
      <c r="L135" s="180" t="str">
        <f>IF(ISERROR(VLOOKUP($F135,PinMuxPub!$C$2:$M$132,MATCH(L$4,PinMuxPub!$C$2:$M$2,0),FALSE)),"",VLOOKUP($F135,PinMuxPub!$C$2:$M$132,MATCH(L$4,PinMuxPub!$C$2:$M$2,0),FALSE))</f>
        <v>sai1.RX_SYNC</v>
      </c>
      <c r="M135" s="180" t="str">
        <f>IF(ISERROR(VLOOKUP($F135,PinMuxPub!$C$2:$M$132,MATCH(M$4,PinMuxPub!$C$2:$M$2,0),FALSE)),"",VLOOKUP($F135,PinMuxPub!$C$2:$M$132,MATCH(M$4,PinMuxPub!$C$2:$M$2,0),FALSE))</f>
        <v>flexio2.FLEXIO[14]</v>
      </c>
      <c r="N135" s="180" t="str">
        <f>IF(ISERROR(VLOOKUP($F135,PinMuxPub!$C$2:$M$132,MATCH(N$4,PinMuxPub!$C$2:$M$2,0),FALSE)),"",VLOOKUP($F135,PinMuxPub!$C$2:$M$132,MATCH(N$4,PinMuxPub!$C$2:$M$2,0),FALSE))</f>
        <v>gpio2.IO[14]</v>
      </c>
      <c r="O135" s="180" t="str">
        <f>IF(ISERROR(VLOOKUP($F135,PinMuxPub!$C$2:$M$132,MATCH(O$4,PinMuxPub!$C$2:$M$2,0),FALSE)),"",VLOOKUP($F135,PinMuxPub!$C$2:$M$132,MATCH(O$4,PinMuxPub!$C$2:$M$2,0),FALSE))</f>
        <v>src.BT_CFG[10]</v>
      </c>
      <c r="P135" s="286" t="str">
        <f>IF(ISERROR(VLOOKUP($F135,PinMuxPub!$C$2:$M$132,MATCH(P$4,PinMuxPub!$C$2:$M$2,0),FALSE)),"",VLOOKUP($F135,PinMuxPub!$C$2:$M$132,MATCH(P$4,PinMuxPub!$C$2:$M$2,0),FALSE))</f>
        <v>tpsmp.HDATA[12]</v>
      </c>
      <c r="Q135" s="300" t="str">
        <f>IF(ISERROR(VLOOKUP(F135,PinMuxPub!$C$3:$C$132,1,FALSE)),"No","Yes")</f>
        <v>Yes</v>
      </c>
      <c r="R135" s="298" t="str">
        <f t="shared" si="23"/>
        <v>Yes</v>
      </c>
    </row>
    <row r="136" spans="1:18">
      <c r="A136" s="302">
        <f t="shared" si="19"/>
        <v>131</v>
      </c>
      <c r="B136" s="9">
        <f t="shared" si="16"/>
        <v>5</v>
      </c>
      <c r="C136" s="9">
        <f t="shared" si="17"/>
        <v>9</v>
      </c>
      <c r="D136" s="9" t="str">
        <f t="shared" si="18"/>
        <v>F</v>
      </c>
      <c r="E136" s="9">
        <f t="shared" si="20"/>
        <v>10</v>
      </c>
      <c r="F136" s="293" t="str">
        <f>VLOOKUP(D136,BallMap!$A$1:$X$39,MATCH(E136,BallMap!$A$1:$O$1,0),FALSE)</f>
        <v>NVCC_GPIO</v>
      </c>
      <c r="G136" s="288">
        <f t="shared" si="21"/>
        <v>132</v>
      </c>
      <c r="H136" s="11" t="str">
        <f t="shared" si="22"/>
        <v>F10</v>
      </c>
      <c r="I136" s="180" t="str">
        <f>IF(ISERROR(VLOOKUP($F136,PinMuxPub!$C$2:$M$132,MATCH(I$4,PinMuxPub!$C$2:$M$2,0),FALSE)),"",VLOOKUP($F136,PinMuxPub!$C$2:$M$132,MATCH(I$4,PinMuxPub!$C$2:$M$2,0),FALSE))</f>
        <v/>
      </c>
      <c r="J136" s="180" t="str">
        <f>IF(ISERROR(VLOOKUP($F136,PinMuxPub!$C$2:$M$132,MATCH(J$4,PinMuxPub!$C$2:$M$2,0),FALSE)),"",VLOOKUP($F136,PinMuxPub!$C$2:$M$132,MATCH(J$4,PinMuxPub!$C$2:$M$2,0),FALSE))</f>
        <v/>
      </c>
      <c r="K136" s="180" t="str">
        <f>IF(ISERROR(VLOOKUP($F136,PinMuxPub!$C$2:$M$132,MATCH(K$4,PinMuxPub!$C$2:$M$2,0),FALSE)),"",VLOOKUP($F136,PinMuxPub!$C$2:$M$132,MATCH(K$4,PinMuxPub!$C$2:$M$2,0),FALSE))</f>
        <v/>
      </c>
      <c r="L136" s="180" t="str">
        <f>IF(ISERROR(VLOOKUP($F136,PinMuxPub!$C$2:$M$132,MATCH(L$4,PinMuxPub!$C$2:$M$2,0),FALSE)),"",VLOOKUP($F136,PinMuxPub!$C$2:$M$132,MATCH(L$4,PinMuxPub!$C$2:$M$2,0),FALSE))</f>
        <v/>
      </c>
      <c r="M136" s="180" t="str">
        <f>IF(ISERROR(VLOOKUP($F136,PinMuxPub!$C$2:$M$132,MATCH(M$4,PinMuxPub!$C$2:$M$2,0),FALSE)),"",VLOOKUP($F136,PinMuxPub!$C$2:$M$132,MATCH(M$4,PinMuxPub!$C$2:$M$2,0),FALSE))</f>
        <v/>
      </c>
      <c r="N136" s="180" t="str">
        <f>IF(ISERROR(VLOOKUP($F136,PinMuxPub!$C$2:$M$132,MATCH(N$4,PinMuxPub!$C$2:$M$2,0),FALSE)),"",VLOOKUP($F136,PinMuxPub!$C$2:$M$132,MATCH(N$4,PinMuxPub!$C$2:$M$2,0),FALSE))</f>
        <v/>
      </c>
      <c r="O136" s="180" t="str">
        <f>IF(ISERROR(VLOOKUP($F136,PinMuxPub!$C$2:$M$132,MATCH(O$4,PinMuxPub!$C$2:$M$2,0),FALSE)),"",VLOOKUP($F136,PinMuxPub!$C$2:$M$132,MATCH(O$4,PinMuxPub!$C$2:$M$2,0),FALSE))</f>
        <v/>
      </c>
      <c r="P136" s="286" t="str">
        <f>IF(ISERROR(VLOOKUP($F136,PinMuxPub!$C$2:$M$132,MATCH(P$4,PinMuxPub!$C$2:$M$2,0),FALSE)),"",VLOOKUP($F136,PinMuxPub!$C$2:$M$132,MATCH(P$4,PinMuxPub!$C$2:$M$2,0),FALSE))</f>
        <v/>
      </c>
      <c r="Q136" s="300" t="str">
        <f>IF(ISERROR(VLOOKUP(F136,PinMuxPub!$C$3:$C$132,1,FALSE)),"No","Yes")</f>
        <v>No</v>
      </c>
      <c r="R136" s="298" t="str">
        <f t="shared" si="23"/>
        <v>No</v>
      </c>
    </row>
    <row r="137" spans="1:18">
      <c r="A137" s="302">
        <f t="shared" si="19"/>
        <v>132</v>
      </c>
      <c r="B137" s="9">
        <f t="shared" si="16"/>
        <v>6</v>
      </c>
      <c r="C137" s="9">
        <f t="shared" si="17"/>
        <v>9</v>
      </c>
      <c r="D137" s="9" t="str">
        <f t="shared" si="18"/>
        <v>G</v>
      </c>
      <c r="E137" s="9">
        <f t="shared" si="20"/>
        <v>10</v>
      </c>
      <c r="F137" s="293" t="str">
        <f>VLOOKUP(D137,BallMap!$A$1:$X$39,MATCH(E137,BallMap!$A$1:$O$1,0),FALSE)</f>
        <v>GPIO_AD_B0_11</v>
      </c>
      <c r="G137" s="288">
        <f t="shared" si="21"/>
        <v>133</v>
      </c>
      <c r="H137" s="11" t="str">
        <f t="shared" si="22"/>
        <v>G10</v>
      </c>
      <c r="I137" s="180" t="str">
        <f>IF(ISERROR(VLOOKUP($F137,PinMuxPub!$C$2:$M$132,MATCH(I$4,PinMuxPub!$C$2:$M$2,0),FALSE)),"",VLOOKUP($F137,PinMuxPub!$C$2:$M$132,MATCH(I$4,PinMuxPub!$C$2:$M$2,0),FALSE))</f>
        <v>jtag.TRSTB</v>
      </c>
      <c r="J137" s="180" t="str">
        <f>IF(ISERROR(VLOOKUP($F137,PinMuxPub!$C$2:$M$132,MATCH(J$4,PinMuxPub!$C$2:$M$2,0),FALSE)),"",VLOOKUP($F137,PinMuxPub!$C$2:$M$132,MATCH(J$4,PinMuxPub!$C$2:$M$2,0),FALSE))</f>
        <v>flexpwm1.PWMB[3]</v>
      </c>
      <c r="K137" s="180" t="str">
        <f>IF(ISERROR(VLOOKUP($F137,PinMuxPub!$C$2:$M$132,MATCH(K$4,PinMuxPub!$C$2:$M$2,0),FALSE)),"",VLOOKUP($F137,PinMuxPub!$C$2:$M$132,MATCH(K$4,PinMuxPub!$C$2:$M$2,0),FALSE))</f>
        <v>enet.COL</v>
      </c>
      <c r="L137" s="180" t="str">
        <f>IF(ISERROR(VLOOKUP($F137,PinMuxPub!$C$2:$M$132,MATCH(L$4,PinMuxPub!$C$2:$M$2,0),FALSE)),"",VLOOKUP($F137,PinMuxPub!$C$2:$M$132,MATCH(L$4,PinMuxPub!$C$2:$M$2,0),FALSE))</f>
        <v>wdog1.WDOG_B</v>
      </c>
      <c r="M137" s="180" t="str">
        <f>IF(ISERROR(VLOOKUP($F137,PinMuxPub!$C$2:$M$132,MATCH(M$4,PinMuxPub!$C$2:$M$2,0),FALSE)),"",VLOOKUP($F137,PinMuxPub!$C$2:$M$132,MATCH(M$4,PinMuxPub!$C$2:$M$2,0),FALSE))</f>
        <v>csi.DATA[2]</v>
      </c>
      <c r="N137" s="180" t="str">
        <f>IF(ISERROR(VLOOKUP($F137,PinMuxPub!$C$2:$M$132,MATCH(N$4,PinMuxPub!$C$2:$M$2,0),FALSE)),"",VLOOKUP($F137,PinMuxPub!$C$2:$M$132,MATCH(N$4,PinMuxPub!$C$2:$M$2,0),FALSE))</f>
        <v>gpio1.IO[11]</v>
      </c>
      <c r="O137" s="180" t="str">
        <f>IF(ISERROR(VLOOKUP($F137,PinMuxPub!$C$2:$M$132,MATCH(O$4,PinMuxPub!$C$2:$M$2,0),FALSE)),"",VLOOKUP($F137,PinMuxPub!$C$2:$M$132,MATCH(O$4,PinMuxPub!$C$2:$M$2,0),FALSE))</f>
        <v>xbar1.XBAR_IN[23]</v>
      </c>
      <c r="P137" s="286" t="str">
        <f>IF(ISERROR(VLOOKUP($F137,PinMuxPub!$C$2:$M$132,MATCH(P$4,PinMuxPub!$C$2:$M$2,0),FALSE)),"",VLOOKUP($F137,PinMuxPub!$C$2:$M$132,MATCH(P$4,PinMuxPub!$C$2:$M$2,0),FALSE))</f>
        <v>enet.1588_EVENT0_IN</v>
      </c>
      <c r="Q137" s="300" t="str">
        <f>IF(ISERROR(VLOOKUP(F137,PinMuxPub!$C$3:$C$132,1,FALSE)),"No","Yes")</f>
        <v>Yes</v>
      </c>
      <c r="R137" s="298" t="str">
        <f t="shared" si="23"/>
        <v>Yes</v>
      </c>
    </row>
    <row r="138" spans="1:18">
      <c r="A138" s="302">
        <f t="shared" si="19"/>
        <v>133</v>
      </c>
      <c r="B138" s="9">
        <f t="shared" si="16"/>
        <v>7</v>
      </c>
      <c r="C138" s="9">
        <f t="shared" si="17"/>
        <v>9</v>
      </c>
      <c r="D138" s="9" t="str">
        <f t="shared" si="18"/>
        <v>H</v>
      </c>
      <c r="E138" s="9">
        <f t="shared" si="20"/>
        <v>10</v>
      </c>
      <c r="F138" s="293" t="str">
        <f>VLOOKUP(D138,BallMap!$A$1:$X$39,MATCH(E138,BallMap!$A$1:$O$1,0),FALSE)</f>
        <v>GPIO_AD_B0_01</v>
      </c>
      <c r="G138" s="288">
        <f t="shared" si="21"/>
        <v>134</v>
      </c>
      <c r="H138" s="11" t="str">
        <f t="shared" si="22"/>
        <v>H10</v>
      </c>
      <c r="I138" s="180" t="str">
        <f>IF(ISERROR(VLOOKUP($F138,PinMuxPub!$C$2:$M$132,MATCH(I$4,PinMuxPub!$C$2:$M$2,0),FALSE)),"",VLOOKUP($F138,PinMuxPub!$C$2:$M$132,MATCH(I$4,PinMuxPub!$C$2:$M$2,0),FALSE))</f>
        <v>flexpwm2.PWMB[3]</v>
      </c>
      <c r="J138" s="180" t="str">
        <f>IF(ISERROR(VLOOKUP($F138,PinMuxPub!$C$2:$M$132,MATCH(J$4,PinMuxPub!$C$2:$M$2,0),FALSE)),"",VLOOKUP($F138,PinMuxPub!$C$2:$M$132,MATCH(J$4,PinMuxPub!$C$2:$M$2,0),FALSE))</f>
        <v>xbar1.XBAR_INOUT[15]</v>
      </c>
      <c r="K138" s="180" t="str">
        <f>IF(ISERROR(VLOOKUP($F138,PinMuxPub!$C$2:$M$132,MATCH(K$4,PinMuxPub!$C$2:$M$2,0),FALSE)),"",VLOOKUP($F138,PinMuxPub!$C$2:$M$132,MATCH(K$4,PinMuxPub!$C$2:$M$2,0),FALSE))</f>
        <v>anatop.24M_OUT</v>
      </c>
      <c r="L138" s="180" t="str">
        <f>IF(ISERROR(VLOOKUP($F138,PinMuxPub!$C$2:$M$132,MATCH(L$4,PinMuxPub!$C$2:$M$2,0),FALSE)),"",VLOOKUP($F138,PinMuxPub!$C$2:$M$132,MATCH(L$4,PinMuxPub!$C$2:$M$2,0),FALSE))</f>
        <v>anatop.OTG1_ID</v>
      </c>
      <c r="M138" s="180" t="str">
        <f>IF(ISERROR(VLOOKUP($F138,PinMuxPub!$C$2:$M$132,MATCH(M$4,PinMuxPub!$C$2:$M$2,0),FALSE)),"",VLOOKUP($F138,PinMuxPub!$C$2:$M$132,MATCH(M$4,PinMuxPub!$C$2:$M$2,0),FALSE))</f>
        <v>lpi2c1.SDAS</v>
      </c>
      <c r="N138" s="180" t="str">
        <f>IF(ISERROR(VLOOKUP($F138,PinMuxPub!$C$2:$M$132,MATCH(N$4,PinMuxPub!$C$2:$M$2,0),FALSE)),"",VLOOKUP($F138,PinMuxPub!$C$2:$M$132,MATCH(N$4,PinMuxPub!$C$2:$M$2,0),FALSE))</f>
        <v>gpio1.IO[1]</v>
      </c>
      <c r="O138" s="180" t="str">
        <f>IF(ISERROR(VLOOKUP($F138,PinMuxPub!$C$2:$M$132,MATCH(O$4,PinMuxPub!$C$2:$M$2,0),FALSE)),"",VLOOKUP($F138,PinMuxPub!$C$2:$M$132,MATCH(O$4,PinMuxPub!$C$2:$M$2,0),FALSE))</f>
        <v>ewm.EWM_OUT_B</v>
      </c>
      <c r="P138" s="286" t="str">
        <f>IF(ISERROR(VLOOKUP($F138,PinMuxPub!$C$2:$M$132,MATCH(P$4,PinMuxPub!$C$2:$M$2,0),FALSE)),"",VLOOKUP($F138,PinMuxPub!$C$2:$M$132,MATCH(P$4,PinMuxPub!$C$2:$M$2,0),FALSE))</f>
        <v>lpspi3.SDO</v>
      </c>
      <c r="Q138" s="300" t="str">
        <f>IF(ISERROR(VLOOKUP(F138,PinMuxPub!$C$3:$C$132,1,FALSE)),"No","Yes")</f>
        <v>Yes</v>
      </c>
      <c r="R138" s="298" t="str">
        <f t="shared" si="23"/>
        <v>Yes</v>
      </c>
    </row>
    <row r="139" spans="1:18">
      <c r="A139" s="302">
        <f t="shared" si="19"/>
        <v>134</v>
      </c>
      <c r="B139" s="9">
        <f t="shared" si="16"/>
        <v>8</v>
      </c>
      <c r="C139" s="9">
        <f t="shared" si="17"/>
        <v>9</v>
      </c>
      <c r="D139" s="9" t="str">
        <f t="shared" si="18"/>
        <v>J</v>
      </c>
      <c r="E139" s="9">
        <f t="shared" si="20"/>
        <v>10</v>
      </c>
      <c r="F139" s="293" t="str">
        <f>VLOOKUP(D139,BallMap!$A$1:$X$39,MATCH(E139,BallMap!$A$1:$O$1,0),FALSE)</f>
        <v>NVCC_GPIO</v>
      </c>
      <c r="G139" s="288">
        <f t="shared" si="21"/>
        <v>135</v>
      </c>
      <c r="H139" s="11" t="str">
        <f t="shared" si="22"/>
        <v>J10</v>
      </c>
      <c r="I139" s="180" t="str">
        <f>IF(ISERROR(VLOOKUP($F139,PinMuxPub!$C$2:$M$132,MATCH(I$4,PinMuxPub!$C$2:$M$2,0),FALSE)),"",VLOOKUP($F139,PinMuxPub!$C$2:$M$132,MATCH(I$4,PinMuxPub!$C$2:$M$2,0),FALSE))</f>
        <v/>
      </c>
      <c r="J139" s="180" t="str">
        <f>IF(ISERROR(VLOOKUP($F139,PinMuxPub!$C$2:$M$132,MATCH(J$4,PinMuxPub!$C$2:$M$2,0),FALSE)),"",VLOOKUP($F139,PinMuxPub!$C$2:$M$132,MATCH(J$4,PinMuxPub!$C$2:$M$2,0),FALSE))</f>
        <v/>
      </c>
      <c r="K139" s="180" t="str">
        <f>IF(ISERROR(VLOOKUP($F139,PinMuxPub!$C$2:$M$132,MATCH(K$4,PinMuxPub!$C$2:$M$2,0),FALSE)),"",VLOOKUP($F139,PinMuxPub!$C$2:$M$132,MATCH(K$4,PinMuxPub!$C$2:$M$2,0),FALSE))</f>
        <v/>
      </c>
      <c r="L139" s="180" t="str">
        <f>IF(ISERROR(VLOOKUP($F139,PinMuxPub!$C$2:$M$132,MATCH(L$4,PinMuxPub!$C$2:$M$2,0),FALSE)),"",VLOOKUP($F139,PinMuxPub!$C$2:$M$132,MATCH(L$4,PinMuxPub!$C$2:$M$2,0),FALSE))</f>
        <v/>
      </c>
      <c r="M139" s="180" t="str">
        <f>IF(ISERROR(VLOOKUP($F139,PinMuxPub!$C$2:$M$132,MATCH(M$4,PinMuxPub!$C$2:$M$2,0),FALSE)),"",VLOOKUP($F139,PinMuxPub!$C$2:$M$132,MATCH(M$4,PinMuxPub!$C$2:$M$2,0),FALSE))</f>
        <v/>
      </c>
      <c r="N139" s="180" t="str">
        <f>IF(ISERROR(VLOOKUP($F139,PinMuxPub!$C$2:$M$132,MATCH(N$4,PinMuxPub!$C$2:$M$2,0),FALSE)),"",VLOOKUP($F139,PinMuxPub!$C$2:$M$132,MATCH(N$4,PinMuxPub!$C$2:$M$2,0),FALSE))</f>
        <v/>
      </c>
      <c r="O139" s="180" t="str">
        <f>IF(ISERROR(VLOOKUP($F139,PinMuxPub!$C$2:$M$132,MATCH(O$4,PinMuxPub!$C$2:$M$2,0),FALSE)),"",VLOOKUP($F139,PinMuxPub!$C$2:$M$132,MATCH(O$4,PinMuxPub!$C$2:$M$2,0),FALSE))</f>
        <v/>
      </c>
      <c r="P139" s="286" t="str">
        <f>IF(ISERROR(VLOOKUP($F139,PinMuxPub!$C$2:$M$132,MATCH(P$4,PinMuxPub!$C$2:$M$2,0),FALSE)),"",VLOOKUP($F139,PinMuxPub!$C$2:$M$132,MATCH(P$4,PinMuxPub!$C$2:$M$2,0),FALSE))</f>
        <v/>
      </c>
      <c r="Q139" s="300" t="str">
        <f>IF(ISERROR(VLOOKUP(F139,PinMuxPub!$C$3:$C$132,1,FALSE)),"No","Yes")</f>
        <v>No</v>
      </c>
      <c r="R139" s="298" t="str">
        <f t="shared" si="23"/>
        <v>No</v>
      </c>
    </row>
    <row r="140" spans="1:18">
      <c r="A140" s="302">
        <f t="shared" si="19"/>
        <v>135</v>
      </c>
      <c r="B140" s="9">
        <f t="shared" si="16"/>
        <v>9</v>
      </c>
      <c r="C140" s="9">
        <f t="shared" si="17"/>
        <v>9</v>
      </c>
      <c r="D140" s="9" t="str">
        <f t="shared" si="18"/>
        <v>K</v>
      </c>
      <c r="E140" s="9">
        <f t="shared" si="20"/>
        <v>10</v>
      </c>
      <c r="F140" s="293" t="str">
        <f>VLOOKUP(D140,BallMap!$A$1:$X$39,MATCH(E140,BallMap!$A$1:$O$1,0),FALSE)</f>
        <v>GPIO_AD_B1_07</v>
      </c>
      <c r="G140" s="288">
        <f t="shared" si="21"/>
        <v>136</v>
      </c>
      <c r="H140" s="11" t="str">
        <f t="shared" si="22"/>
        <v>K10</v>
      </c>
      <c r="I140" s="180" t="str">
        <f>IF(ISERROR(VLOOKUP($F140,PinMuxPub!$C$2:$M$132,MATCH(I$4,PinMuxPub!$C$2:$M$2,0),FALSE)),"",VLOOKUP($F140,PinMuxPub!$C$2:$M$132,MATCH(I$4,PinMuxPub!$C$2:$M$2,0),FALSE))</f>
        <v>flexspi.B_DATA[0]</v>
      </c>
      <c r="J140" s="180" t="str">
        <f>IF(ISERROR(VLOOKUP($F140,PinMuxPub!$C$2:$M$132,MATCH(J$4,PinMuxPub!$C$2:$M$2,0),FALSE)),"",VLOOKUP($F140,PinMuxPub!$C$2:$M$132,MATCH(J$4,PinMuxPub!$C$2:$M$2,0),FALSE))</f>
        <v>lpi2c3.SCL</v>
      </c>
      <c r="K140" s="180" t="str">
        <f>IF(ISERROR(VLOOKUP($F140,PinMuxPub!$C$2:$M$132,MATCH(K$4,PinMuxPub!$C$2:$M$2,0),FALSE)),"",VLOOKUP($F140,PinMuxPub!$C$2:$M$132,MATCH(K$4,PinMuxPub!$C$2:$M$2,0),FALSE))</f>
        <v>lpuart3.RX</v>
      </c>
      <c r="L140" s="180" t="str">
        <f>IF(ISERROR(VLOOKUP($F140,PinMuxPub!$C$2:$M$132,MATCH(L$4,PinMuxPub!$C$2:$M$2,0),FALSE)),"",VLOOKUP($F140,PinMuxPub!$C$2:$M$132,MATCH(L$4,PinMuxPub!$C$2:$M$2,0),FALSE))</f>
        <v>spdif.EXT_CLK</v>
      </c>
      <c r="M140" s="180" t="str">
        <f>IF(ISERROR(VLOOKUP($F140,PinMuxPub!$C$2:$M$132,MATCH(M$4,PinMuxPub!$C$2:$M$2,0),FALSE)),"",VLOOKUP($F140,PinMuxPub!$C$2:$M$132,MATCH(M$4,PinMuxPub!$C$2:$M$2,0),FALSE))</f>
        <v>csi.HSYNC</v>
      </c>
      <c r="N140" s="180" t="str">
        <f>IF(ISERROR(VLOOKUP($F140,PinMuxPub!$C$2:$M$132,MATCH(N$4,PinMuxPub!$C$2:$M$2,0),FALSE)),"",VLOOKUP($F140,PinMuxPub!$C$2:$M$132,MATCH(N$4,PinMuxPub!$C$2:$M$2,0),FALSE))</f>
        <v>gpio1.IO[23]</v>
      </c>
      <c r="O140" s="180" t="str">
        <f>IF(ISERROR(VLOOKUP($F140,PinMuxPub!$C$2:$M$132,MATCH(O$4,PinMuxPub!$C$2:$M$2,0),FALSE)),"",VLOOKUP($F140,PinMuxPub!$C$2:$M$132,MATCH(O$4,PinMuxPub!$C$2:$M$2,0),FALSE))</f>
        <v>usdhc2.DATA3</v>
      </c>
      <c r="P140" s="286" t="str">
        <f>IF(ISERROR(VLOOKUP($F140,PinMuxPub!$C$2:$M$132,MATCH(P$4,PinMuxPub!$C$2:$M$2,0),FALSE)),"",VLOOKUP($F140,PinMuxPub!$C$2:$M$132,MATCH(P$4,PinMuxPub!$C$2:$M$2,0),FALSE))</f>
        <v>kpp.COL[4]</v>
      </c>
      <c r="Q140" s="300" t="str">
        <f>IF(ISERROR(VLOOKUP(F140,PinMuxPub!$C$3:$C$132,1,FALSE)),"No","Yes")</f>
        <v>Yes</v>
      </c>
      <c r="R140" s="298" t="str">
        <f t="shared" si="23"/>
        <v>Yes</v>
      </c>
    </row>
    <row r="141" spans="1:18">
      <c r="A141" s="302">
        <f t="shared" si="19"/>
        <v>136</v>
      </c>
      <c r="B141" s="9">
        <f t="shared" si="16"/>
        <v>10</v>
      </c>
      <c r="C141" s="9">
        <f t="shared" si="17"/>
        <v>9</v>
      </c>
      <c r="D141" s="9" t="str">
        <f t="shared" si="18"/>
        <v>L</v>
      </c>
      <c r="E141" s="9">
        <f t="shared" si="20"/>
        <v>10</v>
      </c>
      <c r="F141" s="293" t="str">
        <f>VLOOKUP(D141,BallMap!$A$1:$X$39,MATCH(E141,BallMap!$A$1:$O$1,0),FALSE)</f>
        <v>GPIO_AD_B0_15</v>
      </c>
      <c r="G141" s="288">
        <f t="shared" si="21"/>
        <v>137</v>
      </c>
      <c r="H141" s="11" t="str">
        <f t="shared" si="22"/>
        <v>L10</v>
      </c>
      <c r="I141" s="180" t="str">
        <f>IF(ISERROR(VLOOKUP($F141,PinMuxPub!$C$2:$M$132,MATCH(I$4,PinMuxPub!$C$2:$M$2,0),FALSE)),"",VLOOKUP($F141,PinMuxPub!$C$2:$M$132,MATCH(I$4,PinMuxPub!$C$2:$M$2,0),FALSE))</f>
        <v>usb.OTG2_PWR</v>
      </c>
      <c r="J141" s="180" t="str">
        <f>IF(ISERROR(VLOOKUP($F141,PinMuxPub!$C$2:$M$132,MATCH(J$4,PinMuxPub!$C$2:$M$2,0),FALSE)),"",VLOOKUP($F141,PinMuxPub!$C$2:$M$132,MATCH(J$4,PinMuxPub!$C$2:$M$2,0),FALSE))</f>
        <v>xbar1.XBAR_IN[25]</v>
      </c>
      <c r="K141" s="180" t="str">
        <f>IF(ISERROR(VLOOKUP($F141,PinMuxPub!$C$2:$M$132,MATCH(K$4,PinMuxPub!$C$2:$M$2,0),FALSE)),"",VLOOKUP($F141,PinMuxPub!$C$2:$M$132,MATCH(K$4,PinMuxPub!$C$2:$M$2,0),FALSE))</f>
        <v>lpuart1.RTS_B</v>
      </c>
      <c r="L141" s="180" t="str">
        <f>IF(ISERROR(VLOOKUP($F141,PinMuxPub!$C$2:$M$132,MATCH(L$4,PinMuxPub!$C$2:$M$2,0),FALSE)),"",VLOOKUP($F141,PinMuxPub!$C$2:$M$132,MATCH(L$4,PinMuxPub!$C$2:$M$2,0),FALSE))</f>
        <v>enet.1588_EVENT0_IN</v>
      </c>
      <c r="M141" s="180" t="str">
        <f>IF(ISERROR(VLOOKUP($F141,PinMuxPub!$C$2:$M$132,MATCH(M$4,PinMuxPub!$C$2:$M$2,0),FALSE)),"",VLOOKUP($F141,PinMuxPub!$C$2:$M$132,MATCH(M$4,PinMuxPub!$C$2:$M$2,0),FALSE))</f>
        <v>csi.HSYNC</v>
      </c>
      <c r="N141" s="180" t="str">
        <f>IF(ISERROR(VLOOKUP($F141,PinMuxPub!$C$2:$M$132,MATCH(N$4,PinMuxPub!$C$2:$M$2,0),FALSE)),"",VLOOKUP($F141,PinMuxPub!$C$2:$M$132,MATCH(N$4,PinMuxPub!$C$2:$M$2,0),FALSE))</f>
        <v>gpio1.IO[15]</v>
      </c>
      <c r="O141" s="180" t="str">
        <f>IF(ISERROR(VLOOKUP($F141,PinMuxPub!$C$2:$M$132,MATCH(O$4,PinMuxPub!$C$2:$M$2,0),FALSE)),"",VLOOKUP($F141,PinMuxPub!$C$2:$M$132,MATCH(O$4,PinMuxPub!$C$2:$M$2,0),FALSE))</f>
        <v>flexcan2.RX</v>
      </c>
      <c r="P141" s="286" t="str">
        <f>IF(ISERROR(VLOOKUP($F141,PinMuxPub!$C$2:$M$132,MATCH(P$4,PinMuxPub!$C$2:$M$2,0),FALSE)),"",VLOOKUP($F141,PinMuxPub!$C$2:$M$132,MATCH(P$4,PinMuxPub!$C$2:$M$2,0),FALSE))</f>
        <v>wdog1.WDOG_RST_B_DEB</v>
      </c>
      <c r="Q141" s="300" t="str">
        <f>IF(ISERROR(VLOOKUP(F141,PinMuxPub!$C$3:$C$132,1,FALSE)),"No","Yes")</f>
        <v>Yes</v>
      </c>
      <c r="R141" s="298" t="str">
        <f t="shared" si="23"/>
        <v>Yes</v>
      </c>
    </row>
    <row r="142" spans="1:18">
      <c r="A142" s="302">
        <f t="shared" si="19"/>
        <v>137</v>
      </c>
      <c r="B142" s="9">
        <f t="shared" si="16"/>
        <v>11</v>
      </c>
      <c r="C142" s="9">
        <f t="shared" si="17"/>
        <v>9</v>
      </c>
      <c r="D142" s="9" t="str">
        <f t="shared" si="18"/>
        <v>M</v>
      </c>
      <c r="E142" s="9">
        <f t="shared" si="20"/>
        <v>10</v>
      </c>
      <c r="F142" s="293" t="str">
        <f>VLOOKUP(D142,BallMap!$A$1:$X$39,MATCH(E142,BallMap!$A$1:$O$1,0),FALSE)</f>
        <v>VDD_SNVS_CAP</v>
      </c>
      <c r="G142" s="288">
        <f t="shared" si="21"/>
        <v>138</v>
      </c>
      <c r="H142" s="11" t="str">
        <f t="shared" si="22"/>
        <v>M10</v>
      </c>
      <c r="I142" s="180" t="str">
        <f>IF(ISERROR(VLOOKUP($F142,PinMuxPub!$C$2:$M$132,MATCH(I$4,PinMuxPub!$C$2:$M$2,0),FALSE)),"",VLOOKUP($F142,PinMuxPub!$C$2:$M$132,MATCH(I$4,PinMuxPub!$C$2:$M$2,0),FALSE))</f>
        <v/>
      </c>
      <c r="J142" s="180" t="str">
        <f>IF(ISERROR(VLOOKUP($F142,PinMuxPub!$C$2:$M$132,MATCH(J$4,PinMuxPub!$C$2:$M$2,0),FALSE)),"",VLOOKUP($F142,PinMuxPub!$C$2:$M$132,MATCH(J$4,PinMuxPub!$C$2:$M$2,0),FALSE))</f>
        <v/>
      </c>
      <c r="K142" s="180" t="str">
        <f>IF(ISERROR(VLOOKUP($F142,PinMuxPub!$C$2:$M$132,MATCH(K$4,PinMuxPub!$C$2:$M$2,0),FALSE)),"",VLOOKUP($F142,PinMuxPub!$C$2:$M$132,MATCH(K$4,PinMuxPub!$C$2:$M$2,0),FALSE))</f>
        <v/>
      </c>
      <c r="L142" s="180" t="str">
        <f>IF(ISERROR(VLOOKUP($F142,PinMuxPub!$C$2:$M$132,MATCH(L$4,PinMuxPub!$C$2:$M$2,0),FALSE)),"",VLOOKUP($F142,PinMuxPub!$C$2:$M$132,MATCH(L$4,PinMuxPub!$C$2:$M$2,0),FALSE))</f>
        <v/>
      </c>
      <c r="M142" s="180" t="str">
        <f>IF(ISERROR(VLOOKUP($F142,PinMuxPub!$C$2:$M$132,MATCH(M$4,PinMuxPub!$C$2:$M$2,0),FALSE)),"",VLOOKUP($F142,PinMuxPub!$C$2:$M$132,MATCH(M$4,PinMuxPub!$C$2:$M$2,0),FALSE))</f>
        <v/>
      </c>
      <c r="N142" s="180" t="str">
        <f>IF(ISERROR(VLOOKUP($F142,PinMuxPub!$C$2:$M$132,MATCH(N$4,PinMuxPub!$C$2:$M$2,0),FALSE)),"",VLOOKUP($F142,PinMuxPub!$C$2:$M$132,MATCH(N$4,PinMuxPub!$C$2:$M$2,0),FALSE))</f>
        <v/>
      </c>
      <c r="O142" s="180" t="str">
        <f>IF(ISERROR(VLOOKUP($F142,PinMuxPub!$C$2:$M$132,MATCH(O$4,PinMuxPub!$C$2:$M$2,0),FALSE)),"",VLOOKUP($F142,PinMuxPub!$C$2:$M$132,MATCH(O$4,PinMuxPub!$C$2:$M$2,0),FALSE))</f>
        <v/>
      </c>
      <c r="P142" s="286" t="str">
        <f>IF(ISERROR(VLOOKUP($F142,PinMuxPub!$C$2:$M$132,MATCH(P$4,PinMuxPub!$C$2:$M$2,0),FALSE)),"",VLOOKUP($F142,PinMuxPub!$C$2:$M$132,MATCH(P$4,PinMuxPub!$C$2:$M$2,0),FALSE))</f>
        <v/>
      </c>
      <c r="Q142" s="300" t="str">
        <f>IF(ISERROR(VLOOKUP(F142,PinMuxPub!$C$3:$C$132,1,FALSE)),"No","Yes")</f>
        <v>No</v>
      </c>
      <c r="R142" s="298" t="str">
        <f t="shared" si="23"/>
        <v>No</v>
      </c>
    </row>
    <row r="143" spans="1:18">
      <c r="A143" s="302">
        <f t="shared" si="19"/>
        <v>138</v>
      </c>
      <c r="B143" s="9">
        <f t="shared" si="16"/>
        <v>12</v>
      </c>
      <c r="C143" s="9">
        <f t="shared" si="17"/>
        <v>9</v>
      </c>
      <c r="D143" s="9" t="str">
        <f t="shared" si="18"/>
        <v>N</v>
      </c>
      <c r="E143" s="9">
        <f t="shared" si="20"/>
        <v>10</v>
      </c>
      <c r="F143" s="293" t="str">
        <f>VLOOKUP(D143,BallMap!$A$1:$X$39,MATCH(E143,BallMap!$A$1:$O$1,0),FALSE)</f>
        <v>GPANAIO</v>
      </c>
      <c r="G143" s="288">
        <f t="shared" si="21"/>
        <v>139</v>
      </c>
      <c r="H143" s="11" t="str">
        <f t="shared" si="22"/>
        <v>N10</v>
      </c>
      <c r="I143" s="180" t="str">
        <f>IF(ISERROR(VLOOKUP($F143,PinMuxPub!$C$2:$M$132,MATCH(I$4,PinMuxPub!$C$2:$M$2,0),FALSE)),"",VLOOKUP($F143,PinMuxPub!$C$2:$M$132,MATCH(I$4,PinMuxPub!$C$2:$M$2,0),FALSE))</f>
        <v/>
      </c>
      <c r="J143" s="180" t="str">
        <f>IF(ISERROR(VLOOKUP($F143,PinMuxPub!$C$2:$M$132,MATCH(J$4,PinMuxPub!$C$2:$M$2,0),FALSE)),"",VLOOKUP($F143,PinMuxPub!$C$2:$M$132,MATCH(J$4,PinMuxPub!$C$2:$M$2,0),FALSE))</f>
        <v/>
      </c>
      <c r="K143" s="180" t="str">
        <f>IF(ISERROR(VLOOKUP($F143,PinMuxPub!$C$2:$M$132,MATCH(K$4,PinMuxPub!$C$2:$M$2,0),FALSE)),"",VLOOKUP($F143,PinMuxPub!$C$2:$M$132,MATCH(K$4,PinMuxPub!$C$2:$M$2,0),FALSE))</f>
        <v/>
      </c>
      <c r="L143" s="180" t="str">
        <f>IF(ISERROR(VLOOKUP($F143,PinMuxPub!$C$2:$M$132,MATCH(L$4,PinMuxPub!$C$2:$M$2,0),FALSE)),"",VLOOKUP($F143,PinMuxPub!$C$2:$M$132,MATCH(L$4,PinMuxPub!$C$2:$M$2,0),FALSE))</f>
        <v/>
      </c>
      <c r="M143" s="180" t="str">
        <f>IF(ISERROR(VLOOKUP($F143,PinMuxPub!$C$2:$M$132,MATCH(M$4,PinMuxPub!$C$2:$M$2,0),FALSE)),"",VLOOKUP($F143,PinMuxPub!$C$2:$M$132,MATCH(M$4,PinMuxPub!$C$2:$M$2,0),FALSE))</f>
        <v/>
      </c>
      <c r="N143" s="180" t="str">
        <f>IF(ISERROR(VLOOKUP($F143,PinMuxPub!$C$2:$M$132,MATCH(N$4,PinMuxPub!$C$2:$M$2,0),FALSE)),"",VLOOKUP($F143,PinMuxPub!$C$2:$M$132,MATCH(N$4,PinMuxPub!$C$2:$M$2,0),FALSE))</f>
        <v/>
      </c>
      <c r="O143" s="180" t="str">
        <f>IF(ISERROR(VLOOKUP($F143,PinMuxPub!$C$2:$M$132,MATCH(O$4,PinMuxPub!$C$2:$M$2,0),FALSE)),"",VLOOKUP($F143,PinMuxPub!$C$2:$M$132,MATCH(O$4,PinMuxPub!$C$2:$M$2,0),FALSE))</f>
        <v/>
      </c>
      <c r="P143" s="286" t="str">
        <f>IF(ISERROR(VLOOKUP($F143,PinMuxPub!$C$2:$M$132,MATCH(P$4,PinMuxPub!$C$2:$M$2,0),FALSE)),"",VLOOKUP($F143,PinMuxPub!$C$2:$M$132,MATCH(P$4,PinMuxPub!$C$2:$M$2,0),FALSE))</f>
        <v/>
      </c>
      <c r="Q143" s="300" t="str">
        <f>IF(ISERROR(VLOOKUP(F143,PinMuxPub!$C$3:$C$132,1,FALSE)),"No","Yes")</f>
        <v>No</v>
      </c>
      <c r="R143" s="298" t="str">
        <f t="shared" si="23"/>
        <v>No</v>
      </c>
    </row>
    <row r="144" spans="1:18">
      <c r="A144" s="302">
        <f t="shared" si="19"/>
        <v>139</v>
      </c>
      <c r="B144" s="9">
        <f t="shared" si="16"/>
        <v>13</v>
      </c>
      <c r="C144" s="9">
        <f t="shared" si="17"/>
        <v>9</v>
      </c>
      <c r="D144" s="9" t="str">
        <f t="shared" si="18"/>
        <v>P</v>
      </c>
      <c r="E144" s="9">
        <f t="shared" si="20"/>
        <v>10</v>
      </c>
      <c r="F144" s="293" t="str">
        <f>VLOOKUP(D144,BallMap!$A$1:$X$39,MATCH(E144,BallMap!$A$1:$O$1,0),FALSE)</f>
        <v>NVCC_PLL</v>
      </c>
      <c r="G144" s="288">
        <f t="shared" si="21"/>
        <v>140</v>
      </c>
      <c r="H144" s="11" t="str">
        <f t="shared" si="22"/>
        <v>P10</v>
      </c>
      <c r="I144" s="180" t="str">
        <f>IF(ISERROR(VLOOKUP($F144,PinMuxPub!$C$2:$M$132,MATCH(I$4,PinMuxPub!$C$2:$M$2,0),FALSE)),"",VLOOKUP($F144,PinMuxPub!$C$2:$M$132,MATCH(I$4,PinMuxPub!$C$2:$M$2,0),FALSE))</f>
        <v/>
      </c>
      <c r="J144" s="180" t="str">
        <f>IF(ISERROR(VLOOKUP($F144,PinMuxPub!$C$2:$M$132,MATCH(J$4,PinMuxPub!$C$2:$M$2,0),FALSE)),"",VLOOKUP($F144,PinMuxPub!$C$2:$M$132,MATCH(J$4,PinMuxPub!$C$2:$M$2,0),FALSE))</f>
        <v/>
      </c>
      <c r="K144" s="180" t="str">
        <f>IF(ISERROR(VLOOKUP($F144,PinMuxPub!$C$2:$M$132,MATCH(K$4,PinMuxPub!$C$2:$M$2,0),FALSE)),"",VLOOKUP($F144,PinMuxPub!$C$2:$M$132,MATCH(K$4,PinMuxPub!$C$2:$M$2,0),FALSE))</f>
        <v/>
      </c>
      <c r="L144" s="180" t="str">
        <f>IF(ISERROR(VLOOKUP($F144,PinMuxPub!$C$2:$M$132,MATCH(L$4,PinMuxPub!$C$2:$M$2,0),FALSE)),"",VLOOKUP($F144,PinMuxPub!$C$2:$M$132,MATCH(L$4,PinMuxPub!$C$2:$M$2,0),FALSE))</f>
        <v/>
      </c>
      <c r="M144" s="180" t="str">
        <f>IF(ISERROR(VLOOKUP($F144,PinMuxPub!$C$2:$M$132,MATCH(M$4,PinMuxPub!$C$2:$M$2,0),FALSE)),"",VLOOKUP($F144,PinMuxPub!$C$2:$M$132,MATCH(M$4,PinMuxPub!$C$2:$M$2,0),FALSE))</f>
        <v/>
      </c>
      <c r="N144" s="180" t="str">
        <f>IF(ISERROR(VLOOKUP($F144,PinMuxPub!$C$2:$M$132,MATCH(N$4,PinMuxPub!$C$2:$M$2,0),FALSE)),"",VLOOKUP($F144,PinMuxPub!$C$2:$M$132,MATCH(N$4,PinMuxPub!$C$2:$M$2,0),FALSE))</f>
        <v/>
      </c>
      <c r="O144" s="180" t="str">
        <f>IF(ISERROR(VLOOKUP($F144,PinMuxPub!$C$2:$M$132,MATCH(O$4,PinMuxPub!$C$2:$M$2,0),FALSE)),"",VLOOKUP($F144,PinMuxPub!$C$2:$M$132,MATCH(O$4,PinMuxPub!$C$2:$M$2,0),FALSE))</f>
        <v/>
      </c>
      <c r="P144" s="286" t="str">
        <f>IF(ISERROR(VLOOKUP($F144,PinMuxPub!$C$2:$M$132,MATCH(P$4,PinMuxPub!$C$2:$M$2,0),FALSE)),"",VLOOKUP($F144,PinMuxPub!$C$2:$M$132,MATCH(P$4,PinMuxPub!$C$2:$M$2,0),FALSE))</f>
        <v/>
      </c>
      <c r="Q144" s="300" t="str">
        <f>IF(ISERROR(VLOOKUP(F144,PinMuxPub!$C$3:$C$132,1,FALSE)),"No","Yes")</f>
        <v>No</v>
      </c>
      <c r="R144" s="298" t="str">
        <f t="shared" si="23"/>
        <v>No</v>
      </c>
    </row>
    <row r="145" spans="1:18">
      <c r="A145" s="302">
        <f t="shared" si="19"/>
        <v>140</v>
      </c>
      <c r="B145" s="9">
        <f t="shared" si="16"/>
        <v>0</v>
      </c>
      <c r="C145" s="9">
        <f t="shared" si="17"/>
        <v>10</v>
      </c>
      <c r="D145" s="9" t="str">
        <f t="shared" si="18"/>
        <v>A</v>
      </c>
      <c r="E145" s="9">
        <f t="shared" si="20"/>
        <v>11</v>
      </c>
      <c r="F145" s="293" t="str">
        <f>VLOOKUP(D145,BallMap!$A$1:$X$39,MATCH(E145,BallMap!$A$1:$O$1,0),FALSE)</f>
        <v>GPIO_B1_00</v>
      </c>
      <c r="G145" s="288">
        <f t="shared" si="21"/>
        <v>141</v>
      </c>
      <c r="H145" s="11" t="str">
        <f t="shared" si="22"/>
        <v>A11</v>
      </c>
      <c r="I145" s="180" t="str">
        <f>IF(ISERROR(VLOOKUP($F145,PinMuxPub!$C$2:$M$132,MATCH(I$4,PinMuxPub!$C$2:$M$2,0),FALSE)),"",VLOOKUP($F145,PinMuxPub!$C$2:$M$132,MATCH(I$4,PinMuxPub!$C$2:$M$2,0),FALSE))</f>
        <v>lcdif.DATA[12]</v>
      </c>
      <c r="J145" s="180" t="str">
        <f>IF(ISERROR(VLOOKUP($F145,PinMuxPub!$C$2:$M$132,MATCH(J$4,PinMuxPub!$C$2:$M$2,0),FALSE)),"",VLOOKUP($F145,PinMuxPub!$C$2:$M$132,MATCH(J$4,PinMuxPub!$C$2:$M$2,0),FALSE))</f>
        <v>xbar1.XBAR_INOUT[14]</v>
      </c>
      <c r="K145" s="180" t="str">
        <f>IF(ISERROR(VLOOKUP($F145,PinMuxPub!$C$2:$M$132,MATCH(K$4,PinMuxPub!$C$2:$M$2,0),FALSE)),"",VLOOKUP($F145,PinMuxPub!$C$2:$M$132,MATCH(K$4,PinMuxPub!$C$2:$M$2,0),FALSE))</f>
        <v>lpuart4.TX</v>
      </c>
      <c r="L145" s="180" t="str">
        <f>IF(ISERROR(VLOOKUP($F145,PinMuxPub!$C$2:$M$132,MATCH(L$4,PinMuxPub!$C$2:$M$2,0),FALSE)),"",VLOOKUP($F145,PinMuxPub!$C$2:$M$132,MATCH(L$4,PinMuxPub!$C$2:$M$2,0),FALSE))</f>
        <v>sai1.RX_DATA[0]</v>
      </c>
      <c r="M145" s="180" t="str">
        <f>IF(ISERROR(VLOOKUP($F145,PinMuxPub!$C$2:$M$132,MATCH(M$4,PinMuxPub!$C$2:$M$2,0),FALSE)),"",VLOOKUP($F145,PinMuxPub!$C$2:$M$132,MATCH(M$4,PinMuxPub!$C$2:$M$2,0),FALSE))</f>
        <v>flexio2.FLEXIO[16]</v>
      </c>
      <c r="N145" s="180" t="str">
        <f>IF(ISERROR(VLOOKUP($F145,PinMuxPub!$C$2:$M$132,MATCH(N$4,PinMuxPub!$C$2:$M$2,0),FALSE)),"",VLOOKUP($F145,PinMuxPub!$C$2:$M$132,MATCH(N$4,PinMuxPub!$C$2:$M$2,0),FALSE))</f>
        <v>gpio2.IO[16]</v>
      </c>
      <c r="O145" s="180" t="str">
        <f>IF(ISERROR(VLOOKUP($F145,PinMuxPub!$C$2:$M$132,MATCH(O$4,PinMuxPub!$C$2:$M$2,0),FALSE)),"",VLOOKUP($F145,PinMuxPub!$C$2:$M$132,MATCH(O$4,PinMuxPub!$C$2:$M$2,0),FALSE))</f>
        <v>flexpwm1.PWMA[3]</v>
      </c>
      <c r="P145" s="286" t="str">
        <f>IF(ISERROR(VLOOKUP($F145,PinMuxPub!$C$2:$M$132,MATCH(P$4,PinMuxPub!$C$2:$M$2,0),FALSE)),"",VLOOKUP($F145,PinMuxPub!$C$2:$M$132,MATCH(P$4,PinMuxPub!$C$2:$M$2,0),FALSE))</f>
        <v>tpsmp.HDATA[14]</v>
      </c>
      <c r="Q145" s="300" t="str">
        <f>IF(ISERROR(VLOOKUP(F145,PinMuxPub!$C$3:$C$132,1,FALSE)),"No","Yes")</f>
        <v>Yes</v>
      </c>
      <c r="R145" s="298" t="str">
        <f t="shared" si="23"/>
        <v>Yes</v>
      </c>
    </row>
    <row r="146" spans="1:18">
      <c r="A146" s="302">
        <f t="shared" si="19"/>
        <v>141</v>
      </c>
      <c r="B146" s="9">
        <f t="shared" si="16"/>
        <v>1</v>
      </c>
      <c r="C146" s="9">
        <f t="shared" si="17"/>
        <v>10</v>
      </c>
      <c r="D146" s="9" t="str">
        <f t="shared" si="18"/>
        <v>B</v>
      </c>
      <c r="E146" s="9">
        <f t="shared" si="20"/>
        <v>11</v>
      </c>
      <c r="F146" s="293" t="str">
        <f>VLOOKUP(D146,BallMap!$A$1:$X$39,MATCH(E146,BallMap!$A$1:$O$1,0),FALSE)</f>
        <v>GPIO_B1_01</v>
      </c>
      <c r="G146" s="288">
        <f t="shared" si="21"/>
        <v>142</v>
      </c>
      <c r="H146" s="11" t="str">
        <f t="shared" si="22"/>
        <v>B11</v>
      </c>
      <c r="I146" s="180" t="str">
        <f>IF(ISERROR(VLOOKUP($F146,PinMuxPub!$C$2:$M$132,MATCH(I$4,PinMuxPub!$C$2:$M$2,0),FALSE)),"",VLOOKUP($F146,PinMuxPub!$C$2:$M$132,MATCH(I$4,PinMuxPub!$C$2:$M$2,0),FALSE))</f>
        <v>lcdif.DATA[13]</v>
      </c>
      <c r="J146" s="180" t="str">
        <f>IF(ISERROR(VLOOKUP($F146,PinMuxPub!$C$2:$M$132,MATCH(J$4,PinMuxPub!$C$2:$M$2,0),FALSE)),"",VLOOKUP($F146,PinMuxPub!$C$2:$M$132,MATCH(J$4,PinMuxPub!$C$2:$M$2,0),FALSE))</f>
        <v>xbar1.XBAR_INOUT[15]</v>
      </c>
      <c r="K146" s="180" t="str">
        <f>IF(ISERROR(VLOOKUP($F146,PinMuxPub!$C$2:$M$132,MATCH(K$4,PinMuxPub!$C$2:$M$2,0),FALSE)),"",VLOOKUP($F146,PinMuxPub!$C$2:$M$132,MATCH(K$4,PinMuxPub!$C$2:$M$2,0),FALSE))</f>
        <v>lpuart4.RX</v>
      </c>
      <c r="L146" s="180" t="str">
        <f>IF(ISERROR(VLOOKUP($F146,PinMuxPub!$C$2:$M$132,MATCH(L$4,PinMuxPub!$C$2:$M$2,0),FALSE)),"",VLOOKUP($F146,PinMuxPub!$C$2:$M$132,MATCH(L$4,PinMuxPub!$C$2:$M$2,0),FALSE))</f>
        <v>sai1.TX_DATA[0]</v>
      </c>
      <c r="M146" s="180" t="str">
        <f>IF(ISERROR(VLOOKUP($F146,PinMuxPub!$C$2:$M$132,MATCH(M$4,PinMuxPub!$C$2:$M$2,0),FALSE)),"",VLOOKUP($F146,PinMuxPub!$C$2:$M$132,MATCH(M$4,PinMuxPub!$C$2:$M$2,0),FALSE))</f>
        <v>flexio2.FLEXIO[17]</v>
      </c>
      <c r="N146" s="180" t="str">
        <f>IF(ISERROR(VLOOKUP($F146,PinMuxPub!$C$2:$M$132,MATCH(N$4,PinMuxPub!$C$2:$M$2,0),FALSE)),"",VLOOKUP($F146,PinMuxPub!$C$2:$M$132,MATCH(N$4,PinMuxPub!$C$2:$M$2,0),FALSE))</f>
        <v>gpio2.IO[17]</v>
      </c>
      <c r="O146" s="180" t="str">
        <f>IF(ISERROR(VLOOKUP($F146,PinMuxPub!$C$2:$M$132,MATCH(O$4,PinMuxPub!$C$2:$M$2,0),FALSE)),"",VLOOKUP($F146,PinMuxPub!$C$2:$M$132,MATCH(O$4,PinMuxPub!$C$2:$M$2,0),FALSE))</f>
        <v>flexpwm1.PWMB[3]</v>
      </c>
      <c r="P146" s="286" t="str">
        <f>IF(ISERROR(VLOOKUP($F146,PinMuxPub!$C$2:$M$132,MATCH(P$4,PinMuxPub!$C$2:$M$2,0),FALSE)),"",VLOOKUP($F146,PinMuxPub!$C$2:$M$132,MATCH(P$4,PinMuxPub!$C$2:$M$2,0),FALSE))</f>
        <v>tpsmp.HDATA[15]</v>
      </c>
      <c r="Q146" s="300" t="str">
        <f>IF(ISERROR(VLOOKUP(F146,PinMuxPub!$C$3:$C$132,1,FALSE)),"No","Yes")</f>
        <v>Yes</v>
      </c>
      <c r="R146" s="298" t="str">
        <f t="shared" si="23"/>
        <v>Yes</v>
      </c>
    </row>
    <row r="147" spans="1:18">
      <c r="A147" s="302">
        <f t="shared" si="19"/>
        <v>142</v>
      </c>
      <c r="B147" s="9">
        <f t="shared" si="16"/>
        <v>2</v>
      </c>
      <c r="C147" s="9">
        <f t="shared" si="17"/>
        <v>10</v>
      </c>
      <c r="D147" s="9" t="str">
        <f t="shared" si="18"/>
        <v>C</v>
      </c>
      <c r="E147" s="9">
        <f t="shared" si="20"/>
        <v>11</v>
      </c>
      <c r="F147" s="293" t="str">
        <f>VLOOKUP(D147,BallMap!$A$1:$X$39,MATCH(E147,BallMap!$A$1:$O$1,0),FALSE)</f>
        <v>GPIO_B1_02</v>
      </c>
      <c r="G147" s="288">
        <f t="shared" si="21"/>
        <v>143</v>
      </c>
      <c r="H147" s="11" t="str">
        <f t="shared" si="22"/>
        <v>C11</v>
      </c>
      <c r="I147" s="180" t="str">
        <f>IF(ISERROR(VLOOKUP($F147,PinMuxPub!$C$2:$M$132,MATCH(I$4,PinMuxPub!$C$2:$M$2,0),FALSE)),"",VLOOKUP($F147,PinMuxPub!$C$2:$M$132,MATCH(I$4,PinMuxPub!$C$2:$M$2,0),FALSE))</f>
        <v>lcdif.DATA[14]</v>
      </c>
      <c r="J147" s="180" t="str">
        <f>IF(ISERROR(VLOOKUP($F147,PinMuxPub!$C$2:$M$132,MATCH(J$4,PinMuxPub!$C$2:$M$2,0),FALSE)),"",VLOOKUP($F147,PinMuxPub!$C$2:$M$132,MATCH(J$4,PinMuxPub!$C$2:$M$2,0),FALSE))</f>
        <v>xbar1.XBAR_INOUT[16]</v>
      </c>
      <c r="K147" s="180" t="str">
        <f>IF(ISERROR(VLOOKUP($F147,PinMuxPub!$C$2:$M$132,MATCH(K$4,PinMuxPub!$C$2:$M$2,0),FALSE)),"",VLOOKUP($F147,PinMuxPub!$C$2:$M$132,MATCH(K$4,PinMuxPub!$C$2:$M$2,0),FALSE))</f>
        <v>lpspi4.PCS2</v>
      </c>
      <c r="L147" s="180" t="str">
        <f>IF(ISERROR(VLOOKUP($F147,PinMuxPub!$C$2:$M$132,MATCH(L$4,PinMuxPub!$C$2:$M$2,0),FALSE)),"",VLOOKUP($F147,PinMuxPub!$C$2:$M$132,MATCH(L$4,PinMuxPub!$C$2:$M$2,0),FALSE))</f>
        <v>sai1.TX_BCLK</v>
      </c>
      <c r="M147" s="180" t="str">
        <f>IF(ISERROR(VLOOKUP($F147,PinMuxPub!$C$2:$M$132,MATCH(M$4,PinMuxPub!$C$2:$M$2,0),FALSE)),"",VLOOKUP($F147,PinMuxPub!$C$2:$M$132,MATCH(M$4,PinMuxPub!$C$2:$M$2,0),FALSE))</f>
        <v>flexio2.FLEXIO[18]</v>
      </c>
      <c r="N147" s="180" t="str">
        <f>IF(ISERROR(VLOOKUP($F147,PinMuxPub!$C$2:$M$132,MATCH(N$4,PinMuxPub!$C$2:$M$2,0),FALSE)),"",VLOOKUP($F147,PinMuxPub!$C$2:$M$132,MATCH(N$4,PinMuxPub!$C$2:$M$2,0),FALSE))</f>
        <v>gpio2.IO[18]</v>
      </c>
      <c r="O147" s="180" t="str">
        <f>IF(ISERROR(VLOOKUP($F147,PinMuxPub!$C$2:$M$132,MATCH(O$4,PinMuxPub!$C$2:$M$2,0),FALSE)),"",VLOOKUP($F147,PinMuxPub!$C$2:$M$132,MATCH(O$4,PinMuxPub!$C$2:$M$2,0),FALSE))</f>
        <v>flexpwm2.PWMA[3]</v>
      </c>
      <c r="P147" s="286" t="str">
        <f>IF(ISERROR(VLOOKUP($F147,PinMuxPub!$C$2:$M$132,MATCH(P$4,PinMuxPub!$C$2:$M$2,0),FALSE)),"",VLOOKUP($F147,PinMuxPub!$C$2:$M$132,MATCH(P$4,PinMuxPub!$C$2:$M$2,0),FALSE))</f>
        <v>tpsmp.HDATA[16]</v>
      </c>
      <c r="Q147" s="300" t="str">
        <f>IF(ISERROR(VLOOKUP(F147,PinMuxPub!$C$3:$C$132,1,FALSE)),"No","Yes")</f>
        <v>Yes</v>
      </c>
      <c r="R147" s="298" t="str">
        <f t="shared" si="23"/>
        <v>Yes</v>
      </c>
    </row>
    <row r="148" spans="1:18">
      <c r="A148" s="302">
        <f t="shared" si="19"/>
        <v>143</v>
      </c>
      <c r="B148" s="9">
        <f t="shared" si="16"/>
        <v>3</v>
      </c>
      <c r="C148" s="9">
        <f t="shared" si="17"/>
        <v>10</v>
      </c>
      <c r="D148" s="9" t="str">
        <f t="shared" si="18"/>
        <v>D</v>
      </c>
      <c r="E148" s="9">
        <f t="shared" si="20"/>
        <v>11</v>
      </c>
      <c r="F148" s="293" t="str">
        <f>VLOOKUP(D148,BallMap!$A$1:$X$39,MATCH(E148,BallMap!$A$1:$O$1,0),FALSE)</f>
        <v>GPIO_B1_03</v>
      </c>
      <c r="G148" s="288">
        <f t="shared" si="21"/>
        <v>144</v>
      </c>
      <c r="H148" s="11" t="str">
        <f t="shared" si="22"/>
        <v>D11</v>
      </c>
      <c r="I148" s="180" t="str">
        <f>IF(ISERROR(VLOOKUP($F148,PinMuxPub!$C$2:$M$132,MATCH(I$4,PinMuxPub!$C$2:$M$2,0),FALSE)),"",VLOOKUP($F148,PinMuxPub!$C$2:$M$132,MATCH(I$4,PinMuxPub!$C$2:$M$2,0),FALSE))</f>
        <v>lcdif.DATA[15]</v>
      </c>
      <c r="J148" s="180" t="str">
        <f>IF(ISERROR(VLOOKUP($F148,PinMuxPub!$C$2:$M$132,MATCH(J$4,PinMuxPub!$C$2:$M$2,0),FALSE)),"",VLOOKUP($F148,PinMuxPub!$C$2:$M$132,MATCH(J$4,PinMuxPub!$C$2:$M$2,0),FALSE))</f>
        <v>xbar1.XBAR_INOUT[17]</v>
      </c>
      <c r="K148" s="180" t="str">
        <f>IF(ISERROR(VLOOKUP($F148,PinMuxPub!$C$2:$M$132,MATCH(K$4,PinMuxPub!$C$2:$M$2,0),FALSE)),"",VLOOKUP($F148,PinMuxPub!$C$2:$M$132,MATCH(K$4,PinMuxPub!$C$2:$M$2,0),FALSE))</f>
        <v>lpspi4.PCS1</v>
      </c>
      <c r="L148" s="180" t="str">
        <f>IF(ISERROR(VLOOKUP($F148,PinMuxPub!$C$2:$M$132,MATCH(L$4,PinMuxPub!$C$2:$M$2,0),FALSE)),"",VLOOKUP($F148,PinMuxPub!$C$2:$M$132,MATCH(L$4,PinMuxPub!$C$2:$M$2,0),FALSE))</f>
        <v>sai1.TX_SYNC</v>
      </c>
      <c r="M148" s="180" t="str">
        <f>IF(ISERROR(VLOOKUP($F148,PinMuxPub!$C$2:$M$132,MATCH(M$4,PinMuxPub!$C$2:$M$2,0),FALSE)),"",VLOOKUP($F148,PinMuxPub!$C$2:$M$132,MATCH(M$4,PinMuxPub!$C$2:$M$2,0),FALSE))</f>
        <v>flexio2.FLEXIO[19]</v>
      </c>
      <c r="N148" s="180" t="str">
        <f>IF(ISERROR(VLOOKUP($F148,PinMuxPub!$C$2:$M$132,MATCH(N$4,PinMuxPub!$C$2:$M$2,0),FALSE)),"",VLOOKUP($F148,PinMuxPub!$C$2:$M$132,MATCH(N$4,PinMuxPub!$C$2:$M$2,0),FALSE))</f>
        <v>gpio2.IO[19]</v>
      </c>
      <c r="O148" s="180" t="str">
        <f>IF(ISERROR(VLOOKUP($F148,PinMuxPub!$C$2:$M$132,MATCH(O$4,PinMuxPub!$C$2:$M$2,0),FALSE)),"",VLOOKUP($F148,PinMuxPub!$C$2:$M$132,MATCH(O$4,PinMuxPub!$C$2:$M$2,0),FALSE))</f>
        <v>flexpwm2.PWMB[3]</v>
      </c>
      <c r="P148" s="286" t="str">
        <f>IF(ISERROR(VLOOKUP($F148,PinMuxPub!$C$2:$M$132,MATCH(P$4,PinMuxPub!$C$2:$M$2,0),FALSE)),"",VLOOKUP($F148,PinMuxPub!$C$2:$M$132,MATCH(P$4,PinMuxPub!$C$2:$M$2,0),FALSE))</f>
        <v>tpsmp.HDATA[19]</v>
      </c>
      <c r="Q148" s="300" t="str">
        <f>IF(ISERROR(VLOOKUP(F148,PinMuxPub!$C$3:$C$132,1,FALSE)),"No","Yes")</f>
        <v>Yes</v>
      </c>
      <c r="R148" s="298" t="str">
        <f t="shared" si="23"/>
        <v>Yes</v>
      </c>
    </row>
    <row r="149" spans="1:18">
      <c r="A149" s="302">
        <f t="shared" si="19"/>
        <v>144</v>
      </c>
      <c r="B149" s="9">
        <f t="shared" si="16"/>
        <v>4</v>
      </c>
      <c r="C149" s="9">
        <f t="shared" si="17"/>
        <v>10</v>
      </c>
      <c r="D149" s="9" t="str">
        <f t="shared" si="18"/>
        <v>E</v>
      </c>
      <c r="E149" s="9">
        <f t="shared" si="20"/>
        <v>11</v>
      </c>
      <c r="F149" s="293" t="str">
        <f>VLOOKUP(D149,BallMap!$A$1:$X$39,MATCH(E149,BallMap!$A$1:$O$1,0),FALSE)</f>
        <v>GPIO_B0_15</v>
      </c>
      <c r="G149" s="288">
        <f t="shared" si="21"/>
        <v>145</v>
      </c>
      <c r="H149" s="11" t="str">
        <f t="shared" si="22"/>
        <v>E11</v>
      </c>
      <c r="I149" s="180" t="str">
        <f>IF(ISERROR(VLOOKUP($F149,PinMuxPub!$C$2:$M$132,MATCH(I$4,PinMuxPub!$C$2:$M$2,0),FALSE)),"",VLOOKUP($F149,PinMuxPub!$C$2:$M$132,MATCH(I$4,PinMuxPub!$C$2:$M$2,0),FALSE))</f>
        <v>lcdif.DATA[11]</v>
      </c>
      <c r="J149" s="180" t="str">
        <f>IF(ISERROR(VLOOKUP($F149,PinMuxPub!$C$2:$M$132,MATCH(J$4,PinMuxPub!$C$2:$M$2,0),FALSE)),"",VLOOKUP($F149,PinMuxPub!$C$2:$M$132,MATCH(J$4,PinMuxPub!$C$2:$M$2,0),FALSE))</f>
        <v>xbar1.XBAR_INOUT[13]</v>
      </c>
      <c r="K149" s="180" t="str">
        <f>IF(ISERROR(VLOOKUP($F149,PinMuxPub!$C$2:$M$132,MATCH(K$4,PinMuxPub!$C$2:$M$2,0),FALSE)),"",VLOOKUP($F149,PinMuxPub!$C$2:$M$132,MATCH(K$4,PinMuxPub!$C$2:$M$2,0),FALSE))</f>
        <v>cm7_mx6rt.RXEV</v>
      </c>
      <c r="L149" s="180" t="str">
        <f>IF(ISERROR(VLOOKUP($F149,PinMuxPub!$C$2:$M$132,MATCH(L$4,PinMuxPub!$C$2:$M$2,0),FALSE)),"",VLOOKUP($F149,PinMuxPub!$C$2:$M$132,MATCH(L$4,PinMuxPub!$C$2:$M$2,0),FALSE))</f>
        <v>sai1.RX_BCLK</v>
      </c>
      <c r="M149" s="180" t="str">
        <f>IF(ISERROR(VLOOKUP($F149,PinMuxPub!$C$2:$M$132,MATCH(M$4,PinMuxPub!$C$2:$M$2,0),FALSE)),"",VLOOKUP($F149,PinMuxPub!$C$2:$M$132,MATCH(M$4,PinMuxPub!$C$2:$M$2,0),FALSE))</f>
        <v>flexio2.FLEXIO[15]</v>
      </c>
      <c r="N149" s="180" t="str">
        <f>IF(ISERROR(VLOOKUP($F149,PinMuxPub!$C$2:$M$132,MATCH(N$4,PinMuxPub!$C$2:$M$2,0),FALSE)),"",VLOOKUP($F149,PinMuxPub!$C$2:$M$132,MATCH(N$4,PinMuxPub!$C$2:$M$2,0),FALSE))</f>
        <v>gpio2.IO[15]</v>
      </c>
      <c r="O149" s="180" t="str">
        <f>IF(ISERROR(VLOOKUP($F149,PinMuxPub!$C$2:$M$132,MATCH(O$4,PinMuxPub!$C$2:$M$2,0),FALSE)),"",VLOOKUP($F149,PinMuxPub!$C$2:$M$132,MATCH(O$4,PinMuxPub!$C$2:$M$2,0),FALSE))</f>
        <v>src.BT_CFG[11]</v>
      </c>
      <c r="P149" s="286" t="str">
        <f>IF(ISERROR(VLOOKUP($F149,PinMuxPub!$C$2:$M$132,MATCH(P$4,PinMuxPub!$C$2:$M$2,0),FALSE)),"",VLOOKUP($F149,PinMuxPub!$C$2:$M$132,MATCH(P$4,PinMuxPub!$C$2:$M$2,0),FALSE))</f>
        <v>tpsmp.HDATA[13]</v>
      </c>
      <c r="Q149" s="300" t="str">
        <f>IF(ISERROR(VLOOKUP(F149,PinMuxPub!$C$3:$C$132,1,FALSE)),"No","Yes")</f>
        <v>Yes</v>
      </c>
      <c r="R149" s="298" t="str">
        <f t="shared" si="23"/>
        <v>Yes</v>
      </c>
    </row>
    <row r="150" spans="1:18">
      <c r="A150" s="302">
        <f t="shared" si="19"/>
        <v>145</v>
      </c>
      <c r="B150" s="9">
        <f t="shared" si="16"/>
        <v>5</v>
      </c>
      <c r="C150" s="9">
        <f t="shared" si="17"/>
        <v>10</v>
      </c>
      <c r="D150" s="9" t="str">
        <f t="shared" si="18"/>
        <v>F</v>
      </c>
      <c r="E150" s="9">
        <f t="shared" si="20"/>
        <v>11</v>
      </c>
      <c r="F150" s="293" t="str">
        <f>VLOOKUP(D150,BallMap!$A$1:$X$39,MATCH(E150,BallMap!$A$1:$O$1,0),FALSE)</f>
        <v>GPIO_AD_B0_04</v>
      </c>
      <c r="G150" s="288">
        <f t="shared" si="21"/>
        <v>146</v>
      </c>
      <c r="H150" s="11" t="str">
        <f t="shared" si="22"/>
        <v>F11</v>
      </c>
      <c r="I150" s="180" t="str">
        <f>IF(ISERROR(VLOOKUP($F150,PinMuxPub!$C$2:$M$132,MATCH(I$4,PinMuxPub!$C$2:$M$2,0),FALSE)),"",VLOOKUP($F150,PinMuxPub!$C$2:$M$132,MATCH(I$4,PinMuxPub!$C$2:$M$2,0),FALSE))</f>
        <v>src.BOOT_MODE[0]</v>
      </c>
      <c r="J150" s="180" t="str">
        <f>IF(ISERROR(VLOOKUP($F150,PinMuxPub!$C$2:$M$132,MATCH(J$4,PinMuxPub!$C$2:$M$2,0),FALSE)),"",VLOOKUP($F150,PinMuxPub!$C$2:$M$132,MATCH(J$4,PinMuxPub!$C$2:$M$2,0),FALSE))</f>
        <v>mqs.RIGHT</v>
      </c>
      <c r="K150" s="180" t="str">
        <f>IF(ISERROR(VLOOKUP($F150,PinMuxPub!$C$2:$M$132,MATCH(K$4,PinMuxPub!$C$2:$M$2,0),FALSE)),"",VLOOKUP($F150,PinMuxPub!$C$2:$M$132,MATCH(K$4,PinMuxPub!$C$2:$M$2,0),FALSE))</f>
        <v>enet.TDATA[3]</v>
      </c>
      <c r="L150" s="180" t="str">
        <f>IF(ISERROR(VLOOKUP($F150,PinMuxPub!$C$2:$M$132,MATCH(L$4,PinMuxPub!$C$2:$M$2,0),FALSE)),"",VLOOKUP($F150,PinMuxPub!$C$2:$M$132,MATCH(L$4,PinMuxPub!$C$2:$M$2,0),FALSE))</f>
        <v>sai2.TX_SYNC</v>
      </c>
      <c r="M150" s="180" t="str">
        <f>IF(ISERROR(VLOOKUP($F150,PinMuxPub!$C$2:$M$132,MATCH(M$4,PinMuxPub!$C$2:$M$2,0),FALSE)),"",VLOOKUP($F150,PinMuxPub!$C$2:$M$132,MATCH(M$4,PinMuxPub!$C$2:$M$2,0),FALSE))</f>
        <v>csi.DATA[9]</v>
      </c>
      <c r="N150" s="180" t="str">
        <f>IF(ISERROR(VLOOKUP($F150,PinMuxPub!$C$2:$M$132,MATCH(N$4,PinMuxPub!$C$2:$M$2,0),FALSE)),"",VLOOKUP($F150,PinMuxPub!$C$2:$M$132,MATCH(N$4,PinMuxPub!$C$2:$M$2,0),FALSE))</f>
        <v>gpio1.IO[4]</v>
      </c>
      <c r="O150" s="180" t="str">
        <f>IF(ISERROR(VLOOKUP($F150,PinMuxPub!$C$2:$M$132,MATCH(O$4,PinMuxPub!$C$2:$M$2,0),FALSE)),"",VLOOKUP($F150,PinMuxPub!$C$2:$M$132,MATCH(O$4,PinMuxPub!$C$2:$M$2,0),FALSE))</f>
        <v>pit.TRIGGER[0]</v>
      </c>
      <c r="P150" s="286" t="str">
        <f>IF(ISERROR(VLOOKUP($F150,PinMuxPub!$C$2:$M$132,MATCH(P$4,PinMuxPub!$C$2:$M$2,0),FALSE)),"",VLOOKUP($F150,PinMuxPub!$C$2:$M$132,MATCH(P$4,PinMuxPub!$C$2:$M$2,0),FALSE))</f>
        <v>lpspi3.PCS1</v>
      </c>
      <c r="Q150" s="300" t="str">
        <f>IF(ISERROR(VLOOKUP(F150,PinMuxPub!$C$3:$C$132,1,FALSE)),"No","Yes")</f>
        <v>Yes</v>
      </c>
      <c r="R150" s="298" t="str">
        <f t="shared" si="23"/>
        <v>Yes</v>
      </c>
    </row>
    <row r="151" spans="1:18">
      <c r="A151" s="302">
        <f t="shared" si="19"/>
        <v>146</v>
      </c>
      <c r="B151" s="9">
        <f t="shared" si="16"/>
        <v>6</v>
      </c>
      <c r="C151" s="9">
        <f t="shared" si="17"/>
        <v>10</v>
      </c>
      <c r="D151" s="9" t="str">
        <f t="shared" si="18"/>
        <v>G</v>
      </c>
      <c r="E151" s="9">
        <f t="shared" si="20"/>
        <v>11</v>
      </c>
      <c r="F151" s="293" t="str">
        <f>VLOOKUP(D151,BallMap!$A$1:$X$39,MATCH(E151,BallMap!$A$1:$O$1,0),FALSE)</f>
        <v>GPIO_AD_B0_03</v>
      </c>
      <c r="G151" s="288">
        <f t="shared" si="21"/>
        <v>147</v>
      </c>
      <c r="H151" s="11" t="str">
        <f t="shared" si="22"/>
        <v>G11</v>
      </c>
      <c r="I151" s="180" t="str">
        <f>IF(ISERROR(VLOOKUP($F151,PinMuxPub!$C$2:$M$132,MATCH(I$4,PinMuxPub!$C$2:$M$2,0),FALSE)),"",VLOOKUP($F151,PinMuxPub!$C$2:$M$132,MATCH(I$4,PinMuxPub!$C$2:$M$2,0),FALSE))</f>
        <v>flexcan2.RX</v>
      </c>
      <c r="J151" s="180" t="str">
        <f>IF(ISERROR(VLOOKUP($F151,PinMuxPub!$C$2:$M$132,MATCH(J$4,PinMuxPub!$C$2:$M$2,0),FALSE)),"",VLOOKUP($F151,PinMuxPub!$C$2:$M$132,MATCH(J$4,PinMuxPub!$C$2:$M$2,0),FALSE))</f>
        <v>xbar1.XBAR_INOUT[17]</v>
      </c>
      <c r="K151" s="180" t="str">
        <f>IF(ISERROR(VLOOKUP($F151,PinMuxPub!$C$2:$M$132,MATCH(K$4,PinMuxPub!$C$2:$M$2,0),FALSE)),"",VLOOKUP($F151,PinMuxPub!$C$2:$M$132,MATCH(K$4,PinMuxPub!$C$2:$M$2,0),FALSE))</f>
        <v>lpuart6.RX</v>
      </c>
      <c r="L151" s="180" t="str">
        <f>IF(ISERROR(VLOOKUP($F151,PinMuxPub!$C$2:$M$132,MATCH(L$4,PinMuxPub!$C$2:$M$2,0),FALSE)),"",VLOOKUP($F151,PinMuxPub!$C$2:$M$132,MATCH(L$4,PinMuxPub!$C$2:$M$2,0),FALSE))</f>
        <v>usb.OTG1_OC</v>
      </c>
      <c r="M151" s="180" t="str">
        <f>IF(ISERROR(VLOOKUP($F151,PinMuxPub!$C$2:$M$132,MATCH(M$4,PinMuxPub!$C$2:$M$2,0),FALSE)),"",VLOOKUP($F151,PinMuxPub!$C$2:$M$132,MATCH(M$4,PinMuxPub!$C$2:$M$2,0),FALSE))</f>
        <v>flexpwm1.PWMX[1]</v>
      </c>
      <c r="N151" s="180" t="str">
        <f>IF(ISERROR(VLOOKUP($F151,PinMuxPub!$C$2:$M$132,MATCH(N$4,PinMuxPub!$C$2:$M$2,0),FALSE)),"",VLOOKUP($F151,PinMuxPub!$C$2:$M$132,MATCH(N$4,PinMuxPub!$C$2:$M$2,0),FALSE))</f>
        <v>gpio1.IO[3]</v>
      </c>
      <c r="O151" s="180" t="str">
        <f>IF(ISERROR(VLOOKUP($F151,PinMuxPub!$C$2:$M$132,MATCH(O$4,PinMuxPub!$C$2:$M$2,0),FALSE)),"",VLOOKUP($F151,PinMuxPub!$C$2:$M$132,MATCH(O$4,PinMuxPub!$C$2:$M$2,0),FALSE))</f>
        <v>anatop.24M_OUT</v>
      </c>
      <c r="P151" s="286" t="str">
        <f>IF(ISERROR(VLOOKUP($F151,PinMuxPub!$C$2:$M$132,MATCH(P$4,PinMuxPub!$C$2:$M$2,0),FALSE)),"",VLOOKUP($F151,PinMuxPub!$C$2:$M$132,MATCH(P$4,PinMuxPub!$C$2:$M$2,0),FALSE))</f>
        <v>lpspi3.PCS0</v>
      </c>
      <c r="Q151" s="300" t="str">
        <f>IF(ISERROR(VLOOKUP(F151,PinMuxPub!$C$3:$C$132,1,FALSE)),"No","Yes")</f>
        <v>Yes</v>
      </c>
      <c r="R151" s="298" t="str">
        <f t="shared" si="23"/>
        <v>Yes</v>
      </c>
    </row>
    <row r="152" spans="1:18">
      <c r="A152" s="302">
        <f t="shared" si="19"/>
        <v>147</v>
      </c>
      <c r="B152" s="9">
        <f t="shared" si="16"/>
        <v>7</v>
      </c>
      <c r="C152" s="9">
        <f t="shared" si="17"/>
        <v>10</v>
      </c>
      <c r="D152" s="9" t="str">
        <f t="shared" si="18"/>
        <v>H</v>
      </c>
      <c r="E152" s="9">
        <f t="shared" si="20"/>
        <v>11</v>
      </c>
      <c r="F152" s="293" t="str">
        <f>VLOOKUP(D152,BallMap!$A$1:$X$39,MATCH(E152,BallMap!$A$1:$O$1,0),FALSE)</f>
        <v>GPIO_AD_B1_13</v>
      </c>
      <c r="G152" s="288">
        <f t="shared" si="21"/>
        <v>148</v>
      </c>
      <c r="H152" s="11" t="str">
        <f t="shared" si="22"/>
        <v>H11</v>
      </c>
      <c r="I152" s="180" t="str">
        <f>IF(ISERROR(VLOOKUP($F152,PinMuxPub!$C$2:$M$132,MATCH(I$4,PinMuxPub!$C$2:$M$2,0),FALSE)),"",VLOOKUP($F152,PinMuxPub!$C$2:$M$132,MATCH(I$4,PinMuxPub!$C$2:$M$2,0),FALSE))</f>
        <v>flexspi.A_DATA[0]</v>
      </c>
      <c r="J152" s="180" t="str">
        <f>IF(ISERROR(VLOOKUP($F152,PinMuxPub!$C$2:$M$132,MATCH(J$4,PinMuxPub!$C$2:$M$2,0),FALSE)),"",VLOOKUP($F152,PinMuxPub!$C$2:$M$132,MATCH(J$4,PinMuxPub!$C$2:$M$2,0),FALSE))</f>
        <v>acmp.OUT[1]</v>
      </c>
      <c r="K152" s="180" t="str">
        <f>IF(ISERROR(VLOOKUP($F152,PinMuxPub!$C$2:$M$132,MATCH(K$4,PinMuxPub!$C$2:$M$2,0),FALSE)),"",VLOOKUP($F152,PinMuxPub!$C$2:$M$132,MATCH(K$4,PinMuxPub!$C$2:$M$2,0),FALSE))</f>
        <v>lpspi3.SDI</v>
      </c>
      <c r="L152" s="180" t="str">
        <f>IF(ISERROR(VLOOKUP($F152,PinMuxPub!$C$2:$M$132,MATCH(L$4,PinMuxPub!$C$2:$M$2,0),FALSE)),"",VLOOKUP($F152,PinMuxPub!$C$2:$M$132,MATCH(L$4,PinMuxPub!$C$2:$M$2,0),FALSE))</f>
        <v>sai1.TX_DATA[0]</v>
      </c>
      <c r="M152" s="180" t="str">
        <f>IF(ISERROR(VLOOKUP($F152,PinMuxPub!$C$2:$M$132,MATCH(M$4,PinMuxPub!$C$2:$M$2,0),FALSE)),"",VLOOKUP($F152,PinMuxPub!$C$2:$M$132,MATCH(M$4,PinMuxPub!$C$2:$M$2,0),FALSE))</f>
        <v>csi.DATA[4]</v>
      </c>
      <c r="N152" s="180" t="str">
        <f>IF(ISERROR(VLOOKUP($F152,PinMuxPub!$C$2:$M$132,MATCH(N$4,PinMuxPub!$C$2:$M$2,0),FALSE)),"",VLOOKUP($F152,PinMuxPub!$C$2:$M$132,MATCH(N$4,PinMuxPub!$C$2:$M$2,0),FALSE))</f>
        <v>gpio1.IO[29]</v>
      </c>
      <c r="O152" s="180" t="str">
        <f>IF(ISERROR(VLOOKUP($F152,PinMuxPub!$C$2:$M$132,MATCH(O$4,PinMuxPub!$C$2:$M$2,0),FALSE)),"",VLOOKUP($F152,PinMuxPub!$C$2:$M$132,MATCH(O$4,PinMuxPub!$C$2:$M$2,0),FALSE))</f>
        <v>usdhc2.DATA5</v>
      </c>
      <c r="P152" s="286" t="str">
        <f>IF(ISERROR(VLOOKUP($F152,PinMuxPub!$C$2:$M$132,MATCH(P$4,PinMuxPub!$C$2:$M$2,0),FALSE)),"",VLOOKUP($F152,PinMuxPub!$C$2:$M$132,MATCH(P$4,PinMuxPub!$C$2:$M$2,0),FALSE))</f>
        <v>kpp.COL[1]</v>
      </c>
      <c r="Q152" s="300" t="str">
        <f>IF(ISERROR(VLOOKUP(F152,PinMuxPub!$C$3:$C$132,1,FALSE)),"No","Yes")</f>
        <v>Yes</v>
      </c>
      <c r="R152" s="298" t="str">
        <f t="shared" si="23"/>
        <v>Yes</v>
      </c>
    </row>
    <row r="153" spans="1:18">
      <c r="A153" s="302">
        <f t="shared" si="19"/>
        <v>148</v>
      </c>
      <c r="B153" s="9">
        <f t="shared" si="16"/>
        <v>8</v>
      </c>
      <c r="C153" s="9">
        <f t="shared" si="17"/>
        <v>10</v>
      </c>
      <c r="D153" s="9" t="str">
        <f t="shared" si="18"/>
        <v>J</v>
      </c>
      <c r="E153" s="9">
        <f t="shared" si="20"/>
        <v>11</v>
      </c>
      <c r="F153" s="293" t="str">
        <f>VLOOKUP(D153,BallMap!$A$1:$X$39,MATCH(E153,BallMap!$A$1:$O$1,0),FALSE)</f>
        <v>GPIO_AD_B1_00</v>
      </c>
      <c r="G153" s="288">
        <f t="shared" si="21"/>
        <v>149</v>
      </c>
      <c r="H153" s="11" t="str">
        <f t="shared" si="22"/>
        <v>J11</v>
      </c>
      <c r="I153" s="180" t="str">
        <f>IF(ISERROR(VLOOKUP($F153,PinMuxPub!$C$2:$M$132,MATCH(I$4,PinMuxPub!$C$2:$M$2,0),FALSE)),"",VLOOKUP($F153,PinMuxPub!$C$2:$M$132,MATCH(I$4,PinMuxPub!$C$2:$M$2,0),FALSE))</f>
        <v>anatop.OTG2_ID</v>
      </c>
      <c r="J153" s="180" t="str">
        <f>IF(ISERROR(VLOOKUP($F153,PinMuxPub!$C$2:$M$132,MATCH(J$4,PinMuxPub!$C$2:$M$2,0),FALSE)),"",VLOOKUP($F153,PinMuxPub!$C$2:$M$132,MATCH(J$4,PinMuxPub!$C$2:$M$2,0),FALSE))</f>
        <v>qtimer3.TIMER0</v>
      </c>
      <c r="K153" s="180" t="str">
        <f>IF(ISERROR(VLOOKUP($F153,PinMuxPub!$C$2:$M$132,MATCH(K$4,PinMuxPub!$C$2:$M$2,0),FALSE)),"",VLOOKUP($F153,PinMuxPub!$C$2:$M$132,MATCH(K$4,PinMuxPub!$C$2:$M$2,0),FALSE))</f>
        <v>lpuart2.CTS_B</v>
      </c>
      <c r="L153" s="180" t="str">
        <f>IF(ISERROR(VLOOKUP($F153,PinMuxPub!$C$2:$M$132,MATCH(L$4,PinMuxPub!$C$2:$M$2,0),FALSE)),"",VLOOKUP($F153,PinMuxPub!$C$2:$M$132,MATCH(L$4,PinMuxPub!$C$2:$M$2,0),FALSE))</f>
        <v>lpi2c1.SCL</v>
      </c>
      <c r="M153" s="180" t="str">
        <f>IF(ISERROR(VLOOKUP($F153,PinMuxPub!$C$2:$M$132,MATCH(M$4,PinMuxPub!$C$2:$M$2,0),FALSE)),"",VLOOKUP($F153,PinMuxPub!$C$2:$M$132,MATCH(M$4,PinMuxPub!$C$2:$M$2,0),FALSE))</f>
        <v>wdog1.WDOG_B</v>
      </c>
      <c r="N153" s="180" t="str">
        <f>IF(ISERROR(VLOOKUP($F153,PinMuxPub!$C$2:$M$132,MATCH(N$4,PinMuxPub!$C$2:$M$2,0),FALSE)),"",VLOOKUP($F153,PinMuxPub!$C$2:$M$132,MATCH(N$4,PinMuxPub!$C$2:$M$2,0),FALSE))</f>
        <v>gpio1.IO[16]</v>
      </c>
      <c r="O153" s="180" t="str">
        <f>IF(ISERROR(VLOOKUP($F153,PinMuxPub!$C$2:$M$132,MATCH(O$4,PinMuxPub!$C$2:$M$2,0),FALSE)),"",VLOOKUP($F153,PinMuxPub!$C$2:$M$132,MATCH(O$4,PinMuxPub!$C$2:$M$2,0),FALSE))</f>
        <v>usdhc1.WP</v>
      </c>
      <c r="P153" s="286" t="str">
        <f>IF(ISERROR(VLOOKUP($F153,PinMuxPub!$C$2:$M$132,MATCH(P$4,PinMuxPub!$C$2:$M$2,0),FALSE)),"",VLOOKUP($F153,PinMuxPub!$C$2:$M$132,MATCH(P$4,PinMuxPub!$C$2:$M$2,0),FALSE))</f>
        <v>kpp.ROW[7]</v>
      </c>
      <c r="Q153" s="300" t="str">
        <f>IF(ISERROR(VLOOKUP(F153,PinMuxPub!$C$3:$C$132,1,FALSE)),"No","Yes")</f>
        <v>Yes</v>
      </c>
      <c r="R153" s="298" t="str">
        <f t="shared" si="23"/>
        <v>Yes</v>
      </c>
    </row>
    <row r="154" spans="1:18">
      <c r="A154" s="302">
        <f t="shared" si="19"/>
        <v>149</v>
      </c>
      <c r="B154" s="9">
        <f t="shared" si="16"/>
        <v>9</v>
      </c>
      <c r="C154" s="9">
        <f t="shared" si="17"/>
        <v>10</v>
      </c>
      <c r="D154" s="9" t="str">
        <f t="shared" si="18"/>
        <v>K</v>
      </c>
      <c r="E154" s="9">
        <f t="shared" si="20"/>
        <v>11</v>
      </c>
      <c r="F154" s="293" t="str">
        <f>VLOOKUP(D154,BallMap!$A$1:$X$39,MATCH(E154,BallMap!$A$1:$O$1,0),FALSE)</f>
        <v>GPIO_AD_B1_01</v>
      </c>
      <c r="G154" s="288">
        <f t="shared" si="21"/>
        <v>150</v>
      </c>
      <c r="H154" s="11" t="str">
        <f t="shared" si="22"/>
        <v>K11</v>
      </c>
      <c r="I154" s="180" t="str">
        <f>IF(ISERROR(VLOOKUP($F154,PinMuxPub!$C$2:$M$132,MATCH(I$4,PinMuxPub!$C$2:$M$2,0),FALSE)),"",VLOOKUP($F154,PinMuxPub!$C$2:$M$132,MATCH(I$4,PinMuxPub!$C$2:$M$2,0),FALSE))</f>
        <v>usb.OTG1_PWR</v>
      </c>
      <c r="J154" s="180" t="str">
        <f>IF(ISERROR(VLOOKUP($F154,PinMuxPub!$C$2:$M$132,MATCH(J$4,PinMuxPub!$C$2:$M$2,0),FALSE)),"",VLOOKUP($F154,PinMuxPub!$C$2:$M$132,MATCH(J$4,PinMuxPub!$C$2:$M$2,0),FALSE))</f>
        <v>qtimer3.TIMER1</v>
      </c>
      <c r="K154" s="180" t="str">
        <f>IF(ISERROR(VLOOKUP($F154,PinMuxPub!$C$2:$M$132,MATCH(K$4,PinMuxPub!$C$2:$M$2,0),FALSE)),"",VLOOKUP($F154,PinMuxPub!$C$2:$M$132,MATCH(K$4,PinMuxPub!$C$2:$M$2,0),FALSE))</f>
        <v>lpuart2.RTS_B</v>
      </c>
      <c r="L154" s="180" t="str">
        <f>IF(ISERROR(VLOOKUP($F154,PinMuxPub!$C$2:$M$132,MATCH(L$4,PinMuxPub!$C$2:$M$2,0),FALSE)),"",VLOOKUP($F154,PinMuxPub!$C$2:$M$132,MATCH(L$4,PinMuxPub!$C$2:$M$2,0),FALSE))</f>
        <v>lpi2c1.SDA</v>
      </c>
      <c r="M154" s="180" t="str">
        <f>IF(ISERROR(VLOOKUP($F154,PinMuxPub!$C$2:$M$132,MATCH(M$4,PinMuxPub!$C$2:$M$2,0),FALSE)),"",VLOOKUP($F154,PinMuxPub!$C$2:$M$132,MATCH(M$4,PinMuxPub!$C$2:$M$2,0),FALSE))</f>
        <v>ccm.PMIC_RDY</v>
      </c>
      <c r="N154" s="180" t="str">
        <f>IF(ISERROR(VLOOKUP($F154,PinMuxPub!$C$2:$M$132,MATCH(N$4,PinMuxPub!$C$2:$M$2,0),FALSE)),"",VLOOKUP($F154,PinMuxPub!$C$2:$M$132,MATCH(N$4,PinMuxPub!$C$2:$M$2,0),FALSE))</f>
        <v>gpio1.IO[17]</v>
      </c>
      <c r="O154" s="180" t="str">
        <f>IF(ISERROR(VLOOKUP($F154,PinMuxPub!$C$2:$M$132,MATCH(O$4,PinMuxPub!$C$2:$M$2,0),FALSE)),"",VLOOKUP($F154,PinMuxPub!$C$2:$M$132,MATCH(O$4,PinMuxPub!$C$2:$M$2,0),FALSE))</f>
        <v>usdhc1.VSELECT</v>
      </c>
      <c r="P154" s="286" t="str">
        <f>IF(ISERROR(VLOOKUP($F154,PinMuxPub!$C$2:$M$132,MATCH(P$4,PinMuxPub!$C$2:$M$2,0),FALSE)),"",VLOOKUP($F154,PinMuxPub!$C$2:$M$132,MATCH(P$4,PinMuxPub!$C$2:$M$2,0),FALSE))</f>
        <v>kpp.COL[7]</v>
      </c>
      <c r="Q154" s="300" t="str">
        <f>IF(ISERROR(VLOOKUP(F154,PinMuxPub!$C$3:$C$132,1,FALSE)),"No","Yes")</f>
        <v>Yes</v>
      </c>
      <c r="R154" s="298" t="str">
        <f t="shared" si="23"/>
        <v>Yes</v>
      </c>
    </row>
    <row r="155" spans="1:18">
      <c r="A155" s="302">
        <f t="shared" si="19"/>
        <v>150</v>
      </c>
      <c r="B155" s="9">
        <f t="shared" si="16"/>
        <v>10</v>
      </c>
      <c r="C155" s="9">
        <f t="shared" si="17"/>
        <v>10</v>
      </c>
      <c r="D155" s="9" t="str">
        <f t="shared" si="18"/>
        <v>L</v>
      </c>
      <c r="E155" s="9">
        <f t="shared" si="20"/>
        <v>11</v>
      </c>
      <c r="F155" s="293" t="str">
        <f>VLOOKUP(D155,BallMap!$A$1:$X$39,MATCH(E155,BallMap!$A$1:$O$1,0),FALSE)</f>
        <v>GPIO_AD_B1_02</v>
      </c>
      <c r="G155" s="288">
        <f t="shared" si="21"/>
        <v>151</v>
      </c>
      <c r="H155" s="11" t="str">
        <f t="shared" si="22"/>
        <v>L11</v>
      </c>
      <c r="I155" s="180" t="str">
        <f>IF(ISERROR(VLOOKUP($F155,PinMuxPub!$C$2:$M$132,MATCH(I$4,PinMuxPub!$C$2:$M$2,0),FALSE)),"",VLOOKUP($F155,PinMuxPub!$C$2:$M$132,MATCH(I$4,PinMuxPub!$C$2:$M$2,0),FALSE))</f>
        <v>anatop.OTG1_ID</v>
      </c>
      <c r="J155" s="180" t="str">
        <f>IF(ISERROR(VLOOKUP($F155,PinMuxPub!$C$2:$M$132,MATCH(J$4,PinMuxPub!$C$2:$M$2,0),FALSE)),"",VLOOKUP($F155,PinMuxPub!$C$2:$M$132,MATCH(J$4,PinMuxPub!$C$2:$M$2,0),FALSE))</f>
        <v>qtimer3.TIMER2</v>
      </c>
      <c r="K155" s="180" t="str">
        <f>IF(ISERROR(VLOOKUP($F155,PinMuxPub!$C$2:$M$132,MATCH(K$4,PinMuxPub!$C$2:$M$2,0),FALSE)),"",VLOOKUP($F155,PinMuxPub!$C$2:$M$132,MATCH(K$4,PinMuxPub!$C$2:$M$2,0),FALSE))</f>
        <v>lpuart2.TX</v>
      </c>
      <c r="L155" s="180" t="str">
        <f>IF(ISERROR(VLOOKUP($F155,PinMuxPub!$C$2:$M$132,MATCH(L$4,PinMuxPub!$C$2:$M$2,0),FALSE)),"",VLOOKUP($F155,PinMuxPub!$C$2:$M$132,MATCH(L$4,PinMuxPub!$C$2:$M$2,0),FALSE))</f>
        <v>spdif.OUT</v>
      </c>
      <c r="M155" s="180" t="str">
        <f>IF(ISERROR(VLOOKUP($F155,PinMuxPub!$C$2:$M$132,MATCH(M$4,PinMuxPub!$C$2:$M$2,0),FALSE)),"",VLOOKUP($F155,PinMuxPub!$C$2:$M$132,MATCH(M$4,PinMuxPub!$C$2:$M$2,0),FALSE))</f>
        <v>enet.1588_EVENT2_OUT</v>
      </c>
      <c r="N155" s="180" t="str">
        <f>IF(ISERROR(VLOOKUP($F155,PinMuxPub!$C$2:$M$132,MATCH(N$4,PinMuxPub!$C$2:$M$2,0),FALSE)),"",VLOOKUP($F155,PinMuxPub!$C$2:$M$132,MATCH(N$4,PinMuxPub!$C$2:$M$2,0),FALSE))</f>
        <v>gpio1.IO[18]</v>
      </c>
      <c r="O155" s="180" t="str">
        <f>IF(ISERROR(VLOOKUP($F155,PinMuxPub!$C$2:$M$132,MATCH(O$4,PinMuxPub!$C$2:$M$2,0),FALSE)),"",VLOOKUP($F155,PinMuxPub!$C$2:$M$132,MATCH(O$4,PinMuxPub!$C$2:$M$2,0),FALSE))</f>
        <v>usdhc1.CD_B</v>
      </c>
      <c r="P155" s="286" t="str">
        <f>IF(ISERROR(VLOOKUP($F155,PinMuxPub!$C$2:$M$132,MATCH(P$4,PinMuxPub!$C$2:$M$2,0),FALSE)),"",VLOOKUP($F155,PinMuxPub!$C$2:$M$132,MATCH(P$4,PinMuxPub!$C$2:$M$2,0),FALSE))</f>
        <v>kpp.ROW[6]</v>
      </c>
      <c r="Q155" s="300" t="str">
        <f>IF(ISERROR(VLOOKUP(F155,PinMuxPub!$C$3:$C$132,1,FALSE)),"No","Yes")</f>
        <v>Yes</v>
      </c>
      <c r="R155" s="298" t="str">
        <f t="shared" si="23"/>
        <v>Yes</v>
      </c>
    </row>
    <row r="156" spans="1:18">
      <c r="A156" s="302">
        <f t="shared" si="19"/>
        <v>151</v>
      </c>
      <c r="B156" s="9">
        <f t="shared" si="16"/>
        <v>11</v>
      </c>
      <c r="C156" s="9">
        <f t="shared" si="17"/>
        <v>10</v>
      </c>
      <c r="D156" s="9" t="str">
        <f t="shared" si="18"/>
        <v>M</v>
      </c>
      <c r="E156" s="9">
        <f t="shared" si="20"/>
        <v>11</v>
      </c>
      <c r="F156" s="293" t="str">
        <f>VLOOKUP(D156,BallMap!$A$1:$X$39,MATCH(E156,BallMap!$A$1:$O$1,0),FALSE)</f>
        <v>GPIO_AD_B0_02</v>
      </c>
      <c r="G156" s="288">
        <f t="shared" si="21"/>
        <v>152</v>
      </c>
      <c r="H156" s="11" t="str">
        <f t="shared" si="22"/>
        <v>M11</v>
      </c>
      <c r="I156" s="180" t="str">
        <f>IF(ISERROR(VLOOKUP($F156,PinMuxPub!$C$2:$M$132,MATCH(I$4,PinMuxPub!$C$2:$M$2,0),FALSE)),"",VLOOKUP($F156,PinMuxPub!$C$2:$M$132,MATCH(I$4,PinMuxPub!$C$2:$M$2,0),FALSE))</f>
        <v>flexcan2.TX</v>
      </c>
      <c r="J156" s="180" t="str">
        <f>IF(ISERROR(VLOOKUP($F156,PinMuxPub!$C$2:$M$132,MATCH(J$4,PinMuxPub!$C$2:$M$2,0),FALSE)),"",VLOOKUP($F156,PinMuxPub!$C$2:$M$132,MATCH(J$4,PinMuxPub!$C$2:$M$2,0),FALSE))</f>
        <v>xbar1.XBAR_INOUT[16]</v>
      </c>
      <c r="K156" s="180" t="str">
        <f>IF(ISERROR(VLOOKUP($F156,PinMuxPub!$C$2:$M$132,MATCH(K$4,PinMuxPub!$C$2:$M$2,0),FALSE)),"",VLOOKUP($F156,PinMuxPub!$C$2:$M$132,MATCH(K$4,PinMuxPub!$C$2:$M$2,0),FALSE))</f>
        <v>lpuart6.TX</v>
      </c>
      <c r="L156" s="180" t="str">
        <f>IF(ISERROR(VLOOKUP($F156,PinMuxPub!$C$2:$M$132,MATCH(L$4,PinMuxPub!$C$2:$M$2,0),FALSE)),"",VLOOKUP($F156,PinMuxPub!$C$2:$M$132,MATCH(L$4,PinMuxPub!$C$2:$M$2,0),FALSE))</f>
        <v>usb.OTG1_PWR</v>
      </c>
      <c r="M156" s="180" t="str">
        <f>IF(ISERROR(VLOOKUP($F156,PinMuxPub!$C$2:$M$132,MATCH(M$4,PinMuxPub!$C$2:$M$2,0),FALSE)),"",VLOOKUP($F156,PinMuxPub!$C$2:$M$132,MATCH(M$4,PinMuxPub!$C$2:$M$2,0),FALSE))</f>
        <v>flexpwm1.PWMX[0]</v>
      </c>
      <c r="N156" s="180" t="str">
        <f>IF(ISERROR(VLOOKUP($F156,PinMuxPub!$C$2:$M$132,MATCH(N$4,PinMuxPub!$C$2:$M$2,0),FALSE)),"",VLOOKUP($F156,PinMuxPub!$C$2:$M$132,MATCH(N$4,PinMuxPub!$C$2:$M$2,0),FALSE))</f>
        <v>gpio1.IO[2]</v>
      </c>
      <c r="O156" s="180" t="str">
        <f>IF(ISERROR(VLOOKUP($F156,PinMuxPub!$C$2:$M$132,MATCH(O$4,PinMuxPub!$C$2:$M$2,0),FALSE)),"",VLOOKUP($F156,PinMuxPub!$C$2:$M$132,MATCH(O$4,PinMuxPub!$C$2:$M$2,0),FALSE))</f>
        <v>lpi2c1.HREQ</v>
      </c>
      <c r="P156" s="286" t="str">
        <f>IF(ISERROR(VLOOKUP($F156,PinMuxPub!$C$2:$M$132,MATCH(P$4,PinMuxPub!$C$2:$M$2,0),FALSE)),"",VLOOKUP($F156,PinMuxPub!$C$2:$M$132,MATCH(P$4,PinMuxPub!$C$2:$M$2,0),FALSE))</f>
        <v>lpspi3.SDI</v>
      </c>
      <c r="Q156" s="300" t="str">
        <f>IF(ISERROR(VLOOKUP(F156,PinMuxPub!$C$3:$C$132,1,FALSE)),"No","Yes")</f>
        <v>Yes</v>
      </c>
      <c r="R156" s="298" t="str">
        <f t="shared" si="23"/>
        <v>Yes</v>
      </c>
    </row>
    <row r="157" spans="1:18">
      <c r="A157" s="302">
        <f t="shared" si="19"/>
        <v>152</v>
      </c>
      <c r="B157" s="9">
        <f t="shared" si="16"/>
        <v>12</v>
      </c>
      <c r="C157" s="9">
        <f t="shared" si="17"/>
        <v>10</v>
      </c>
      <c r="D157" s="9" t="str">
        <f t="shared" si="18"/>
        <v>N</v>
      </c>
      <c r="E157" s="9">
        <f t="shared" si="20"/>
        <v>11</v>
      </c>
      <c r="F157" s="293" t="str">
        <f>VLOOKUP(D157,BallMap!$A$1:$X$39,MATCH(E157,BallMap!$A$1:$O$1,0),FALSE)</f>
        <v>XTALO</v>
      </c>
      <c r="G157" s="288">
        <f t="shared" si="21"/>
        <v>153</v>
      </c>
      <c r="H157" s="11" t="str">
        <f t="shared" si="22"/>
        <v>N11</v>
      </c>
      <c r="I157" s="180" t="str">
        <f>IF(ISERROR(VLOOKUP($F157,PinMuxPub!$C$2:$M$132,MATCH(I$4,PinMuxPub!$C$2:$M$2,0),FALSE)),"",VLOOKUP($F157,PinMuxPub!$C$2:$M$132,MATCH(I$4,PinMuxPub!$C$2:$M$2,0),FALSE))</f>
        <v/>
      </c>
      <c r="J157" s="180" t="str">
        <f>IF(ISERROR(VLOOKUP($F157,PinMuxPub!$C$2:$M$132,MATCH(J$4,PinMuxPub!$C$2:$M$2,0),FALSE)),"",VLOOKUP($F157,PinMuxPub!$C$2:$M$132,MATCH(J$4,PinMuxPub!$C$2:$M$2,0),FALSE))</f>
        <v/>
      </c>
      <c r="K157" s="180" t="str">
        <f>IF(ISERROR(VLOOKUP($F157,PinMuxPub!$C$2:$M$132,MATCH(K$4,PinMuxPub!$C$2:$M$2,0),FALSE)),"",VLOOKUP($F157,PinMuxPub!$C$2:$M$132,MATCH(K$4,PinMuxPub!$C$2:$M$2,0),FALSE))</f>
        <v/>
      </c>
      <c r="L157" s="180" t="str">
        <f>IF(ISERROR(VLOOKUP($F157,PinMuxPub!$C$2:$M$132,MATCH(L$4,PinMuxPub!$C$2:$M$2,0),FALSE)),"",VLOOKUP($F157,PinMuxPub!$C$2:$M$132,MATCH(L$4,PinMuxPub!$C$2:$M$2,0),FALSE))</f>
        <v/>
      </c>
      <c r="M157" s="180" t="str">
        <f>IF(ISERROR(VLOOKUP($F157,PinMuxPub!$C$2:$M$132,MATCH(M$4,PinMuxPub!$C$2:$M$2,0),FALSE)),"",VLOOKUP($F157,PinMuxPub!$C$2:$M$132,MATCH(M$4,PinMuxPub!$C$2:$M$2,0),FALSE))</f>
        <v/>
      </c>
      <c r="N157" s="180" t="str">
        <f>IF(ISERROR(VLOOKUP($F157,PinMuxPub!$C$2:$M$132,MATCH(N$4,PinMuxPub!$C$2:$M$2,0),FALSE)),"",VLOOKUP($F157,PinMuxPub!$C$2:$M$132,MATCH(N$4,PinMuxPub!$C$2:$M$2,0),FALSE))</f>
        <v/>
      </c>
      <c r="O157" s="180" t="str">
        <f>IF(ISERROR(VLOOKUP($F157,PinMuxPub!$C$2:$M$132,MATCH(O$4,PinMuxPub!$C$2:$M$2,0),FALSE)),"",VLOOKUP($F157,PinMuxPub!$C$2:$M$132,MATCH(O$4,PinMuxPub!$C$2:$M$2,0),FALSE))</f>
        <v/>
      </c>
      <c r="P157" s="286" t="str">
        <f>IF(ISERROR(VLOOKUP($F157,PinMuxPub!$C$2:$M$132,MATCH(P$4,PinMuxPub!$C$2:$M$2,0),FALSE)),"",VLOOKUP($F157,PinMuxPub!$C$2:$M$132,MATCH(P$4,PinMuxPub!$C$2:$M$2,0),FALSE))</f>
        <v/>
      </c>
      <c r="Q157" s="300" t="str">
        <f>IF(ISERROR(VLOOKUP(F157,PinMuxPub!$C$3:$C$132,1,FALSE)),"No","Yes")</f>
        <v>No</v>
      </c>
      <c r="R157" s="298" t="str">
        <f t="shared" si="23"/>
        <v>No</v>
      </c>
    </row>
    <row r="158" spans="1:18">
      <c r="A158" s="302">
        <f t="shared" si="19"/>
        <v>153</v>
      </c>
      <c r="B158" s="9">
        <f t="shared" si="16"/>
        <v>13</v>
      </c>
      <c r="C158" s="9">
        <f t="shared" si="17"/>
        <v>10</v>
      </c>
      <c r="D158" s="9" t="str">
        <f t="shared" si="18"/>
        <v>P</v>
      </c>
      <c r="E158" s="9">
        <f t="shared" si="20"/>
        <v>11</v>
      </c>
      <c r="F158" s="293" t="str">
        <f>VLOOKUP(D158,BallMap!$A$1:$X$39,MATCH(E158,BallMap!$A$1:$O$1,0),FALSE)</f>
        <v>XTALI</v>
      </c>
      <c r="G158" s="288">
        <f t="shared" si="21"/>
        <v>154</v>
      </c>
      <c r="H158" s="11" t="str">
        <f t="shared" si="22"/>
        <v>P11</v>
      </c>
      <c r="I158" s="180" t="str">
        <f>IF(ISERROR(VLOOKUP($F158,PinMuxPub!$C$2:$M$132,MATCH(I$4,PinMuxPub!$C$2:$M$2,0),FALSE)),"",VLOOKUP($F158,PinMuxPub!$C$2:$M$132,MATCH(I$4,PinMuxPub!$C$2:$M$2,0),FALSE))</f>
        <v/>
      </c>
      <c r="J158" s="180" t="str">
        <f>IF(ISERROR(VLOOKUP($F158,PinMuxPub!$C$2:$M$132,MATCH(J$4,PinMuxPub!$C$2:$M$2,0),FALSE)),"",VLOOKUP($F158,PinMuxPub!$C$2:$M$132,MATCH(J$4,PinMuxPub!$C$2:$M$2,0),FALSE))</f>
        <v/>
      </c>
      <c r="K158" s="180" t="str">
        <f>IF(ISERROR(VLOOKUP($F158,PinMuxPub!$C$2:$M$132,MATCH(K$4,PinMuxPub!$C$2:$M$2,0),FALSE)),"",VLOOKUP($F158,PinMuxPub!$C$2:$M$132,MATCH(K$4,PinMuxPub!$C$2:$M$2,0),FALSE))</f>
        <v/>
      </c>
      <c r="L158" s="180" t="str">
        <f>IF(ISERROR(VLOOKUP($F158,PinMuxPub!$C$2:$M$132,MATCH(L$4,PinMuxPub!$C$2:$M$2,0),FALSE)),"",VLOOKUP($F158,PinMuxPub!$C$2:$M$132,MATCH(L$4,PinMuxPub!$C$2:$M$2,0),FALSE))</f>
        <v/>
      </c>
      <c r="M158" s="180" t="str">
        <f>IF(ISERROR(VLOOKUP($F158,PinMuxPub!$C$2:$M$132,MATCH(M$4,PinMuxPub!$C$2:$M$2,0),FALSE)),"",VLOOKUP($F158,PinMuxPub!$C$2:$M$132,MATCH(M$4,PinMuxPub!$C$2:$M$2,0),FALSE))</f>
        <v/>
      </c>
      <c r="N158" s="180" t="str">
        <f>IF(ISERROR(VLOOKUP($F158,PinMuxPub!$C$2:$M$132,MATCH(N$4,PinMuxPub!$C$2:$M$2,0),FALSE)),"",VLOOKUP($F158,PinMuxPub!$C$2:$M$132,MATCH(N$4,PinMuxPub!$C$2:$M$2,0),FALSE))</f>
        <v/>
      </c>
      <c r="O158" s="180" t="str">
        <f>IF(ISERROR(VLOOKUP($F158,PinMuxPub!$C$2:$M$132,MATCH(O$4,PinMuxPub!$C$2:$M$2,0),FALSE)),"",VLOOKUP($F158,PinMuxPub!$C$2:$M$132,MATCH(O$4,PinMuxPub!$C$2:$M$2,0),FALSE))</f>
        <v/>
      </c>
      <c r="P158" s="286" t="str">
        <f>IF(ISERROR(VLOOKUP($F158,PinMuxPub!$C$2:$M$132,MATCH(P$4,PinMuxPub!$C$2:$M$2,0),FALSE)),"",VLOOKUP($F158,PinMuxPub!$C$2:$M$132,MATCH(P$4,PinMuxPub!$C$2:$M$2,0),FALSE))</f>
        <v/>
      </c>
      <c r="Q158" s="300" t="str">
        <f>IF(ISERROR(VLOOKUP(F158,PinMuxPub!$C$3:$C$132,1,FALSE)),"No","Yes")</f>
        <v>No</v>
      </c>
      <c r="R158" s="298" t="str">
        <f t="shared" si="23"/>
        <v>No</v>
      </c>
    </row>
    <row r="159" spans="1:18">
      <c r="A159" s="302">
        <f t="shared" si="19"/>
        <v>154</v>
      </c>
      <c r="B159" s="9">
        <f t="shared" si="16"/>
        <v>0</v>
      </c>
      <c r="C159" s="9">
        <f t="shared" si="17"/>
        <v>11</v>
      </c>
      <c r="D159" s="9" t="str">
        <f t="shared" si="18"/>
        <v>A</v>
      </c>
      <c r="E159" s="9">
        <f t="shared" si="20"/>
        <v>12</v>
      </c>
      <c r="F159" s="293" t="str">
        <f>VLOOKUP(D159,BallMap!$A$1:$X$39,MATCH(E159,BallMap!$A$1:$O$1,0),FALSE)</f>
        <v>GPIO_B1_08</v>
      </c>
      <c r="G159" s="288">
        <f t="shared" si="21"/>
        <v>155</v>
      </c>
      <c r="H159" s="11" t="str">
        <f t="shared" si="22"/>
        <v>A12</v>
      </c>
      <c r="I159" s="180" t="str">
        <f>IF(ISERROR(VLOOKUP($F159,PinMuxPub!$C$2:$M$132,MATCH(I$4,PinMuxPub!$C$2:$M$2,0),FALSE)),"",VLOOKUP($F159,PinMuxPub!$C$2:$M$132,MATCH(I$4,PinMuxPub!$C$2:$M$2,0),FALSE))</f>
        <v>lcdif.DATA[20]</v>
      </c>
      <c r="J159" s="180" t="str">
        <f>IF(ISERROR(VLOOKUP($F159,PinMuxPub!$C$2:$M$132,MATCH(J$4,PinMuxPub!$C$2:$M$2,0),FALSE)),"",VLOOKUP($F159,PinMuxPub!$C$2:$M$132,MATCH(J$4,PinMuxPub!$C$2:$M$2,0),FALSE))</f>
        <v>qtimer1.TIMER3</v>
      </c>
      <c r="K159" s="180" t="str">
        <f>IF(ISERROR(VLOOKUP($F159,PinMuxPub!$C$2:$M$132,MATCH(K$4,PinMuxPub!$C$2:$M$2,0),FALSE)),"",VLOOKUP($F159,PinMuxPub!$C$2:$M$132,MATCH(K$4,PinMuxPub!$C$2:$M$2,0),FALSE))</f>
        <v>csi.DATA[11]</v>
      </c>
      <c r="L159" s="180" t="str">
        <f>IF(ISERROR(VLOOKUP($F159,PinMuxPub!$C$2:$M$132,MATCH(L$4,PinMuxPub!$C$2:$M$2,0),FALSE)),"",VLOOKUP($F159,PinMuxPub!$C$2:$M$132,MATCH(L$4,PinMuxPub!$C$2:$M$2,0),FALSE))</f>
        <v>enet.TDATA[1]</v>
      </c>
      <c r="M159" s="180" t="str">
        <f>IF(ISERROR(VLOOKUP($F159,PinMuxPub!$C$2:$M$132,MATCH(M$4,PinMuxPub!$C$2:$M$2,0),FALSE)),"",VLOOKUP($F159,PinMuxPub!$C$2:$M$132,MATCH(M$4,PinMuxPub!$C$2:$M$2,0),FALSE))</f>
        <v>flexio2.FLEXIO[24]</v>
      </c>
      <c r="N159" s="180" t="str">
        <f>IF(ISERROR(VLOOKUP($F159,PinMuxPub!$C$2:$M$132,MATCH(N$4,PinMuxPub!$C$2:$M$2,0),FALSE)),"",VLOOKUP($F159,PinMuxPub!$C$2:$M$132,MATCH(N$4,PinMuxPub!$C$2:$M$2,0),FALSE))</f>
        <v>gpio2.IO[24]</v>
      </c>
      <c r="O159" s="180" t="str">
        <f>IF(ISERROR(VLOOKUP($F159,PinMuxPub!$C$2:$M$132,MATCH(O$4,PinMuxPub!$C$2:$M$2,0),FALSE)),"",VLOOKUP($F159,PinMuxPub!$C$2:$M$132,MATCH(O$4,PinMuxPub!$C$2:$M$2,0),FALSE))</f>
        <v>flexcan2.TX</v>
      </c>
      <c r="P159" s="286" t="str">
        <f>IF(ISERROR(VLOOKUP($F159,PinMuxPub!$C$2:$M$132,MATCH(P$4,PinMuxPub!$C$2:$M$2,0),FALSE)),"",VLOOKUP($F159,PinMuxPub!$C$2:$M$132,MATCH(P$4,PinMuxPub!$C$2:$M$2,0),FALSE))</f>
        <v>tpsmp.HDATA[22]</v>
      </c>
      <c r="Q159" s="300" t="str">
        <f>IF(ISERROR(VLOOKUP(F159,PinMuxPub!$C$3:$C$132,1,FALSE)),"No","Yes")</f>
        <v>Yes</v>
      </c>
      <c r="R159" s="298" t="str">
        <f t="shared" si="23"/>
        <v>Yes</v>
      </c>
    </row>
    <row r="160" spans="1:18">
      <c r="A160" s="302">
        <f t="shared" si="19"/>
        <v>155</v>
      </c>
      <c r="B160" s="9">
        <f t="shared" si="16"/>
        <v>1</v>
      </c>
      <c r="C160" s="9">
        <f t="shared" si="17"/>
        <v>11</v>
      </c>
      <c r="D160" s="9" t="str">
        <f t="shared" si="18"/>
        <v>B</v>
      </c>
      <c r="E160" s="9">
        <f t="shared" si="20"/>
        <v>12</v>
      </c>
      <c r="F160" s="293" t="str">
        <f>VLOOKUP(D160,BallMap!$A$1:$X$39,MATCH(E160,BallMap!$A$1:$O$1,0),FALSE)</f>
        <v>GPIO_B1_07</v>
      </c>
      <c r="G160" s="288">
        <f t="shared" si="21"/>
        <v>156</v>
      </c>
      <c r="H160" s="11" t="str">
        <f t="shared" si="22"/>
        <v>B12</v>
      </c>
      <c r="I160" s="180" t="str">
        <f>IF(ISERROR(VLOOKUP($F160,PinMuxPub!$C$2:$M$132,MATCH(I$4,PinMuxPub!$C$2:$M$2,0),FALSE)),"",VLOOKUP($F160,PinMuxPub!$C$2:$M$132,MATCH(I$4,PinMuxPub!$C$2:$M$2,0),FALSE))</f>
        <v>lcdif.DATA[19]</v>
      </c>
      <c r="J160" s="180" t="str">
        <f>IF(ISERROR(VLOOKUP($F160,PinMuxPub!$C$2:$M$132,MATCH(J$4,PinMuxPub!$C$2:$M$2,0),FALSE)),"",VLOOKUP($F160,PinMuxPub!$C$2:$M$132,MATCH(J$4,PinMuxPub!$C$2:$M$2,0),FALSE))</f>
        <v>lpspi4.SCK</v>
      </c>
      <c r="K160" s="180" t="str">
        <f>IF(ISERROR(VLOOKUP($F160,PinMuxPub!$C$2:$M$132,MATCH(K$4,PinMuxPub!$C$2:$M$2,0),FALSE)),"",VLOOKUP($F160,PinMuxPub!$C$2:$M$132,MATCH(K$4,PinMuxPub!$C$2:$M$2,0),FALSE))</f>
        <v>csi.DATA[12]</v>
      </c>
      <c r="L160" s="180" t="str">
        <f>IF(ISERROR(VLOOKUP($F160,PinMuxPub!$C$2:$M$132,MATCH(L$4,PinMuxPub!$C$2:$M$2,0),FALSE)),"",VLOOKUP($F160,PinMuxPub!$C$2:$M$132,MATCH(L$4,PinMuxPub!$C$2:$M$2,0),FALSE))</f>
        <v>enet.TDATA[0]</v>
      </c>
      <c r="M160" s="180" t="str">
        <f>IF(ISERROR(VLOOKUP($F160,PinMuxPub!$C$2:$M$132,MATCH(M$4,PinMuxPub!$C$2:$M$2,0),FALSE)),"",VLOOKUP($F160,PinMuxPub!$C$2:$M$132,MATCH(M$4,PinMuxPub!$C$2:$M$2,0),FALSE))</f>
        <v>flexio2.FLEXIO[23]</v>
      </c>
      <c r="N160" s="180" t="str">
        <f>IF(ISERROR(VLOOKUP($F160,PinMuxPub!$C$2:$M$132,MATCH(N$4,PinMuxPub!$C$2:$M$2,0),FALSE)),"",VLOOKUP($F160,PinMuxPub!$C$2:$M$132,MATCH(N$4,PinMuxPub!$C$2:$M$2,0),FALSE))</f>
        <v>gpio2.IO[23]</v>
      </c>
      <c r="O160" s="180" t="str">
        <f>IF(ISERROR(VLOOKUP($F160,PinMuxPub!$C$2:$M$132,MATCH(O$4,PinMuxPub!$C$2:$M$2,0),FALSE)),"",VLOOKUP($F160,PinMuxPub!$C$2:$M$132,MATCH(O$4,PinMuxPub!$C$2:$M$2,0),FALSE))</f>
        <v>csu.CSU_INT_DEB</v>
      </c>
      <c r="P160" s="286" t="str">
        <f>IF(ISERROR(VLOOKUP($F160,PinMuxPub!$C$2:$M$132,MATCH(P$4,PinMuxPub!$C$2:$M$2,0),FALSE)),"",VLOOKUP($F160,PinMuxPub!$C$2:$M$132,MATCH(P$4,PinMuxPub!$C$2:$M$2,0),FALSE))</f>
        <v>tpsmp.HDATA[21]</v>
      </c>
      <c r="Q160" s="300" t="str">
        <f>IF(ISERROR(VLOOKUP(F160,PinMuxPub!$C$3:$C$132,1,FALSE)),"No","Yes")</f>
        <v>Yes</v>
      </c>
      <c r="R160" s="298" t="str">
        <f t="shared" si="23"/>
        <v>Yes</v>
      </c>
    </row>
    <row r="161" spans="1:18">
      <c r="A161" s="302">
        <f t="shared" si="19"/>
        <v>156</v>
      </c>
      <c r="B161" s="9">
        <f t="shared" si="16"/>
        <v>2</v>
      </c>
      <c r="C161" s="9">
        <f t="shared" si="17"/>
        <v>11</v>
      </c>
      <c r="D161" s="9" t="str">
        <f t="shared" si="18"/>
        <v>C</v>
      </c>
      <c r="E161" s="9">
        <f t="shared" si="20"/>
        <v>12</v>
      </c>
      <c r="F161" s="293" t="str">
        <f>VLOOKUP(D161,BallMap!$A$1:$X$39,MATCH(E161,BallMap!$A$1:$O$1,0),FALSE)</f>
        <v>GPIO_B1_06</v>
      </c>
      <c r="G161" s="288">
        <f t="shared" si="21"/>
        <v>157</v>
      </c>
      <c r="H161" s="11" t="str">
        <f t="shared" si="22"/>
        <v>C12</v>
      </c>
      <c r="I161" s="180" t="str">
        <f>IF(ISERROR(VLOOKUP($F161,PinMuxPub!$C$2:$M$132,MATCH(I$4,PinMuxPub!$C$2:$M$2,0),FALSE)),"",VLOOKUP($F161,PinMuxPub!$C$2:$M$132,MATCH(I$4,PinMuxPub!$C$2:$M$2,0),FALSE))</f>
        <v>lcdif.DATA[18]</v>
      </c>
      <c r="J161" s="180" t="str">
        <f>IF(ISERROR(VLOOKUP($F161,PinMuxPub!$C$2:$M$132,MATCH(J$4,PinMuxPub!$C$2:$M$2,0),FALSE)),"",VLOOKUP($F161,PinMuxPub!$C$2:$M$132,MATCH(J$4,PinMuxPub!$C$2:$M$2,0),FALSE))</f>
        <v>lpspi4.SDO</v>
      </c>
      <c r="K161" s="180" t="str">
        <f>IF(ISERROR(VLOOKUP($F161,PinMuxPub!$C$2:$M$132,MATCH(K$4,PinMuxPub!$C$2:$M$2,0),FALSE)),"",VLOOKUP($F161,PinMuxPub!$C$2:$M$132,MATCH(K$4,PinMuxPub!$C$2:$M$2,0),FALSE))</f>
        <v>csi.DATA[13]</v>
      </c>
      <c r="L161" s="180" t="str">
        <f>IF(ISERROR(VLOOKUP($F161,PinMuxPub!$C$2:$M$132,MATCH(L$4,PinMuxPub!$C$2:$M$2,0),FALSE)),"",VLOOKUP($F161,PinMuxPub!$C$2:$M$132,MATCH(L$4,PinMuxPub!$C$2:$M$2,0),FALSE))</f>
        <v>enet.RX_EN</v>
      </c>
      <c r="M161" s="180" t="str">
        <f>IF(ISERROR(VLOOKUP($F161,PinMuxPub!$C$2:$M$132,MATCH(M$4,PinMuxPub!$C$2:$M$2,0),FALSE)),"",VLOOKUP($F161,PinMuxPub!$C$2:$M$132,MATCH(M$4,PinMuxPub!$C$2:$M$2,0),FALSE))</f>
        <v>flexio2.FLEXIO[22]</v>
      </c>
      <c r="N161" s="180" t="str">
        <f>IF(ISERROR(VLOOKUP($F161,PinMuxPub!$C$2:$M$132,MATCH(N$4,PinMuxPub!$C$2:$M$2,0),FALSE)),"",VLOOKUP($F161,PinMuxPub!$C$2:$M$132,MATCH(N$4,PinMuxPub!$C$2:$M$2,0),FALSE))</f>
        <v>gpio2.IO[22]</v>
      </c>
      <c r="O161" s="180" t="str">
        <f>IF(ISERROR(VLOOKUP($F161,PinMuxPub!$C$2:$M$132,MATCH(O$4,PinMuxPub!$C$2:$M$2,0),FALSE)),"",VLOOKUP($F161,PinMuxPub!$C$2:$M$132,MATCH(O$4,PinMuxPub!$C$2:$M$2,0),FALSE))</f>
        <v>csu.CSU_ALARM_AUT[0]</v>
      </c>
      <c r="P161" s="286" t="str">
        <f>IF(ISERROR(VLOOKUP($F161,PinMuxPub!$C$2:$M$132,MATCH(P$4,PinMuxPub!$C$2:$M$2,0),FALSE)),"",VLOOKUP($F161,PinMuxPub!$C$2:$M$132,MATCH(P$4,PinMuxPub!$C$2:$M$2,0),FALSE))</f>
        <v>tpsmp.HDATA[20]</v>
      </c>
      <c r="Q161" s="300" t="str">
        <f>IF(ISERROR(VLOOKUP(F161,PinMuxPub!$C$3:$C$132,1,FALSE)),"No","Yes")</f>
        <v>Yes</v>
      </c>
      <c r="R161" s="298" t="str">
        <f t="shared" si="23"/>
        <v>Yes</v>
      </c>
    </row>
    <row r="162" spans="1:18">
      <c r="A162" s="302">
        <f t="shared" si="19"/>
        <v>157</v>
      </c>
      <c r="B162" s="9">
        <f t="shared" si="16"/>
        <v>3</v>
      </c>
      <c r="C162" s="9">
        <f t="shared" si="17"/>
        <v>11</v>
      </c>
      <c r="D162" s="9" t="str">
        <f t="shared" si="18"/>
        <v>D</v>
      </c>
      <c r="E162" s="9">
        <f t="shared" si="20"/>
        <v>12</v>
      </c>
      <c r="F162" s="293" t="str">
        <f>VLOOKUP(D162,BallMap!$A$1:$X$39,MATCH(E162,BallMap!$A$1:$O$1,0),FALSE)</f>
        <v>GPIO_B1_05</v>
      </c>
      <c r="G162" s="288">
        <f t="shared" si="21"/>
        <v>158</v>
      </c>
      <c r="H162" s="11" t="str">
        <f t="shared" si="22"/>
        <v>D12</v>
      </c>
      <c r="I162" s="180" t="str">
        <f>IF(ISERROR(VLOOKUP($F162,PinMuxPub!$C$2:$M$132,MATCH(I$4,PinMuxPub!$C$2:$M$2,0),FALSE)),"",VLOOKUP($F162,PinMuxPub!$C$2:$M$132,MATCH(I$4,PinMuxPub!$C$2:$M$2,0),FALSE))</f>
        <v>lcdif.DATA[17]</v>
      </c>
      <c r="J162" s="180" t="str">
        <f>IF(ISERROR(VLOOKUP($F162,PinMuxPub!$C$2:$M$132,MATCH(J$4,PinMuxPub!$C$2:$M$2,0),FALSE)),"",VLOOKUP($F162,PinMuxPub!$C$2:$M$132,MATCH(J$4,PinMuxPub!$C$2:$M$2,0),FALSE))</f>
        <v>lpspi4.SDI</v>
      </c>
      <c r="K162" s="180" t="str">
        <f>IF(ISERROR(VLOOKUP($F162,PinMuxPub!$C$2:$M$132,MATCH(K$4,PinMuxPub!$C$2:$M$2,0),FALSE)),"",VLOOKUP($F162,PinMuxPub!$C$2:$M$132,MATCH(K$4,PinMuxPub!$C$2:$M$2,0),FALSE))</f>
        <v>csi.DATA[14]</v>
      </c>
      <c r="L162" s="180" t="str">
        <f>IF(ISERROR(VLOOKUP($F162,PinMuxPub!$C$2:$M$132,MATCH(L$4,PinMuxPub!$C$2:$M$2,0),FALSE)),"",VLOOKUP($F162,PinMuxPub!$C$2:$M$132,MATCH(L$4,PinMuxPub!$C$2:$M$2,0),FALSE))</f>
        <v>enet.RDATA[1]</v>
      </c>
      <c r="M162" s="180" t="str">
        <f>IF(ISERROR(VLOOKUP($F162,PinMuxPub!$C$2:$M$132,MATCH(M$4,PinMuxPub!$C$2:$M$2,0),FALSE)),"",VLOOKUP($F162,PinMuxPub!$C$2:$M$132,MATCH(M$4,PinMuxPub!$C$2:$M$2,0),FALSE))</f>
        <v>flexio2.FLEXIO[21]</v>
      </c>
      <c r="N162" s="180" t="str">
        <f>IF(ISERROR(VLOOKUP($F162,PinMuxPub!$C$2:$M$132,MATCH(N$4,PinMuxPub!$C$2:$M$2,0),FALSE)),"",VLOOKUP($F162,PinMuxPub!$C$2:$M$132,MATCH(N$4,PinMuxPub!$C$2:$M$2,0),FALSE))</f>
        <v>gpio2.IO[21]</v>
      </c>
      <c r="O162" s="180" t="str">
        <f>IF(ISERROR(VLOOKUP($F162,PinMuxPub!$C$2:$M$132,MATCH(O$4,PinMuxPub!$C$2:$M$2,0),FALSE)),"",VLOOKUP($F162,PinMuxPub!$C$2:$M$132,MATCH(O$4,PinMuxPub!$C$2:$M$2,0),FALSE))</f>
        <v>csu.CSU_ALARM_AUT[1]</v>
      </c>
      <c r="P162" s="286" t="str">
        <f>IF(ISERROR(VLOOKUP($F162,PinMuxPub!$C$2:$M$132,MATCH(P$4,PinMuxPub!$C$2:$M$2,0),FALSE)),"",VLOOKUP($F162,PinMuxPub!$C$2:$M$132,MATCH(P$4,PinMuxPub!$C$2:$M$2,0),FALSE))</f>
        <v>tpsmp.HDATA[18]</v>
      </c>
      <c r="Q162" s="300" t="str">
        <f>IF(ISERROR(VLOOKUP(F162,PinMuxPub!$C$3:$C$132,1,FALSE)),"No","Yes")</f>
        <v>Yes</v>
      </c>
      <c r="R162" s="298" t="str">
        <f t="shared" si="23"/>
        <v>Yes</v>
      </c>
    </row>
    <row r="163" spans="1:18">
      <c r="A163" s="302">
        <f t="shared" si="19"/>
        <v>158</v>
      </c>
      <c r="B163" s="9">
        <f t="shared" si="16"/>
        <v>4</v>
      </c>
      <c r="C163" s="9">
        <f t="shared" si="17"/>
        <v>11</v>
      </c>
      <c r="D163" s="9" t="str">
        <f t="shared" si="18"/>
        <v>E</v>
      </c>
      <c r="E163" s="9">
        <f t="shared" si="20"/>
        <v>12</v>
      </c>
      <c r="F163" s="293" t="str">
        <f>VLOOKUP(D163,BallMap!$A$1:$X$39,MATCH(E163,BallMap!$A$1:$O$1,0),FALSE)</f>
        <v>GPIO_B1_04</v>
      </c>
      <c r="G163" s="288">
        <f t="shared" si="21"/>
        <v>159</v>
      </c>
      <c r="H163" s="11" t="str">
        <f t="shared" si="22"/>
        <v>E12</v>
      </c>
      <c r="I163" s="180" t="str">
        <f>IF(ISERROR(VLOOKUP($F163,PinMuxPub!$C$2:$M$132,MATCH(I$4,PinMuxPub!$C$2:$M$2,0),FALSE)),"",VLOOKUP($F163,PinMuxPub!$C$2:$M$132,MATCH(I$4,PinMuxPub!$C$2:$M$2,0),FALSE))</f>
        <v>lcdif.DATA[16]</v>
      </c>
      <c r="J163" s="180" t="str">
        <f>IF(ISERROR(VLOOKUP($F163,PinMuxPub!$C$2:$M$132,MATCH(J$4,PinMuxPub!$C$2:$M$2,0),FALSE)),"",VLOOKUP($F163,PinMuxPub!$C$2:$M$132,MATCH(J$4,PinMuxPub!$C$2:$M$2,0),FALSE))</f>
        <v>lpspi4.PCS0</v>
      </c>
      <c r="K163" s="180" t="str">
        <f>IF(ISERROR(VLOOKUP($F163,PinMuxPub!$C$2:$M$132,MATCH(K$4,PinMuxPub!$C$2:$M$2,0),FALSE)),"",VLOOKUP($F163,PinMuxPub!$C$2:$M$132,MATCH(K$4,PinMuxPub!$C$2:$M$2,0),FALSE))</f>
        <v>csi.DATA[15]</v>
      </c>
      <c r="L163" s="180" t="str">
        <f>IF(ISERROR(VLOOKUP($F163,PinMuxPub!$C$2:$M$132,MATCH(L$4,PinMuxPub!$C$2:$M$2,0),FALSE)),"",VLOOKUP($F163,PinMuxPub!$C$2:$M$132,MATCH(L$4,PinMuxPub!$C$2:$M$2,0),FALSE))</f>
        <v>enet.RDATA[0]</v>
      </c>
      <c r="M163" s="180" t="str">
        <f>IF(ISERROR(VLOOKUP($F163,PinMuxPub!$C$2:$M$132,MATCH(M$4,PinMuxPub!$C$2:$M$2,0),FALSE)),"",VLOOKUP($F163,PinMuxPub!$C$2:$M$132,MATCH(M$4,PinMuxPub!$C$2:$M$2,0),FALSE))</f>
        <v>flexio2.FLEXIO[20]</v>
      </c>
      <c r="N163" s="180" t="str">
        <f>IF(ISERROR(VLOOKUP($F163,PinMuxPub!$C$2:$M$132,MATCH(N$4,PinMuxPub!$C$2:$M$2,0),FALSE)),"",VLOOKUP($F163,PinMuxPub!$C$2:$M$132,MATCH(N$4,PinMuxPub!$C$2:$M$2,0),FALSE))</f>
        <v>gpio2.IO[20]</v>
      </c>
      <c r="O163" s="180" t="str">
        <f>IF(ISERROR(VLOOKUP($F163,PinMuxPub!$C$2:$M$132,MATCH(O$4,PinMuxPub!$C$2:$M$2,0),FALSE)),"",VLOOKUP($F163,PinMuxPub!$C$2:$M$132,MATCH(O$4,PinMuxPub!$C$2:$M$2,0),FALSE))</f>
        <v>csu.CSU_ALARM_AUT[2]</v>
      </c>
      <c r="P163" s="286" t="str">
        <f>IF(ISERROR(VLOOKUP($F163,PinMuxPub!$C$2:$M$132,MATCH(P$4,PinMuxPub!$C$2:$M$2,0),FALSE)),"",VLOOKUP($F163,PinMuxPub!$C$2:$M$132,MATCH(P$4,PinMuxPub!$C$2:$M$2,0),FALSE))</f>
        <v>tpsmp.HDATA[17]</v>
      </c>
      <c r="Q163" s="300" t="str">
        <f>IF(ISERROR(VLOOKUP(F163,PinMuxPub!$C$3:$C$132,1,FALSE)),"No","Yes")</f>
        <v>Yes</v>
      </c>
      <c r="R163" s="298" t="str">
        <f t="shared" si="23"/>
        <v>Yes</v>
      </c>
    </row>
    <row r="164" spans="1:18">
      <c r="A164" s="302">
        <f t="shared" si="19"/>
        <v>159</v>
      </c>
      <c r="B164" s="9">
        <f t="shared" si="16"/>
        <v>5</v>
      </c>
      <c r="C164" s="9">
        <f t="shared" si="17"/>
        <v>11</v>
      </c>
      <c r="D164" s="9" t="str">
        <f t="shared" si="18"/>
        <v>F</v>
      </c>
      <c r="E164" s="9">
        <f t="shared" si="20"/>
        <v>12</v>
      </c>
      <c r="F164" s="293" t="str">
        <f>VLOOKUP(D164,BallMap!$A$1:$X$39,MATCH(E164,BallMap!$A$1:$O$1,0),FALSE)</f>
        <v>GPIO_AD_B0_07</v>
      </c>
      <c r="G164" s="288">
        <f t="shared" si="21"/>
        <v>160</v>
      </c>
      <c r="H164" s="11" t="str">
        <f t="shared" si="22"/>
        <v>F12</v>
      </c>
      <c r="I164" s="180" t="str">
        <f>IF(ISERROR(VLOOKUP($F164,PinMuxPub!$C$2:$M$132,MATCH(I$4,PinMuxPub!$C$2:$M$2,0),FALSE)),"",VLOOKUP($F164,PinMuxPub!$C$2:$M$132,MATCH(I$4,PinMuxPub!$C$2:$M$2,0),FALSE))</f>
        <v>jtag.TCK</v>
      </c>
      <c r="J164" s="180" t="str">
        <f>IF(ISERROR(VLOOKUP($F164,PinMuxPub!$C$2:$M$132,MATCH(J$4,PinMuxPub!$C$2:$M$2,0),FALSE)),"",VLOOKUP($F164,PinMuxPub!$C$2:$M$132,MATCH(J$4,PinMuxPub!$C$2:$M$2,0),FALSE))</f>
        <v>gpt2.COMPARE2</v>
      </c>
      <c r="K164" s="180" t="str">
        <f>IF(ISERROR(VLOOKUP($F164,PinMuxPub!$C$2:$M$132,MATCH(K$4,PinMuxPub!$C$2:$M$2,0),FALSE)),"",VLOOKUP($F164,PinMuxPub!$C$2:$M$132,MATCH(K$4,PinMuxPub!$C$2:$M$2,0),FALSE))</f>
        <v>enet.TX_ER</v>
      </c>
      <c r="L164" s="180" t="str">
        <f>IF(ISERROR(VLOOKUP($F164,PinMuxPub!$C$2:$M$132,MATCH(L$4,PinMuxPub!$C$2:$M$2,0),FALSE)),"",VLOOKUP($F164,PinMuxPub!$C$2:$M$132,MATCH(L$4,PinMuxPub!$C$2:$M$2,0),FALSE))</f>
        <v>sai2.RX_SYNC</v>
      </c>
      <c r="M164" s="180" t="str">
        <f>IF(ISERROR(VLOOKUP($F164,PinMuxPub!$C$2:$M$132,MATCH(M$4,PinMuxPub!$C$2:$M$2,0),FALSE)),"",VLOOKUP($F164,PinMuxPub!$C$2:$M$132,MATCH(M$4,PinMuxPub!$C$2:$M$2,0),FALSE))</f>
        <v>csi.DATA[6]</v>
      </c>
      <c r="N164" s="180" t="str">
        <f>IF(ISERROR(VLOOKUP($F164,PinMuxPub!$C$2:$M$132,MATCH(N$4,PinMuxPub!$C$2:$M$2,0),FALSE)),"",VLOOKUP($F164,PinMuxPub!$C$2:$M$132,MATCH(N$4,PinMuxPub!$C$2:$M$2,0),FALSE))</f>
        <v>gpio1.IO[7]</v>
      </c>
      <c r="O164" s="180" t="str">
        <f>IF(ISERROR(VLOOKUP($F164,PinMuxPub!$C$2:$M$132,MATCH(O$4,PinMuxPub!$C$2:$M$2,0),FALSE)),"",VLOOKUP($F164,PinMuxPub!$C$2:$M$132,MATCH(O$4,PinMuxPub!$C$2:$M$2,0),FALSE))</f>
        <v>xbar1.XBAR_INOUT[19]</v>
      </c>
      <c r="P164" s="286" t="str">
        <f>IF(ISERROR(VLOOKUP($F164,PinMuxPub!$C$2:$M$132,MATCH(P$4,PinMuxPub!$C$2:$M$2,0),FALSE)),"",VLOOKUP($F164,PinMuxPub!$C$2:$M$132,MATCH(P$4,PinMuxPub!$C$2:$M$2,0),FALSE))</f>
        <v>enet.1588_EVENT3_OUT</v>
      </c>
      <c r="Q164" s="300" t="str">
        <f>IF(ISERROR(VLOOKUP(F164,PinMuxPub!$C$3:$C$132,1,FALSE)),"No","Yes")</f>
        <v>Yes</v>
      </c>
      <c r="R164" s="298" t="str">
        <f t="shared" si="23"/>
        <v>Yes</v>
      </c>
    </row>
    <row r="165" spans="1:18">
      <c r="A165" s="302">
        <f t="shared" si="19"/>
        <v>160</v>
      </c>
      <c r="B165" s="9">
        <f t="shared" si="16"/>
        <v>6</v>
      </c>
      <c r="C165" s="9">
        <f t="shared" si="17"/>
        <v>11</v>
      </c>
      <c r="D165" s="9" t="str">
        <f t="shared" si="18"/>
        <v>G</v>
      </c>
      <c r="E165" s="9">
        <f t="shared" si="20"/>
        <v>12</v>
      </c>
      <c r="F165" s="293" t="str">
        <f>VLOOKUP(D165,BallMap!$A$1:$X$39,MATCH(E165,BallMap!$A$1:$O$1,0),FALSE)</f>
        <v>GPIO_AD_B1_14</v>
      </c>
      <c r="G165" s="288">
        <f t="shared" si="21"/>
        <v>161</v>
      </c>
      <c r="H165" s="11" t="str">
        <f t="shared" si="22"/>
        <v>G12</v>
      </c>
      <c r="I165" s="180" t="str">
        <f>IF(ISERROR(VLOOKUP($F165,PinMuxPub!$C$2:$M$132,MATCH(I$4,PinMuxPub!$C$2:$M$2,0),FALSE)),"",VLOOKUP($F165,PinMuxPub!$C$2:$M$132,MATCH(I$4,PinMuxPub!$C$2:$M$2,0),FALSE))</f>
        <v>flexspi.A_SCLK</v>
      </c>
      <c r="J165" s="180" t="str">
        <f>IF(ISERROR(VLOOKUP($F165,PinMuxPub!$C$2:$M$132,MATCH(J$4,PinMuxPub!$C$2:$M$2,0),FALSE)),"",VLOOKUP($F165,PinMuxPub!$C$2:$M$132,MATCH(J$4,PinMuxPub!$C$2:$M$2,0),FALSE))</f>
        <v>acmp.OUT[2]</v>
      </c>
      <c r="K165" s="180" t="str">
        <f>IF(ISERROR(VLOOKUP($F165,PinMuxPub!$C$2:$M$132,MATCH(K$4,PinMuxPub!$C$2:$M$2,0),FALSE)),"",VLOOKUP($F165,PinMuxPub!$C$2:$M$132,MATCH(K$4,PinMuxPub!$C$2:$M$2,0),FALSE))</f>
        <v>lpspi3.SDO</v>
      </c>
      <c r="L165" s="180" t="str">
        <f>IF(ISERROR(VLOOKUP($F165,PinMuxPub!$C$2:$M$132,MATCH(L$4,PinMuxPub!$C$2:$M$2,0),FALSE)),"",VLOOKUP($F165,PinMuxPub!$C$2:$M$132,MATCH(L$4,PinMuxPub!$C$2:$M$2,0),FALSE))</f>
        <v>sai1.TX_BCLK</v>
      </c>
      <c r="M165" s="180" t="str">
        <f>IF(ISERROR(VLOOKUP($F165,PinMuxPub!$C$2:$M$132,MATCH(M$4,PinMuxPub!$C$2:$M$2,0),FALSE)),"",VLOOKUP($F165,PinMuxPub!$C$2:$M$132,MATCH(M$4,PinMuxPub!$C$2:$M$2,0),FALSE))</f>
        <v>csi.DATA[3]</v>
      </c>
      <c r="N165" s="180" t="str">
        <f>IF(ISERROR(VLOOKUP($F165,PinMuxPub!$C$2:$M$132,MATCH(N$4,PinMuxPub!$C$2:$M$2,0),FALSE)),"",VLOOKUP($F165,PinMuxPub!$C$2:$M$132,MATCH(N$4,PinMuxPub!$C$2:$M$2,0),FALSE))</f>
        <v>gpio1.IO[30]</v>
      </c>
      <c r="O165" s="180" t="str">
        <f>IF(ISERROR(VLOOKUP($F165,PinMuxPub!$C$2:$M$132,MATCH(O$4,PinMuxPub!$C$2:$M$2,0),FALSE)),"",VLOOKUP($F165,PinMuxPub!$C$2:$M$132,MATCH(O$4,PinMuxPub!$C$2:$M$2,0),FALSE))</f>
        <v>usdhc2.DATA6</v>
      </c>
      <c r="P165" s="286" t="str">
        <f>IF(ISERROR(VLOOKUP($F165,PinMuxPub!$C$2:$M$132,MATCH(P$4,PinMuxPub!$C$2:$M$2,0),FALSE)),"",VLOOKUP($F165,PinMuxPub!$C$2:$M$132,MATCH(P$4,PinMuxPub!$C$2:$M$2,0),FALSE))</f>
        <v>kpp.ROW[0]</v>
      </c>
      <c r="Q165" s="300" t="str">
        <f>IF(ISERROR(VLOOKUP(F165,PinMuxPub!$C$3:$C$132,1,FALSE)),"No","Yes")</f>
        <v>Yes</v>
      </c>
      <c r="R165" s="298" t="str">
        <f t="shared" si="23"/>
        <v>Yes</v>
      </c>
    </row>
    <row r="166" spans="1:18">
      <c r="A166" s="302">
        <f t="shared" si="19"/>
        <v>161</v>
      </c>
      <c r="B166" s="9">
        <f t="shared" si="16"/>
        <v>7</v>
      </c>
      <c r="C166" s="9">
        <f t="shared" si="17"/>
        <v>11</v>
      </c>
      <c r="D166" s="9" t="str">
        <f t="shared" si="18"/>
        <v>H</v>
      </c>
      <c r="E166" s="9">
        <f t="shared" si="20"/>
        <v>12</v>
      </c>
      <c r="F166" s="293" t="str">
        <f>VLOOKUP(D166,BallMap!$A$1:$X$39,MATCH(E166,BallMap!$A$1:$O$1,0),FALSE)</f>
        <v>GPIO_AD_B1_12</v>
      </c>
      <c r="G166" s="288">
        <f t="shared" si="21"/>
        <v>162</v>
      </c>
      <c r="H166" s="11" t="str">
        <f t="shared" si="22"/>
        <v>H12</v>
      </c>
      <c r="I166" s="180" t="str">
        <f>IF(ISERROR(VLOOKUP($F166,PinMuxPub!$C$2:$M$132,MATCH(I$4,PinMuxPub!$C$2:$M$2,0),FALSE)),"",VLOOKUP($F166,PinMuxPub!$C$2:$M$132,MATCH(I$4,PinMuxPub!$C$2:$M$2,0),FALSE))</f>
        <v>flexspi.A_DATA[1]</v>
      </c>
      <c r="J166" s="180" t="str">
        <f>IF(ISERROR(VLOOKUP($F166,PinMuxPub!$C$2:$M$132,MATCH(J$4,PinMuxPub!$C$2:$M$2,0),FALSE)),"",VLOOKUP($F166,PinMuxPub!$C$2:$M$132,MATCH(J$4,PinMuxPub!$C$2:$M$2,0),FALSE))</f>
        <v>acmp.OUT[0]</v>
      </c>
      <c r="K166" s="180" t="str">
        <f>IF(ISERROR(VLOOKUP($F166,PinMuxPub!$C$2:$M$132,MATCH(K$4,PinMuxPub!$C$2:$M$2,0),FALSE)),"",VLOOKUP($F166,PinMuxPub!$C$2:$M$132,MATCH(K$4,PinMuxPub!$C$2:$M$2,0),FALSE))</f>
        <v>lpspi3.PCS0</v>
      </c>
      <c r="L166" s="180" t="str">
        <f>IF(ISERROR(VLOOKUP($F166,PinMuxPub!$C$2:$M$132,MATCH(L$4,PinMuxPub!$C$2:$M$2,0),FALSE)),"",VLOOKUP($F166,PinMuxPub!$C$2:$M$132,MATCH(L$4,PinMuxPub!$C$2:$M$2,0),FALSE))</f>
        <v>sai1.RX_DATA[0]</v>
      </c>
      <c r="M166" s="180" t="str">
        <f>IF(ISERROR(VLOOKUP($F166,PinMuxPub!$C$2:$M$132,MATCH(M$4,PinMuxPub!$C$2:$M$2,0),FALSE)),"",VLOOKUP($F166,PinMuxPub!$C$2:$M$132,MATCH(M$4,PinMuxPub!$C$2:$M$2,0),FALSE))</f>
        <v>csi.DATA[5]</v>
      </c>
      <c r="N166" s="180" t="str">
        <f>IF(ISERROR(VLOOKUP($F166,PinMuxPub!$C$2:$M$132,MATCH(N$4,PinMuxPub!$C$2:$M$2,0),FALSE)),"",VLOOKUP($F166,PinMuxPub!$C$2:$M$132,MATCH(N$4,PinMuxPub!$C$2:$M$2,0),FALSE))</f>
        <v>gpio1.IO[28]</v>
      </c>
      <c r="O166" s="180" t="str">
        <f>IF(ISERROR(VLOOKUP($F166,PinMuxPub!$C$2:$M$132,MATCH(O$4,PinMuxPub!$C$2:$M$2,0),FALSE)),"",VLOOKUP($F166,PinMuxPub!$C$2:$M$132,MATCH(O$4,PinMuxPub!$C$2:$M$2,0),FALSE))</f>
        <v>usdhc2.DATA4</v>
      </c>
      <c r="P166" s="286" t="str">
        <f>IF(ISERROR(VLOOKUP($F166,PinMuxPub!$C$2:$M$132,MATCH(P$4,PinMuxPub!$C$2:$M$2,0),FALSE)),"",VLOOKUP($F166,PinMuxPub!$C$2:$M$132,MATCH(P$4,PinMuxPub!$C$2:$M$2,0),FALSE))</f>
        <v>kpp.ROW[1]</v>
      </c>
      <c r="Q166" s="300" t="str">
        <f>IF(ISERROR(VLOOKUP(F166,PinMuxPub!$C$3:$C$132,1,FALSE)),"No","Yes")</f>
        <v>Yes</v>
      </c>
      <c r="R166" s="298" t="str">
        <f t="shared" si="23"/>
        <v>Yes</v>
      </c>
    </row>
    <row r="167" spans="1:18">
      <c r="A167" s="302">
        <f t="shared" si="19"/>
        <v>162</v>
      </c>
      <c r="B167" s="9">
        <f t="shared" si="16"/>
        <v>8</v>
      </c>
      <c r="C167" s="9">
        <f t="shared" si="17"/>
        <v>11</v>
      </c>
      <c r="D167" s="9" t="str">
        <f t="shared" si="18"/>
        <v>J</v>
      </c>
      <c r="E167" s="9">
        <f t="shared" si="20"/>
        <v>12</v>
      </c>
      <c r="F167" s="293" t="str">
        <f>VLOOKUP(D167,BallMap!$A$1:$X$39,MATCH(E167,BallMap!$A$1:$O$1,0),FALSE)</f>
        <v>GPIO_AD_B1_06</v>
      </c>
      <c r="G167" s="288">
        <f t="shared" si="21"/>
        <v>163</v>
      </c>
      <c r="H167" s="11" t="str">
        <f t="shared" si="22"/>
        <v>J12</v>
      </c>
      <c r="I167" s="180" t="str">
        <f>IF(ISERROR(VLOOKUP($F167,PinMuxPub!$C$2:$M$132,MATCH(I$4,PinMuxPub!$C$2:$M$2,0),FALSE)),"",VLOOKUP($F167,PinMuxPub!$C$2:$M$132,MATCH(I$4,PinMuxPub!$C$2:$M$2,0),FALSE))</f>
        <v>flexspi.B_DATA[1]</v>
      </c>
      <c r="J167" s="180" t="str">
        <f>IF(ISERROR(VLOOKUP($F167,PinMuxPub!$C$2:$M$132,MATCH(J$4,PinMuxPub!$C$2:$M$2,0),FALSE)),"",VLOOKUP($F167,PinMuxPub!$C$2:$M$132,MATCH(J$4,PinMuxPub!$C$2:$M$2,0),FALSE))</f>
        <v>lpi2c3.SDA</v>
      </c>
      <c r="K167" s="180" t="str">
        <f>IF(ISERROR(VLOOKUP($F167,PinMuxPub!$C$2:$M$132,MATCH(K$4,PinMuxPub!$C$2:$M$2,0),FALSE)),"",VLOOKUP($F167,PinMuxPub!$C$2:$M$132,MATCH(K$4,PinMuxPub!$C$2:$M$2,0),FALSE))</f>
        <v>lpuart3.TX</v>
      </c>
      <c r="L167" s="180" t="str">
        <f>IF(ISERROR(VLOOKUP($F167,PinMuxPub!$C$2:$M$132,MATCH(L$4,PinMuxPub!$C$2:$M$2,0),FALSE)),"",VLOOKUP($F167,PinMuxPub!$C$2:$M$132,MATCH(L$4,PinMuxPub!$C$2:$M$2,0),FALSE))</f>
        <v>spdif.LOCK</v>
      </c>
      <c r="M167" s="180" t="str">
        <f>IF(ISERROR(VLOOKUP($F167,PinMuxPub!$C$2:$M$132,MATCH(M$4,PinMuxPub!$C$2:$M$2,0),FALSE)),"",VLOOKUP($F167,PinMuxPub!$C$2:$M$132,MATCH(M$4,PinMuxPub!$C$2:$M$2,0),FALSE))</f>
        <v>csi.VSYNC</v>
      </c>
      <c r="N167" s="180" t="str">
        <f>IF(ISERROR(VLOOKUP($F167,PinMuxPub!$C$2:$M$132,MATCH(N$4,PinMuxPub!$C$2:$M$2,0),FALSE)),"",VLOOKUP($F167,PinMuxPub!$C$2:$M$132,MATCH(N$4,PinMuxPub!$C$2:$M$2,0),FALSE))</f>
        <v>gpio1.IO[22]</v>
      </c>
      <c r="O167" s="180" t="str">
        <f>IF(ISERROR(VLOOKUP($F167,PinMuxPub!$C$2:$M$132,MATCH(O$4,PinMuxPub!$C$2:$M$2,0),FALSE)),"",VLOOKUP($F167,PinMuxPub!$C$2:$M$132,MATCH(O$4,PinMuxPub!$C$2:$M$2,0),FALSE))</f>
        <v>usdhc2.DATA2</v>
      </c>
      <c r="P167" s="286" t="str">
        <f>IF(ISERROR(VLOOKUP($F167,PinMuxPub!$C$2:$M$132,MATCH(P$4,PinMuxPub!$C$2:$M$2,0),FALSE)),"",VLOOKUP($F167,PinMuxPub!$C$2:$M$132,MATCH(P$4,PinMuxPub!$C$2:$M$2,0),FALSE))</f>
        <v>kpp.ROW[4]</v>
      </c>
      <c r="Q167" s="300" t="str">
        <f>IF(ISERROR(VLOOKUP(F167,PinMuxPub!$C$3:$C$132,1,FALSE)),"No","Yes")</f>
        <v>Yes</v>
      </c>
      <c r="R167" s="298" t="str">
        <f t="shared" si="23"/>
        <v>Yes</v>
      </c>
    </row>
    <row r="168" spans="1:18">
      <c r="A168" s="302">
        <f t="shared" si="19"/>
        <v>163</v>
      </c>
      <c r="B168" s="9">
        <f t="shared" si="16"/>
        <v>9</v>
      </c>
      <c r="C168" s="9">
        <f t="shared" si="17"/>
        <v>11</v>
      </c>
      <c r="D168" s="9" t="str">
        <f t="shared" si="18"/>
        <v>K</v>
      </c>
      <c r="E168" s="9">
        <f t="shared" si="20"/>
        <v>12</v>
      </c>
      <c r="F168" s="293" t="str">
        <f>VLOOKUP(D168,BallMap!$A$1:$X$39,MATCH(E168,BallMap!$A$1:$O$1,0),FALSE)</f>
        <v>GPIO_AD_B1_05</v>
      </c>
      <c r="G168" s="288">
        <f t="shared" si="21"/>
        <v>164</v>
      </c>
      <c r="H168" s="11" t="str">
        <f t="shared" si="22"/>
        <v>K12</v>
      </c>
      <c r="I168" s="180" t="str">
        <f>IF(ISERROR(VLOOKUP($F168,PinMuxPub!$C$2:$M$132,MATCH(I$4,PinMuxPub!$C$2:$M$2,0),FALSE)),"",VLOOKUP($F168,PinMuxPub!$C$2:$M$132,MATCH(I$4,PinMuxPub!$C$2:$M$2,0),FALSE))</f>
        <v>flexspi.B_DATA[2]</v>
      </c>
      <c r="J168" s="180" t="str">
        <f>IF(ISERROR(VLOOKUP($F168,PinMuxPub!$C$2:$M$132,MATCH(J$4,PinMuxPub!$C$2:$M$2,0),FALSE)),"",VLOOKUP($F168,PinMuxPub!$C$2:$M$132,MATCH(J$4,PinMuxPub!$C$2:$M$2,0),FALSE))</f>
        <v>enet.MDIO</v>
      </c>
      <c r="K168" s="180" t="str">
        <f>IF(ISERROR(VLOOKUP($F168,PinMuxPub!$C$2:$M$132,MATCH(K$4,PinMuxPub!$C$2:$M$2,0),FALSE)),"",VLOOKUP($F168,PinMuxPub!$C$2:$M$132,MATCH(K$4,PinMuxPub!$C$2:$M$2,0),FALSE))</f>
        <v>lpuart3.RTS_B</v>
      </c>
      <c r="L168" s="180" t="str">
        <f>IF(ISERROR(VLOOKUP($F168,PinMuxPub!$C$2:$M$132,MATCH(L$4,PinMuxPub!$C$2:$M$2,0),FALSE)),"",VLOOKUP($F168,PinMuxPub!$C$2:$M$132,MATCH(L$4,PinMuxPub!$C$2:$M$2,0),FALSE))</f>
        <v>spdif.OUT</v>
      </c>
      <c r="M168" s="180" t="str">
        <f>IF(ISERROR(VLOOKUP($F168,PinMuxPub!$C$2:$M$132,MATCH(M$4,PinMuxPub!$C$2:$M$2,0),FALSE)),"",VLOOKUP($F168,PinMuxPub!$C$2:$M$132,MATCH(M$4,PinMuxPub!$C$2:$M$2,0),FALSE))</f>
        <v>csi.MCLK</v>
      </c>
      <c r="N168" s="180" t="str">
        <f>IF(ISERROR(VLOOKUP($F168,PinMuxPub!$C$2:$M$132,MATCH(N$4,PinMuxPub!$C$2:$M$2,0),FALSE)),"",VLOOKUP($F168,PinMuxPub!$C$2:$M$132,MATCH(N$4,PinMuxPub!$C$2:$M$2,0),FALSE))</f>
        <v>gpio1.IO[21]</v>
      </c>
      <c r="O168" s="180" t="str">
        <f>IF(ISERROR(VLOOKUP($F168,PinMuxPub!$C$2:$M$132,MATCH(O$4,PinMuxPub!$C$2:$M$2,0),FALSE)),"",VLOOKUP($F168,PinMuxPub!$C$2:$M$132,MATCH(O$4,PinMuxPub!$C$2:$M$2,0),FALSE))</f>
        <v>usdhc2.DATA1</v>
      </c>
      <c r="P168" s="286" t="str">
        <f>IF(ISERROR(VLOOKUP($F168,PinMuxPub!$C$2:$M$132,MATCH(P$4,PinMuxPub!$C$2:$M$2,0),FALSE)),"",VLOOKUP($F168,PinMuxPub!$C$2:$M$132,MATCH(P$4,PinMuxPub!$C$2:$M$2,0),FALSE))</f>
        <v>kpp.COL[5]</v>
      </c>
      <c r="Q168" s="300" t="str">
        <f>IF(ISERROR(VLOOKUP(F168,PinMuxPub!$C$3:$C$132,1,FALSE)),"No","Yes")</f>
        <v>Yes</v>
      </c>
      <c r="R168" s="298" t="str">
        <f t="shared" si="23"/>
        <v>Yes</v>
      </c>
    </row>
    <row r="169" spans="1:18">
      <c r="A169" s="302">
        <f t="shared" si="19"/>
        <v>164</v>
      </c>
      <c r="B169" s="9">
        <f t="shared" si="16"/>
        <v>10</v>
      </c>
      <c r="C169" s="9">
        <f t="shared" si="17"/>
        <v>11</v>
      </c>
      <c r="D169" s="9" t="str">
        <f t="shared" si="18"/>
        <v>L</v>
      </c>
      <c r="E169" s="9">
        <f t="shared" si="20"/>
        <v>12</v>
      </c>
      <c r="F169" s="293" t="str">
        <f>VLOOKUP(D169,BallMap!$A$1:$X$39,MATCH(E169,BallMap!$A$1:$O$1,0),FALSE)</f>
        <v>GPIO_AD_B1_04</v>
      </c>
      <c r="G169" s="288">
        <f t="shared" si="21"/>
        <v>165</v>
      </c>
      <c r="H169" s="11" t="str">
        <f t="shared" si="22"/>
        <v>L12</v>
      </c>
      <c r="I169" s="180" t="str">
        <f>IF(ISERROR(VLOOKUP($F169,PinMuxPub!$C$2:$M$132,MATCH(I$4,PinMuxPub!$C$2:$M$2,0),FALSE)),"",VLOOKUP($F169,PinMuxPub!$C$2:$M$132,MATCH(I$4,PinMuxPub!$C$2:$M$2,0),FALSE))</f>
        <v>flexspi.B_DATA[3]</v>
      </c>
      <c r="J169" s="180" t="str">
        <f>IF(ISERROR(VLOOKUP($F169,PinMuxPub!$C$2:$M$132,MATCH(J$4,PinMuxPub!$C$2:$M$2,0),FALSE)),"",VLOOKUP($F169,PinMuxPub!$C$2:$M$132,MATCH(J$4,PinMuxPub!$C$2:$M$2,0),FALSE))</f>
        <v>enet.MDC</v>
      </c>
      <c r="K169" s="180" t="str">
        <f>IF(ISERROR(VLOOKUP($F169,PinMuxPub!$C$2:$M$132,MATCH(K$4,PinMuxPub!$C$2:$M$2,0),FALSE)),"",VLOOKUP($F169,PinMuxPub!$C$2:$M$132,MATCH(K$4,PinMuxPub!$C$2:$M$2,0),FALSE))</f>
        <v>lpuart3.CTS_B</v>
      </c>
      <c r="L169" s="180" t="str">
        <f>IF(ISERROR(VLOOKUP($F169,PinMuxPub!$C$2:$M$132,MATCH(L$4,PinMuxPub!$C$2:$M$2,0),FALSE)),"",VLOOKUP($F169,PinMuxPub!$C$2:$M$132,MATCH(L$4,PinMuxPub!$C$2:$M$2,0),FALSE))</f>
        <v>spdif.SR_CLK</v>
      </c>
      <c r="M169" s="180" t="str">
        <f>IF(ISERROR(VLOOKUP($F169,PinMuxPub!$C$2:$M$132,MATCH(M$4,PinMuxPub!$C$2:$M$2,0),FALSE)),"",VLOOKUP($F169,PinMuxPub!$C$2:$M$132,MATCH(M$4,PinMuxPub!$C$2:$M$2,0),FALSE))</f>
        <v>csi.PIXCLK</v>
      </c>
      <c r="N169" s="180" t="str">
        <f>IF(ISERROR(VLOOKUP($F169,PinMuxPub!$C$2:$M$132,MATCH(N$4,PinMuxPub!$C$2:$M$2,0),FALSE)),"",VLOOKUP($F169,PinMuxPub!$C$2:$M$132,MATCH(N$4,PinMuxPub!$C$2:$M$2,0),FALSE))</f>
        <v>gpio1.IO[20]</v>
      </c>
      <c r="O169" s="180" t="str">
        <f>IF(ISERROR(VLOOKUP($F169,PinMuxPub!$C$2:$M$132,MATCH(O$4,PinMuxPub!$C$2:$M$2,0),FALSE)),"",VLOOKUP($F169,PinMuxPub!$C$2:$M$132,MATCH(O$4,PinMuxPub!$C$2:$M$2,0),FALSE))</f>
        <v>usdhc2.DATA0</v>
      </c>
      <c r="P169" s="286" t="str">
        <f>IF(ISERROR(VLOOKUP($F169,PinMuxPub!$C$2:$M$132,MATCH(P$4,PinMuxPub!$C$2:$M$2,0),FALSE)),"",VLOOKUP($F169,PinMuxPub!$C$2:$M$132,MATCH(P$4,PinMuxPub!$C$2:$M$2,0),FALSE))</f>
        <v>kpp.ROW[5]</v>
      </c>
      <c r="Q169" s="300" t="str">
        <f>IF(ISERROR(VLOOKUP(F169,PinMuxPub!$C$3:$C$132,1,FALSE)),"No","Yes")</f>
        <v>Yes</v>
      </c>
      <c r="R169" s="298" t="str">
        <f t="shared" si="23"/>
        <v>Yes</v>
      </c>
    </row>
    <row r="170" spans="1:18">
      <c r="A170" s="302">
        <f t="shared" si="19"/>
        <v>165</v>
      </c>
      <c r="B170" s="9">
        <f t="shared" si="16"/>
        <v>11</v>
      </c>
      <c r="C170" s="9">
        <f t="shared" si="17"/>
        <v>11</v>
      </c>
      <c r="D170" s="9" t="str">
        <f t="shared" si="18"/>
        <v>M</v>
      </c>
      <c r="E170" s="9">
        <f t="shared" si="20"/>
        <v>12</v>
      </c>
      <c r="F170" s="293" t="str">
        <f>VLOOKUP(D170,BallMap!$A$1:$X$39,MATCH(E170,BallMap!$A$1:$O$1,0),FALSE)</f>
        <v>GPIO_AD_B1_03</v>
      </c>
      <c r="G170" s="288">
        <f t="shared" si="21"/>
        <v>166</v>
      </c>
      <c r="H170" s="11" t="str">
        <f t="shared" si="22"/>
        <v>M12</v>
      </c>
      <c r="I170" s="180" t="str">
        <f>IF(ISERROR(VLOOKUP($F170,PinMuxPub!$C$2:$M$132,MATCH(I$4,PinMuxPub!$C$2:$M$2,0),FALSE)),"",VLOOKUP($F170,PinMuxPub!$C$2:$M$132,MATCH(I$4,PinMuxPub!$C$2:$M$2,0),FALSE))</f>
        <v>usb.OTG1_OC</v>
      </c>
      <c r="J170" s="180" t="str">
        <f>IF(ISERROR(VLOOKUP($F170,PinMuxPub!$C$2:$M$132,MATCH(J$4,PinMuxPub!$C$2:$M$2,0),FALSE)),"",VLOOKUP($F170,PinMuxPub!$C$2:$M$132,MATCH(J$4,PinMuxPub!$C$2:$M$2,0),FALSE))</f>
        <v>qtimer3.TIMER3</v>
      </c>
      <c r="K170" s="180" t="str">
        <f>IF(ISERROR(VLOOKUP($F170,PinMuxPub!$C$2:$M$132,MATCH(K$4,PinMuxPub!$C$2:$M$2,0),FALSE)),"",VLOOKUP($F170,PinMuxPub!$C$2:$M$132,MATCH(K$4,PinMuxPub!$C$2:$M$2,0),FALSE))</f>
        <v>lpuart2.RX</v>
      </c>
      <c r="L170" s="180" t="str">
        <f>IF(ISERROR(VLOOKUP($F170,PinMuxPub!$C$2:$M$132,MATCH(L$4,PinMuxPub!$C$2:$M$2,0),FALSE)),"",VLOOKUP($F170,PinMuxPub!$C$2:$M$132,MATCH(L$4,PinMuxPub!$C$2:$M$2,0),FALSE))</f>
        <v>spdif.IN</v>
      </c>
      <c r="M170" s="180" t="str">
        <f>IF(ISERROR(VLOOKUP($F170,PinMuxPub!$C$2:$M$132,MATCH(M$4,PinMuxPub!$C$2:$M$2,0),FALSE)),"",VLOOKUP($F170,PinMuxPub!$C$2:$M$132,MATCH(M$4,PinMuxPub!$C$2:$M$2,0),FALSE))</f>
        <v>enet.1588_EVENT2_IN</v>
      </c>
      <c r="N170" s="180" t="str">
        <f>IF(ISERROR(VLOOKUP($F170,PinMuxPub!$C$2:$M$132,MATCH(N$4,PinMuxPub!$C$2:$M$2,0),FALSE)),"",VLOOKUP($F170,PinMuxPub!$C$2:$M$132,MATCH(N$4,PinMuxPub!$C$2:$M$2,0),FALSE))</f>
        <v>gpio1.IO[19]</v>
      </c>
      <c r="O170" s="180" t="str">
        <f>IF(ISERROR(VLOOKUP($F170,PinMuxPub!$C$2:$M$132,MATCH(O$4,PinMuxPub!$C$2:$M$2,0),FALSE)),"",VLOOKUP($F170,PinMuxPub!$C$2:$M$132,MATCH(O$4,PinMuxPub!$C$2:$M$2,0),FALSE))</f>
        <v>usdhc2.CD_B</v>
      </c>
      <c r="P170" s="286" t="str">
        <f>IF(ISERROR(VLOOKUP($F170,PinMuxPub!$C$2:$M$132,MATCH(P$4,PinMuxPub!$C$2:$M$2,0),FALSE)),"",VLOOKUP($F170,PinMuxPub!$C$2:$M$132,MATCH(P$4,PinMuxPub!$C$2:$M$2,0),FALSE))</f>
        <v>kpp.COL[6]</v>
      </c>
      <c r="Q170" s="300" t="str">
        <f>IF(ISERROR(VLOOKUP(F170,PinMuxPub!$C$3:$C$132,1,FALSE)),"No","Yes")</f>
        <v>Yes</v>
      </c>
      <c r="R170" s="298" t="str">
        <f t="shared" si="23"/>
        <v>Yes</v>
      </c>
    </row>
    <row r="171" spans="1:18">
      <c r="A171" s="302">
        <f t="shared" si="19"/>
        <v>166</v>
      </c>
      <c r="B171" s="9">
        <f t="shared" si="16"/>
        <v>12</v>
      </c>
      <c r="C171" s="9">
        <f t="shared" si="17"/>
        <v>11</v>
      </c>
      <c r="D171" s="9" t="str">
        <f t="shared" si="18"/>
        <v>N</v>
      </c>
      <c r="E171" s="9">
        <f t="shared" si="20"/>
        <v>12</v>
      </c>
      <c r="F171" s="293" t="str">
        <f>VLOOKUP(D171,BallMap!$A$1:$X$39,MATCH(E171,BallMap!$A$1:$O$1,0),FALSE)</f>
        <v>USB_OTG1_CHD_B</v>
      </c>
      <c r="G171" s="288">
        <f t="shared" si="21"/>
        <v>167</v>
      </c>
      <c r="H171" s="11" t="str">
        <f t="shared" si="22"/>
        <v>N12</v>
      </c>
      <c r="I171" s="180" t="str">
        <f>IF(ISERROR(VLOOKUP($F171,PinMuxPub!$C$2:$M$132,MATCH(I$4,PinMuxPub!$C$2:$M$2,0),FALSE)),"",VLOOKUP($F171,PinMuxPub!$C$2:$M$132,MATCH(I$4,PinMuxPub!$C$2:$M$2,0),FALSE))</f>
        <v/>
      </c>
      <c r="J171" s="180" t="str">
        <f>IF(ISERROR(VLOOKUP($F171,PinMuxPub!$C$2:$M$132,MATCH(J$4,PinMuxPub!$C$2:$M$2,0),FALSE)),"",VLOOKUP($F171,PinMuxPub!$C$2:$M$132,MATCH(J$4,PinMuxPub!$C$2:$M$2,0),FALSE))</f>
        <v/>
      </c>
      <c r="K171" s="180" t="str">
        <f>IF(ISERROR(VLOOKUP($F171,PinMuxPub!$C$2:$M$132,MATCH(K$4,PinMuxPub!$C$2:$M$2,0),FALSE)),"",VLOOKUP($F171,PinMuxPub!$C$2:$M$132,MATCH(K$4,PinMuxPub!$C$2:$M$2,0),FALSE))</f>
        <v/>
      </c>
      <c r="L171" s="180" t="str">
        <f>IF(ISERROR(VLOOKUP($F171,PinMuxPub!$C$2:$M$132,MATCH(L$4,PinMuxPub!$C$2:$M$2,0),FALSE)),"",VLOOKUP($F171,PinMuxPub!$C$2:$M$132,MATCH(L$4,PinMuxPub!$C$2:$M$2,0),FALSE))</f>
        <v/>
      </c>
      <c r="M171" s="180" t="str">
        <f>IF(ISERROR(VLOOKUP($F171,PinMuxPub!$C$2:$M$132,MATCH(M$4,PinMuxPub!$C$2:$M$2,0),FALSE)),"",VLOOKUP($F171,PinMuxPub!$C$2:$M$132,MATCH(M$4,PinMuxPub!$C$2:$M$2,0),FALSE))</f>
        <v/>
      </c>
      <c r="N171" s="180" t="str">
        <f>IF(ISERROR(VLOOKUP($F171,PinMuxPub!$C$2:$M$132,MATCH(N$4,PinMuxPub!$C$2:$M$2,0),FALSE)),"",VLOOKUP($F171,PinMuxPub!$C$2:$M$132,MATCH(N$4,PinMuxPub!$C$2:$M$2,0),FALSE))</f>
        <v/>
      </c>
      <c r="O171" s="180" t="str">
        <f>IF(ISERROR(VLOOKUP($F171,PinMuxPub!$C$2:$M$132,MATCH(O$4,PinMuxPub!$C$2:$M$2,0),FALSE)),"",VLOOKUP($F171,PinMuxPub!$C$2:$M$132,MATCH(O$4,PinMuxPub!$C$2:$M$2,0),FALSE))</f>
        <v/>
      </c>
      <c r="P171" s="286" t="str">
        <f>IF(ISERROR(VLOOKUP($F171,PinMuxPub!$C$2:$M$132,MATCH(P$4,PinMuxPub!$C$2:$M$2,0),FALSE)),"",VLOOKUP($F171,PinMuxPub!$C$2:$M$132,MATCH(P$4,PinMuxPub!$C$2:$M$2,0),FALSE))</f>
        <v/>
      </c>
      <c r="Q171" s="300" t="str">
        <f>IF(ISERROR(VLOOKUP(F171,PinMuxPub!$C$3:$C$132,1,FALSE)),"No","Yes")</f>
        <v>No</v>
      </c>
      <c r="R171" s="298" t="str">
        <f t="shared" si="23"/>
        <v>No</v>
      </c>
    </row>
    <row r="172" spans="1:18">
      <c r="A172" s="302">
        <f t="shared" si="19"/>
        <v>167</v>
      </c>
      <c r="B172" s="9">
        <f t="shared" si="16"/>
        <v>13</v>
      </c>
      <c r="C172" s="9">
        <f t="shared" si="17"/>
        <v>11</v>
      </c>
      <c r="D172" s="9" t="str">
        <f t="shared" si="18"/>
        <v>P</v>
      </c>
      <c r="E172" s="9">
        <f t="shared" si="20"/>
        <v>12</v>
      </c>
      <c r="F172" s="293" t="str">
        <f>VLOOKUP(D172,BallMap!$A$1:$X$39,MATCH(E172,BallMap!$A$1:$O$1,0),FALSE)</f>
        <v>VDD_HIGH_IN</v>
      </c>
      <c r="G172" s="288">
        <f t="shared" si="21"/>
        <v>168</v>
      </c>
      <c r="H172" s="11" t="str">
        <f t="shared" si="22"/>
        <v>P12</v>
      </c>
      <c r="I172" s="180" t="str">
        <f>IF(ISERROR(VLOOKUP($F172,PinMuxPub!$C$2:$M$132,MATCH(I$4,PinMuxPub!$C$2:$M$2,0),FALSE)),"",VLOOKUP($F172,PinMuxPub!$C$2:$M$132,MATCH(I$4,PinMuxPub!$C$2:$M$2,0),FALSE))</f>
        <v/>
      </c>
      <c r="J172" s="180" t="str">
        <f>IF(ISERROR(VLOOKUP($F172,PinMuxPub!$C$2:$M$132,MATCH(J$4,PinMuxPub!$C$2:$M$2,0),FALSE)),"",VLOOKUP($F172,PinMuxPub!$C$2:$M$132,MATCH(J$4,PinMuxPub!$C$2:$M$2,0),FALSE))</f>
        <v/>
      </c>
      <c r="K172" s="180" t="str">
        <f>IF(ISERROR(VLOOKUP($F172,PinMuxPub!$C$2:$M$132,MATCH(K$4,PinMuxPub!$C$2:$M$2,0),FALSE)),"",VLOOKUP($F172,PinMuxPub!$C$2:$M$132,MATCH(K$4,PinMuxPub!$C$2:$M$2,0),FALSE))</f>
        <v/>
      </c>
      <c r="L172" s="180" t="str">
        <f>IF(ISERROR(VLOOKUP($F172,PinMuxPub!$C$2:$M$132,MATCH(L$4,PinMuxPub!$C$2:$M$2,0),FALSE)),"",VLOOKUP($F172,PinMuxPub!$C$2:$M$132,MATCH(L$4,PinMuxPub!$C$2:$M$2,0),FALSE))</f>
        <v/>
      </c>
      <c r="M172" s="180" t="str">
        <f>IF(ISERROR(VLOOKUP($F172,PinMuxPub!$C$2:$M$132,MATCH(M$4,PinMuxPub!$C$2:$M$2,0),FALSE)),"",VLOOKUP($F172,PinMuxPub!$C$2:$M$132,MATCH(M$4,PinMuxPub!$C$2:$M$2,0),FALSE))</f>
        <v/>
      </c>
      <c r="N172" s="180" t="str">
        <f>IF(ISERROR(VLOOKUP($F172,PinMuxPub!$C$2:$M$132,MATCH(N$4,PinMuxPub!$C$2:$M$2,0),FALSE)),"",VLOOKUP($F172,PinMuxPub!$C$2:$M$132,MATCH(N$4,PinMuxPub!$C$2:$M$2,0),FALSE))</f>
        <v/>
      </c>
      <c r="O172" s="180" t="str">
        <f>IF(ISERROR(VLOOKUP($F172,PinMuxPub!$C$2:$M$132,MATCH(O$4,PinMuxPub!$C$2:$M$2,0),FALSE)),"",VLOOKUP($F172,PinMuxPub!$C$2:$M$132,MATCH(O$4,PinMuxPub!$C$2:$M$2,0),FALSE))</f>
        <v/>
      </c>
      <c r="P172" s="286" t="str">
        <f>IF(ISERROR(VLOOKUP($F172,PinMuxPub!$C$2:$M$132,MATCH(P$4,PinMuxPub!$C$2:$M$2,0),FALSE)),"",VLOOKUP($F172,PinMuxPub!$C$2:$M$132,MATCH(P$4,PinMuxPub!$C$2:$M$2,0),FALSE))</f>
        <v/>
      </c>
      <c r="Q172" s="300" t="str">
        <f>IF(ISERROR(VLOOKUP(F172,PinMuxPub!$C$3:$C$132,1,FALSE)),"No","Yes")</f>
        <v>No</v>
      </c>
      <c r="R172" s="298" t="str">
        <f t="shared" si="23"/>
        <v>No</v>
      </c>
    </row>
    <row r="173" spans="1:18">
      <c r="A173" s="302">
        <f t="shared" si="19"/>
        <v>168</v>
      </c>
      <c r="B173" s="9">
        <f t="shared" si="16"/>
        <v>0</v>
      </c>
      <c r="C173" s="9">
        <f t="shared" si="17"/>
        <v>12</v>
      </c>
      <c r="D173" s="9" t="str">
        <f t="shared" si="18"/>
        <v>A</v>
      </c>
      <c r="E173" s="9">
        <f t="shared" si="20"/>
        <v>13</v>
      </c>
      <c r="F173" s="293" t="str">
        <f>VLOOKUP(D173,BallMap!$A$1:$X$39,MATCH(E173,BallMap!$A$1:$O$1,0),FALSE)</f>
        <v>GPIO_B1_09</v>
      </c>
      <c r="G173" s="288">
        <f t="shared" si="21"/>
        <v>169</v>
      </c>
      <c r="H173" s="11" t="str">
        <f t="shared" si="22"/>
        <v>A13</v>
      </c>
      <c r="I173" s="180" t="str">
        <f>IF(ISERROR(VLOOKUP($F173,PinMuxPub!$C$2:$M$132,MATCH(I$4,PinMuxPub!$C$2:$M$2,0),FALSE)),"",VLOOKUP($F173,PinMuxPub!$C$2:$M$132,MATCH(I$4,PinMuxPub!$C$2:$M$2,0),FALSE))</f>
        <v>lcdif.DATA[21]</v>
      </c>
      <c r="J173" s="180" t="str">
        <f>IF(ISERROR(VLOOKUP($F173,PinMuxPub!$C$2:$M$132,MATCH(J$4,PinMuxPub!$C$2:$M$2,0),FALSE)),"",VLOOKUP($F173,PinMuxPub!$C$2:$M$132,MATCH(J$4,PinMuxPub!$C$2:$M$2,0),FALSE))</f>
        <v>qtimer2.TIMER3</v>
      </c>
      <c r="K173" s="180" t="str">
        <f>IF(ISERROR(VLOOKUP($F173,PinMuxPub!$C$2:$M$132,MATCH(K$4,PinMuxPub!$C$2:$M$2,0),FALSE)),"",VLOOKUP($F173,PinMuxPub!$C$2:$M$132,MATCH(K$4,PinMuxPub!$C$2:$M$2,0),FALSE))</f>
        <v>csi.DATA[10]</v>
      </c>
      <c r="L173" s="180" t="str">
        <f>IF(ISERROR(VLOOKUP($F173,PinMuxPub!$C$2:$M$132,MATCH(L$4,PinMuxPub!$C$2:$M$2,0),FALSE)),"",VLOOKUP($F173,PinMuxPub!$C$2:$M$132,MATCH(L$4,PinMuxPub!$C$2:$M$2,0),FALSE))</f>
        <v>enet.TX_EN</v>
      </c>
      <c r="M173" s="180" t="str">
        <f>IF(ISERROR(VLOOKUP($F173,PinMuxPub!$C$2:$M$132,MATCH(M$4,PinMuxPub!$C$2:$M$2,0),FALSE)),"",VLOOKUP($F173,PinMuxPub!$C$2:$M$132,MATCH(M$4,PinMuxPub!$C$2:$M$2,0),FALSE))</f>
        <v>flexio2.FLEXIO[25]</v>
      </c>
      <c r="N173" s="180" t="str">
        <f>IF(ISERROR(VLOOKUP($F173,PinMuxPub!$C$2:$M$132,MATCH(N$4,PinMuxPub!$C$2:$M$2,0),FALSE)),"",VLOOKUP($F173,PinMuxPub!$C$2:$M$132,MATCH(N$4,PinMuxPub!$C$2:$M$2,0),FALSE))</f>
        <v>gpio2.IO[25]</v>
      </c>
      <c r="O173" s="180" t="str">
        <f>IF(ISERROR(VLOOKUP($F173,PinMuxPub!$C$2:$M$132,MATCH(O$4,PinMuxPub!$C$2:$M$2,0),FALSE)),"",VLOOKUP($F173,PinMuxPub!$C$2:$M$132,MATCH(O$4,PinMuxPub!$C$2:$M$2,0),FALSE))</f>
        <v>flexcan2.RX</v>
      </c>
      <c r="P173" s="286" t="str">
        <f>IF(ISERROR(VLOOKUP($F173,PinMuxPub!$C$2:$M$132,MATCH(P$4,PinMuxPub!$C$2:$M$2,0),FALSE)),"",VLOOKUP($F173,PinMuxPub!$C$2:$M$132,MATCH(P$4,PinMuxPub!$C$2:$M$2,0),FALSE))</f>
        <v>tpsmp.HDATA[23]</v>
      </c>
      <c r="Q173" s="300" t="str">
        <f>IF(ISERROR(VLOOKUP(F173,PinMuxPub!$C$3:$C$132,1,FALSE)),"No","Yes")</f>
        <v>Yes</v>
      </c>
      <c r="R173" s="298" t="str">
        <f t="shared" si="23"/>
        <v>Yes</v>
      </c>
    </row>
    <row r="174" spans="1:18">
      <c r="A174" s="302">
        <f t="shared" si="19"/>
        <v>169</v>
      </c>
      <c r="B174" s="9">
        <f t="shared" si="16"/>
        <v>1</v>
      </c>
      <c r="C174" s="9">
        <f t="shared" si="17"/>
        <v>12</v>
      </c>
      <c r="D174" s="9" t="str">
        <f t="shared" si="18"/>
        <v>B</v>
      </c>
      <c r="E174" s="9">
        <f t="shared" si="20"/>
        <v>13</v>
      </c>
      <c r="F174" s="293" t="str">
        <f>VLOOKUP(D174,BallMap!$A$1:$X$39,MATCH(E174,BallMap!$A$1:$O$1,0),FALSE)</f>
        <v>GPIO_B1_10</v>
      </c>
      <c r="G174" s="288">
        <f t="shared" si="21"/>
        <v>170</v>
      </c>
      <c r="H174" s="11" t="str">
        <f t="shared" si="22"/>
        <v>B13</v>
      </c>
      <c r="I174" s="180" t="str">
        <f>IF(ISERROR(VLOOKUP($F174,PinMuxPub!$C$2:$M$132,MATCH(I$4,PinMuxPub!$C$2:$M$2,0),FALSE)),"",VLOOKUP($F174,PinMuxPub!$C$2:$M$132,MATCH(I$4,PinMuxPub!$C$2:$M$2,0),FALSE))</f>
        <v>lcdif.DATA[22]</v>
      </c>
      <c r="J174" s="180" t="str">
        <f>IF(ISERROR(VLOOKUP($F174,PinMuxPub!$C$2:$M$132,MATCH(J$4,PinMuxPub!$C$2:$M$2,0),FALSE)),"",VLOOKUP($F174,PinMuxPub!$C$2:$M$132,MATCH(J$4,PinMuxPub!$C$2:$M$2,0),FALSE))</f>
        <v>qtimer3.TIMER3</v>
      </c>
      <c r="K174" s="180" t="str">
        <f>IF(ISERROR(VLOOKUP($F174,PinMuxPub!$C$2:$M$132,MATCH(K$4,PinMuxPub!$C$2:$M$2,0),FALSE)),"",VLOOKUP($F174,PinMuxPub!$C$2:$M$132,MATCH(K$4,PinMuxPub!$C$2:$M$2,0),FALSE))</f>
        <v>csi.DATA[0]</v>
      </c>
      <c r="L174" s="180" t="str">
        <f>IF(ISERROR(VLOOKUP($F174,PinMuxPub!$C$2:$M$132,MATCH(L$4,PinMuxPub!$C$2:$M$2,0),FALSE)),"",VLOOKUP($F174,PinMuxPub!$C$2:$M$132,MATCH(L$4,PinMuxPub!$C$2:$M$2,0),FALSE))</f>
        <v>enet.TX_CLK</v>
      </c>
      <c r="M174" s="180" t="str">
        <f>IF(ISERROR(VLOOKUP($F174,PinMuxPub!$C$2:$M$132,MATCH(M$4,PinMuxPub!$C$2:$M$2,0),FALSE)),"",VLOOKUP($F174,PinMuxPub!$C$2:$M$132,MATCH(M$4,PinMuxPub!$C$2:$M$2,0),FALSE))</f>
        <v>flexio2.FLEXIO[26]</v>
      </c>
      <c r="N174" s="180" t="str">
        <f>IF(ISERROR(VLOOKUP($F174,PinMuxPub!$C$2:$M$132,MATCH(N$4,PinMuxPub!$C$2:$M$2,0),FALSE)),"",VLOOKUP($F174,PinMuxPub!$C$2:$M$132,MATCH(N$4,PinMuxPub!$C$2:$M$2,0),FALSE))</f>
        <v>gpio2.IO[26]</v>
      </c>
      <c r="O174" s="180" t="str">
        <f>IF(ISERROR(VLOOKUP($F174,PinMuxPub!$C$2:$M$132,MATCH(O$4,PinMuxPub!$C$2:$M$2,0),FALSE)),"",VLOOKUP($F174,PinMuxPub!$C$2:$M$132,MATCH(O$4,PinMuxPub!$C$2:$M$2,0),FALSE))</f>
        <v>enet.REF_CLK1</v>
      </c>
      <c r="P174" s="286" t="str">
        <f>IF(ISERROR(VLOOKUP($F174,PinMuxPub!$C$2:$M$132,MATCH(P$4,PinMuxPub!$C$2:$M$2,0),FALSE)),"",VLOOKUP($F174,PinMuxPub!$C$2:$M$132,MATCH(P$4,PinMuxPub!$C$2:$M$2,0),FALSE))</f>
        <v>tpsmp.HDATA[24]</v>
      </c>
      <c r="Q174" s="300" t="str">
        <f>IF(ISERROR(VLOOKUP(F174,PinMuxPub!$C$3:$C$132,1,FALSE)),"No","Yes")</f>
        <v>Yes</v>
      </c>
      <c r="R174" s="298" t="str">
        <f t="shared" si="23"/>
        <v>Yes</v>
      </c>
    </row>
    <row r="175" spans="1:18">
      <c r="A175" s="302">
        <f t="shared" si="19"/>
        <v>170</v>
      </c>
      <c r="B175" s="9">
        <f t="shared" si="16"/>
        <v>2</v>
      </c>
      <c r="C175" s="9">
        <f t="shared" si="17"/>
        <v>12</v>
      </c>
      <c r="D175" s="9" t="str">
        <f t="shared" si="18"/>
        <v>C</v>
      </c>
      <c r="E175" s="9">
        <f t="shared" si="20"/>
        <v>13</v>
      </c>
      <c r="F175" s="293" t="str">
        <f>VLOOKUP(D175,BallMap!$A$1:$X$39,MATCH(E175,BallMap!$A$1:$O$1,0),FALSE)</f>
        <v>GPIO_B1_11</v>
      </c>
      <c r="G175" s="288">
        <f t="shared" si="21"/>
        <v>171</v>
      </c>
      <c r="H175" s="11" t="str">
        <f t="shared" si="22"/>
        <v>C13</v>
      </c>
      <c r="I175" s="180" t="str">
        <f>IF(ISERROR(VLOOKUP($F175,PinMuxPub!$C$2:$M$132,MATCH(I$4,PinMuxPub!$C$2:$M$2,0),FALSE)),"",VLOOKUP($F175,PinMuxPub!$C$2:$M$132,MATCH(I$4,PinMuxPub!$C$2:$M$2,0),FALSE))</f>
        <v>lcdif.DATA[23]</v>
      </c>
      <c r="J175" s="180" t="str">
        <f>IF(ISERROR(VLOOKUP($F175,PinMuxPub!$C$2:$M$132,MATCH(J$4,PinMuxPub!$C$2:$M$2,0),FALSE)),"",VLOOKUP($F175,PinMuxPub!$C$2:$M$132,MATCH(J$4,PinMuxPub!$C$2:$M$2,0),FALSE))</f>
        <v>qtimer4.TIMER3</v>
      </c>
      <c r="K175" s="180" t="str">
        <f>IF(ISERROR(VLOOKUP($F175,PinMuxPub!$C$2:$M$132,MATCH(K$4,PinMuxPub!$C$2:$M$2,0),FALSE)),"",VLOOKUP($F175,PinMuxPub!$C$2:$M$132,MATCH(K$4,PinMuxPub!$C$2:$M$2,0),FALSE))</f>
        <v>csi.DATA[1]</v>
      </c>
      <c r="L175" s="180" t="str">
        <f>IF(ISERROR(VLOOKUP($F175,PinMuxPub!$C$2:$M$132,MATCH(L$4,PinMuxPub!$C$2:$M$2,0),FALSE)),"",VLOOKUP($F175,PinMuxPub!$C$2:$M$132,MATCH(L$4,PinMuxPub!$C$2:$M$2,0),FALSE))</f>
        <v>enet.RX_ER</v>
      </c>
      <c r="M175" s="180" t="str">
        <f>IF(ISERROR(VLOOKUP($F175,PinMuxPub!$C$2:$M$132,MATCH(M$4,PinMuxPub!$C$2:$M$2,0),FALSE)),"",VLOOKUP($F175,PinMuxPub!$C$2:$M$132,MATCH(M$4,PinMuxPub!$C$2:$M$2,0),FALSE))</f>
        <v>flexio2.FLEXIO[27]</v>
      </c>
      <c r="N175" s="180" t="str">
        <f>IF(ISERROR(VLOOKUP($F175,PinMuxPub!$C$2:$M$132,MATCH(N$4,PinMuxPub!$C$2:$M$2,0),FALSE)),"",VLOOKUP($F175,PinMuxPub!$C$2:$M$132,MATCH(N$4,PinMuxPub!$C$2:$M$2,0),FALSE))</f>
        <v>gpio2.IO[27]</v>
      </c>
      <c r="O175" s="180" t="str">
        <f>IF(ISERROR(VLOOKUP($F175,PinMuxPub!$C$2:$M$132,MATCH(O$4,PinMuxPub!$C$2:$M$2,0),FALSE)),"",VLOOKUP($F175,PinMuxPub!$C$2:$M$132,MATCH(O$4,PinMuxPub!$C$2:$M$2,0),FALSE))</f>
        <v>lpspi4.PCS3</v>
      </c>
      <c r="P175" s="286" t="str">
        <f>IF(ISERROR(VLOOKUP($F175,PinMuxPub!$C$2:$M$132,MATCH(P$4,PinMuxPub!$C$2:$M$2,0),FALSE)),"",VLOOKUP($F175,PinMuxPub!$C$2:$M$132,MATCH(P$4,PinMuxPub!$C$2:$M$2,0),FALSE))</f>
        <v>tpsmp.HDATA[25]</v>
      </c>
      <c r="Q175" s="300" t="str">
        <f>IF(ISERROR(VLOOKUP(F175,PinMuxPub!$C$3:$C$132,1,FALSE)),"No","Yes")</f>
        <v>Yes</v>
      </c>
      <c r="R175" s="298" t="str">
        <f t="shared" si="23"/>
        <v>Yes</v>
      </c>
    </row>
    <row r="176" spans="1:18">
      <c r="A176" s="302">
        <f t="shared" si="19"/>
        <v>171</v>
      </c>
      <c r="B176" s="9">
        <f t="shared" si="16"/>
        <v>3</v>
      </c>
      <c r="C176" s="9">
        <f t="shared" si="17"/>
        <v>12</v>
      </c>
      <c r="D176" s="9" t="str">
        <f t="shared" si="18"/>
        <v>D</v>
      </c>
      <c r="E176" s="9">
        <f t="shared" si="20"/>
        <v>13</v>
      </c>
      <c r="F176" s="293" t="str">
        <f>VLOOKUP(D176,BallMap!$A$1:$X$39,MATCH(E176,BallMap!$A$1:$O$1,0),FALSE)</f>
        <v>GPIO_B1_12</v>
      </c>
      <c r="G176" s="288">
        <f t="shared" si="21"/>
        <v>172</v>
      </c>
      <c r="H176" s="11" t="str">
        <f t="shared" si="22"/>
        <v>D13</v>
      </c>
      <c r="I176" s="180" t="str">
        <f>IF(ISERROR(VLOOKUP($F176,PinMuxPub!$C$2:$M$132,MATCH(I$4,PinMuxPub!$C$2:$M$2,0),FALSE)),"",VLOOKUP($F176,PinMuxPub!$C$2:$M$132,MATCH(I$4,PinMuxPub!$C$2:$M$2,0),FALSE))</f>
        <v/>
      </c>
      <c r="J176" s="180" t="str">
        <f>IF(ISERROR(VLOOKUP($F176,PinMuxPub!$C$2:$M$132,MATCH(J$4,PinMuxPub!$C$2:$M$2,0),FALSE)),"",VLOOKUP($F176,PinMuxPub!$C$2:$M$132,MATCH(J$4,PinMuxPub!$C$2:$M$2,0),FALSE))</f>
        <v>lpuart5.TX</v>
      </c>
      <c r="K176" s="180" t="str">
        <f>IF(ISERROR(VLOOKUP($F176,PinMuxPub!$C$2:$M$132,MATCH(K$4,PinMuxPub!$C$2:$M$2,0),FALSE)),"",VLOOKUP($F176,PinMuxPub!$C$2:$M$132,MATCH(K$4,PinMuxPub!$C$2:$M$2,0),FALSE))</f>
        <v>csi.PIXCLK</v>
      </c>
      <c r="L176" s="180" t="str">
        <f>IF(ISERROR(VLOOKUP($F176,PinMuxPub!$C$2:$M$132,MATCH(L$4,PinMuxPub!$C$2:$M$2,0),FALSE)),"",VLOOKUP($F176,PinMuxPub!$C$2:$M$132,MATCH(L$4,PinMuxPub!$C$2:$M$2,0),FALSE))</f>
        <v>enet.1588_EVENT0_IN</v>
      </c>
      <c r="M176" s="180" t="str">
        <f>IF(ISERROR(VLOOKUP($F176,PinMuxPub!$C$2:$M$132,MATCH(M$4,PinMuxPub!$C$2:$M$2,0),FALSE)),"",VLOOKUP($F176,PinMuxPub!$C$2:$M$132,MATCH(M$4,PinMuxPub!$C$2:$M$2,0),FALSE))</f>
        <v>flexio2.FLEXIO[28]</v>
      </c>
      <c r="N176" s="180" t="str">
        <f>IF(ISERROR(VLOOKUP($F176,PinMuxPub!$C$2:$M$132,MATCH(N$4,PinMuxPub!$C$2:$M$2,0),FALSE)),"",VLOOKUP($F176,PinMuxPub!$C$2:$M$132,MATCH(N$4,PinMuxPub!$C$2:$M$2,0),FALSE))</f>
        <v>gpio2.IO[28]</v>
      </c>
      <c r="O176" s="180" t="str">
        <f>IF(ISERROR(VLOOKUP($F176,PinMuxPub!$C$2:$M$132,MATCH(O$4,PinMuxPub!$C$2:$M$2,0),FALSE)),"",VLOOKUP($F176,PinMuxPub!$C$2:$M$132,MATCH(O$4,PinMuxPub!$C$2:$M$2,0),FALSE))</f>
        <v>usdhc1.CD_B</v>
      </c>
      <c r="P176" s="286" t="str">
        <f>IF(ISERROR(VLOOKUP($F176,PinMuxPub!$C$2:$M$132,MATCH(P$4,PinMuxPub!$C$2:$M$2,0),FALSE)),"",VLOOKUP($F176,PinMuxPub!$C$2:$M$132,MATCH(P$4,PinMuxPub!$C$2:$M$2,0),FALSE))</f>
        <v>tpsmp.HDATA[26]</v>
      </c>
      <c r="Q176" s="300" t="str">
        <f>IF(ISERROR(VLOOKUP(F176,PinMuxPub!$C$3:$C$132,1,FALSE)),"No","Yes")</f>
        <v>Yes</v>
      </c>
      <c r="R176" s="298" t="str">
        <f t="shared" si="23"/>
        <v>Yes</v>
      </c>
    </row>
    <row r="177" spans="1:18">
      <c r="A177" s="302">
        <f t="shared" si="19"/>
        <v>172</v>
      </c>
      <c r="B177" s="9">
        <f t="shared" si="16"/>
        <v>4</v>
      </c>
      <c r="C177" s="9">
        <f t="shared" si="17"/>
        <v>12</v>
      </c>
      <c r="D177" s="9" t="str">
        <f t="shared" si="18"/>
        <v>E</v>
      </c>
      <c r="E177" s="9">
        <f t="shared" si="20"/>
        <v>13</v>
      </c>
      <c r="F177" s="293" t="str">
        <f>VLOOKUP(D177,BallMap!$A$1:$X$39,MATCH(E177,BallMap!$A$1:$O$1,0),FALSE)</f>
        <v>VSS</v>
      </c>
      <c r="G177" s="288">
        <f t="shared" si="21"/>
        <v>173</v>
      </c>
      <c r="H177" s="11" t="str">
        <f t="shared" si="22"/>
        <v>E13</v>
      </c>
      <c r="I177" s="180" t="str">
        <f>IF(ISERROR(VLOOKUP($F177,PinMuxPub!$C$2:$M$132,MATCH(I$4,PinMuxPub!$C$2:$M$2,0),FALSE)),"",VLOOKUP($F177,PinMuxPub!$C$2:$M$132,MATCH(I$4,PinMuxPub!$C$2:$M$2,0),FALSE))</f>
        <v/>
      </c>
      <c r="J177" s="180" t="str">
        <f>IF(ISERROR(VLOOKUP($F177,PinMuxPub!$C$2:$M$132,MATCH(J$4,PinMuxPub!$C$2:$M$2,0),FALSE)),"",VLOOKUP($F177,PinMuxPub!$C$2:$M$132,MATCH(J$4,PinMuxPub!$C$2:$M$2,0),FALSE))</f>
        <v/>
      </c>
      <c r="K177" s="180" t="str">
        <f>IF(ISERROR(VLOOKUP($F177,PinMuxPub!$C$2:$M$132,MATCH(K$4,PinMuxPub!$C$2:$M$2,0),FALSE)),"",VLOOKUP($F177,PinMuxPub!$C$2:$M$132,MATCH(K$4,PinMuxPub!$C$2:$M$2,0),FALSE))</f>
        <v/>
      </c>
      <c r="L177" s="180" t="str">
        <f>IF(ISERROR(VLOOKUP($F177,PinMuxPub!$C$2:$M$132,MATCH(L$4,PinMuxPub!$C$2:$M$2,0),FALSE)),"",VLOOKUP($F177,PinMuxPub!$C$2:$M$132,MATCH(L$4,PinMuxPub!$C$2:$M$2,0),FALSE))</f>
        <v/>
      </c>
      <c r="M177" s="180" t="str">
        <f>IF(ISERROR(VLOOKUP($F177,PinMuxPub!$C$2:$M$132,MATCH(M$4,PinMuxPub!$C$2:$M$2,0),FALSE)),"",VLOOKUP($F177,PinMuxPub!$C$2:$M$132,MATCH(M$4,PinMuxPub!$C$2:$M$2,0),FALSE))</f>
        <v/>
      </c>
      <c r="N177" s="180" t="str">
        <f>IF(ISERROR(VLOOKUP($F177,PinMuxPub!$C$2:$M$132,MATCH(N$4,PinMuxPub!$C$2:$M$2,0),FALSE)),"",VLOOKUP($F177,PinMuxPub!$C$2:$M$132,MATCH(N$4,PinMuxPub!$C$2:$M$2,0),FALSE))</f>
        <v/>
      </c>
      <c r="O177" s="180" t="str">
        <f>IF(ISERROR(VLOOKUP($F177,PinMuxPub!$C$2:$M$132,MATCH(O$4,PinMuxPub!$C$2:$M$2,0),FALSE)),"",VLOOKUP($F177,PinMuxPub!$C$2:$M$132,MATCH(O$4,PinMuxPub!$C$2:$M$2,0),FALSE))</f>
        <v/>
      </c>
      <c r="P177" s="286" t="str">
        <f>IF(ISERROR(VLOOKUP($F177,PinMuxPub!$C$2:$M$132,MATCH(P$4,PinMuxPub!$C$2:$M$2,0),FALSE)),"",VLOOKUP($F177,PinMuxPub!$C$2:$M$132,MATCH(P$4,PinMuxPub!$C$2:$M$2,0),FALSE))</f>
        <v/>
      </c>
      <c r="Q177" s="300" t="str">
        <f>IF(ISERROR(VLOOKUP(F177,PinMuxPub!$C$3:$C$132,1,FALSE)),"No","Yes")</f>
        <v>No</v>
      </c>
      <c r="R177" s="298" t="str">
        <f t="shared" si="23"/>
        <v>No</v>
      </c>
    </row>
    <row r="178" spans="1:18">
      <c r="A178" s="302">
        <f t="shared" si="19"/>
        <v>173</v>
      </c>
      <c r="B178" s="9">
        <f t="shared" si="16"/>
        <v>5</v>
      </c>
      <c r="C178" s="9">
        <f t="shared" si="17"/>
        <v>12</v>
      </c>
      <c r="D178" s="9" t="str">
        <f t="shared" si="18"/>
        <v>F</v>
      </c>
      <c r="E178" s="9">
        <f t="shared" si="20"/>
        <v>13</v>
      </c>
      <c r="F178" s="293" t="str">
        <f>VLOOKUP(D178,BallMap!$A$1:$X$39,MATCH(E178,BallMap!$A$1:$O$1,0),FALSE)</f>
        <v>GPIO_AD_B0_08</v>
      </c>
      <c r="G178" s="288">
        <f t="shared" si="21"/>
        <v>174</v>
      </c>
      <c r="H178" s="11" t="str">
        <f t="shared" si="22"/>
        <v>F13</v>
      </c>
      <c r="I178" s="180" t="str">
        <f>IF(ISERROR(VLOOKUP($F178,PinMuxPub!$C$2:$M$132,MATCH(I$4,PinMuxPub!$C$2:$M$2,0),FALSE)),"",VLOOKUP($F178,PinMuxPub!$C$2:$M$132,MATCH(I$4,PinMuxPub!$C$2:$M$2,0),FALSE))</f>
        <v>jtag.MOD</v>
      </c>
      <c r="J178" s="180" t="str">
        <f>IF(ISERROR(VLOOKUP($F178,PinMuxPub!$C$2:$M$132,MATCH(J$4,PinMuxPub!$C$2:$M$2,0),FALSE)),"",VLOOKUP($F178,PinMuxPub!$C$2:$M$132,MATCH(J$4,PinMuxPub!$C$2:$M$2,0),FALSE))</f>
        <v>gpt2.COMPARE3</v>
      </c>
      <c r="K178" s="180" t="str">
        <f>IF(ISERROR(VLOOKUP($F178,PinMuxPub!$C$2:$M$132,MATCH(K$4,PinMuxPub!$C$2:$M$2,0),FALSE)),"",VLOOKUP($F178,PinMuxPub!$C$2:$M$132,MATCH(K$4,PinMuxPub!$C$2:$M$2,0),FALSE))</f>
        <v>enet.RDATA[3]</v>
      </c>
      <c r="L178" s="180" t="str">
        <f>IF(ISERROR(VLOOKUP($F178,PinMuxPub!$C$2:$M$132,MATCH(L$4,PinMuxPub!$C$2:$M$2,0),FALSE)),"",VLOOKUP($F178,PinMuxPub!$C$2:$M$132,MATCH(L$4,PinMuxPub!$C$2:$M$2,0),FALSE))</f>
        <v>sai2.RX_DATA</v>
      </c>
      <c r="M178" s="180" t="str">
        <f>IF(ISERROR(VLOOKUP($F178,PinMuxPub!$C$2:$M$132,MATCH(M$4,PinMuxPub!$C$2:$M$2,0),FALSE)),"",VLOOKUP($F178,PinMuxPub!$C$2:$M$132,MATCH(M$4,PinMuxPub!$C$2:$M$2,0),FALSE))</f>
        <v>csi.DATA[5]</v>
      </c>
      <c r="N178" s="180" t="str">
        <f>IF(ISERROR(VLOOKUP($F178,PinMuxPub!$C$2:$M$132,MATCH(N$4,PinMuxPub!$C$2:$M$2,0),FALSE)),"",VLOOKUP($F178,PinMuxPub!$C$2:$M$132,MATCH(N$4,PinMuxPub!$C$2:$M$2,0),FALSE))</f>
        <v>gpio1.IO[8]</v>
      </c>
      <c r="O178" s="180" t="str">
        <f>IF(ISERROR(VLOOKUP($F178,PinMuxPub!$C$2:$M$132,MATCH(O$4,PinMuxPub!$C$2:$M$2,0),FALSE)),"",VLOOKUP($F178,PinMuxPub!$C$2:$M$132,MATCH(O$4,PinMuxPub!$C$2:$M$2,0),FALSE))</f>
        <v>xbar1.XBAR_IN[20]</v>
      </c>
      <c r="P178" s="286" t="str">
        <f>IF(ISERROR(VLOOKUP($F178,PinMuxPub!$C$2:$M$132,MATCH(P$4,PinMuxPub!$C$2:$M$2,0),FALSE)),"",VLOOKUP($F178,PinMuxPub!$C$2:$M$132,MATCH(P$4,PinMuxPub!$C$2:$M$2,0),FALSE))</f>
        <v>enet.1588_EVENT3_IN</v>
      </c>
      <c r="Q178" s="300" t="str">
        <f>IF(ISERROR(VLOOKUP(F178,PinMuxPub!$C$3:$C$132,1,FALSE)),"No","Yes")</f>
        <v>Yes</v>
      </c>
      <c r="R178" s="298" t="str">
        <f t="shared" si="23"/>
        <v>Yes</v>
      </c>
    </row>
    <row r="179" spans="1:18">
      <c r="A179" s="302">
        <f t="shared" si="19"/>
        <v>174</v>
      </c>
      <c r="B179" s="9">
        <f t="shared" si="16"/>
        <v>6</v>
      </c>
      <c r="C179" s="9">
        <f t="shared" si="17"/>
        <v>12</v>
      </c>
      <c r="D179" s="9" t="str">
        <f t="shared" si="18"/>
        <v>G</v>
      </c>
      <c r="E179" s="9">
        <f t="shared" si="20"/>
        <v>13</v>
      </c>
      <c r="F179" s="293" t="str">
        <f>VLOOKUP(D179,BallMap!$A$1:$X$39,MATCH(E179,BallMap!$A$1:$O$1,0),FALSE)</f>
        <v>GPIO_AD_B0_10</v>
      </c>
      <c r="G179" s="288">
        <f t="shared" si="21"/>
        <v>175</v>
      </c>
      <c r="H179" s="11" t="str">
        <f t="shared" si="22"/>
        <v>G13</v>
      </c>
      <c r="I179" s="180" t="str">
        <f>IF(ISERROR(VLOOKUP($F179,PinMuxPub!$C$2:$M$132,MATCH(I$4,PinMuxPub!$C$2:$M$2,0),FALSE)),"",VLOOKUP($F179,PinMuxPub!$C$2:$M$132,MATCH(I$4,PinMuxPub!$C$2:$M$2,0),FALSE))</f>
        <v>jtag.TDO</v>
      </c>
      <c r="J179" s="180" t="str">
        <f>IF(ISERROR(VLOOKUP($F179,PinMuxPub!$C$2:$M$132,MATCH(J$4,PinMuxPub!$C$2:$M$2,0),FALSE)),"",VLOOKUP($F179,PinMuxPub!$C$2:$M$132,MATCH(J$4,PinMuxPub!$C$2:$M$2,0),FALSE))</f>
        <v>flexpwm1.PWMA[3]</v>
      </c>
      <c r="K179" s="180" t="str">
        <f>IF(ISERROR(VLOOKUP($F179,PinMuxPub!$C$2:$M$132,MATCH(K$4,PinMuxPub!$C$2:$M$2,0),FALSE)),"",VLOOKUP($F179,PinMuxPub!$C$2:$M$132,MATCH(K$4,PinMuxPub!$C$2:$M$2,0),FALSE))</f>
        <v>enet.CRS</v>
      </c>
      <c r="L179" s="180" t="str">
        <f>IF(ISERROR(VLOOKUP($F179,PinMuxPub!$C$2:$M$132,MATCH(L$4,PinMuxPub!$C$2:$M$2,0),FALSE)),"",VLOOKUP($F179,PinMuxPub!$C$2:$M$132,MATCH(L$4,PinMuxPub!$C$2:$M$2,0),FALSE))</f>
        <v>sai2.MCLK</v>
      </c>
      <c r="M179" s="180" t="str">
        <f>IF(ISERROR(VLOOKUP($F179,PinMuxPub!$C$2:$M$132,MATCH(M$4,PinMuxPub!$C$2:$M$2,0),FALSE)),"",VLOOKUP($F179,PinMuxPub!$C$2:$M$132,MATCH(M$4,PinMuxPub!$C$2:$M$2,0),FALSE))</f>
        <v>csi.DATA[3]</v>
      </c>
      <c r="N179" s="180" t="str">
        <f>IF(ISERROR(VLOOKUP($F179,PinMuxPub!$C$2:$M$132,MATCH(N$4,PinMuxPub!$C$2:$M$2,0),FALSE)),"",VLOOKUP($F179,PinMuxPub!$C$2:$M$132,MATCH(N$4,PinMuxPub!$C$2:$M$2,0),FALSE))</f>
        <v>gpio1.IO[10]</v>
      </c>
      <c r="O179" s="180" t="str">
        <f>IF(ISERROR(VLOOKUP($F179,PinMuxPub!$C$2:$M$132,MATCH(O$4,PinMuxPub!$C$2:$M$2,0),FALSE)),"",VLOOKUP($F179,PinMuxPub!$C$2:$M$132,MATCH(O$4,PinMuxPub!$C$2:$M$2,0),FALSE))</f>
        <v>xbar1.XBAR_IN[22]</v>
      </c>
      <c r="P179" s="286" t="str">
        <f>IF(ISERROR(VLOOKUP($F179,PinMuxPub!$C$2:$M$132,MATCH(P$4,PinMuxPub!$C$2:$M$2,0),FALSE)),"",VLOOKUP($F179,PinMuxPub!$C$2:$M$132,MATCH(P$4,PinMuxPub!$C$2:$M$2,0),FALSE))</f>
        <v>enet.1588_EVENT0_OUT</v>
      </c>
      <c r="Q179" s="300" t="str">
        <f>IF(ISERROR(VLOOKUP(F179,PinMuxPub!$C$3:$C$132,1,FALSE)),"No","Yes")</f>
        <v>Yes</v>
      </c>
      <c r="R179" s="298" t="str">
        <f t="shared" si="23"/>
        <v>Yes</v>
      </c>
    </row>
    <row r="180" spans="1:18">
      <c r="A180" s="302">
        <f t="shared" si="19"/>
        <v>175</v>
      </c>
      <c r="B180" s="9">
        <f t="shared" si="16"/>
        <v>7</v>
      </c>
      <c r="C180" s="9">
        <f t="shared" si="17"/>
        <v>12</v>
      </c>
      <c r="D180" s="9" t="str">
        <f t="shared" si="18"/>
        <v>H</v>
      </c>
      <c r="E180" s="9">
        <f t="shared" si="20"/>
        <v>13</v>
      </c>
      <c r="F180" s="293" t="str">
        <f>VLOOKUP(D180,BallMap!$A$1:$X$39,MATCH(E180,BallMap!$A$1:$O$1,0),FALSE)</f>
        <v>GPIO_AD_B1_08</v>
      </c>
      <c r="G180" s="288">
        <f t="shared" si="21"/>
        <v>176</v>
      </c>
      <c r="H180" s="11" t="str">
        <f t="shared" si="22"/>
        <v>H13</v>
      </c>
      <c r="I180" s="180" t="str">
        <f>IF(ISERROR(VLOOKUP($F180,PinMuxPub!$C$2:$M$132,MATCH(I$4,PinMuxPub!$C$2:$M$2,0),FALSE)),"",VLOOKUP($F180,PinMuxPub!$C$2:$M$132,MATCH(I$4,PinMuxPub!$C$2:$M$2,0),FALSE))</f>
        <v>flexspi.A_SS1_B</v>
      </c>
      <c r="J180" s="180" t="str">
        <f>IF(ISERROR(VLOOKUP($F180,PinMuxPub!$C$2:$M$132,MATCH(J$4,PinMuxPub!$C$2:$M$2,0),FALSE)),"",VLOOKUP($F180,PinMuxPub!$C$2:$M$132,MATCH(J$4,PinMuxPub!$C$2:$M$2,0),FALSE))</f>
        <v>flexpwm4.PWMA[0]</v>
      </c>
      <c r="K180" s="180" t="str">
        <f>IF(ISERROR(VLOOKUP($F180,PinMuxPub!$C$2:$M$132,MATCH(K$4,PinMuxPub!$C$2:$M$2,0),FALSE)),"",VLOOKUP($F180,PinMuxPub!$C$2:$M$132,MATCH(K$4,PinMuxPub!$C$2:$M$2,0),FALSE))</f>
        <v>flexcan1.TX</v>
      </c>
      <c r="L180" s="180" t="str">
        <f>IF(ISERROR(VLOOKUP($F180,PinMuxPub!$C$2:$M$132,MATCH(L$4,PinMuxPub!$C$2:$M$2,0),FALSE)),"",VLOOKUP($F180,PinMuxPub!$C$2:$M$132,MATCH(L$4,PinMuxPub!$C$2:$M$2,0),FALSE))</f>
        <v>ccm.PMIC_RDY</v>
      </c>
      <c r="M180" s="180" t="str">
        <f>IF(ISERROR(VLOOKUP($F180,PinMuxPub!$C$2:$M$132,MATCH(M$4,PinMuxPub!$C$2:$M$2,0),FALSE)),"",VLOOKUP($F180,PinMuxPub!$C$2:$M$132,MATCH(M$4,PinMuxPub!$C$2:$M$2,0),FALSE))</f>
        <v>csi.DATA[9]</v>
      </c>
      <c r="N180" s="180" t="str">
        <f>IF(ISERROR(VLOOKUP($F180,PinMuxPub!$C$2:$M$132,MATCH(N$4,PinMuxPub!$C$2:$M$2,0),FALSE)),"",VLOOKUP($F180,PinMuxPub!$C$2:$M$132,MATCH(N$4,PinMuxPub!$C$2:$M$2,0),FALSE))</f>
        <v>gpio1.IO[24]</v>
      </c>
      <c r="O180" s="180" t="str">
        <f>IF(ISERROR(VLOOKUP($F180,PinMuxPub!$C$2:$M$132,MATCH(O$4,PinMuxPub!$C$2:$M$2,0),FALSE)),"",VLOOKUP($F180,PinMuxPub!$C$2:$M$132,MATCH(O$4,PinMuxPub!$C$2:$M$2,0),FALSE))</f>
        <v>usdhc2.CMD</v>
      </c>
      <c r="P180" s="286" t="str">
        <f>IF(ISERROR(VLOOKUP($F180,PinMuxPub!$C$2:$M$132,MATCH(P$4,PinMuxPub!$C$2:$M$2,0),FALSE)),"",VLOOKUP($F180,PinMuxPub!$C$2:$M$132,MATCH(P$4,PinMuxPub!$C$2:$M$2,0),FALSE))</f>
        <v>kpp.ROW[3]</v>
      </c>
      <c r="Q180" s="300" t="str">
        <f>IF(ISERROR(VLOOKUP(F180,PinMuxPub!$C$3:$C$132,1,FALSE)),"No","Yes")</f>
        <v>Yes</v>
      </c>
      <c r="R180" s="298" t="str">
        <f t="shared" si="23"/>
        <v>Yes</v>
      </c>
    </row>
    <row r="181" spans="1:18">
      <c r="A181" s="302">
        <f t="shared" si="19"/>
        <v>176</v>
      </c>
      <c r="B181" s="9">
        <f t="shared" si="16"/>
        <v>8</v>
      </c>
      <c r="C181" s="9">
        <f t="shared" si="17"/>
        <v>12</v>
      </c>
      <c r="D181" s="9" t="str">
        <f t="shared" si="18"/>
        <v>J</v>
      </c>
      <c r="E181" s="9">
        <f t="shared" si="20"/>
        <v>13</v>
      </c>
      <c r="F181" s="293" t="str">
        <f>VLOOKUP(D181,BallMap!$A$1:$X$39,MATCH(E181,BallMap!$A$1:$O$1,0),FALSE)</f>
        <v>GPIO_AD_B1_11</v>
      </c>
      <c r="G181" s="288">
        <f t="shared" si="21"/>
        <v>177</v>
      </c>
      <c r="H181" s="11" t="str">
        <f t="shared" si="22"/>
        <v>J13</v>
      </c>
      <c r="I181" s="180" t="str">
        <f>IF(ISERROR(VLOOKUP($F181,PinMuxPub!$C$2:$M$132,MATCH(I$4,PinMuxPub!$C$2:$M$2,0),FALSE)),"",VLOOKUP($F181,PinMuxPub!$C$2:$M$132,MATCH(I$4,PinMuxPub!$C$2:$M$2,0),FALSE))</f>
        <v>flexspi.A_DATA[2]</v>
      </c>
      <c r="J181" s="180" t="str">
        <f>IF(ISERROR(VLOOKUP($F181,PinMuxPub!$C$2:$M$132,MATCH(J$4,PinMuxPub!$C$2:$M$2,0),FALSE)),"",VLOOKUP($F181,PinMuxPub!$C$2:$M$132,MATCH(J$4,PinMuxPub!$C$2:$M$2,0),FALSE))</f>
        <v>ewm.EWM_OUT_B</v>
      </c>
      <c r="K181" s="180" t="str">
        <f>IF(ISERROR(VLOOKUP($F181,PinMuxPub!$C$2:$M$132,MATCH(K$4,PinMuxPub!$C$2:$M$2,0),FALSE)),"",VLOOKUP($F181,PinMuxPub!$C$2:$M$132,MATCH(K$4,PinMuxPub!$C$2:$M$2,0),FALSE))</f>
        <v>lpuart8.RX</v>
      </c>
      <c r="L181" s="180" t="str">
        <f>IF(ISERROR(VLOOKUP($F181,PinMuxPub!$C$2:$M$132,MATCH(L$4,PinMuxPub!$C$2:$M$2,0),FALSE)),"",VLOOKUP($F181,PinMuxPub!$C$2:$M$132,MATCH(L$4,PinMuxPub!$C$2:$M$2,0),FALSE))</f>
        <v>sai1.RX_BCLK</v>
      </c>
      <c r="M181" s="180" t="str">
        <f>IF(ISERROR(VLOOKUP($F181,PinMuxPub!$C$2:$M$132,MATCH(M$4,PinMuxPub!$C$2:$M$2,0),FALSE)),"",VLOOKUP($F181,PinMuxPub!$C$2:$M$132,MATCH(M$4,PinMuxPub!$C$2:$M$2,0),FALSE))</f>
        <v>csi.DATA[6]</v>
      </c>
      <c r="N181" s="180" t="str">
        <f>IF(ISERROR(VLOOKUP($F181,PinMuxPub!$C$2:$M$132,MATCH(N$4,PinMuxPub!$C$2:$M$2,0),FALSE)),"",VLOOKUP($F181,PinMuxPub!$C$2:$M$132,MATCH(N$4,PinMuxPub!$C$2:$M$2,0),FALSE))</f>
        <v>gpio1.IO[27]</v>
      </c>
      <c r="O181" s="180" t="str">
        <f>IF(ISERROR(VLOOKUP($F181,PinMuxPub!$C$2:$M$132,MATCH(O$4,PinMuxPub!$C$2:$M$2,0),FALSE)),"",VLOOKUP($F181,PinMuxPub!$C$2:$M$132,MATCH(O$4,PinMuxPub!$C$2:$M$2,0),FALSE))</f>
        <v>usdhc2.RESET_B</v>
      </c>
      <c r="P181" s="286" t="str">
        <f>IF(ISERROR(VLOOKUP($F181,PinMuxPub!$C$2:$M$132,MATCH(P$4,PinMuxPub!$C$2:$M$2,0),FALSE)),"",VLOOKUP($F181,PinMuxPub!$C$2:$M$132,MATCH(P$4,PinMuxPub!$C$2:$M$2,0),FALSE))</f>
        <v>kpp.COL[2]</v>
      </c>
      <c r="Q181" s="300" t="str">
        <f>IF(ISERROR(VLOOKUP(F181,PinMuxPub!$C$3:$C$132,1,FALSE)),"No","Yes")</f>
        <v>Yes</v>
      </c>
      <c r="R181" s="298" t="str">
        <f t="shared" si="23"/>
        <v>Yes</v>
      </c>
    </row>
    <row r="182" spans="1:18">
      <c r="A182" s="302">
        <f t="shared" si="19"/>
        <v>177</v>
      </c>
      <c r="B182" s="9">
        <f t="shared" si="16"/>
        <v>9</v>
      </c>
      <c r="C182" s="9">
        <f t="shared" si="17"/>
        <v>12</v>
      </c>
      <c r="D182" s="9" t="str">
        <f t="shared" si="18"/>
        <v>K</v>
      </c>
      <c r="E182" s="9">
        <f t="shared" si="20"/>
        <v>13</v>
      </c>
      <c r="F182" s="293" t="str">
        <f>VLOOKUP(D182,BallMap!$A$1:$X$39,MATCH(E182,BallMap!$A$1:$O$1,0),FALSE)</f>
        <v>VSS</v>
      </c>
      <c r="G182" s="288">
        <f t="shared" si="21"/>
        <v>178</v>
      </c>
      <c r="H182" s="11" t="str">
        <f t="shared" si="22"/>
        <v>K13</v>
      </c>
      <c r="I182" s="180" t="str">
        <f>IF(ISERROR(VLOOKUP($F182,PinMuxPub!$C$2:$M$132,MATCH(I$4,PinMuxPub!$C$2:$M$2,0),FALSE)),"",VLOOKUP($F182,PinMuxPub!$C$2:$M$132,MATCH(I$4,PinMuxPub!$C$2:$M$2,0),FALSE))</f>
        <v/>
      </c>
      <c r="J182" s="180" t="str">
        <f>IF(ISERROR(VLOOKUP($F182,PinMuxPub!$C$2:$M$132,MATCH(J$4,PinMuxPub!$C$2:$M$2,0),FALSE)),"",VLOOKUP($F182,PinMuxPub!$C$2:$M$132,MATCH(J$4,PinMuxPub!$C$2:$M$2,0),FALSE))</f>
        <v/>
      </c>
      <c r="K182" s="180" t="str">
        <f>IF(ISERROR(VLOOKUP($F182,PinMuxPub!$C$2:$M$132,MATCH(K$4,PinMuxPub!$C$2:$M$2,0),FALSE)),"",VLOOKUP($F182,PinMuxPub!$C$2:$M$132,MATCH(K$4,PinMuxPub!$C$2:$M$2,0),FALSE))</f>
        <v/>
      </c>
      <c r="L182" s="180" t="str">
        <f>IF(ISERROR(VLOOKUP($F182,PinMuxPub!$C$2:$M$132,MATCH(L$4,PinMuxPub!$C$2:$M$2,0),FALSE)),"",VLOOKUP($F182,PinMuxPub!$C$2:$M$132,MATCH(L$4,PinMuxPub!$C$2:$M$2,0),FALSE))</f>
        <v/>
      </c>
      <c r="M182" s="180" t="str">
        <f>IF(ISERROR(VLOOKUP($F182,PinMuxPub!$C$2:$M$132,MATCH(M$4,PinMuxPub!$C$2:$M$2,0),FALSE)),"",VLOOKUP($F182,PinMuxPub!$C$2:$M$132,MATCH(M$4,PinMuxPub!$C$2:$M$2,0),FALSE))</f>
        <v/>
      </c>
      <c r="N182" s="180" t="str">
        <f>IF(ISERROR(VLOOKUP($F182,PinMuxPub!$C$2:$M$132,MATCH(N$4,PinMuxPub!$C$2:$M$2,0),FALSE)),"",VLOOKUP($F182,PinMuxPub!$C$2:$M$132,MATCH(N$4,PinMuxPub!$C$2:$M$2,0),FALSE))</f>
        <v/>
      </c>
      <c r="O182" s="180" t="str">
        <f>IF(ISERROR(VLOOKUP($F182,PinMuxPub!$C$2:$M$132,MATCH(O$4,PinMuxPub!$C$2:$M$2,0),FALSE)),"",VLOOKUP($F182,PinMuxPub!$C$2:$M$132,MATCH(O$4,PinMuxPub!$C$2:$M$2,0),FALSE))</f>
        <v/>
      </c>
      <c r="P182" s="286" t="str">
        <f>IF(ISERROR(VLOOKUP($F182,PinMuxPub!$C$2:$M$132,MATCH(P$4,PinMuxPub!$C$2:$M$2,0),FALSE)),"",VLOOKUP($F182,PinMuxPub!$C$2:$M$132,MATCH(P$4,PinMuxPub!$C$2:$M$2,0),FALSE))</f>
        <v/>
      </c>
      <c r="Q182" s="300" t="str">
        <f>IF(ISERROR(VLOOKUP(F182,PinMuxPub!$C$3:$C$132,1,FALSE)),"No","Yes")</f>
        <v>No</v>
      </c>
      <c r="R182" s="298" t="str">
        <f t="shared" si="23"/>
        <v>No</v>
      </c>
    </row>
    <row r="183" spans="1:18">
      <c r="A183" s="302">
        <f t="shared" si="19"/>
        <v>178</v>
      </c>
      <c r="B183" s="9">
        <f t="shared" si="16"/>
        <v>10</v>
      </c>
      <c r="C183" s="9">
        <f t="shared" si="17"/>
        <v>12</v>
      </c>
      <c r="D183" s="9" t="str">
        <f t="shared" si="18"/>
        <v>L</v>
      </c>
      <c r="E183" s="9">
        <f t="shared" si="20"/>
        <v>13</v>
      </c>
      <c r="F183" s="293" t="str">
        <f>VLOOKUP(D183,BallMap!$A$1:$X$39,MATCH(E183,BallMap!$A$1:$O$1,0),FALSE)</f>
        <v>GPIO_AD_B1_10</v>
      </c>
      <c r="G183" s="288">
        <f t="shared" si="21"/>
        <v>179</v>
      </c>
      <c r="H183" s="11" t="str">
        <f t="shared" si="22"/>
        <v>L13</v>
      </c>
      <c r="I183" s="180" t="str">
        <f>IF(ISERROR(VLOOKUP($F183,PinMuxPub!$C$2:$M$132,MATCH(I$4,PinMuxPub!$C$2:$M$2,0),FALSE)),"",VLOOKUP($F183,PinMuxPub!$C$2:$M$132,MATCH(I$4,PinMuxPub!$C$2:$M$2,0),FALSE))</f>
        <v>flexspi.A_DATA[3]</v>
      </c>
      <c r="J183" s="180" t="str">
        <f>IF(ISERROR(VLOOKUP($F183,PinMuxPub!$C$2:$M$132,MATCH(J$4,PinMuxPub!$C$2:$M$2,0),FALSE)),"",VLOOKUP($F183,PinMuxPub!$C$2:$M$132,MATCH(J$4,PinMuxPub!$C$2:$M$2,0),FALSE))</f>
        <v>wdog1.WDOG_B</v>
      </c>
      <c r="K183" s="180" t="str">
        <f>IF(ISERROR(VLOOKUP($F183,PinMuxPub!$C$2:$M$132,MATCH(K$4,PinMuxPub!$C$2:$M$2,0),FALSE)),"",VLOOKUP($F183,PinMuxPub!$C$2:$M$132,MATCH(K$4,PinMuxPub!$C$2:$M$2,0),FALSE))</f>
        <v>lpuart8.TX</v>
      </c>
      <c r="L183" s="180" t="str">
        <f>IF(ISERROR(VLOOKUP($F183,PinMuxPub!$C$2:$M$132,MATCH(L$4,PinMuxPub!$C$2:$M$2,0),FALSE)),"",VLOOKUP($F183,PinMuxPub!$C$2:$M$132,MATCH(L$4,PinMuxPub!$C$2:$M$2,0),FALSE))</f>
        <v>sai1.RX_SYNC</v>
      </c>
      <c r="M183" s="180" t="str">
        <f>IF(ISERROR(VLOOKUP($F183,PinMuxPub!$C$2:$M$132,MATCH(M$4,PinMuxPub!$C$2:$M$2,0),FALSE)),"",VLOOKUP($F183,PinMuxPub!$C$2:$M$132,MATCH(M$4,PinMuxPub!$C$2:$M$2,0),FALSE))</f>
        <v>csi.DATA[7]</v>
      </c>
      <c r="N183" s="180" t="str">
        <f>IF(ISERROR(VLOOKUP($F183,PinMuxPub!$C$2:$M$132,MATCH(N$4,PinMuxPub!$C$2:$M$2,0),FALSE)),"",VLOOKUP($F183,PinMuxPub!$C$2:$M$132,MATCH(N$4,PinMuxPub!$C$2:$M$2,0),FALSE))</f>
        <v>gpio1.IO[26]</v>
      </c>
      <c r="O183" s="180" t="str">
        <f>IF(ISERROR(VLOOKUP($F183,PinMuxPub!$C$2:$M$132,MATCH(O$4,PinMuxPub!$C$2:$M$2,0),FALSE)),"",VLOOKUP($F183,PinMuxPub!$C$2:$M$132,MATCH(O$4,PinMuxPub!$C$2:$M$2,0),FALSE))</f>
        <v>usdhc2.WP</v>
      </c>
      <c r="P183" s="286" t="str">
        <f>IF(ISERROR(VLOOKUP($F183,PinMuxPub!$C$2:$M$132,MATCH(P$4,PinMuxPub!$C$2:$M$2,0),FALSE)),"",VLOOKUP($F183,PinMuxPub!$C$2:$M$132,MATCH(P$4,PinMuxPub!$C$2:$M$2,0),FALSE))</f>
        <v>kpp.ROW[2]</v>
      </c>
      <c r="Q183" s="300" t="str">
        <f>IF(ISERROR(VLOOKUP(F183,PinMuxPub!$C$3:$C$132,1,FALSE)),"No","Yes")</f>
        <v>Yes</v>
      </c>
      <c r="R183" s="298" t="str">
        <f t="shared" si="23"/>
        <v>Yes</v>
      </c>
    </row>
    <row r="184" spans="1:18">
      <c r="A184" s="302">
        <f t="shared" si="19"/>
        <v>179</v>
      </c>
      <c r="B184" s="9">
        <f t="shared" si="16"/>
        <v>11</v>
      </c>
      <c r="C184" s="9">
        <f t="shared" si="17"/>
        <v>12</v>
      </c>
      <c r="D184" s="9" t="str">
        <f t="shared" si="18"/>
        <v>M</v>
      </c>
      <c r="E184" s="9">
        <f t="shared" si="20"/>
        <v>13</v>
      </c>
      <c r="F184" s="293" t="str">
        <f>VLOOKUP(D184,BallMap!$A$1:$X$39,MATCH(E184,BallMap!$A$1:$O$1,0),FALSE)</f>
        <v>GPIO_AD_B1_09</v>
      </c>
      <c r="G184" s="288">
        <f t="shared" si="21"/>
        <v>180</v>
      </c>
      <c r="H184" s="11" t="str">
        <f t="shared" si="22"/>
        <v>M13</v>
      </c>
      <c r="I184" s="180" t="str">
        <f>IF(ISERROR(VLOOKUP($F184,PinMuxPub!$C$2:$M$132,MATCH(I$4,PinMuxPub!$C$2:$M$2,0),FALSE)),"",VLOOKUP($F184,PinMuxPub!$C$2:$M$132,MATCH(I$4,PinMuxPub!$C$2:$M$2,0),FALSE))</f>
        <v>flexspi.A_DQS</v>
      </c>
      <c r="J184" s="180" t="str">
        <f>IF(ISERROR(VLOOKUP($F184,PinMuxPub!$C$2:$M$132,MATCH(J$4,PinMuxPub!$C$2:$M$2,0),FALSE)),"",VLOOKUP($F184,PinMuxPub!$C$2:$M$132,MATCH(J$4,PinMuxPub!$C$2:$M$2,0),FALSE))</f>
        <v>flexpwm4.PWMA[1]</v>
      </c>
      <c r="K184" s="180" t="str">
        <f>IF(ISERROR(VLOOKUP($F184,PinMuxPub!$C$2:$M$132,MATCH(K$4,PinMuxPub!$C$2:$M$2,0),FALSE)),"",VLOOKUP($F184,PinMuxPub!$C$2:$M$132,MATCH(K$4,PinMuxPub!$C$2:$M$2,0),FALSE))</f>
        <v>flexcan1.RX</v>
      </c>
      <c r="L184" s="180" t="str">
        <f>IF(ISERROR(VLOOKUP($F184,PinMuxPub!$C$2:$M$132,MATCH(L$4,PinMuxPub!$C$2:$M$2,0),FALSE)),"",VLOOKUP($F184,PinMuxPub!$C$2:$M$132,MATCH(L$4,PinMuxPub!$C$2:$M$2,0),FALSE))</f>
        <v>sai1.MCLK</v>
      </c>
      <c r="M184" s="180" t="str">
        <f>IF(ISERROR(VLOOKUP($F184,PinMuxPub!$C$2:$M$132,MATCH(M$4,PinMuxPub!$C$2:$M$2,0),FALSE)),"",VLOOKUP($F184,PinMuxPub!$C$2:$M$132,MATCH(M$4,PinMuxPub!$C$2:$M$2,0),FALSE))</f>
        <v>csi.DATA[8]</v>
      </c>
      <c r="N184" s="180" t="str">
        <f>IF(ISERROR(VLOOKUP($F184,PinMuxPub!$C$2:$M$132,MATCH(N$4,PinMuxPub!$C$2:$M$2,0),FALSE)),"",VLOOKUP($F184,PinMuxPub!$C$2:$M$132,MATCH(N$4,PinMuxPub!$C$2:$M$2,0),FALSE))</f>
        <v>gpio1.IO[25]</v>
      </c>
      <c r="O184" s="180" t="str">
        <f>IF(ISERROR(VLOOKUP($F184,PinMuxPub!$C$2:$M$132,MATCH(O$4,PinMuxPub!$C$2:$M$2,0),FALSE)),"",VLOOKUP($F184,PinMuxPub!$C$2:$M$132,MATCH(O$4,PinMuxPub!$C$2:$M$2,0),FALSE))</f>
        <v>usdhc2.CLK</v>
      </c>
      <c r="P184" s="286" t="str">
        <f>IF(ISERROR(VLOOKUP($F184,PinMuxPub!$C$2:$M$132,MATCH(P$4,PinMuxPub!$C$2:$M$2,0),FALSE)),"",VLOOKUP($F184,PinMuxPub!$C$2:$M$132,MATCH(P$4,PinMuxPub!$C$2:$M$2,0),FALSE))</f>
        <v>kpp.COL[3]</v>
      </c>
      <c r="Q184" s="300" t="str">
        <f>IF(ISERROR(VLOOKUP(F184,PinMuxPub!$C$3:$C$132,1,FALSE)),"No","Yes")</f>
        <v>Yes</v>
      </c>
      <c r="R184" s="298" t="str">
        <f t="shared" si="23"/>
        <v>Yes</v>
      </c>
    </row>
    <row r="185" spans="1:18">
      <c r="A185" s="302">
        <f t="shared" si="19"/>
        <v>180</v>
      </c>
      <c r="B185" s="9">
        <f t="shared" si="16"/>
        <v>12</v>
      </c>
      <c r="C185" s="9">
        <f t="shared" si="17"/>
        <v>12</v>
      </c>
      <c r="D185" s="9" t="str">
        <f t="shared" si="18"/>
        <v>N</v>
      </c>
      <c r="E185" s="9">
        <f t="shared" si="20"/>
        <v>13</v>
      </c>
      <c r="F185" s="293" t="str">
        <f>VLOOKUP(D185,BallMap!$A$1:$X$39,MATCH(E185,BallMap!$A$1:$O$1,0),FALSE)</f>
        <v>CCM_CLK1_P</v>
      </c>
      <c r="G185" s="288">
        <f t="shared" si="21"/>
        <v>181</v>
      </c>
      <c r="H185" s="11" t="str">
        <f t="shared" si="22"/>
        <v>N13</v>
      </c>
      <c r="I185" s="180" t="str">
        <f>IF(ISERROR(VLOOKUP($F185,PinMuxPub!$C$2:$M$132,MATCH(I$4,PinMuxPub!$C$2:$M$2,0),FALSE)),"",VLOOKUP($F185,PinMuxPub!$C$2:$M$132,MATCH(I$4,PinMuxPub!$C$2:$M$2,0),FALSE))</f>
        <v/>
      </c>
      <c r="J185" s="180" t="str">
        <f>IF(ISERROR(VLOOKUP($F185,PinMuxPub!$C$2:$M$132,MATCH(J$4,PinMuxPub!$C$2:$M$2,0),FALSE)),"",VLOOKUP($F185,PinMuxPub!$C$2:$M$132,MATCH(J$4,PinMuxPub!$C$2:$M$2,0),FALSE))</f>
        <v/>
      </c>
      <c r="K185" s="180" t="str">
        <f>IF(ISERROR(VLOOKUP($F185,PinMuxPub!$C$2:$M$132,MATCH(K$4,PinMuxPub!$C$2:$M$2,0),FALSE)),"",VLOOKUP($F185,PinMuxPub!$C$2:$M$132,MATCH(K$4,PinMuxPub!$C$2:$M$2,0),FALSE))</f>
        <v/>
      </c>
      <c r="L185" s="180" t="str">
        <f>IF(ISERROR(VLOOKUP($F185,PinMuxPub!$C$2:$M$132,MATCH(L$4,PinMuxPub!$C$2:$M$2,0),FALSE)),"",VLOOKUP($F185,PinMuxPub!$C$2:$M$132,MATCH(L$4,PinMuxPub!$C$2:$M$2,0),FALSE))</f>
        <v/>
      </c>
      <c r="M185" s="180" t="str">
        <f>IF(ISERROR(VLOOKUP($F185,PinMuxPub!$C$2:$M$132,MATCH(M$4,PinMuxPub!$C$2:$M$2,0),FALSE)),"",VLOOKUP($F185,PinMuxPub!$C$2:$M$132,MATCH(M$4,PinMuxPub!$C$2:$M$2,0),FALSE))</f>
        <v/>
      </c>
      <c r="N185" s="180" t="str">
        <f>IF(ISERROR(VLOOKUP($F185,PinMuxPub!$C$2:$M$132,MATCH(N$4,PinMuxPub!$C$2:$M$2,0),FALSE)),"",VLOOKUP($F185,PinMuxPub!$C$2:$M$132,MATCH(N$4,PinMuxPub!$C$2:$M$2,0),FALSE))</f>
        <v/>
      </c>
      <c r="O185" s="180" t="str">
        <f>IF(ISERROR(VLOOKUP($F185,PinMuxPub!$C$2:$M$132,MATCH(O$4,PinMuxPub!$C$2:$M$2,0),FALSE)),"",VLOOKUP($F185,PinMuxPub!$C$2:$M$132,MATCH(O$4,PinMuxPub!$C$2:$M$2,0),FALSE))</f>
        <v/>
      </c>
      <c r="P185" s="286" t="str">
        <f>IF(ISERROR(VLOOKUP($F185,PinMuxPub!$C$2:$M$132,MATCH(P$4,PinMuxPub!$C$2:$M$2,0),FALSE)),"",VLOOKUP($F185,PinMuxPub!$C$2:$M$132,MATCH(P$4,PinMuxPub!$C$2:$M$2,0),FALSE))</f>
        <v/>
      </c>
      <c r="Q185" s="300" t="str">
        <f>IF(ISERROR(VLOOKUP(F185,PinMuxPub!$C$3:$C$132,1,FALSE)),"No","Yes")</f>
        <v>No</v>
      </c>
      <c r="R185" s="298" t="str">
        <f t="shared" si="23"/>
        <v>No</v>
      </c>
    </row>
    <row r="186" spans="1:18">
      <c r="A186" s="302">
        <f t="shared" si="19"/>
        <v>181</v>
      </c>
      <c r="B186" s="9">
        <f t="shared" si="16"/>
        <v>13</v>
      </c>
      <c r="C186" s="9">
        <f t="shared" si="17"/>
        <v>12</v>
      </c>
      <c r="D186" s="9" t="str">
        <f t="shared" si="18"/>
        <v>P</v>
      </c>
      <c r="E186" s="9">
        <f t="shared" si="20"/>
        <v>13</v>
      </c>
      <c r="F186" s="293" t="str">
        <f>VLOOKUP(D186,BallMap!$A$1:$X$39,MATCH(E186,BallMap!$A$1:$O$1,0),FALSE)</f>
        <v>CCM_CLK1_N</v>
      </c>
      <c r="G186" s="288">
        <f t="shared" si="21"/>
        <v>182</v>
      </c>
      <c r="H186" s="11" t="str">
        <f t="shared" si="22"/>
        <v>P13</v>
      </c>
      <c r="I186" s="180" t="str">
        <f>IF(ISERROR(VLOOKUP($F186,PinMuxPub!$C$2:$M$132,MATCH(I$4,PinMuxPub!$C$2:$M$2,0),FALSE)),"",VLOOKUP($F186,PinMuxPub!$C$2:$M$132,MATCH(I$4,PinMuxPub!$C$2:$M$2,0),FALSE))</f>
        <v/>
      </c>
      <c r="J186" s="180" t="str">
        <f>IF(ISERROR(VLOOKUP($F186,PinMuxPub!$C$2:$M$132,MATCH(J$4,PinMuxPub!$C$2:$M$2,0),FALSE)),"",VLOOKUP($F186,PinMuxPub!$C$2:$M$132,MATCH(J$4,PinMuxPub!$C$2:$M$2,0),FALSE))</f>
        <v/>
      </c>
      <c r="K186" s="180" t="str">
        <f>IF(ISERROR(VLOOKUP($F186,PinMuxPub!$C$2:$M$132,MATCH(K$4,PinMuxPub!$C$2:$M$2,0),FALSE)),"",VLOOKUP($F186,PinMuxPub!$C$2:$M$132,MATCH(K$4,PinMuxPub!$C$2:$M$2,0),FALSE))</f>
        <v/>
      </c>
      <c r="L186" s="180" t="str">
        <f>IF(ISERROR(VLOOKUP($F186,PinMuxPub!$C$2:$M$132,MATCH(L$4,PinMuxPub!$C$2:$M$2,0),FALSE)),"",VLOOKUP($F186,PinMuxPub!$C$2:$M$132,MATCH(L$4,PinMuxPub!$C$2:$M$2,0),FALSE))</f>
        <v/>
      </c>
      <c r="M186" s="180" t="str">
        <f>IF(ISERROR(VLOOKUP($F186,PinMuxPub!$C$2:$M$132,MATCH(M$4,PinMuxPub!$C$2:$M$2,0),FALSE)),"",VLOOKUP($F186,PinMuxPub!$C$2:$M$132,MATCH(M$4,PinMuxPub!$C$2:$M$2,0),FALSE))</f>
        <v/>
      </c>
      <c r="N186" s="180" t="str">
        <f>IF(ISERROR(VLOOKUP($F186,PinMuxPub!$C$2:$M$132,MATCH(N$4,PinMuxPub!$C$2:$M$2,0),FALSE)),"",VLOOKUP($F186,PinMuxPub!$C$2:$M$132,MATCH(N$4,PinMuxPub!$C$2:$M$2,0),FALSE))</f>
        <v/>
      </c>
      <c r="O186" s="180" t="str">
        <f>IF(ISERROR(VLOOKUP($F186,PinMuxPub!$C$2:$M$132,MATCH(O$4,PinMuxPub!$C$2:$M$2,0),FALSE)),"",VLOOKUP($F186,PinMuxPub!$C$2:$M$132,MATCH(O$4,PinMuxPub!$C$2:$M$2,0),FALSE))</f>
        <v/>
      </c>
      <c r="P186" s="286" t="str">
        <f>IF(ISERROR(VLOOKUP($F186,PinMuxPub!$C$2:$M$132,MATCH(P$4,PinMuxPub!$C$2:$M$2,0),FALSE)),"",VLOOKUP($F186,PinMuxPub!$C$2:$M$132,MATCH(P$4,PinMuxPub!$C$2:$M$2,0),FALSE))</f>
        <v/>
      </c>
      <c r="Q186" s="300" t="str">
        <f>IF(ISERROR(VLOOKUP(F186,PinMuxPub!$C$3:$C$132,1,FALSE)),"No","Yes")</f>
        <v>No</v>
      </c>
      <c r="R186" s="298" t="str">
        <f t="shared" si="23"/>
        <v>No</v>
      </c>
    </row>
    <row r="187" spans="1:18">
      <c r="A187" s="302">
        <f t="shared" si="19"/>
        <v>182</v>
      </c>
      <c r="B187" s="9">
        <f t="shared" si="16"/>
        <v>0</v>
      </c>
      <c r="C187" s="9">
        <f t="shared" si="17"/>
        <v>13</v>
      </c>
      <c r="D187" s="9" t="str">
        <f t="shared" si="18"/>
        <v>A</v>
      </c>
      <c r="E187" s="9">
        <f t="shared" si="20"/>
        <v>14</v>
      </c>
      <c r="F187" s="293" t="str">
        <f>VLOOKUP(D187,BallMap!$A$1:$X$39,MATCH(E187,BallMap!$A$1:$O$1,0),FALSE)</f>
        <v>VSS</v>
      </c>
      <c r="G187" s="288">
        <f t="shared" si="21"/>
        <v>183</v>
      </c>
      <c r="H187" s="11" t="str">
        <f t="shared" si="22"/>
        <v>A14</v>
      </c>
      <c r="I187" s="180" t="str">
        <f>IF(ISERROR(VLOOKUP($F187,PinMuxPub!$C$2:$M$132,MATCH(I$4,PinMuxPub!$C$2:$M$2,0),FALSE)),"",VLOOKUP($F187,PinMuxPub!$C$2:$M$132,MATCH(I$4,PinMuxPub!$C$2:$M$2,0),FALSE))</f>
        <v/>
      </c>
      <c r="J187" s="180" t="str">
        <f>IF(ISERROR(VLOOKUP($F187,PinMuxPub!$C$2:$M$132,MATCH(J$4,PinMuxPub!$C$2:$M$2,0),FALSE)),"",VLOOKUP($F187,PinMuxPub!$C$2:$M$132,MATCH(J$4,PinMuxPub!$C$2:$M$2,0),FALSE))</f>
        <v/>
      </c>
      <c r="K187" s="180" t="str">
        <f>IF(ISERROR(VLOOKUP($F187,PinMuxPub!$C$2:$M$132,MATCH(K$4,PinMuxPub!$C$2:$M$2,0),FALSE)),"",VLOOKUP($F187,PinMuxPub!$C$2:$M$132,MATCH(K$4,PinMuxPub!$C$2:$M$2,0),FALSE))</f>
        <v/>
      </c>
      <c r="L187" s="180" t="str">
        <f>IF(ISERROR(VLOOKUP($F187,PinMuxPub!$C$2:$M$132,MATCH(L$4,PinMuxPub!$C$2:$M$2,0),FALSE)),"",VLOOKUP($F187,PinMuxPub!$C$2:$M$132,MATCH(L$4,PinMuxPub!$C$2:$M$2,0),FALSE))</f>
        <v/>
      </c>
      <c r="M187" s="180" t="str">
        <f>IF(ISERROR(VLOOKUP($F187,PinMuxPub!$C$2:$M$132,MATCH(M$4,PinMuxPub!$C$2:$M$2,0),FALSE)),"",VLOOKUP($F187,PinMuxPub!$C$2:$M$132,MATCH(M$4,PinMuxPub!$C$2:$M$2,0),FALSE))</f>
        <v/>
      </c>
      <c r="N187" s="180" t="str">
        <f>IF(ISERROR(VLOOKUP($F187,PinMuxPub!$C$2:$M$132,MATCH(N$4,PinMuxPub!$C$2:$M$2,0),FALSE)),"",VLOOKUP($F187,PinMuxPub!$C$2:$M$132,MATCH(N$4,PinMuxPub!$C$2:$M$2,0),FALSE))</f>
        <v/>
      </c>
      <c r="O187" s="180" t="str">
        <f>IF(ISERROR(VLOOKUP($F187,PinMuxPub!$C$2:$M$132,MATCH(O$4,PinMuxPub!$C$2:$M$2,0),FALSE)),"",VLOOKUP($F187,PinMuxPub!$C$2:$M$132,MATCH(O$4,PinMuxPub!$C$2:$M$2,0),FALSE))</f>
        <v/>
      </c>
      <c r="P187" s="286" t="str">
        <f>IF(ISERROR(VLOOKUP($F187,PinMuxPub!$C$2:$M$132,MATCH(P$4,PinMuxPub!$C$2:$M$2,0),FALSE)),"",VLOOKUP($F187,PinMuxPub!$C$2:$M$132,MATCH(P$4,PinMuxPub!$C$2:$M$2,0),FALSE))</f>
        <v/>
      </c>
      <c r="Q187" s="300" t="str">
        <f>IF(ISERROR(VLOOKUP(F187,PinMuxPub!$C$3:$C$132,1,FALSE)),"No","Yes")</f>
        <v>No</v>
      </c>
      <c r="R187" s="298" t="str">
        <f t="shared" si="23"/>
        <v>No</v>
      </c>
    </row>
    <row r="188" spans="1:18">
      <c r="A188" s="302">
        <f t="shared" si="19"/>
        <v>183</v>
      </c>
      <c r="B188" s="9">
        <f t="shared" si="16"/>
        <v>1</v>
      </c>
      <c r="C188" s="9">
        <f t="shared" si="17"/>
        <v>13</v>
      </c>
      <c r="D188" s="9" t="str">
        <f t="shared" si="18"/>
        <v>B</v>
      </c>
      <c r="E188" s="9">
        <f t="shared" si="20"/>
        <v>14</v>
      </c>
      <c r="F188" s="293" t="str">
        <f>VLOOKUP(D188,BallMap!$A$1:$X$39,MATCH(E188,BallMap!$A$1:$O$1,0),FALSE)</f>
        <v>GPIO_B1_15</v>
      </c>
      <c r="G188" s="288">
        <f t="shared" si="21"/>
        <v>184</v>
      </c>
      <c r="H188" s="11" t="str">
        <f t="shared" si="22"/>
        <v>B14</v>
      </c>
      <c r="I188" s="180" t="str">
        <f>IF(ISERROR(VLOOKUP($F188,PinMuxPub!$C$2:$M$132,MATCH(I$4,PinMuxPub!$C$2:$M$2,0),FALSE)),"",VLOOKUP($F188,PinMuxPub!$C$2:$M$132,MATCH(I$4,PinMuxPub!$C$2:$M$2,0),FALSE))</f>
        <v>enet.MDIO</v>
      </c>
      <c r="J188" s="180" t="str">
        <f>IF(ISERROR(VLOOKUP($F188,PinMuxPub!$C$2:$M$132,MATCH(J$4,PinMuxPub!$C$2:$M$2,0),FALSE)),"",VLOOKUP($F188,PinMuxPub!$C$2:$M$132,MATCH(J$4,PinMuxPub!$C$2:$M$2,0),FALSE))</f>
        <v>flexpwm4.PWMA[3]</v>
      </c>
      <c r="K188" s="180" t="str">
        <f>IF(ISERROR(VLOOKUP($F188,PinMuxPub!$C$2:$M$132,MATCH(K$4,PinMuxPub!$C$2:$M$2,0),FALSE)),"",VLOOKUP($F188,PinMuxPub!$C$2:$M$132,MATCH(K$4,PinMuxPub!$C$2:$M$2,0),FALSE))</f>
        <v>csi.MCLK</v>
      </c>
      <c r="L188" s="180" t="str">
        <f>IF(ISERROR(VLOOKUP($F188,PinMuxPub!$C$2:$M$132,MATCH(L$4,PinMuxPub!$C$2:$M$2,0),FALSE)),"",VLOOKUP($F188,PinMuxPub!$C$2:$M$132,MATCH(L$4,PinMuxPub!$C$2:$M$2,0),FALSE))</f>
        <v>xbar1.XBAR_IN[3]</v>
      </c>
      <c r="M188" s="180" t="str">
        <f>IF(ISERROR(VLOOKUP($F188,PinMuxPub!$C$2:$M$132,MATCH(M$4,PinMuxPub!$C$2:$M$2,0),FALSE)),"",VLOOKUP($F188,PinMuxPub!$C$2:$M$132,MATCH(M$4,PinMuxPub!$C$2:$M$2,0),FALSE))</f>
        <v>flexio2.FLEXIO[31]</v>
      </c>
      <c r="N188" s="180" t="str">
        <f>IF(ISERROR(VLOOKUP($F188,PinMuxPub!$C$2:$M$132,MATCH(N$4,PinMuxPub!$C$2:$M$2,0),FALSE)),"",VLOOKUP($F188,PinMuxPub!$C$2:$M$132,MATCH(N$4,PinMuxPub!$C$2:$M$2,0),FALSE))</f>
        <v>gpio2.IO[31]</v>
      </c>
      <c r="O188" s="180" t="str">
        <f>IF(ISERROR(VLOOKUP($F188,PinMuxPub!$C$2:$M$132,MATCH(O$4,PinMuxPub!$C$2:$M$2,0),FALSE)),"",VLOOKUP($F188,PinMuxPub!$C$2:$M$132,MATCH(O$4,PinMuxPub!$C$2:$M$2,0),FALSE))</f>
        <v>usdhc1.RESET_B</v>
      </c>
      <c r="P188" s="286" t="str">
        <f>IF(ISERROR(VLOOKUP($F188,PinMuxPub!$C$2:$M$132,MATCH(P$4,PinMuxPub!$C$2:$M$2,0),FALSE)),"",VLOOKUP($F188,PinMuxPub!$C$2:$M$132,MATCH(P$4,PinMuxPub!$C$2:$M$2,0),FALSE))</f>
        <v>tpsmp.HDATA[29]</v>
      </c>
      <c r="Q188" s="300" t="str">
        <f>IF(ISERROR(VLOOKUP(F188,PinMuxPub!$C$3:$C$132,1,FALSE)),"No","Yes")</f>
        <v>Yes</v>
      </c>
      <c r="R188" s="298" t="str">
        <f t="shared" si="23"/>
        <v>Yes</v>
      </c>
    </row>
    <row r="189" spans="1:18">
      <c r="A189" s="302">
        <f t="shared" si="19"/>
        <v>184</v>
      </c>
      <c r="B189" s="9">
        <f t="shared" si="16"/>
        <v>2</v>
      </c>
      <c r="C189" s="9">
        <f t="shared" si="17"/>
        <v>13</v>
      </c>
      <c r="D189" s="9" t="str">
        <f t="shared" si="18"/>
        <v>C</v>
      </c>
      <c r="E189" s="9">
        <f t="shared" si="20"/>
        <v>14</v>
      </c>
      <c r="F189" s="293" t="str">
        <f>VLOOKUP(D189,BallMap!$A$1:$X$39,MATCH(E189,BallMap!$A$1:$O$1,0),FALSE)</f>
        <v>GPIO_B1_14</v>
      </c>
      <c r="G189" s="288">
        <f t="shared" si="21"/>
        <v>185</v>
      </c>
      <c r="H189" s="11" t="str">
        <f t="shared" si="22"/>
        <v>C14</v>
      </c>
      <c r="I189" s="180" t="str">
        <f>IF(ISERROR(VLOOKUP($F189,PinMuxPub!$C$2:$M$132,MATCH(I$4,PinMuxPub!$C$2:$M$2,0),FALSE)),"",VLOOKUP($F189,PinMuxPub!$C$2:$M$132,MATCH(I$4,PinMuxPub!$C$2:$M$2,0),FALSE))</f>
        <v>enet.MDC</v>
      </c>
      <c r="J189" s="180" t="str">
        <f>IF(ISERROR(VLOOKUP($F189,PinMuxPub!$C$2:$M$132,MATCH(J$4,PinMuxPub!$C$2:$M$2,0),FALSE)),"",VLOOKUP($F189,PinMuxPub!$C$2:$M$132,MATCH(J$4,PinMuxPub!$C$2:$M$2,0),FALSE))</f>
        <v>flexpwm4.PWMA[2]</v>
      </c>
      <c r="K189" s="180" t="str">
        <f>IF(ISERROR(VLOOKUP($F189,PinMuxPub!$C$2:$M$132,MATCH(K$4,PinMuxPub!$C$2:$M$2,0),FALSE)),"",VLOOKUP($F189,PinMuxPub!$C$2:$M$132,MATCH(K$4,PinMuxPub!$C$2:$M$2,0),FALSE))</f>
        <v>csi.HSYNC</v>
      </c>
      <c r="L189" s="180" t="str">
        <f>IF(ISERROR(VLOOKUP($F189,PinMuxPub!$C$2:$M$132,MATCH(L$4,PinMuxPub!$C$2:$M$2,0),FALSE)),"",VLOOKUP($F189,PinMuxPub!$C$2:$M$132,MATCH(L$4,PinMuxPub!$C$2:$M$2,0),FALSE))</f>
        <v>xbar1.XBAR_IN[2]</v>
      </c>
      <c r="M189" s="180" t="str">
        <f>IF(ISERROR(VLOOKUP($F189,PinMuxPub!$C$2:$M$132,MATCH(M$4,PinMuxPub!$C$2:$M$2,0),FALSE)),"",VLOOKUP($F189,PinMuxPub!$C$2:$M$132,MATCH(M$4,PinMuxPub!$C$2:$M$2,0),FALSE))</f>
        <v>flexio2.FLEXIO[30]</v>
      </c>
      <c r="N189" s="180" t="str">
        <f>IF(ISERROR(VLOOKUP($F189,PinMuxPub!$C$2:$M$132,MATCH(N$4,PinMuxPub!$C$2:$M$2,0),FALSE)),"",VLOOKUP($F189,PinMuxPub!$C$2:$M$132,MATCH(N$4,PinMuxPub!$C$2:$M$2,0),FALSE))</f>
        <v>gpio2.IO[30]</v>
      </c>
      <c r="O189" s="180" t="str">
        <f>IF(ISERROR(VLOOKUP($F189,PinMuxPub!$C$2:$M$132,MATCH(O$4,PinMuxPub!$C$2:$M$2,0),FALSE)),"",VLOOKUP($F189,PinMuxPub!$C$2:$M$132,MATCH(O$4,PinMuxPub!$C$2:$M$2,0),FALSE))</f>
        <v>usdhc1.VSELECT</v>
      </c>
      <c r="P189" s="286" t="str">
        <f>IF(ISERROR(VLOOKUP($F189,PinMuxPub!$C$2:$M$132,MATCH(P$4,PinMuxPub!$C$2:$M$2,0),FALSE)),"",VLOOKUP($F189,PinMuxPub!$C$2:$M$132,MATCH(P$4,PinMuxPub!$C$2:$M$2,0),FALSE))</f>
        <v>tpsmp.HDATA[28]</v>
      </c>
      <c r="Q189" s="300" t="str">
        <f>IF(ISERROR(VLOOKUP(F189,PinMuxPub!$C$3:$C$132,1,FALSE)),"No","Yes")</f>
        <v>Yes</v>
      </c>
      <c r="R189" s="298" t="str">
        <f t="shared" si="23"/>
        <v>Yes</v>
      </c>
    </row>
    <row r="190" spans="1:18">
      <c r="A190" s="302">
        <f t="shared" si="19"/>
        <v>185</v>
      </c>
      <c r="B190" s="9">
        <f t="shared" si="16"/>
        <v>3</v>
      </c>
      <c r="C190" s="9">
        <f t="shared" si="17"/>
        <v>13</v>
      </c>
      <c r="D190" s="9" t="str">
        <f t="shared" si="18"/>
        <v>D</v>
      </c>
      <c r="E190" s="9">
        <f t="shared" si="20"/>
        <v>14</v>
      </c>
      <c r="F190" s="293" t="str">
        <f>VLOOKUP(D190,BallMap!$A$1:$X$39,MATCH(E190,BallMap!$A$1:$O$1,0),FALSE)</f>
        <v>GPIO_B1_13</v>
      </c>
      <c r="G190" s="288">
        <f t="shared" si="21"/>
        <v>186</v>
      </c>
      <c r="H190" s="11" t="str">
        <f t="shared" si="22"/>
        <v>D14</v>
      </c>
      <c r="I190" s="180" t="str">
        <f>IF(ISERROR(VLOOKUP($F190,PinMuxPub!$C$2:$M$132,MATCH(I$4,PinMuxPub!$C$2:$M$2,0),FALSE)),"",VLOOKUP($F190,PinMuxPub!$C$2:$M$132,MATCH(I$4,PinMuxPub!$C$2:$M$2,0),FALSE))</f>
        <v>wdog1.WDOG_B</v>
      </c>
      <c r="J190" s="180" t="str">
        <f>IF(ISERROR(VLOOKUP($F190,PinMuxPub!$C$2:$M$132,MATCH(J$4,PinMuxPub!$C$2:$M$2,0),FALSE)),"",VLOOKUP($F190,PinMuxPub!$C$2:$M$132,MATCH(J$4,PinMuxPub!$C$2:$M$2,0),FALSE))</f>
        <v>lpuart5.RX</v>
      </c>
      <c r="K190" s="180" t="str">
        <f>IF(ISERROR(VLOOKUP($F190,PinMuxPub!$C$2:$M$132,MATCH(K$4,PinMuxPub!$C$2:$M$2,0),FALSE)),"",VLOOKUP($F190,PinMuxPub!$C$2:$M$132,MATCH(K$4,PinMuxPub!$C$2:$M$2,0),FALSE))</f>
        <v>csi.VSYNC</v>
      </c>
      <c r="L190" s="180" t="str">
        <f>IF(ISERROR(VLOOKUP($F190,PinMuxPub!$C$2:$M$132,MATCH(L$4,PinMuxPub!$C$2:$M$2,0),FALSE)),"",VLOOKUP($F190,PinMuxPub!$C$2:$M$132,MATCH(L$4,PinMuxPub!$C$2:$M$2,0),FALSE))</f>
        <v>enet.1588_EVENT0_OUT</v>
      </c>
      <c r="M190" s="180" t="str">
        <f>IF(ISERROR(VLOOKUP($F190,PinMuxPub!$C$2:$M$132,MATCH(M$4,PinMuxPub!$C$2:$M$2,0),FALSE)),"",VLOOKUP($F190,PinMuxPub!$C$2:$M$132,MATCH(M$4,PinMuxPub!$C$2:$M$2,0),FALSE))</f>
        <v>flexio2.FLEXIO[29]</v>
      </c>
      <c r="N190" s="180" t="str">
        <f>IF(ISERROR(VLOOKUP($F190,PinMuxPub!$C$2:$M$132,MATCH(N$4,PinMuxPub!$C$2:$M$2,0),FALSE)),"",VLOOKUP($F190,PinMuxPub!$C$2:$M$132,MATCH(N$4,PinMuxPub!$C$2:$M$2,0),FALSE))</f>
        <v>gpio2.IO[29]</v>
      </c>
      <c r="O190" s="180" t="str">
        <f>IF(ISERROR(VLOOKUP($F190,PinMuxPub!$C$2:$M$132,MATCH(O$4,PinMuxPub!$C$2:$M$2,0),FALSE)),"",VLOOKUP($F190,PinMuxPub!$C$2:$M$132,MATCH(O$4,PinMuxPub!$C$2:$M$2,0),FALSE))</f>
        <v>usdhc1.WP</v>
      </c>
      <c r="P190" s="286" t="str">
        <f>IF(ISERROR(VLOOKUP($F190,PinMuxPub!$C$2:$M$132,MATCH(P$4,PinMuxPub!$C$2:$M$2,0),FALSE)),"",VLOOKUP($F190,PinMuxPub!$C$2:$M$132,MATCH(P$4,PinMuxPub!$C$2:$M$2,0),FALSE))</f>
        <v>tpsmp.HDATA[27]</v>
      </c>
      <c r="Q190" s="300" t="str">
        <f>IF(ISERROR(VLOOKUP(F190,PinMuxPub!$C$3:$C$132,1,FALSE)),"No","Yes")</f>
        <v>Yes</v>
      </c>
      <c r="R190" s="298" t="str">
        <f t="shared" si="23"/>
        <v>Yes</v>
      </c>
    </row>
    <row r="191" spans="1:18">
      <c r="A191" s="302">
        <f t="shared" si="19"/>
        <v>186</v>
      </c>
      <c r="B191" s="9">
        <f t="shared" si="16"/>
        <v>4</v>
      </c>
      <c r="C191" s="9">
        <f t="shared" si="17"/>
        <v>13</v>
      </c>
      <c r="D191" s="9" t="str">
        <f t="shared" si="18"/>
        <v>E</v>
      </c>
      <c r="E191" s="9">
        <f t="shared" si="20"/>
        <v>14</v>
      </c>
      <c r="F191" s="293" t="str">
        <f>VLOOKUP(D191,BallMap!$A$1:$X$39,MATCH(E191,BallMap!$A$1:$O$1,0),FALSE)</f>
        <v>GPIO_AD_B0_06</v>
      </c>
      <c r="G191" s="288">
        <f t="shared" si="21"/>
        <v>187</v>
      </c>
      <c r="H191" s="11" t="str">
        <f t="shared" si="22"/>
        <v>E14</v>
      </c>
      <c r="I191" s="180" t="str">
        <f>IF(ISERROR(VLOOKUP($F191,PinMuxPub!$C$2:$M$132,MATCH(I$4,PinMuxPub!$C$2:$M$2,0),FALSE)),"",VLOOKUP($F191,PinMuxPub!$C$2:$M$132,MATCH(I$4,PinMuxPub!$C$2:$M$2,0),FALSE))</f>
        <v>jtag.TMS</v>
      </c>
      <c r="J191" s="180" t="str">
        <f>IF(ISERROR(VLOOKUP($F191,PinMuxPub!$C$2:$M$132,MATCH(J$4,PinMuxPub!$C$2:$M$2,0),FALSE)),"",VLOOKUP($F191,PinMuxPub!$C$2:$M$132,MATCH(J$4,PinMuxPub!$C$2:$M$2,0),FALSE))</f>
        <v>gpt2.COMPARE1</v>
      </c>
      <c r="K191" s="180" t="str">
        <f>IF(ISERROR(VLOOKUP($F191,PinMuxPub!$C$2:$M$132,MATCH(K$4,PinMuxPub!$C$2:$M$2,0),FALSE)),"",VLOOKUP($F191,PinMuxPub!$C$2:$M$132,MATCH(K$4,PinMuxPub!$C$2:$M$2,0),FALSE))</f>
        <v>enet.RX_CLK</v>
      </c>
      <c r="L191" s="180" t="str">
        <f>IF(ISERROR(VLOOKUP($F191,PinMuxPub!$C$2:$M$132,MATCH(L$4,PinMuxPub!$C$2:$M$2,0),FALSE)),"",VLOOKUP($F191,PinMuxPub!$C$2:$M$132,MATCH(L$4,PinMuxPub!$C$2:$M$2,0),FALSE))</f>
        <v>sai2.RX_BCLK</v>
      </c>
      <c r="M191" s="180" t="str">
        <f>IF(ISERROR(VLOOKUP($F191,PinMuxPub!$C$2:$M$132,MATCH(M$4,PinMuxPub!$C$2:$M$2,0),FALSE)),"",VLOOKUP($F191,PinMuxPub!$C$2:$M$132,MATCH(M$4,PinMuxPub!$C$2:$M$2,0),FALSE))</f>
        <v>csi.DATA[7]</v>
      </c>
      <c r="N191" s="180" t="str">
        <f>IF(ISERROR(VLOOKUP($F191,PinMuxPub!$C$2:$M$132,MATCH(N$4,PinMuxPub!$C$2:$M$2,0),FALSE)),"",VLOOKUP($F191,PinMuxPub!$C$2:$M$132,MATCH(N$4,PinMuxPub!$C$2:$M$2,0),FALSE))</f>
        <v>gpio1.IO[6]</v>
      </c>
      <c r="O191" s="180" t="str">
        <f>IF(ISERROR(VLOOKUP($F191,PinMuxPub!$C$2:$M$132,MATCH(O$4,PinMuxPub!$C$2:$M$2,0),FALSE)),"",VLOOKUP($F191,PinMuxPub!$C$2:$M$132,MATCH(O$4,PinMuxPub!$C$2:$M$2,0),FALSE))</f>
        <v>xbar1.XBAR_INOUT[18]</v>
      </c>
      <c r="P191" s="286" t="str">
        <f>IF(ISERROR(VLOOKUP($F191,PinMuxPub!$C$2:$M$132,MATCH(P$4,PinMuxPub!$C$2:$M$2,0),FALSE)),"",VLOOKUP($F191,PinMuxPub!$C$2:$M$132,MATCH(P$4,PinMuxPub!$C$2:$M$2,0),FALSE))</f>
        <v>lpspi3.PCS3</v>
      </c>
      <c r="Q191" s="300" t="str">
        <f>IF(ISERROR(VLOOKUP(F191,PinMuxPub!$C$3:$C$132,1,FALSE)),"No","Yes")</f>
        <v>Yes</v>
      </c>
      <c r="R191" s="298" t="str">
        <f t="shared" si="23"/>
        <v>Yes</v>
      </c>
    </row>
    <row r="192" spans="1:18">
      <c r="A192" s="302">
        <f t="shared" si="19"/>
        <v>187</v>
      </c>
      <c r="B192" s="9">
        <f t="shared" si="16"/>
        <v>5</v>
      </c>
      <c r="C192" s="9">
        <f t="shared" si="17"/>
        <v>13</v>
      </c>
      <c r="D192" s="9" t="str">
        <f t="shared" si="18"/>
        <v>F</v>
      </c>
      <c r="E192" s="9">
        <f t="shared" si="20"/>
        <v>14</v>
      </c>
      <c r="F192" s="293" t="str">
        <f>VLOOKUP(D192,BallMap!$A$1:$X$39,MATCH(E192,BallMap!$A$1:$O$1,0),FALSE)</f>
        <v>GPIO_AD_B0_09</v>
      </c>
      <c r="G192" s="288">
        <f t="shared" si="21"/>
        <v>188</v>
      </c>
      <c r="H192" s="11" t="str">
        <f t="shared" si="22"/>
        <v>F14</v>
      </c>
      <c r="I192" s="180" t="str">
        <f>IF(ISERROR(VLOOKUP($F192,PinMuxPub!$C$2:$M$132,MATCH(I$4,PinMuxPub!$C$2:$M$2,0),FALSE)),"",VLOOKUP($F192,PinMuxPub!$C$2:$M$132,MATCH(I$4,PinMuxPub!$C$2:$M$2,0),FALSE))</f>
        <v>jtag.TDI</v>
      </c>
      <c r="J192" s="180" t="str">
        <f>IF(ISERROR(VLOOKUP($F192,PinMuxPub!$C$2:$M$132,MATCH(J$4,PinMuxPub!$C$2:$M$2,0),FALSE)),"",VLOOKUP($F192,PinMuxPub!$C$2:$M$132,MATCH(J$4,PinMuxPub!$C$2:$M$2,0),FALSE))</f>
        <v>flexpwm2.PWMA[3]</v>
      </c>
      <c r="K192" s="180" t="str">
        <f>IF(ISERROR(VLOOKUP($F192,PinMuxPub!$C$2:$M$132,MATCH(K$4,PinMuxPub!$C$2:$M$2,0),FALSE)),"",VLOOKUP($F192,PinMuxPub!$C$2:$M$132,MATCH(K$4,PinMuxPub!$C$2:$M$2,0),FALSE))</f>
        <v>enet.RDATA[2]</v>
      </c>
      <c r="L192" s="180" t="str">
        <f>IF(ISERROR(VLOOKUP($F192,PinMuxPub!$C$2:$M$132,MATCH(L$4,PinMuxPub!$C$2:$M$2,0),FALSE)),"",VLOOKUP($F192,PinMuxPub!$C$2:$M$132,MATCH(L$4,PinMuxPub!$C$2:$M$2,0),FALSE))</f>
        <v>sai2.TX_DATA</v>
      </c>
      <c r="M192" s="180" t="str">
        <f>IF(ISERROR(VLOOKUP($F192,PinMuxPub!$C$2:$M$132,MATCH(M$4,PinMuxPub!$C$2:$M$2,0),FALSE)),"",VLOOKUP($F192,PinMuxPub!$C$2:$M$132,MATCH(M$4,PinMuxPub!$C$2:$M$2,0),FALSE))</f>
        <v>csi.DATA[4]</v>
      </c>
      <c r="N192" s="180" t="str">
        <f>IF(ISERROR(VLOOKUP($F192,PinMuxPub!$C$2:$M$132,MATCH(N$4,PinMuxPub!$C$2:$M$2,0),FALSE)),"",VLOOKUP($F192,PinMuxPub!$C$2:$M$132,MATCH(N$4,PinMuxPub!$C$2:$M$2,0),FALSE))</f>
        <v>gpio1.IO[9]</v>
      </c>
      <c r="O192" s="180" t="str">
        <f>IF(ISERROR(VLOOKUP($F192,PinMuxPub!$C$2:$M$132,MATCH(O$4,PinMuxPub!$C$2:$M$2,0),FALSE)),"",VLOOKUP($F192,PinMuxPub!$C$2:$M$132,MATCH(O$4,PinMuxPub!$C$2:$M$2,0),FALSE))</f>
        <v>xbar1.XBAR_IN[21]</v>
      </c>
      <c r="P192" s="286" t="str">
        <f>IF(ISERROR(VLOOKUP($F192,PinMuxPub!$C$2:$M$132,MATCH(P$4,PinMuxPub!$C$2:$M$2,0),FALSE)),"",VLOOKUP($F192,PinMuxPub!$C$2:$M$132,MATCH(P$4,PinMuxPub!$C$2:$M$2,0),FALSE))</f>
        <v>gpt2.CLK</v>
      </c>
      <c r="Q192" s="300" t="str">
        <f>IF(ISERROR(VLOOKUP(F192,PinMuxPub!$C$3:$C$132,1,FALSE)),"No","Yes")</f>
        <v>Yes</v>
      </c>
      <c r="R192" s="298" t="str">
        <f t="shared" si="23"/>
        <v>Yes</v>
      </c>
    </row>
    <row r="193" spans="1:18">
      <c r="A193" s="302">
        <f t="shared" si="19"/>
        <v>188</v>
      </c>
      <c r="B193" s="9">
        <f t="shared" si="16"/>
        <v>6</v>
      </c>
      <c r="C193" s="9">
        <f t="shared" si="17"/>
        <v>13</v>
      </c>
      <c r="D193" s="9" t="str">
        <f t="shared" si="18"/>
        <v>G</v>
      </c>
      <c r="E193" s="9">
        <f t="shared" si="20"/>
        <v>14</v>
      </c>
      <c r="F193" s="293" t="str">
        <f>VLOOKUP(D193,BallMap!$A$1:$X$39,MATCH(E193,BallMap!$A$1:$O$1,0),FALSE)</f>
        <v>GPIO_AD_B0_05</v>
      </c>
      <c r="G193" s="288">
        <f t="shared" si="21"/>
        <v>189</v>
      </c>
      <c r="H193" s="11" t="str">
        <f t="shared" si="22"/>
        <v>G14</v>
      </c>
      <c r="I193" s="180" t="str">
        <f>IF(ISERROR(VLOOKUP($F193,PinMuxPub!$C$2:$M$132,MATCH(I$4,PinMuxPub!$C$2:$M$2,0),FALSE)),"",VLOOKUP($F193,PinMuxPub!$C$2:$M$132,MATCH(I$4,PinMuxPub!$C$2:$M$2,0),FALSE))</f>
        <v>src.BOOT_MODE[1]</v>
      </c>
      <c r="J193" s="180" t="str">
        <f>IF(ISERROR(VLOOKUP($F193,PinMuxPub!$C$2:$M$132,MATCH(J$4,PinMuxPub!$C$2:$M$2,0),FALSE)),"",VLOOKUP($F193,PinMuxPub!$C$2:$M$132,MATCH(J$4,PinMuxPub!$C$2:$M$2,0),FALSE))</f>
        <v>mqs.LEFT</v>
      </c>
      <c r="K193" s="180" t="str">
        <f>IF(ISERROR(VLOOKUP($F193,PinMuxPub!$C$2:$M$132,MATCH(K$4,PinMuxPub!$C$2:$M$2,0),FALSE)),"",VLOOKUP($F193,PinMuxPub!$C$2:$M$132,MATCH(K$4,PinMuxPub!$C$2:$M$2,0),FALSE))</f>
        <v>enet.TDATA[2]</v>
      </c>
      <c r="L193" s="180" t="str">
        <f>IF(ISERROR(VLOOKUP($F193,PinMuxPub!$C$2:$M$132,MATCH(L$4,PinMuxPub!$C$2:$M$2,0),FALSE)),"",VLOOKUP($F193,PinMuxPub!$C$2:$M$132,MATCH(L$4,PinMuxPub!$C$2:$M$2,0),FALSE))</f>
        <v>sai2.TX_BCLK</v>
      </c>
      <c r="M193" s="180" t="str">
        <f>IF(ISERROR(VLOOKUP($F193,PinMuxPub!$C$2:$M$132,MATCH(M$4,PinMuxPub!$C$2:$M$2,0),FALSE)),"",VLOOKUP($F193,PinMuxPub!$C$2:$M$132,MATCH(M$4,PinMuxPub!$C$2:$M$2,0),FALSE))</f>
        <v>csi.DATA[8]</v>
      </c>
      <c r="N193" s="180" t="str">
        <f>IF(ISERROR(VLOOKUP($F193,PinMuxPub!$C$2:$M$132,MATCH(N$4,PinMuxPub!$C$2:$M$2,0),FALSE)),"",VLOOKUP($F193,PinMuxPub!$C$2:$M$132,MATCH(N$4,PinMuxPub!$C$2:$M$2,0),FALSE))</f>
        <v>gpio1.IO[5]</v>
      </c>
      <c r="O193" s="180" t="str">
        <f>IF(ISERROR(VLOOKUP($F193,PinMuxPub!$C$2:$M$132,MATCH(O$4,PinMuxPub!$C$2:$M$2,0),FALSE)),"",VLOOKUP($F193,PinMuxPub!$C$2:$M$132,MATCH(O$4,PinMuxPub!$C$2:$M$2,0),FALSE))</f>
        <v>xbar1.XBAR_INOUT[17]</v>
      </c>
      <c r="P193" s="286" t="str">
        <f>IF(ISERROR(VLOOKUP($F193,PinMuxPub!$C$2:$M$132,MATCH(P$4,PinMuxPub!$C$2:$M$2,0),FALSE)),"",VLOOKUP($F193,PinMuxPub!$C$2:$M$132,MATCH(P$4,PinMuxPub!$C$2:$M$2,0),FALSE))</f>
        <v>lpspi3.PCS2</v>
      </c>
      <c r="Q193" s="300" t="str">
        <f>IF(ISERROR(VLOOKUP(F193,PinMuxPub!$C$3:$C$132,1,FALSE)),"No","Yes")</f>
        <v>Yes</v>
      </c>
      <c r="R193" s="298" t="str">
        <f t="shared" si="23"/>
        <v>Yes</v>
      </c>
    </row>
    <row r="194" spans="1:18">
      <c r="A194" s="302">
        <f t="shared" si="19"/>
        <v>189</v>
      </c>
      <c r="B194" s="9">
        <f t="shared" si="16"/>
        <v>7</v>
      </c>
      <c r="C194" s="9">
        <f t="shared" si="17"/>
        <v>13</v>
      </c>
      <c r="D194" s="9" t="str">
        <f t="shared" si="18"/>
        <v>H</v>
      </c>
      <c r="E194" s="9">
        <f t="shared" si="20"/>
        <v>14</v>
      </c>
      <c r="F194" s="293" t="str">
        <f>VLOOKUP(D194,BallMap!$A$1:$X$39,MATCH(E194,BallMap!$A$1:$O$1,0),FALSE)</f>
        <v>GPIO_AD_B0_14</v>
      </c>
      <c r="G194" s="288">
        <f t="shared" si="21"/>
        <v>190</v>
      </c>
      <c r="H194" s="11" t="str">
        <f t="shared" si="22"/>
        <v>H14</v>
      </c>
      <c r="I194" s="180" t="str">
        <f>IF(ISERROR(VLOOKUP($F194,PinMuxPub!$C$2:$M$132,MATCH(I$4,PinMuxPub!$C$2:$M$2,0),FALSE)),"",VLOOKUP($F194,PinMuxPub!$C$2:$M$132,MATCH(I$4,PinMuxPub!$C$2:$M$2,0),FALSE))</f>
        <v>usb.OTG2_OC</v>
      </c>
      <c r="J194" s="180" t="str">
        <f>IF(ISERROR(VLOOKUP($F194,PinMuxPub!$C$2:$M$132,MATCH(J$4,PinMuxPub!$C$2:$M$2,0),FALSE)),"",VLOOKUP($F194,PinMuxPub!$C$2:$M$132,MATCH(J$4,PinMuxPub!$C$2:$M$2,0),FALSE))</f>
        <v>xbar1.XBAR_IN[24]</v>
      </c>
      <c r="K194" s="180" t="str">
        <f>IF(ISERROR(VLOOKUP($F194,PinMuxPub!$C$2:$M$132,MATCH(K$4,PinMuxPub!$C$2:$M$2,0),FALSE)),"",VLOOKUP($F194,PinMuxPub!$C$2:$M$132,MATCH(K$4,PinMuxPub!$C$2:$M$2,0),FALSE))</f>
        <v>lpuart1.CTS_B</v>
      </c>
      <c r="L194" s="180" t="str">
        <f>IF(ISERROR(VLOOKUP($F194,PinMuxPub!$C$2:$M$132,MATCH(L$4,PinMuxPub!$C$2:$M$2,0),FALSE)),"",VLOOKUP($F194,PinMuxPub!$C$2:$M$132,MATCH(L$4,PinMuxPub!$C$2:$M$2,0),FALSE))</f>
        <v>enet.1588_EVENT0_OUT</v>
      </c>
      <c r="M194" s="180" t="str">
        <f>IF(ISERROR(VLOOKUP($F194,PinMuxPub!$C$2:$M$132,MATCH(M$4,PinMuxPub!$C$2:$M$2,0),FALSE)),"",VLOOKUP($F194,PinMuxPub!$C$2:$M$132,MATCH(M$4,PinMuxPub!$C$2:$M$2,0),FALSE))</f>
        <v>csi.VSYNC</v>
      </c>
      <c r="N194" s="180" t="str">
        <f>IF(ISERROR(VLOOKUP($F194,PinMuxPub!$C$2:$M$132,MATCH(N$4,PinMuxPub!$C$2:$M$2,0),FALSE)),"",VLOOKUP($F194,PinMuxPub!$C$2:$M$132,MATCH(N$4,PinMuxPub!$C$2:$M$2,0),FALSE))</f>
        <v>gpio1.IO[14]</v>
      </c>
      <c r="O194" s="180" t="str">
        <f>IF(ISERROR(VLOOKUP($F194,PinMuxPub!$C$2:$M$132,MATCH(O$4,PinMuxPub!$C$2:$M$2,0),FALSE)),"",VLOOKUP($F194,PinMuxPub!$C$2:$M$132,MATCH(O$4,PinMuxPub!$C$2:$M$2,0),FALSE))</f>
        <v>flexcan2.TX</v>
      </c>
      <c r="P194" s="286" t="str">
        <f>IF(ISERROR(VLOOKUP($F194,PinMuxPub!$C$2:$M$132,MATCH(P$4,PinMuxPub!$C$2:$M$2,0),FALSE)),"",VLOOKUP($F194,PinMuxPub!$C$2:$M$132,MATCH(P$4,PinMuxPub!$C$2:$M$2,0),FALSE))</f>
        <v>wdog1.WDOG_ANY</v>
      </c>
      <c r="Q194" s="300" t="str">
        <f>IF(ISERROR(VLOOKUP(F194,PinMuxPub!$C$3:$C$132,1,FALSE)),"No","Yes")</f>
        <v>Yes</v>
      </c>
      <c r="R194" s="298" t="str">
        <f t="shared" si="23"/>
        <v>Yes</v>
      </c>
    </row>
    <row r="195" spans="1:18">
      <c r="A195" s="302">
        <f t="shared" si="19"/>
        <v>190</v>
      </c>
      <c r="B195" s="9">
        <f t="shared" si="16"/>
        <v>8</v>
      </c>
      <c r="C195" s="9">
        <f t="shared" si="17"/>
        <v>13</v>
      </c>
      <c r="D195" s="9" t="str">
        <f t="shared" si="18"/>
        <v>J</v>
      </c>
      <c r="E195" s="9">
        <f t="shared" si="20"/>
        <v>14</v>
      </c>
      <c r="F195" s="293" t="str">
        <f>VLOOKUP(D195,BallMap!$A$1:$X$39,MATCH(E195,BallMap!$A$1:$O$1,0),FALSE)</f>
        <v>GPIO_AD_B1_15</v>
      </c>
      <c r="G195" s="288">
        <f t="shared" si="21"/>
        <v>191</v>
      </c>
      <c r="H195" s="11" t="str">
        <f t="shared" si="22"/>
        <v>J14</v>
      </c>
      <c r="I195" s="180" t="str">
        <f>IF(ISERROR(VLOOKUP($F195,PinMuxPub!$C$2:$M$132,MATCH(I$4,PinMuxPub!$C$2:$M$2,0),FALSE)),"",VLOOKUP($F195,PinMuxPub!$C$2:$M$132,MATCH(I$4,PinMuxPub!$C$2:$M$2,0),FALSE))</f>
        <v>flexspi.A_SS0_B</v>
      </c>
      <c r="J195" s="180" t="str">
        <f>IF(ISERROR(VLOOKUP($F195,PinMuxPub!$C$2:$M$132,MATCH(J$4,PinMuxPub!$C$2:$M$2,0),FALSE)),"",VLOOKUP($F195,PinMuxPub!$C$2:$M$132,MATCH(J$4,PinMuxPub!$C$2:$M$2,0),FALSE))</f>
        <v>acmp.OUT[3]</v>
      </c>
      <c r="K195" s="180" t="str">
        <f>IF(ISERROR(VLOOKUP($F195,PinMuxPub!$C$2:$M$132,MATCH(K$4,PinMuxPub!$C$2:$M$2,0),FALSE)),"",VLOOKUP($F195,PinMuxPub!$C$2:$M$132,MATCH(K$4,PinMuxPub!$C$2:$M$2,0),FALSE))</f>
        <v>lpspi3.SCK</v>
      </c>
      <c r="L195" s="180" t="str">
        <f>IF(ISERROR(VLOOKUP($F195,PinMuxPub!$C$2:$M$132,MATCH(L$4,PinMuxPub!$C$2:$M$2,0),FALSE)),"",VLOOKUP($F195,PinMuxPub!$C$2:$M$132,MATCH(L$4,PinMuxPub!$C$2:$M$2,0),FALSE))</f>
        <v>sai1.TX_SYNC</v>
      </c>
      <c r="M195" s="180" t="str">
        <f>IF(ISERROR(VLOOKUP($F195,PinMuxPub!$C$2:$M$132,MATCH(M$4,PinMuxPub!$C$2:$M$2,0),FALSE)),"",VLOOKUP($F195,PinMuxPub!$C$2:$M$132,MATCH(M$4,PinMuxPub!$C$2:$M$2,0),FALSE))</f>
        <v>csi.DATA[2]</v>
      </c>
      <c r="N195" s="180" t="str">
        <f>IF(ISERROR(VLOOKUP($F195,PinMuxPub!$C$2:$M$132,MATCH(N$4,PinMuxPub!$C$2:$M$2,0),FALSE)),"",VLOOKUP($F195,PinMuxPub!$C$2:$M$132,MATCH(N$4,PinMuxPub!$C$2:$M$2,0),FALSE))</f>
        <v>gpio1.IO[31]</v>
      </c>
      <c r="O195" s="180" t="str">
        <f>IF(ISERROR(VLOOKUP($F195,PinMuxPub!$C$2:$M$132,MATCH(O$4,PinMuxPub!$C$2:$M$2,0),FALSE)),"",VLOOKUP($F195,PinMuxPub!$C$2:$M$132,MATCH(O$4,PinMuxPub!$C$2:$M$2,0),FALSE))</f>
        <v>usdhc2.DATA7</v>
      </c>
      <c r="P195" s="286" t="str">
        <f>IF(ISERROR(VLOOKUP($F195,PinMuxPub!$C$2:$M$132,MATCH(P$4,PinMuxPub!$C$2:$M$2,0),FALSE)),"",VLOOKUP($F195,PinMuxPub!$C$2:$M$132,MATCH(P$4,PinMuxPub!$C$2:$M$2,0),FALSE))</f>
        <v>kpp.COL[0]</v>
      </c>
      <c r="Q195" s="300" t="str">
        <f>IF(ISERROR(VLOOKUP(F195,PinMuxPub!$C$3:$C$132,1,FALSE)),"No","Yes")</f>
        <v>Yes</v>
      </c>
      <c r="R195" s="298" t="str">
        <f t="shared" si="23"/>
        <v>Yes</v>
      </c>
    </row>
    <row r="196" spans="1:18">
      <c r="A196" s="302">
        <f t="shared" si="19"/>
        <v>191</v>
      </c>
      <c r="B196" s="9">
        <f t="shared" si="16"/>
        <v>9</v>
      </c>
      <c r="C196" s="9">
        <f t="shared" si="17"/>
        <v>13</v>
      </c>
      <c r="D196" s="9" t="str">
        <f t="shared" si="18"/>
        <v>K</v>
      </c>
      <c r="E196" s="9">
        <f t="shared" si="20"/>
        <v>14</v>
      </c>
      <c r="F196" s="293" t="str">
        <f>VLOOKUP(D196,BallMap!$A$1:$X$39,MATCH(E196,BallMap!$A$1:$O$1,0),FALSE)</f>
        <v>GPIO_AD_B0_12</v>
      </c>
      <c r="G196" s="288">
        <f t="shared" si="21"/>
        <v>192</v>
      </c>
      <c r="H196" s="11" t="str">
        <f t="shared" si="22"/>
        <v>K14</v>
      </c>
      <c r="I196" s="180" t="str">
        <f>IF(ISERROR(VLOOKUP($F196,PinMuxPub!$C$2:$M$132,MATCH(I$4,PinMuxPub!$C$2:$M$2,0),FALSE)),"",VLOOKUP($F196,PinMuxPub!$C$2:$M$132,MATCH(I$4,PinMuxPub!$C$2:$M$2,0),FALSE))</f>
        <v>lpi2c4.SCL</v>
      </c>
      <c r="J196" s="180" t="str">
        <f>IF(ISERROR(VLOOKUP($F196,PinMuxPub!$C$2:$M$132,MATCH(J$4,PinMuxPub!$C$2:$M$2,0),FALSE)),"",VLOOKUP($F196,PinMuxPub!$C$2:$M$132,MATCH(J$4,PinMuxPub!$C$2:$M$2,0),FALSE))</f>
        <v>ccm.PMIC_RDY</v>
      </c>
      <c r="K196" s="180" t="str">
        <f>IF(ISERROR(VLOOKUP($F196,PinMuxPub!$C$2:$M$132,MATCH(K$4,PinMuxPub!$C$2:$M$2,0),FALSE)),"",VLOOKUP($F196,PinMuxPub!$C$2:$M$132,MATCH(K$4,PinMuxPub!$C$2:$M$2,0),FALSE))</f>
        <v>lpuart1.TX</v>
      </c>
      <c r="L196" s="180" t="str">
        <f>IF(ISERROR(VLOOKUP($F196,PinMuxPub!$C$2:$M$132,MATCH(L$4,PinMuxPub!$C$2:$M$2,0),FALSE)),"",VLOOKUP($F196,PinMuxPub!$C$2:$M$132,MATCH(L$4,PinMuxPub!$C$2:$M$2,0),FALSE))</f>
        <v>wdog2.WDOG_B</v>
      </c>
      <c r="M196" s="180" t="str">
        <f>IF(ISERROR(VLOOKUP($F196,PinMuxPub!$C$2:$M$132,MATCH(M$4,PinMuxPub!$C$2:$M$2,0),FALSE)),"",VLOOKUP($F196,PinMuxPub!$C$2:$M$132,MATCH(M$4,PinMuxPub!$C$2:$M$2,0),FALSE))</f>
        <v>flexpwm1.PWMX[2]</v>
      </c>
      <c r="N196" s="180" t="str">
        <f>IF(ISERROR(VLOOKUP($F196,PinMuxPub!$C$2:$M$132,MATCH(N$4,PinMuxPub!$C$2:$M$2,0),FALSE)),"",VLOOKUP($F196,PinMuxPub!$C$2:$M$132,MATCH(N$4,PinMuxPub!$C$2:$M$2,0),FALSE))</f>
        <v>gpio1.IO[12]</v>
      </c>
      <c r="O196" s="180" t="str">
        <f>IF(ISERROR(VLOOKUP($F196,PinMuxPub!$C$2:$M$132,MATCH(O$4,PinMuxPub!$C$2:$M$2,0),FALSE)),"",VLOOKUP($F196,PinMuxPub!$C$2:$M$132,MATCH(O$4,PinMuxPub!$C$2:$M$2,0),FALSE))</f>
        <v>enet.1588_EVENT1_OUT</v>
      </c>
      <c r="P196" s="286" t="str">
        <f>IF(ISERROR(VLOOKUP($F196,PinMuxPub!$C$2:$M$132,MATCH(P$4,PinMuxPub!$C$2:$M$2,0),FALSE)),"",VLOOKUP($F196,PinMuxPub!$C$2:$M$132,MATCH(P$4,PinMuxPub!$C$2:$M$2,0),FALSE))</f>
        <v>cm7.NMI</v>
      </c>
      <c r="Q196" s="300" t="str">
        <f>IF(ISERROR(VLOOKUP(F196,PinMuxPub!$C$3:$C$132,1,FALSE)),"No","Yes")</f>
        <v>Yes</v>
      </c>
      <c r="R196" s="298" t="str">
        <f t="shared" si="23"/>
        <v>Yes</v>
      </c>
    </row>
    <row r="197" spans="1:18">
      <c r="A197" s="302">
        <f t="shared" si="19"/>
        <v>192</v>
      </c>
      <c r="B197" s="9">
        <f t="shared" ref="B197:B260" si="24">MOD(A197,$F$2)</f>
        <v>10</v>
      </c>
      <c r="C197" s="9">
        <f t="shared" ref="C197:C260" si="25">FLOOR(A197/$G$2,1)</f>
        <v>13</v>
      </c>
      <c r="D197" s="9" t="str">
        <f t="shared" ref="D197:D260" si="26">IF(MOD(A197,$F$2)=0,"A",IF(MOD(A197,$F$2)=1,"B",IF(MOD(A197,$F$2)=2,"C",IF(MOD(A197,$F$2)=3,"D",IF(MOD(A197,$F$2)=4,"E",IF(MOD(A197,$F$2)=5,"F",IF(MOD(A197,$F$2)=6,"G",IF(MOD(A197,$F$2)=7,"H",IF(MOD(A197,$F$2)=8,"J",IF(MOD(A197,$F$2)=9,"K",IF(MOD(A197,$F$2)=10,"L",IF(MOD(A197,$F$2)=11,"M",IF(MOD(A197,$F$2)=12,"N",IF(MOD(A197,$F$2)=13,"P",IF(MOD(A197,$F$2)=14,"Q",IF(MOD(A197,$F$2)=15,"R",))))))))))))))))</f>
        <v>L</v>
      </c>
      <c r="E197" s="9">
        <f t="shared" si="20"/>
        <v>14</v>
      </c>
      <c r="F197" s="293" t="str">
        <f>VLOOKUP(D197,BallMap!$A$1:$X$39,MATCH(E197,BallMap!$A$1:$O$1,0),FALSE)</f>
        <v>GPIO_AD_B0_13</v>
      </c>
      <c r="G197" s="288">
        <f t="shared" si="21"/>
        <v>193</v>
      </c>
      <c r="H197" s="11" t="str">
        <f t="shared" si="22"/>
        <v>L14</v>
      </c>
      <c r="I197" s="180" t="str">
        <f>IF(ISERROR(VLOOKUP($F197,PinMuxPub!$C$2:$M$132,MATCH(I$4,PinMuxPub!$C$2:$M$2,0),FALSE)),"",VLOOKUP($F197,PinMuxPub!$C$2:$M$132,MATCH(I$4,PinMuxPub!$C$2:$M$2,0),FALSE))</f>
        <v>lpi2c4.SDA</v>
      </c>
      <c r="J197" s="180" t="str">
        <f>IF(ISERROR(VLOOKUP($F197,PinMuxPub!$C$2:$M$132,MATCH(J$4,PinMuxPub!$C$2:$M$2,0),FALSE)),"",VLOOKUP($F197,PinMuxPub!$C$2:$M$132,MATCH(J$4,PinMuxPub!$C$2:$M$2,0),FALSE))</f>
        <v>gpt1.CLK</v>
      </c>
      <c r="K197" s="180" t="str">
        <f>IF(ISERROR(VLOOKUP($F197,PinMuxPub!$C$2:$M$132,MATCH(K$4,PinMuxPub!$C$2:$M$2,0),FALSE)),"",VLOOKUP($F197,PinMuxPub!$C$2:$M$132,MATCH(K$4,PinMuxPub!$C$2:$M$2,0),FALSE))</f>
        <v>lpuart1.RX</v>
      </c>
      <c r="L197" s="180" t="str">
        <f>IF(ISERROR(VLOOKUP($F197,PinMuxPub!$C$2:$M$132,MATCH(L$4,PinMuxPub!$C$2:$M$2,0),FALSE)),"",VLOOKUP($F197,PinMuxPub!$C$2:$M$132,MATCH(L$4,PinMuxPub!$C$2:$M$2,0),FALSE))</f>
        <v>ewm.EWM_OUT_B</v>
      </c>
      <c r="M197" s="180" t="str">
        <f>IF(ISERROR(VLOOKUP($F197,PinMuxPub!$C$2:$M$132,MATCH(M$4,PinMuxPub!$C$2:$M$2,0),FALSE)),"",VLOOKUP($F197,PinMuxPub!$C$2:$M$132,MATCH(M$4,PinMuxPub!$C$2:$M$2,0),FALSE))</f>
        <v>flexpwm1.PWMX[3]</v>
      </c>
      <c r="N197" s="180" t="str">
        <f>IF(ISERROR(VLOOKUP($F197,PinMuxPub!$C$2:$M$132,MATCH(N$4,PinMuxPub!$C$2:$M$2,0),FALSE)),"",VLOOKUP($F197,PinMuxPub!$C$2:$M$132,MATCH(N$4,PinMuxPub!$C$2:$M$2,0),FALSE))</f>
        <v>gpio1.IO[13]</v>
      </c>
      <c r="O197" s="180" t="str">
        <f>IF(ISERROR(VLOOKUP($F197,PinMuxPub!$C$2:$M$132,MATCH(O$4,PinMuxPub!$C$2:$M$2,0),FALSE)),"",VLOOKUP($F197,PinMuxPub!$C$2:$M$132,MATCH(O$4,PinMuxPub!$C$2:$M$2,0),FALSE))</f>
        <v>enet.1588_EVENT1_IN</v>
      </c>
      <c r="P197" s="286" t="str">
        <f>IF(ISERROR(VLOOKUP($F197,PinMuxPub!$C$2:$M$132,MATCH(P$4,PinMuxPub!$C$2:$M$2,0),FALSE)),"",VLOOKUP($F197,PinMuxPub!$C$2:$M$132,MATCH(P$4,PinMuxPub!$C$2:$M$2,0),FALSE))</f>
        <v>anatop.24M_OUT</v>
      </c>
      <c r="Q197" s="300" t="str">
        <f>IF(ISERROR(VLOOKUP(F197,PinMuxPub!$C$3:$C$132,1,FALSE)),"No","Yes")</f>
        <v>Yes</v>
      </c>
      <c r="R197" s="298" t="str">
        <f t="shared" si="23"/>
        <v>Yes</v>
      </c>
    </row>
    <row r="198" spans="1:18">
      <c r="A198" s="302">
        <f t="shared" ref="A198:A261" si="27">IF((A197+1)&gt;($F$2*$G$2-1),($F$2*$G$2-1),A197+1)</f>
        <v>193</v>
      </c>
      <c r="B198" s="9">
        <f t="shared" si="24"/>
        <v>11</v>
      </c>
      <c r="C198" s="9">
        <f t="shared" si="25"/>
        <v>13</v>
      </c>
      <c r="D198" s="9" t="str">
        <f t="shared" si="26"/>
        <v>M</v>
      </c>
      <c r="E198" s="9">
        <f t="shared" ref="E198:E261" si="28">C198+1</f>
        <v>14</v>
      </c>
      <c r="F198" s="293" t="str">
        <f>VLOOKUP(D198,BallMap!$A$1:$X$39,MATCH(E198,BallMap!$A$1:$O$1,0),FALSE)</f>
        <v>GPIO_AD_B0_00</v>
      </c>
      <c r="G198" s="288">
        <f t="shared" ref="G198:G200" si="29">A198+1</f>
        <v>194</v>
      </c>
      <c r="H198" s="11" t="str">
        <f t="shared" ref="H198:H200" si="30">D198&amp;E198</f>
        <v>M14</v>
      </c>
      <c r="I198" s="180" t="str">
        <f>IF(ISERROR(VLOOKUP($F198,PinMuxPub!$C$2:$M$132,MATCH(I$4,PinMuxPub!$C$2:$M$2,0),FALSE)),"",VLOOKUP($F198,PinMuxPub!$C$2:$M$132,MATCH(I$4,PinMuxPub!$C$2:$M$2,0),FALSE))</f>
        <v>flexpwm2.PWMA[3]</v>
      </c>
      <c r="J198" s="180" t="str">
        <f>IF(ISERROR(VLOOKUP($F198,PinMuxPub!$C$2:$M$132,MATCH(J$4,PinMuxPub!$C$2:$M$2,0),FALSE)),"",VLOOKUP($F198,PinMuxPub!$C$2:$M$132,MATCH(J$4,PinMuxPub!$C$2:$M$2,0),FALSE))</f>
        <v>xbar1.XBAR_INOUT[14]</v>
      </c>
      <c r="K198" s="180" t="str">
        <f>IF(ISERROR(VLOOKUP($F198,PinMuxPub!$C$2:$M$132,MATCH(K$4,PinMuxPub!$C$2:$M$2,0),FALSE)),"",VLOOKUP($F198,PinMuxPub!$C$2:$M$132,MATCH(K$4,PinMuxPub!$C$2:$M$2,0),FALSE))</f>
        <v>anatop.32K_OUT</v>
      </c>
      <c r="L198" s="180" t="str">
        <f>IF(ISERROR(VLOOKUP($F198,PinMuxPub!$C$2:$M$132,MATCH(L$4,PinMuxPub!$C$2:$M$2,0),FALSE)),"",VLOOKUP($F198,PinMuxPub!$C$2:$M$132,MATCH(L$4,PinMuxPub!$C$2:$M$2,0),FALSE))</f>
        <v>anatop.OTG2_ID</v>
      </c>
      <c r="M198" s="180" t="str">
        <f>IF(ISERROR(VLOOKUP($F198,PinMuxPub!$C$2:$M$132,MATCH(M$4,PinMuxPub!$C$2:$M$2,0),FALSE)),"",VLOOKUP($F198,PinMuxPub!$C$2:$M$132,MATCH(M$4,PinMuxPub!$C$2:$M$2,0),FALSE))</f>
        <v>lpi2c1.SCLS</v>
      </c>
      <c r="N198" s="180" t="str">
        <f>IF(ISERROR(VLOOKUP($F198,PinMuxPub!$C$2:$M$132,MATCH(N$4,PinMuxPub!$C$2:$M$2,0),FALSE)),"",VLOOKUP($F198,PinMuxPub!$C$2:$M$132,MATCH(N$4,PinMuxPub!$C$2:$M$2,0),FALSE))</f>
        <v>gpio1.IO[0]</v>
      </c>
      <c r="O198" s="180" t="str">
        <f>IF(ISERROR(VLOOKUP($F198,PinMuxPub!$C$2:$M$132,MATCH(O$4,PinMuxPub!$C$2:$M$2,0),FALSE)),"",VLOOKUP($F198,PinMuxPub!$C$2:$M$132,MATCH(O$4,PinMuxPub!$C$2:$M$2,0),FALSE))</f>
        <v>usdhc1.RESET_B</v>
      </c>
      <c r="P198" s="286" t="str">
        <f>IF(ISERROR(VLOOKUP($F198,PinMuxPub!$C$2:$M$132,MATCH(P$4,PinMuxPub!$C$2:$M$2,0),FALSE)),"",VLOOKUP($F198,PinMuxPub!$C$2:$M$132,MATCH(P$4,PinMuxPub!$C$2:$M$2,0),FALSE))</f>
        <v>lpspi3.SCK</v>
      </c>
      <c r="Q198" s="300" t="str">
        <f>IF(ISERROR(VLOOKUP(F198,PinMuxPub!$C$3:$C$132,1,FALSE)),"No","Yes")</f>
        <v>Yes</v>
      </c>
      <c r="R198" s="298" t="str">
        <f t="shared" ref="R198:R200" si="31">IF((IF(I198="",0,1)+IF(J198="",0,1)+IF(K198="",0,1)+IF(L198="",0,1)+IF(M198="",0,1)+IF(N198="",0,1)+IF(O198="",0,1)+IF(P198="",0,1))&gt;1,"Yes","No")</f>
        <v>Yes</v>
      </c>
    </row>
    <row r="199" spans="1:18">
      <c r="A199" s="302">
        <f t="shared" si="27"/>
        <v>194</v>
      </c>
      <c r="B199" s="9">
        <f t="shared" si="24"/>
        <v>12</v>
      </c>
      <c r="C199" s="9">
        <f t="shared" si="25"/>
        <v>13</v>
      </c>
      <c r="D199" s="9" t="str">
        <f t="shared" si="26"/>
        <v>N</v>
      </c>
      <c r="E199" s="9">
        <f t="shared" si="28"/>
        <v>14</v>
      </c>
      <c r="F199" s="293" t="str">
        <f>VLOOKUP(D199,BallMap!$A$1:$X$39,MATCH(E199,BallMap!$A$1:$O$1,0),FALSE)</f>
        <v>VDDA_ADC_3P3</v>
      </c>
      <c r="G199" s="288">
        <f t="shared" si="29"/>
        <v>195</v>
      </c>
      <c r="H199" s="11" t="str">
        <f t="shared" si="30"/>
        <v>N14</v>
      </c>
      <c r="I199" s="180" t="str">
        <f>IF(ISERROR(VLOOKUP($F199,PinMuxPub!$C$2:$M$132,MATCH(I$4,PinMuxPub!$C$2:$M$2,0),FALSE)),"",VLOOKUP($F199,PinMuxPub!$C$2:$M$132,MATCH(I$4,PinMuxPub!$C$2:$M$2,0),FALSE))</f>
        <v/>
      </c>
      <c r="J199" s="180" t="str">
        <f>IF(ISERROR(VLOOKUP($F199,PinMuxPub!$C$2:$M$132,MATCH(J$4,PinMuxPub!$C$2:$M$2,0),FALSE)),"",VLOOKUP($F199,PinMuxPub!$C$2:$M$132,MATCH(J$4,PinMuxPub!$C$2:$M$2,0),FALSE))</f>
        <v/>
      </c>
      <c r="K199" s="180" t="str">
        <f>IF(ISERROR(VLOOKUP($F199,PinMuxPub!$C$2:$M$132,MATCH(K$4,PinMuxPub!$C$2:$M$2,0),FALSE)),"",VLOOKUP($F199,PinMuxPub!$C$2:$M$132,MATCH(K$4,PinMuxPub!$C$2:$M$2,0),FALSE))</f>
        <v/>
      </c>
      <c r="L199" s="180" t="str">
        <f>IF(ISERROR(VLOOKUP($F199,PinMuxPub!$C$2:$M$132,MATCH(L$4,PinMuxPub!$C$2:$M$2,0),FALSE)),"",VLOOKUP($F199,PinMuxPub!$C$2:$M$132,MATCH(L$4,PinMuxPub!$C$2:$M$2,0),FALSE))</f>
        <v/>
      </c>
      <c r="M199" s="180" t="str">
        <f>IF(ISERROR(VLOOKUP($F199,PinMuxPub!$C$2:$M$132,MATCH(M$4,PinMuxPub!$C$2:$M$2,0),FALSE)),"",VLOOKUP($F199,PinMuxPub!$C$2:$M$132,MATCH(M$4,PinMuxPub!$C$2:$M$2,0),FALSE))</f>
        <v/>
      </c>
      <c r="N199" s="180" t="str">
        <f>IF(ISERROR(VLOOKUP($F199,PinMuxPub!$C$2:$M$132,MATCH(N$4,PinMuxPub!$C$2:$M$2,0),FALSE)),"",VLOOKUP($F199,PinMuxPub!$C$2:$M$132,MATCH(N$4,PinMuxPub!$C$2:$M$2,0),FALSE))</f>
        <v/>
      </c>
      <c r="O199" s="180" t="str">
        <f>IF(ISERROR(VLOOKUP($F199,PinMuxPub!$C$2:$M$132,MATCH(O$4,PinMuxPub!$C$2:$M$2,0),FALSE)),"",VLOOKUP($F199,PinMuxPub!$C$2:$M$132,MATCH(O$4,PinMuxPub!$C$2:$M$2,0),FALSE))</f>
        <v/>
      </c>
      <c r="P199" s="286" t="str">
        <f>IF(ISERROR(VLOOKUP($F199,PinMuxPub!$C$2:$M$132,MATCH(P$4,PinMuxPub!$C$2:$M$2,0),FALSE)),"",VLOOKUP($F199,PinMuxPub!$C$2:$M$132,MATCH(P$4,PinMuxPub!$C$2:$M$2,0),FALSE))</f>
        <v/>
      </c>
      <c r="Q199" s="300" t="str">
        <f>IF(ISERROR(VLOOKUP(F199,PinMuxPub!$C$3:$C$132,1,FALSE)),"No","Yes")</f>
        <v>No</v>
      </c>
      <c r="R199" s="298" t="str">
        <f t="shared" si="31"/>
        <v>No</v>
      </c>
    </row>
    <row r="200" spans="1:18" ht="14.25" thickBot="1">
      <c r="A200" s="302">
        <f t="shared" si="27"/>
        <v>195</v>
      </c>
      <c r="B200" s="9">
        <f t="shared" si="24"/>
        <v>13</v>
      </c>
      <c r="C200" s="9">
        <f t="shared" si="25"/>
        <v>13</v>
      </c>
      <c r="D200" s="9" t="str">
        <f t="shared" si="26"/>
        <v>P</v>
      </c>
      <c r="E200" s="9">
        <f t="shared" si="28"/>
        <v>14</v>
      </c>
      <c r="F200" s="294" t="str">
        <f>VLOOKUP(D200,BallMap!$A$1:$X$39,MATCH(E200,BallMap!$A$1:$O$1,0),FALSE)</f>
        <v>VSS</v>
      </c>
      <c r="G200" s="289">
        <f t="shared" si="29"/>
        <v>196</v>
      </c>
      <c r="H200" s="289" t="str">
        <f t="shared" si="30"/>
        <v>P14</v>
      </c>
      <c r="I200" s="188" t="str">
        <f>IF(ISERROR(VLOOKUP($F200,PinMuxPub!$C$2:$M$132,MATCH(I$4,PinMuxPub!$C$2:$M$2,0),FALSE)),"",VLOOKUP($F200,PinMuxPub!$C$2:$M$132,MATCH(I$4,PinMuxPub!$C$2:$M$2,0),FALSE))</f>
        <v/>
      </c>
      <c r="J200" s="188" t="str">
        <f>IF(ISERROR(VLOOKUP($F200,PinMuxPub!$C$2:$M$132,MATCH(J$4,PinMuxPub!$C$2:$M$2,0),FALSE)),"",VLOOKUP($F200,PinMuxPub!$C$2:$M$132,MATCH(J$4,PinMuxPub!$C$2:$M$2,0),FALSE))</f>
        <v/>
      </c>
      <c r="K200" s="188" t="str">
        <f>IF(ISERROR(VLOOKUP($F200,PinMuxPub!$C$2:$M$132,MATCH(K$4,PinMuxPub!$C$2:$M$2,0),FALSE)),"",VLOOKUP($F200,PinMuxPub!$C$2:$M$132,MATCH(K$4,PinMuxPub!$C$2:$M$2,0),FALSE))</f>
        <v/>
      </c>
      <c r="L200" s="188" t="str">
        <f>IF(ISERROR(VLOOKUP($F200,PinMuxPub!$C$2:$M$132,MATCH(L$4,PinMuxPub!$C$2:$M$2,0),FALSE)),"",VLOOKUP($F200,PinMuxPub!$C$2:$M$132,MATCH(L$4,PinMuxPub!$C$2:$M$2,0),FALSE))</f>
        <v/>
      </c>
      <c r="M200" s="188" t="str">
        <f>IF(ISERROR(VLOOKUP($F200,PinMuxPub!$C$2:$M$132,MATCH(M$4,PinMuxPub!$C$2:$M$2,0),FALSE)),"",VLOOKUP($F200,PinMuxPub!$C$2:$M$132,MATCH(M$4,PinMuxPub!$C$2:$M$2,0),FALSE))</f>
        <v/>
      </c>
      <c r="N200" s="188" t="str">
        <f>IF(ISERROR(VLOOKUP($F200,PinMuxPub!$C$2:$M$132,MATCH(N$4,PinMuxPub!$C$2:$M$2,0),FALSE)),"",VLOOKUP($F200,PinMuxPub!$C$2:$M$132,MATCH(N$4,PinMuxPub!$C$2:$M$2,0),FALSE))</f>
        <v/>
      </c>
      <c r="O200" s="188" t="str">
        <f>IF(ISERROR(VLOOKUP($F200,PinMuxPub!$C$2:$M$132,MATCH(O$4,PinMuxPub!$C$2:$M$2,0),FALSE)),"",VLOOKUP($F200,PinMuxPub!$C$2:$M$132,MATCH(O$4,PinMuxPub!$C$2:$M$2,0),FALSE))</f>
        <v/>
      </c>
      <c r="P200" s="287" t="str">
        <f>IF(ISERROR(VLOOKUP($F200,PinMuxPub!$C$2:$M$132,MATCH(P$4,PinMuxPub!$C$2:$M$2,0),FALSE)),"",VLOOKUP($F200,PinMuxPub!$C$2:$M$132,MATCH(P$4,PinMuxPub!$C$2:$M$2,0),FALSE))</f>
        <v/>
      </c>
      <c r="Q200" s="301" t="str">
        <f>IF(ISERROR(VLOOKUP(F200,PinMuxPub!$C$3:$C$132,1,FALSE)),"No","Yes")</f>
        <v>No</v>
      </c>
      <c r="R200" s="299" t="str">
        <f t="shared" si="31"/>
        <v>No</v>
      </c>
    </row>
    <row r="201" spans="1:18">
      <c r="A201" s="302">
        <f t="shared" si="27"/>
        <v>195</v>
      </c>
      <c r="B201" s="9">
        <f t="shared" si="24"/>
        <v>13</v>
      </c>
      <c r="C201" s="9">
        <f t="shared" si="25"/>
        <v>13</v>
      </c>
      <c r="D201" s="9" t="str">
        <f t="shared" si="26"/>
        <v>P</v>
      </c>
      <c r="E201" s="9">
        <f t="shared" si="28"/>
        <v>14</v>
      </c>
      <c r="I201" t="str">
        <f>IF(ISERROR(VLOOKUP($F201,PinMuxPub!$C$2:$M$132,MATCH(I$4,PinMuxPub!$C$2:$M$2,0),FALSE)),"",VLOOKUP($F201,PinMuxPub!$C$2:$M$132,MATCH(I$4,PinMuxPub!$C$2:$M$2,0),FALSE))</f>
        <v/>
      </c>
      <c r="J201" t="str">
        <f>IF(ISERROR(VLOOKUP($F201,PinMuxPub!$C$2:$M$132,MATCH(J$4,PinMuxPub!$C$2:$M$2,0),FALSE)),"",VLOOKUP($F201,PinMuxPub!$C$2:$M$132,MATCH(J$4,PinMuxPub!$C$2:$M$2,0),FALSE))</f>
        <v/>
      </c>
      <c r="K201" t="str">
        <f>IF(ISERROR(VLOOKUP($F201,PinMuxPub!$C$2:$M$132,MATCH(K$4,PinMuxPub!$C$2:$M$2,0),FALSE)),"",VLOOKUP($F201,PinMuxPub!$C$2:$M$132,MATCH(K$4,PinMuxPub!$C$2:$M$2,0),FALSE))</f>
        <v/>
      </c>
      <c r="L201" t="str">
        <f>IF(ISERROR(VLOOKUP($F201,PinMuxPub!$C$2:$M$132,MATCH(L$4,PinMuxPub!$C$2:$M$2,0),FALSE)),"",VLOOKUP($F201,PinMuxPub!$C$2:$M$132,MATCH(L$4,PinMuxPub!$C$2:$M$2,0),FALSE))</f>
        <v/>
      </c>
      <c r="M201" t="str">
        <f>IF(ISERROR(VLOOKUP($F201,PinMuxPub!$C$2:$M$132,MATCH(M$4,PinMuxPub!$C$2:$M$2,0),FALSE)),"",VLOOKUP($F201,PinMuxPub!$C$2:$M$132,MATCH(M$4,PinMuxPub!$C$2:$M$2,0),FALSE))</f>
        <v/>
      </c>
      <c r="N201" t="str">
        <f>IF(ISERROR(VLOOKUP($F201,PinMuxPub!$C$2:$M$132,MATCH(N$4,PinMuxPub!$C$2:$M$2,0),FALSE)),"",VLOOKUP($F201,PinMuxPub!$C$2:$M$132,MATCH(N$4,PinMuxPub!$C$2:$M$2,0),FALSE))</f>
        <v/>
      </c>
      <c r="O201" t="str">
        <f>IF(ISERROR(VLOOKUP($F201,PinMuxPub!$C$2:$M$132,MATCH(O$4,PinMuxPub!$C$2:$M$2,0),FALSE)),"",VLOOKUP($F201,PinMuxPub!$C$2:$M$132,MATCH(O$4,PinMuxPub!$C$2:$M$2,0),FALSE))</f>
        <v/>
      </c>
      <c r="P201" t="str">
        <f>IF(ISERROR(VLOOKUP($F201,PinMuxPub!$C$2:$M$132,MATCH(P$4,PinMuxPub!$C$2:$M$2,0),FALSE)),"",VLOOKUP($F201,PinMuxPub!$C$2:$M$132,MATCH(P$4,PinMuxPub!$C$2:$M$2,0),FALSE))</f>
        <v/>
      </c>
    </row>
    <row r="202" spans="1:18">
      <c r="A202" s="302">
        <f t="shared" si="27"/>
        <v>195</v>
      </c>
      <c r="B202" s="9">
        <f t="shared" si="24"/>
        <v>13</v>
      </c>
      <c r="C202" s="9">
        <f t="shared" si="25"/>
        <v>13</v>
      </c>
      <c r="D202" s="9" t="str">
        <f t="shared" si="26"/>
        <v>P</v>
      </c>
      <c r="E202" s="9">
        <f t="shared" si="28"/>
        <v>14</v>
      </c>
      <c r="I202" t="str">
        <f>IF(ISERROR(VLOOKUP($F202,PinMuxPub!$C$2:$M$132,MATCH(I$4,PinMuxPub!$C$2:$M$2,0),FALSE)),"",VLOOKUP($F202,PinMuxPub!$C$2:$M$132,MATCH(I$4,PinMuxPub!$C$2:$M$2,0),FALSE))</f>
        <v/>
      </c>
      <c r="J202" t="str">
        <f>IF(ISERROR(VLOOKUP($F202,PinMuxPub!$C$2:$M$132,MATCH(J$4,PinMuxPub!$C$2:$M$2,0),FALSE)),"",VLOOKUP($F202,PinMuxPub!$C$2:$M$132,MATCH(J$4,PinMuxPub!$C$2:$M$2,0),FALSE))</f>
        <v/>
      </c>
      <c r="K202" t="str">
        <f>IF(ISERROR(VLOOKUP($F202,PinMuxPub!$C$2:$M$132,MATCH(K$4,PinMuxPub!$C$2:$M$2,0),FALSE)),"",VLOOKUP($F202,PinMuxPub!$C$2:$M$132,MATCH(K$4,PinMuxPub!$C$2:$M$2,0),FALSE))</f>
        <v/>
      </c>
      <c r="L202" t="str">
        <f>IF(ISERROR(VLOOKUP($F202,PinMuxPub!$C$2:$M$132,MATCH(L$4,PinMuxPub!$C$2:$M$2,0),FALSE)),"",VLOOKUP($F202,PinMuxPub!$C$2:$M$132,MATCH(L$4,PinMuxPub!$C$2:$M$2,0),FALSE))</f>
        <v/>
      </c>
      <c r="M202" t="str">
        <f>IF(ISERROR(VLOOKUP($F202,PinMuxPub!$C$2:$M$132,MATCH(M$4,PinMuxPub!$C$2:$M$2,0),FALSE)),"",VLOOKUP($F202,PinMuxPub!$C$2:$M$132,MATCH(M$4,PinMuxPub!$C$2:$M$2,0),FALSE))</f>
        <v/>
      </c>
      <c r="N202" t="str">
        <f>IF(ISERROR(VLOOKUP($F202,PinMuxPub!$C$2:$M$132,MATCH(N$4,PinMuxPub!$C$2:$M$2,0),FALSE)),"",VLOOKUP($F202,PinMuxPub!$C$2:$M$132,MATCH(N$4,PinMuxPub!$C$2:$M$2,0),FALSE))</f>
        <v/>
      </c>
      <c r="O202" t="str">
        <f>IF(ISERROR(VLOOKUP($F202,PinMuxPub!$C$2:$M$132,MATCH(O$4,PinMuxPub!$C$2:$M$2,0),FALSE)),"",VLOOKUP($F202,PinMuxPub!$C$2:$M$132,MATCH(O$4,PinMuxPub!$C$2:$M$2,0),FALSE))</f>
        <v/>
      </c>
      <c r="P202" t="str">
        <f>IF(ISERROR(VLOOKUP($F202,PinMuxPub!$C$2:$M$132,MATCH(P$4,PinMuxPub!$C$2:$M$2,0),FALSE)),"",VLOOKUP($F202,PinMuxPub!$C$2:$M$132,MATCH(P$4,PinMuxPub!$C$2:$M$2,0),FALSE))</f>
        <v/>
      </c>
    </row>
    <row r="203" spans="1:18">
      <c r="A203" s="302">
        <f t="shared" si="27"/>
        <v>195</v>
      </c>
      <c r="B203" s="9">
        <f t="shared" si="24"/>
        <v>13</v>
      </c>
      <c r="C203" s="9">
        <f t="shared" si="25"/>
        <v>13</v>
      </c>
      <c r="D203" s="9" t="str">
        <f t="shared" si="26"/>
        <v>P</v>
      </c>
      <c r="E203" s="9">
        <f t="shared" si="28"/>
        <v>14</v>
      </c>
      <c r="I203" t="str">
        <f>IF(ISERROR(VLOOKUP($F203,PinMuxPub!$C$2:$M$132,MATCH(I$4,PinMuxPub!$C$2:$M$2,0),FALSE)),"",VLOOKUP($F203,PinMuxPub!$C$2:$M$132,MATCH(I$4,PinMuxPub!$C$2:$M$2,0),FALSE))</f>
        <v/>
      </c>
      <c r="J203" t="str">
        <f>IF(ISERROR(VLOOKUP($F203,PinMuxPub!$C$2:$M$132,MATCH(J$4,PinMuxPub!$C$2:$M$2,0),FALSE)),"",VLOOKUP($F203,PinMuxPub!$C$2:$M$132,MATCH(J$4,PinMuxPub!$C$2:$M$2,0),FALSE))</f>
        <v/>
      </c>
      <c r="K203" t="str">
        <f>IF(ISERROR(VLOOKUP($F203,PinMuxPub!$C$2:$M$132,MATCH(K$4,PinMuxPub!$C$2:$M$2,0),FALSE)),"",VLOOKUP($F203,PinMuxPub!$C$2:$M$132,MATCH(K$4,PinMuxPub!$C$2:$M$2,0),FALSE))</f>
        <v/>
      </c>
      <c r="L203" t="str">
        <f>IF(ISERROR(VLOOKUP($F203,PinMuxPub!$C$2:$M$132,MATCH(L$4,PinMuxPub!$C$2:$M$2,0),FALSE)),"",VLOOKUP($F203,PinMuxPub!$C$2:$M$132,MATCH(L$4,PinMuxPub!$C$2:$M$2,0),FALSE))</f>
        <v/>
      </c>
      <c r="M203" t="str">
        <f>IF(ISERROR(VLOOKUP($F203,PinMuxPub!$C$2:$M$132,MATCH(M$4,PinMuxPub!$C$2:$M$2,0),FALSE)),"",VLOOKUP($F203,PinMuxPub!$C$2:$M$132,MATCH(M$4,PinMuxPub!$C$2:$M$2,0),FALSE))</f>
        <v/>
      </c>
      <c r="N203" t="str">
        <f>IF(ISERROR(VLOOKUP($F203,PinMuxPub!$C$2:$M$132,MATCH(N$4,PinMuxPub!$C$2:$M$2,0),FALSE)),"",VLOOKUP($F203,PinMuxPub!$C$2:$M$132,MATCH(N$4,PinMuxPub!$C$2:$M$2,0),FALSE))</f>
        <v/>
      </c>
      <c r="O203" t="str">
        <f>IF(ISERROR(VLOOKUP($F203,PinMuxPub!$C$2:$M$132,MATCH(O$4,PinMuxPub!$C$2:$M$2,0),FALSE)),"",VLOOKUP($F203,PinMuxPub!$C$2:$M$132,MATCH(O$4,PinMuxPub!$C$2:$M$2,0),FALSE))</f>
        <v/>
      </c>
      <c r="P203" t="str">
        <f>IF(ISERROR(VLOOKUP($F203,PinMuxPub!$C$2:$M$132,MATCH(P$4,PinMuxPub!$C$2:$M$2,0),FALSE)),"",VLOOKUP($F203,PinMuxPub!$C$2:$M$132,MATCH(P$4,PinMuxPub!$C$2:$M$2,0),FALSE))</f>
        <v/>
      </c>
    </row>
    <row r="204" spans="1:18">
      <c r="A204" s="302">
        <f t="shared" si="27"/>
        <v>195</v>
      </c>
      <c r="B204" s="9">
        <f t="shared" si="24"/>
        <v>13</v>
      </c>
      <c r="C204" s="9">
        <f t="shared" si="25"/>
        <v>13</v>
      </c>
      <c r="D204" s="9" t="str">
        <f t="shared" si="26"/>
        <v>P</v>
      </c>
      <c r="E204" s="9">
        <f t="shared" si="28"/>
        <v>14</v>
      </c>
      <c r="I204" t="str">
        <f>IF(ISERROR(VLOOKUP($F204,PinMuxPub!$C$2:$M$132,MATCH(I$4,PinMuxPub!$C$2:$M$2,0),FALSE)),"",VLOOKUP($F204,PinMuxPub!$C$2:$M$132,MATCH(I$4,PinMuxPub!$C$2:$M$2,0),FALSE))</f>
        <v/>
      </c>
      <c r="J204" t="str">
        <f>IF(ISERROR(VLOOKUP($F204,PinMuxPub!$C$2:$M$132,MATCH(J$4,PinMuxPub!$C$2:$M$2,0),FALSE)),"",VLOOKUP($F204,PinMuxPub!$C$2:$M$132,MATCH(J$4,PinMuxPub!$C$2:$M$2,0),FALSE))</f>
        <v/>
      </c>
      <c r="K204" t="str">
        <f>IF(ISERROR(VLOOKUP($F204,PinMuxPub!$C$2:$M$132,MATCH(K$4,PinMuxPub!$C$2:$M$2,0),FALSE)),"",VLOOKUP($F204,PinMuxPub!$C$2:$M$132,MATCH(K$4,PinMuxPub!$C$2:$M$2,0),FALSE))</f>
        <v/>
      </c>
      <c r="L204" t="str">
        <f>IF(ISERROR(VLOOKUP($F204,PinMuxPub!$C$2:$M$132,MATCH(L$4,PinMuxPub!$C$2:$M$2,0),FALSE)),"",VLOOKUP($F204,PinMuxPub!$C$2:$M$132,MATCH(L$4,PinMuxPub!$C$2:$M$2,0),FALSE))</f>
        <v/>
      </c>
      <c r="M204" t="str">
        <f>IF(ISERROR(VLOOKUP($F204,PinMuxPub!$C$2:$M$132,MATCH(M$4,PinMuxPub!$C$2:$M$2,0),FALSE)),"",VLOOKUP($F204,PinMuxPub!$C$2:$M$132,MATCH(M$4,PinMuxPub!$C$2:$M$2,0),FALSE))</f>
        <v/>
      </c>
      <c r="N204" t="str">
        <f>IF(ISERROR(VLOOKUP($F204,PinMuxPub!$C$2:$M$132,MATCH(N$4,PinMuxPub!$C$2:$M$2,0),FALSE)),"",VLOOKUP($F204,PinMuxPub!$C$2:$M$132,MATCH(N$4,PinMuxPub!$C$2:$M$2,0),FALSE))</f>
        <v/>
      </c>
      <c r="O204" t="str">
        <f>IF(ISERROR(VLOOKUP($F204,PinMuxPub!$C$2:$M$132,MATCH(O$4,PinMuxPub!$C$2:$M$2,0),FALSE)),"",VLOOKUP($F204,PinMuxPub!$C$2:$M$132,MATCH(O$4,PinMuxPub!$C$2:$M$2,0),FALSE))</f>
        <v/>
      </c>
      <c r="P204" t="str">
        <f>IF(ISERROR(VLOOKUP($F204,PinMuxPub!$C$2:$M$132,MATCH(P$4,PinMuxPub!$C$2:$M$2,0),FALSE)),"",VLOOKUP($F204,PinMuxPub!$C$2:$M$132,MATCH(P$4,PinMuxPub!$C$2:$M$2,0),FALSE))</f>
        <v/>
      </c>
    </row>
    <row r="205" spans="1:18">
      <c r="A205" s="302">
        <f t="shared" si="27"/>
        <v>195</v>
      </c>
      <c r="B205" s="9">
        <f t="shared" si="24"/>
        <v>13</v>
      </c>
      <c r="C205" s="9">
        <f t="shared" si="25"/>
        <v>13</v>
      </c>
      <c r="D205" s="9" t="str">
        <f t="shared" si="26"/>
        <v>P</v>
      </c>
      <c r="E205" s="9">
        <f t="shared" si="28"/>
        <v>14</v>
      </c>
      <c r="I205" t="str">
        <f>IF(ISERROR(VLOOKUP($F205,PinMuxPub!$C$2:$M$132,MATCH(I$4,PinMuxPub!$C$2:$M$2,0),FALSE)),"",VLOOKUP($F205,PinMuxPub!$C$2:$M$132,MATCH(I$4,PinMuxPub!$C$2:$M$2,0),FALSE))</f>
        <v/>
      </c>
      <c r="J205" t="str">
        <f>IF(ISERROR(VLOOKUP($F205,PinMuxPub!$C$2:$M$132,MATCH(J$4,PinMuxPub!$C$2:$M$2,0),FALSE)),"",VLOOKUP($F205,PinMuxPub!$C$2:$M$132,MATCH(J$4,PinMuxPub!$C$2:$M$2,0),FALSE))</f>
        <v/>
      </c>
      <c r="K205" t="str">
        <f>IF(ISERROR(VLOOKUP($F205,PinMuxPub!$C$2:$M$132,MATCH(K$4,PinMuxPub!$C$2:$M$2,0),FALSE)),"",VLOOKUP($F205,PinMuxPub!$C$2:$M$132,MATCH(K$4,PinMuxPub!$C$2:$M$2,0),FALSE))</f>
        <v/>
      </c>
      <c r="L205" t="str">
        <f>IF(ISERROR(VLOOKUP($F205,PinMuxPub!$C$2:$M$132,MATCH(L$4,PinMuxPub!$C$2:$M$2,0),FALSE)),"",VLOOKUP($F205,PinMuxPub!$C$2:$M$132,MATCH(L$4,PinMuxPub!$C$2:$M$2,0),FALSE))</f>
        <v/>
      </c>
      <c r="M205" t="str">
        <f>IF(ISERROR(VLOOKUP($F205,PinMuxPub!$C$2:$M$132,MATCH(M$4,PinMuxPub!$C$2:$M$2,0),FALSE)),"",VLOOKUP($F205,PinMuxPub!$C$2:$M$132,MATCH(M$4,PinMuxPub!$C$2:$M$2,0),FALSE))</f>
        <v/>
      </c>
      <c r="N205" t="str">
        <f>IF(ISERROR(VLOOKUP($F205,PinMuxPub!$C$2:$M$132,MATCH(N$4,PinMuxPub!$C$2:$M$2,0),FALSE)),"",VLOOKUP($F205,PinMuxPub!$C$2:$M$132,MATCH(N$4,PinMuxPub!$C$2:$M$2,0),FALSE))</f>
        <v/>
      </c>
      <c r="O205" t="str">
        <f>IF(ISERROR(VLOOKUP($F205,PinMuxPub!$C$2:$M$132,MATCH(O$4,PinMuxPub!$C$2:$M$2,0),FALSE)),"",VLOOKUP($F205,PinMuxPub!$C$2:$M$132,MATCH(O$4,PinMuxPub!$C$2:$M$2,0),FALSE))</f>
        <v/>
      </c>
      <c r="P205" t="str">
        <f>IF(ISERROR(VLOOKUP($F205,PinMuxPub!$C$2:$M$132,MATCH(P$4,PinMuxPub!$C$2:$M$2,0),FALSE)),"",VLOOKUP($F205,PinMuxPub!$C$2:$M$132,MATCH(P$4,PinMuxPub!$C$2:$M$2,0),FALSE))</f>
        <v/>
      </c>
    </row>
    <row r="206" spans="1:18">
      <c r="A206" s="302">
        <f t="shared" si="27"/>
        <v>195</v>
      </c>
      <c r="B206" s="9">
        <f t="shared" si="24"/>
        <v>13</v>
      </c>
      <c r="C206" s="9">
        <f t="shared" si="25"/>
        <v>13</v>
      </c>
      <c r="D206" s="9" t="str">
        <f t="shared" si="26"/>
        <v>P</v>
      </c>
      <c r="E206" s="9">
        <f t="shared" si="28"/>
        <v>14</v>
      </c>
      <c r="I206" t="str">
        <f>IF(ISERROR(VLOOKUP($F206,PinMuxPub!$C$2:$M$132,MATCH(I$4,PinMuxPub!$C$2:$M$2,0),FALSE)),"",VLOOKUP($F206,PinMuxPub!$C$2:$M$132,MATCH(I$4,PinMuxPub!$C$2:$M$2,0),FALSE))</f>
        <v/>
      </c>
      <c r="J206" t="str">
        <f>IF(ISERROR(VLOOKUP($F206,PinMuxPub!$C$2:$M$132,MATCH(J$4,PinMuxPub!$C$2:$M$2,0),FALSE)),"",VLOOKUP($F206,PinMuxPub!$C$2:$M$132,MATCH(J$4,PinMuxPub!$C$2:$M$2,0),FALSE))</f>
        <v/>
      </c>
      <c r="K206" t="str">
        <f>IF(ISERROR(VLOOKUP($F206,PinMuxPub!$C$2:$M$132,MATCH(K$4,PinMuxPub!$C$2:$M$2,0),FALSE)),"",VLOOKUP($F206,PinMuxPub!$C$2:$M$132,MATCH(K$4,PinMuxPub!$C$2:$M$2,0),FALSE))</f>
        <v/>
      </c>
      <c r="L206" t="str">
        <f>IF(ISERROR(VLOOKUP($F206,PinMuxPub!$C$2:$M$132,MATCH(L$4,PinMuxPub!$C$2:$M$2,0),FALSE)),"",VLOOKUP($F206,PinMuxPub!$C$2:$M$132,MATCH(L$4,PinMuxPub!$C$2:$M$2,0),FALSE))</f>
        <v/>
      </c>
      <c r="M206" t="str">
        <f>IF(ISERROR(VLOOKUP($F206,PinMuxPub!$C$2:$M$132,MATCH(M$4,PinMuxPub!$C$2:$M$2,0),FALSE)),"",VLOOKUP($F206,PinMuxPub!$C$2:$M$132,MATCH(M$4,PinMuxPub!$C$2:$M$2,0),FALSE))</f>
        <v/>
      </c>
      <c r="N206" t="str">
        <f>IF(ISERROR(VLOOKUP($F206,PinMuxPub!$C$2:$M$132,MATCH(N$4,PinMuxPub!$C$2:$M$2,0),FALSE)),"",VLOOKUP($F206,PinMuxPub!$C$2:$M$132,MATCH(N$4,PinMuxPub!$C$2:$M$2,0),FALSE))</f>
        <v/>
      </c>
      <c r="O206" t="str">
        <f>IF(ISERROR(VLOOKUP($F206,PinMuxPub!$C$2:$M$132,MATCH(O$4,PinMuxPub!$C$2:$M$2,0),FALSE)),"",VLOOKUP($F206,PinMuxPub!$C$2:$M$132,MATCH(O$4,PinMuxPub!$C$2:$M$2,0),FALSE))</f>
        <v/>
      </c>
      <c r="P206" t="str">
        <f>IF(ISERROR(VLOOKUP($F206,PinMuxPub!$C$2:$M$132,MATCH(P$4,PinMuxPub!$C$2:$M$2,0),FALSE)),"",VLOOKUP($F206,PinMuxPub!$C$2:$M$132,MATCH(P$4,PinMuxPub!$C$2:$M$2,0),FALSE))</f>
        <v/>
      </c>
    </row>
    <row r="207" spans="1:18">
      <c r="A207" s="302">
        <f t="shared" si="27"/>
        <v>195</v>
      </c>
      <c r="B207" s="9">
        <f t="shared" si="24"/>
        <v>13</v>
      </c>
      <c r="C207" s="9">
        <f t="shared" si="25"/>
        <v>13</v>
      </c>
      <c r="D207" s="9" t="str">
        <f t="shared" si="26"/>
        <v>P</v>
      </c>
      <c r="E207" s="9">
        <f t="shared" si="28"/>
        <v>14</v>
      </c>
      <c r="I207" t="str">
        <f>IF(ISERROR(VLOOKUP($F207,PinMuxPub!$C$2:$M$132,MATCH(I$4,PinMuxPub!$C$2:$M$2,0),FALSE)),"",VLOOKUP($F207,PinMuxPub!$C$2:$M$132,MATCH(I$4,PinMuxPub!$C$2:$M$2,0),FALSE))</f>
        <v/>
      </c>
      <c r="J207" t="str">
        <f>IF(ISERROR(VLOOKUP($F207,PinMuxPub!$C$2:$M$132,MATCH(J$4,PinMuxPub!$C$2:$M$2,0),FALSE)),"",VLOOKUP($F207,PinMuxPub!$C$2:$M$132,MATCH(J$4,PinMuxPub!$C$2:$M$2,0),FALSE))</f>
        <v/>
      </c>
      <c r="K207" t="str">
        <f>IF(ISERROR(VLOOKUP($F207,PinMuxPub!$C$2:$M$132,MATCH(K$4,PinMuxPub!$C$2:$M$2,0),FALSE)),"",VLOOKUP($F207,PinMuxPub!$C$2:$M$132,MATCH(K$4,PinMuxPub!$C$2:$M$2,0),FALSE))</f>
        <v/>
      </c>
      <c r="L207" t="str">
        <f>IF(ISERROR(VLOOKUP($F207,PinMuxPub!$C$2:$M$132,MATCH(L$4,PinMuxPub!$C$2:$M$2,0),FALSE)),"",VLOOKUP($F207,PinMuxPub!$C$2:$M$132,MATCH(L$4,PinMuxPub!$C$2:$M$2,0),FALSE))</f>
        <v/>
      </c>
      <c r="M207" t="str">
        <f>IF(ISERROR(VLOOKUP($F207,PinMuxPub!$C$2:$M$132,MATCH(M$4,PinMuxPub!$C$2:$M$2,0),FALSE)),"",VLOOKUP($F207,PinMuxPub!$C$2:$M$132,MATCH(M$4,PinMuxPub!$C$2:$M$2,0),FALSE))</f>
        <v/>
      </c>
      <c r="N207" t="str">
        <f>IF(ISERROR(VLOOKUP($F207,PinMuxPub!$C$2:$M$132,MATCH(N$4,PinMuxPub!$C$2:$M$2,0),FALSE)),"",VLOOKUP($F207,PinMuxPub!$C$2:$M$132,MATCH(N$4,PinMuxPub!$C$2:$M$2,0),FALSE))</f>
        <v/>
      </c>
      <c r="O207" t="str">
        <f>IF(ISERROR(VLOOKUP($F207,PinMuxPub!$C$2:$M$132,MATCH(O$4,PinMuxPub!$C$2:$M$2,0),FALSE)),"",VLOOKUP($F207,PinMuxPub!$C$2:$M$132,MATCH(O$4,PinMuxPub!$C$2:$M$2,0),FALSE))</f>
        <v/>
      </c>
      <c r="P207" t="str">
        <f>IF(ISERROR(VLOOKUP($F207,PinMuxPub!$C$2:$M$132,MATCH(P$4,PinMuxPub!$C$2:$M$2,0),FALSE)),"",VLOOKUP($F207,PinMuxPub!$C$2:$M$132,MATCH(P$4,PinMuxPub!$C$2:$M$2,0),FALSE))</f>
        <v/>
      </c>
    </row>
    <row r="208" spans="1:18">
      <c r="A208" s="302">
        <f t="shared" si="27"/>
        <v>195</v>
      </c>
      <c r="B208" s="9">
        <f t="shared" si="24"/>
        <v>13</v>
      </c>
      <c r="C208" s="9">
        <f t="shared" si="25"/>
        <v>13</v>
      </c>
      <c r="D208" s="9" t="str">
        <f t="shared" si="26"/>
        <v>P</v>
      </c>
      <c r="E208" s="9">
        <f t="shared" si="28"/>
        <v>14</v>
      </c>
      <c r="I208" t="str">
        <f>IF(ISERROR(VLOOKUP($F208,PinMuxPub!$C$2:$M$132,MATCH(I$4,PinMuxPub!$C$2:$M$2,0),FALSE)),"",VLOOKUP($F208,PinMuxPub!$C$2:$M$132,MATCH(I$4,PinMuxPub!$C$2:$M$2,0),FALSE))</f>
        <v/>
      </c>
      <c r="J208" t="str">
        <f>IF(ISERROR(VLOOKUP($F208,PinMuxPub!$C$2:$M$132,MATCH(J$4,PinMuxPub!$C$2:$M$2,0),FALSE)),"",VLOOKUP($F208,PinMuxPub!$C$2:$M$132,MATCH(J$4,PinMuxPub!$C$2:$M$2,0),FALSE))</f>
        <v/>
      </c>
      <c r="K208" t="str">
        <f>IF(ISERROR(VLOOKUP($F208,PinMuxPub!$C$2:$M$132,MATCH(K$4,PinMuxPub!$C$2:$M$2,0),FALSE)),"",VLOOKUP($F208,PinMuxPub!$C$2:$M$132,MATCH(K$4,PinMuxPub!$C$2:$M$2,0),FALSE))</f>
        <v/>
      </c>
      <c r="L208" t="str">
        <f>IF(ISERROR(VLOOKUP($F208,PinMuxPub!$C$2:$M$132,MATCH(L$4,PinMuxPub!$C$2:$M$2,0),FALSE)),"",VLOOKUP($F208,PinMuxPub!$C$2:$M$132,MATCH(L$4,PinMuxPub!$C$2:$M$2,0),FALSE))</f>
        <v/>
      </c>
      <c r="M208" t="str">
        <f>IF(ISERROR(VLOOKUP($F208,PinMuxPub!$C$2:$M$132,MATCH(M$4,PinMuxPub!$C$2:$M$2,0),FALSE)),"",VLOOKUP($F208,PinMuxPub!$C$2:$M$132,MATCH(M$4,PinMuxPub!$C$2:$M$2,0),FALSE))</f>
        <v/>
      </c>
      <c r="N208" t="str">
        <f>IF(ISERROR(VLOOKUP($F208,PinMuxPub!$C$2:$M$132,MATCH(N$4,PinMuxPub!$C$2:$M$2,0),FALSE)),"",VLOOKUP($F208,PinMuxPub!$C$2:$M$132,MATCH(N$4,PinMuxPub!$C$2:$M$2,0),FALSE))</f>
        <v/>
      </c>
      <c r="O208" t="str">
        <f>IF(ISERROR(VLOOKUP($F208,PinMuxPub!$C$2:$M$132,MATCH(O$4,PinMuxPub!$C$2:$M$2,0),FALSE)),"",VLOOKUP($F208,PinMuxPub!$C$2:$M$132,MATCH(O$4,PinMuxPub!$C$2:$M$2,0),FALSE))</f>
        <v/>
      </c>
      <c r="P208" t="str">
        <f>IF(ISERROR(VLOOKUP($F208,PinMuxPub!$C$2:$M$132,MATCH(P$4,PinMuxPub!$C$2:$M$2,0),FALSE)),"",VLOOKUP($F208,PinMuxPub!$C$2:$M$132,MATCH(P$4,PinMuxPub!$C$2:$M$2,0),FALSE))</f>
        <v/>
      </c>
    </row>
    <row r="209" spans="1:16">
      <c r="A209" s="302">
        <f t="shared" si="27"/>
        <v>195</v>
      </c>
      <c r="B209" s="9">
        <f t="shared" si="24"/>
        <v>13</v>
      </c>
      <c r="C209" s="9">
        <f t="shared" si="25"/>
        <v>13</v>
      </c>
      <c r="D209" s="9" t="str">
        <f t="shared" si="26"/>
        <v>P</v>
      </c>
      <c r="E209" s="9">
        <f t="shared" si="28"/>
        <v>14</v>
      </c>
      <c r="I209" t="str">
        <f>IF(ISERROR(VLOOKUP($F209,PinMuxPub!$C$2:$M$132,MATCH(I$4,PinMuxPub!$C$2:$M$2,0),FALSE)),"",VLOOKUP($F209,PinMuxPub!$C$2:$M$132,MATCH(I$4,PinMuxPub!$C$2:$M$2,0),FALSE))</f>
        <v/>
      </c>
      <c r="J209" t="str">
        <f>IF(ISERROR(VLOOKUP($F209,PinMuxPub!$C$2:$M$132,MATCH(J$4,PinMuxPub!$C$2:$M$2,0),FALSE)),"",VLOOKUP($F209,PinMuxPub!$C$2:$M$132,MATCH(J$4,PinMuxPub!$C$2:$M$2,0),FALSE))</f>
        <v/>
      </c>
      <c r="K209" t="str">
        <f>IF(ISERROR(VLOOKUP($F209,PinMuxPub!$C$2:$M$132,MATCH(K$4,PinMuxPub!$C$2:$M$2,0),FALSE)),"",VLOOKUP($F209,PinMuxPub!$C$2:$M$132,MATCH(K$4,PinMuxPub!$C$2:$M$2,0),FALSE))</f>
        <v/>
      </c>
      <c r="L209" t="str">
        <f>IF(ISERROR(VLOOKUP($F209,PinMuxPub!$C$2:$M$132,MATCH(L$4,PinMuxPub!$C$2:$M$2,0),FALSE)),"",VLOOKUP($F209,PinMuxPub!$C$2:$M$132,MATCH(L$4,PinMuxPub!$C$2:$M$2,0),FALSE))</f>
        <v/>
      </c>
      <c r="M209" t="str">
        <f>IF(ISERROR(VLOOKUP($F209,PinMuxPub!$C$2:$M$132,MATCH(M$4,PinMuxPub!$C$2:$M$2,0),FALSE)),"",VLOOKUP($F209,PinMuxPub!$C$2:$M$132,MATCH(M$4,PinMuxPub!$C$2:$M$2,0),FALSE))</f>
        <v/>
      </c>
      <c r="N209" t="str">
        <f>IF(ISERROR(VLOOKUP($F209,PinMuxPub!$C$2:$M$132,MATCH(N$4,PinMuxPub!$C$2:$M$2,0),FALSE)),"",VLOOKUP($F209,PinMuxPub!$C$2:$M$132,MATCH(N$4,PinMuxPub!$C$2:$M$2,0),FALSE))</f>
        <v/>
      </c>
      <c r="O209" t="str">
        <f>IF(ISERROR(VLOOKUP($F209,PinMuxPub!$C$2:$M$132,MATCH(O$4,PinMuxPub!$C$2:$M$2,0),FALSE)),"",VLOOKUP($F209,PinMuxPub!$C$2:$M$132,MATCH(O$4,PinMuxPub!$C$2:$M$2,0),FALSE))</f>
        <v/>
      </c>
      <c r="P209" t="str">
        <f>IF(ISERROR(VLOOKUP($F209,PinMuxPub!$C$2:$M$132,MATCH(P$4,PinMuxPub!$C$2:$M$2,0),FALSE)),"",VLOOKUP($F209,PinMuxPub!$C$2:$M$132,MATCH(P$4,PinMuxPub!$C$2:$M$2,0),FALSE))</f>
        <v/>
      </c>
    </row>
    <row r="210" spans="1:16">
      <c r="A210" s="302">
        <f t="shared" si="27"/>
        <v>195</v>
      </c>
      <c r="B210" s="9">
        <f t="shared" si="24"/>
        <v>13</v>
      </c>
      <c r="C210" s="9">
        <f t="shared" si="25"/>
        <v>13</v>
      </c>
      <c r="D210" s="9" t="str">
        <f t="shared" si="26"/>
        <v>P</v>
      </c>
      <c r="E210" s="9">
        <f t="shared" si="28"/>
        <v>14</v>
      </c>
      <c r="I210" t="str">
        <f>IF(ISERROR(VLOOKUP($F210,PinMuxPub!$C$2:$M$132,MATCH(I$4,PinMuxPub!$C$2:$M$2,0),FALSE)),"",VLOOKUP($F210,PinMuxPub!$C$2:$M$132,MATCH(I$4,PinMuxPub!$C$2:$M$2,0),FALSE))</f>
        <v/>
      </c>
      <c r="J210" t="str">
        <f>IF(ISERROR(VLOOKUP($F210,PinMuxPub!$C$2:$M$132,MATCH(J$4,PinMuxPub!$C$2:$M$2,0),FALSE)),"",VLOOKUP($F210,PinMuxPub!$C$2:$M$132,MATCH(J$4,PinMuxPub!$C$2:$M$2,0),FALSE))</f>
        <v/>
      </c>
      <c r="K210" t="str">
        <f>IF(ISERROR(VLOOKUP($F210,PinMuxPub!$C$2:$M$132,MATCH(K$4,PinMuxPub!$C$2:$M$2,0),FALSE)),"",VLOOKUP($F210,PinMuxPub!$C$2:$M$132,MATCH(K$4,PinMuxPub!$C$2:$M$2,0),FALSE))</f>
        <v/>
      </c>
      <c r="L210" t="str">
        <f>IF(ISERROR(VLOOKUP($F210,PinMuxPub!$C$2:$M$132,MATCH(L$4,PinMuxPub!$C$2:$M$2,0),FALSE)),"",VLOOKUP($F210,PinMuxPub!$C$2:$M$132,MATCH(L$4,PinMuxPub!$C$2:$M$2,0),FALSE))</f>
        <v/>
      </c>
      <c r="M210" t="str">
        <f>IF(ISERROR(VLOOKUP($F210,PinMuxPub!$C$2:$M$132,MATCH(M$4,PinMuxPub!$C$2:$M$2,0),FALSE)),"",VLOOKUP($F210,PinMuxPub!$C$2:$M$132,MATCH(M$4,PinMuxPub!$C$2:$M$2,0),FALSE))</f>
        <v/>
      </c>
      <c r="N210" t="str">
        <f>IF(ISERROR(VLOOKUP($F210,PinMuxPub!$C$2:$M$132,MATCH(N$4,PinMuxPub!$C$2:$M$2,0),FALSE)),"",VLOOKUP($F210,PinMuxPub!$C$2:$M$132,MATCH(N$4,PinMuxPub!$C$2:$M$2,0),FALSE))</f>
        <v/>
      </c>
      <c r="O210" t="str">
        <f>IF(ISERROR(VLOOKUP($F210,PinMuxPub!$C$2:$M$132,MATCH(O$4,PinMuxPub!$C$2:$M$2,0),FALSE)),"",VLOOKUP($F210,PinMuxPub!$C$2:$M$132,MATCH(O$4,PinMuxPub!$C$2:$M$2,0),FALSE))</f>
        <v/>
      </c>
      <c r="P210" t="str">
        <f>IF(ISERROR(VLOOKUP($F210,PinMuxPub!$C$2:$M$132,MATCH(P$4,PinMuxPub!$C$2:$M$2,0),FALSE)),"",VLOOKUP($F210,PinMuxPub!$C$2:$M$132,MATCH(P$4,PinMuxPub!$C$2:$M$2,0),FALSE))</f>
        <v/>
      </c>
    </row>
    <row r="211" spans="1:16">
      <c r="A211" s="302">
        <f t="shared" si="27"/>
        <v>195</v>
      </c>
      <c r="B211" s="9">
        <f t="shared" si="24"/>
        <v>13</v>
      </c>
      <c r="C211" s="9">
        <f t="shared" si="25"/>
        <v>13</v>
      </c>
      <c r="D211" s="9" t="str">
        <f t="shared" si="26"/>
        <v>P</v>
      </c>
      <c r="E211" s="9">
        <f t="shared" si="28"/>
        <v>14</v>
      </c>
      <c r="I211" t="str">
        <f>IF(ISERROR(VLOOKUP($F211,PinMuxPub!$C$2:$M$132,MATCH(I$4,PinMuxPub!$C$2:$M$2,0),FALSE)),"",VLOOKUP($F211,PinMuxPub!$C$2:$M$132,MATCH(I$4,PinMuxPub!$C$2:$M$2,0),FALSE))</f>
        <v/>
      </c>
      <c r="J211" t="str">
        <f>IF(ISERROR(VLOOKUP($F211,PinMuxPub!$C$2:$M$132,MATCH(J$4,PinMuxPub!$C$2:$M$2,0),FALSE)),"",VLOOKUP($F211,PinMuxPub!$C$2:$M$132,MATCH(J$4,PinMuxPub!$C$2:$M$2,0),FALSE))</f>
        <v/>
      </c>
      <c r="K211" t="str">
        <f>IF(ISERROR(VLOOKUP($F211,PinMuxPub!$C$2:$M$132,MATCH(K$4,PinMuxPub!$C$2:$M$2,0),FALSE)),"",VLOOKUP($F211,PinMuxPub!$C$2:$M$132,MATCH(K$4,PinMuxPub!$C$2:$M$2,0),FALSE))</f>
        <v/>
      </c>
      <c r="L211" t="str">
        <f>IF(ISERROR(VLOOKUP($F211,PinMuxPub!$C$2:$M$132,MATCH(L$4,PinMuxPub!$C$2:$M$2,0),FALSE)),"",VLOOKUP($F211,PinMuxPub!$C$2:$M$132,MATCH(L$4,PinMuxPub!$C$2:$M$2,0),FALSE))</f>
        <v/>
      </c>
      <c r="M211" t="str">
        <f>IF(ISERROR(VLOOKUP($F211,PinMuxPub!$C$2:$M$132,MATCH(M$4,PinMuxPub!$C$2:$M$2,0),FALSE)),"",VLOOKUP($F211,PinMuxPub!$C$2:$M$132,MATCH(M$4,PinMuxPub!$C$2:$M$2,0),FALSE))</f>
        <v/>
      </c>
      <c r="N211" t="str">
        <f>IF(ISERROR(VLOOKUP($F211,PinMuxPub!$C$2:$M$132,MATCH(N$4,PinMuxPub!$C$2:$M$2,0),FALSE)),"",VLOOKUP($F211,PinMuxPub!$C$2:$M$132,MATCH(N$4,PinMuxPub!$C$2:$M$2,0),FALSE))</f>
        <v/>
      </c>
      <c r="O211" t="str">
        <f>IF(ISERROR(VLOOKUP($F211,PinMuxPub!$C$2:$M$132,MATCH(O$4,PinMuxPub!$C$2:$M$2,0),FALSE)),"",VLOOKUP($F211,PinMuxPub!$C$2:$M$132,MATCH(O$4,PinMuxPub!$C$2:$M$2,0),FALSE))</f>
        <v/>
      </c>
      <c r="P211" t="str">
        <f>IF(ISERROR(VLOOKUP($F211,PinMuxPub!$C$2:$M$132,MATCH(P$4,PinMuxPub!$C$2:$M$2,0),FALSE)),"",VLOOKUP($F211,PinMuxPub!$C$2:$M$132,MATCH(P$4,PinMuxPub!$C$2:$M$2,0),FALSE))</f>
        <v/>
      </c>
    </row>
    <row r="212" spans="1:16">
      <c r="A212" s="302">
        <f t="shared" si="27"/>
        <v>195</v>
      </c>
      <c r="B212" s="9">
        <f t="shared" si="24"/>
        <v>13</v>
      </c>
      <c r="C212" s="9">
        <f t="shared" si="25"/>
        <v>13</v>
      </c>
      <c r="D212" s="9" t="str">
        <f t="shared" si="26"/>
        <v>P</v>
      </c>
      <c r="E212" s="9">
        <f t="shared" si="28"/>
        <v>14</v>
      </c>
      <c r="I212" t="str">
        <f>IF(ISERROR(VLOOKUP($F212,PinMuxPub!$C$2:$M$132,MATCH(I$4,PinMuxPub!$C$2:$M$2,0),FALSE)),"",VLOOKUP($F212,PinMuxPub!$C$2:$M$132,MATCH(I$4,PinMuxPub!$C$2:$M$2,0),FALSE))</f>
        <v/>
      </c>
      <c r="J212" t="str">
        <f>IF(ISERROR(VLOOKUP($F212,PinMuxPub!$C$2:$M$132,MATCH(J$4,PinMuxPub!$C$2:$M$2,0),FALSE)),"",VLOOKUP($F212,PinMuxPub!$C$2:$M$132,MATCH(J$4,PinMuxPub!$C$2:$M$2,0),FALSE))</f>
        <v/>
      </c>
      <c r="K212" t="str">
        <f>IF(ISERROR(VLOOKUP($F212,PinMuxPub!$C$2:$M$132,MATCH(K$4,PinMuxPub!$C$2:$M$2,0),FALSE)),"",VLOOKUP($F212,PinMuxPub!$C$2:$M$132,MATCH(K$4,PinMuxPub!$C$2:$M$2,0),FALSE))</f>
        <v/>
      </c>
      <c r="L212" t="str">
        <f>IF(ISERROR(VLOOKUP($F212,PinMuxPub!$C$2:$M$132,MATCH(L$4,PinMuxPub!$C$2:$M$2,0),FALSE)),"",VLOOKUP($F212,PinMuxPub!$C$2:$M$132,MATCH(L$4,PinMuxPub!$C$2:$M$2,0),FALSE))</f>
        <v/>
      </c>
      <c r="M212" t="str">
        <f>IF(ISERROR(VLOOKUP($F212,PinMuxPub!$C$2:$M$132,MATCH(M$4,PinMuxPub!$C$2:$M$2,0),FALSE)),"",VLOOKUP($F212,PinMuxPub!$C$2:$M$132,MATCH(M$4,PinMuxPub!$C$2:$M$2,0),FALSE))</f>
        <v/>
      </c>
      <c r="N212" t="str">
        <f>IF(ISERROR(VLOOKUP($F212,PinMuxPub!$C$2:$M$132,MATCH(N$4,PinMuxPub!$C$2:$M$2,0),FALSE)),"",VLOOKUP($F212,PinMuxPub!$C$2:$M$132,MATCH(N$4,PinMuxPub!$C$2:$M$2,0),FALSE))</f>
        <v/>
      </c>
      <c r="O212" t="str">
        <f>IF(ISERROR(VLOOKUP($F212,PinMuxPub!$C$2:$M$132,MATCH(O$4,PinMuxPub!$C$2:$M$2,0),FALSE)),"",VLOOKUP($F212,PinMuxPub!$C$2:$M$132,MATCH(O$4,PinMuxPub!$C$2:$M$2,0),FALSE))</f>
        <v/>
      </c>
      <c r="P212" t="str">
        <f>IF(ISERROR(VLOOKUP($F212,PinMuxPub!$C$2:$M$132,MATCH(P$4,PinMuxPub!$C$2:$M$2,0),FALSE)),"",VLOOKUP($F212,PinMuxPub!$C$2:$M$132,MATCH(P$4,PinMuxPub!$C$2:$M$2,0),FALSE))</f>
        <v/>
      </c>
    </row>
    <row r="213" spans="1:16">
      <c r="A213" s="302">
        <f t="shared" si="27"/>
        <v>195</v>
      </c>
      <c r="B213" s="9">
        <f t="shared" si="24"/>
        <v>13</v>
      </c>
      <c r="C213" s="9">
        <f t="shared" si="25"/>
        <v>13</v>
      </c>
      <c r="D213" s="9" t="str">
        <f t="shared" si="26"/>
        <v>P</v>
      </c>
      <c r="E213" s="9">
        <f t="shared" si="28"/>
        <v>14</v>
      </c>
      <c r="I213" t="str">
        <f>IF(ISERROR(VLOOKUP($F213,PinMuxPub!$C$2:$M$132,MATCH(I$4,PinMuxPub!$C$2:$M$2,0),FALSE)),"",VLOOKUP($F213,PinMuxPub!$C$2:$M$132,MATCH(I$4,PinMuxPub!$C$2:$M$2,0),FALSE))</f>
        <v/>
      </c>
      <c r="J213" t="str">
        <f>IF(ISERROR(VLOOKUP($F213,PinMuxPub!$C$2:$M$132,MATCH(J$4,PinMuxPub!$C$2:$M$2,0),FALSE)),"",VLOOKUP($F213,PinMuxPub!$C$2:$M$132,MATCH(J$4,PinMuxPub!$C$2:$M$2,0),FALSE))</f>
        <v/>
      </c>
      <c r="K213" t="str">
        <f>IF(ISERROR(VLOOKUP($F213,PinMuxPub!$C$2:$M$132,MATCH(K$4,PinMuxPub!$C$2:$M$2,0),FALSE)),"",VLOOKUP($F213,PinMuxPub!$C$2:$M$132,MATCH(K$4,PinMuxPub!$C$2:$M$2,0),FALSE))</f>
        <v/>
      </c>
      <c r="L213" t="str">
        <f>IF(ISERROR(VLOOKUP($F213,PinMuxPub!$C$2:$M$132,MATCH(L$4,PinMuxPub!$C$2:$M$2,0),FALSE)),"",VLOOKUP($F213,PinMuxPub!$C$2:$M$132,MATCH(L$4,PinMuxPub!$C$2:$M$2,0),FALSE))</f>
        <v/>
      </c>
      <c r="M213" t="str">
        <f>IF(ISERROR(VLOOKUP($F213,PinMuxPub!$C$2:$M$132,MATCH(M$4,PinMuxPub!$C$2:$M$2,0),FALSE)),"",VLOOKUP($F213,PinMuxPub!$C$2:$M$132,MATCH(M$4,PinMuxPub!$C$2:$M$2,0),FALSE))</f>
        <v/>
      </c>
      <c r="N213" t="str">
        <f>IF(ISERROR(VLOOKUP($F213,PinMuxPub!$C$2:$M$132,MATCH(N$4,PinMuxPub!$C$2:$M$2,0),FALSE)),"",VLOOKUP($F213,PinMuxPub!$C$2:$M$132,MATCH(N$4,PinMuxPub!$C$2:$M$2,0),FALSE))</f>
        <v/>
      </c>
      <c r="O213" t="str">
        <f>IF(ISERROR(VLOOKUP($F213,PinMuxPub!$C$2:$M$132,MATCH(O$4,PinMuxPub!$C$2:$M$2,0),FALSE)),"",VLOOKUP($F213,PinMuxPub!$C$2:$M$132,MATCH(O$4,PinMuxPub!$C$2:$M$2,0),FALSE))</f>
        <v/>
      </c>
      <c r="P213" t="str">
        <f>IF(ISERROR(VLOOKUP($F213,PinMuxPub!$C$2:$M$132,MATCH(P$4,PinMuxPub!$C$2:$M$2,0),FALSE)),"",VLOOKUP($F213,PinMuxPub!$C$2:$M$132,MATCH(P$4,PinMuxPub!$C$2:$M$2,0),FALSE))</f>
        <v/>
      </c>
    </row>
    <row r="214" spans="1:16">
      <c r="A214" s="302">
        <f t="shared" si="27"/>
        <v>195</v>
      </c>
      <c r="B214" s="9">
        <f t="shared" si="24"/>
        <v>13</v>
      </c>
      <c r="C214" s="9">
        <f t="shared" si="25"/>
        <v>13</v>
      </c>
      <c r="D214" s="9" t="str">
        <f t="shared" si="26"/>
        <v>P</v>
      </c>
      <c r="E214" s="9">
        <f t="shared" si="28"/>
        <v>14</v>
      </c>
      <c r="I214" t="str">
        <f>IF(ISERROR(VLOOKUP($F214,PinMuxPub!$C$2:$M$132,MATCH(I$4,PinMuxPub!$C$2:$M$2,0),FALSE)),"",VLOOKUP($F214,PinMuxPub!$C$2:$M$132,MATCH(I$4,PinMuxPub!$C$2:$M$2,0),FALSE))</f>
        <v/>
      </c>
      <c r="J214" t="str">
        <f>IF(ISERROR(VLOOKUP($F214,PinMuxPub!$C$2:$M$132,MATCH(J$4,PinMuxPub!$C$2:$M$2,0),FALSE)),"",VLOOKUP($F214,PinMuxPub!$C$2:$M$132,MATCH(J$4,PinMuxPub!$C$2:$M$2,0),FALSE))</f>
        <v/>
      </c>
      <c r="K214" t="str">
        <f>IF(ISERROR(VLOOKUP($F214,PinMuxPub!$C$2:$M$132,MATCH(K$4,PinMuxPub!$C$2:$M$2,0),FALSE)),"",VLOOKUP($F214,PinMuxPub!$C$2:$M$132,MATCH(K$4,PinMuxPub!$C$2:$M$2,0),FALSE))</f>
        <v/>
      </c>
      <c r="L214" t="str">
        <f>IF(ISERROR(VLOOKUP($F214,PinMuxPub!$C$2:$M$132,MATCH(L$4,PinMuxPub!$C$2:$M$2,0),FALSE)),"",VLOOKUP($F214,PinMuxPub!$C$2:$M$132,MATCH(L$4,PinMuxPub!$C$2:$M$2,0),FALSE))</f>
        <v/>
      </c>
      <c r="M214" t="str">
        <f>IF(ISERROR(VLOOKUP($F214,PinMuxPub!$C$2:$M$132,MATCH(M$4,PinMuxPub!$C$2:$M$2,0),FALSE)),"",VLOOKUP($F214,PinMuxPub!$C$2:$M$132,MATCH(M$4,PinMuxPub!$C$2:$M$2,0),FALSE))</f>
        <v/>
      </c>
      <c r="N214" t="str">
        <f>IF(ISERROR(VLOOKUP($F214,PinMuxPub!$C$2:$M$132,MATCH(N$4,PinMuxPub!$C$2:$M$2,0),FALSE)),"",VLOOKUP($F214,PinMuxPub!$C$2:$M$132,MATCH(N$4,PinMuxPub!$C$2:$M$2,0),FALSE))</f>
        <v/>
      </c>
      <c r="O214" t="str">
        <f>IF(ISERROR(VLOOKUP($F214,PinMuxPub!$C$2:$M$132,MATCH(O$4,PinMuxPub!$C$2:$M$2,0),FALSE)),"",VLOOKUP($F214,PinMuxPub!$C$2:$M$132,MATCH(O$4,PinMuxPub!$C$2:$M$2,0),FALSE))</f>
        <v/>
      </c>
      <c r="P214" t="str">
        <f>IF(ISERROR(VLOOKUP($F214,PinMuxPub!$C$2:$M$132,MATCH(P$4,PinMuxPub!$C$2:$M$2,0),FALSE)),"",VLOOKUP($F214,PinMuxPub!$C$2:$M$132,MATCH(P$4,PinMuxPub!$C$2:$M$2,0),FALSE))</f>
        <v/>
      </c>
    </row>
    <row r="215" spans="1:16">
      <c r="A215" s="302">
        <f t="shared" si="27"/>
        <v>195</v>
      </c>
      <c r="B215" s="9">
        <f t="shared" si="24"/>
        <v>13</v>
      </c>
      <c r="C215" s="9">
        <f t="shared" si="25"/>
        <v>13</v>
      </c>
      <c r="D215" s="9" t="str">
        <f t="shared" si="26"/>
        <v>P</v>
      </c>
      <c r="E215" s="9">
        <f t="shared" si="28"/>
        <v>14</v>
      </c>
      <c r="I215" t="str">
        <f>IF(ISERROR(VLOOKUP($F215,PinMuxPub!$C$2:$M$132,MATCH(I$4,PinMuxPub!$C$2:$M$2,0),FALSE)),"",VLOOKUP($F215,PinMuxPub!$C$2:$M$132,MATCH(I$4,PinMuxPub!$C$2:$M$2,0),FALSE))</f>
        <v/>
      </c>
      <c r="J215" t="str">
        <f>IF(ISERROR(VLOOKUP($F215,PinMuxPub!$C$2:$M$132,MATCH(J$4,PinMuxPub!$C$2:$M$2,0),FALSE)),"",VLOOKUP($F215,PinMuxPub!$C$2:$M$132,MATCH(J$4,PinMuxPub!$C$2:$M$2,0),FALSE))</f>
        <v/>
      </c>
      <c r="K215" t="str">
        <f>IF(ISERROR(VLOOKUP($F215,PinMuxPub!$C$2:$M$132,MATCH(K$4,PinMuxPub!$C$2:$M$2,0),FALSE)),"",VLOOKUP($F215,PinMuxPub!$C$2:$M$132,MATCH(K$4,PinMuxPub!$C$2:$M$2,0),FALSE))</f>
        <v/>
      </c>
      <c r="L215" t="str">
        <f>IF(ISERROR(VLOOKUP($F215,PinMuxPub!$C$2:$M$132,MATCH(L$4,PinMuxPub!$C$2:$M$2,0),FALSE)),"",VLOOKUP($F215,PinMuxPub!$C$2:$M$132,MATCH(L$4,PinMuxPub!$C$2:$M$2,0),FALSE))</f>
        <v/>
      </c>
      <c r="M215" t="str">
        <f>IF(ISERROR(VLOOKUP($F215,PinMuxPub!$C$2:$M$132,MATCH(M$4,PinMuxPub!$C$2:$M$2,0),FALSE)),"",VLOOKUP($F215,PinMuxPub!$C$2:$M$132,MATCH(M$4,PinMuxPub!$C$2:$M$2,0),FALSE))</f>
        <v/>
      </c>
      <c r="N215" t="str">
        <f>IF(ISERROR(VLOOKUP($F215,PinMuxPub!$C$2:$M$132,MATCH(N$4,PinMuxPub!$C$2:$M$2,0),FALSE)),"",VLOOKUP($F215,PinMuxPub!$C$2:$M$132,MATCH(N$4,PinMuxPub!$C$2:$M$2,0),FALSE))</f>
        <v/>
      </c>
      <c r="O215" t="str">
        <f>IF(ISERROR(VLOOKUP($F215,PinMuxPub!$C$2:$M$132,MATCH(O$4,PinMuxPub!$C$2:$M$2,0),FALSE)),"",VLOOKUP($F215,PinMuxPub!$C$2:$M$132,MATCH(O$4,PinMuxPub!$C$2:$M$2,0),FALSE))</f>
        <v/>
      </c>
      <c r="P215" t="str">
        <f>IF(ISERROR(VLOOKUP($F215,PinMuxPub!$C$2:$M$132,MATCH(P$4,PinMuxPub!$C$2:$M$2,0),FALSE)),"",VLOOKUP($F215,PinMuxPub!$C$2:$M$132,MATCH(P$4,PinMuxPub!$C$2:$M$2,0),FALSE))</f>
        <v/>
      </c>
    </row>
    <row r="216" spans="1:16">
      <c r="A216" s="302">
        <f t="shared" si="27"/>
        <v>195</v>
      </c>
      <c r="B216" s="9">
        <f t="shared" si="24"/>
        <v>13</v>
      </c>
      <c r="C216" s="9">
        <f t="shared" si="25"/>
        <v>13</v>
      </c>
      <c r="D216" s="9" t="str">
        <f t="shared" si="26"/>
        <v>P</v>
      </c>
      <c r="E216" s="9">
        <f t="shared" si="28"/>
        <v>14</v>
      </c>
      <c r="I216" t="str">
        <f>IF(ISERROR(VLOOKUP($F216,PinMuxPub!$C$2:$M$132,MATCH(I$4,PinMuxPub!$C$2:$M$2,0),FALSE)),"",VLOOKUP($F216,PinMuxPub!$C$2:$M$132,MATCH(I$4,PinMuxPub!$C$2:$M$2,0),FALSE))</f>
        <v/>
      </c>
      <c r="J216" t="str">
        <f>IF(ISERROR(VLOOKUP($F216,PinMuxPub!$C$2:$M$132,MATCH(J$4,PinMuxPub!$C$2:$M$2,0),FALSE)),"",VLOOKUP($F216,PinMuxPub!$C$2:$M$132,MATCH(J$4,PinMuxPub!$C$2:$M$2,0),FALSE))</f>
        <v/>
      </c>
      <c r="K216" t="str">
        <f>IF(ISERROR(VLOOKUP($F216,PinMuxPub!$C$2:$M$132,MATCH(K$4,PinMuxPub!$C$2:$M$2,0),FALSE)),"",VLOOKUP($F216,PinMuxPub!$C$2:$M$132,MATCH(K$4,PinMuxPub!$C$2:$M$2,0),FALSE))</f>
        <v/>
      </c>
      <c r="L216" t="str">
        <f>IF(ISERROR(VLOOKUP($F216,PinMuxPub!$C$2:$M$132,MATCH(L$4,PinMuxPub!$C$2:$M$2,0),FALSE)),"",VLOOKUP($F216,PinMuxPub!$C$2:$M$132,MATCH(L$4,PinMuxPub!$C$2:$M$2,0),FALSE))</f>
        <v/>
      </c>
      <c r="M216" t="str">
        <f>IF(ISERROR(VLOOKUP($F216,PinMuxPub!$C$2:$M$132,MATCH(M$4,PinMuxPub!$C$2:$M$2,0),FALSE)),"",VLOOKUP($F216,PinMuxPub!$C$2:$M$132,MATCH(M$4,PinMuxPub!$C$2:$M$2,0),FALSE))</f>
        <v/>
      </c>
      <c r="N216" t="str">
        <f>IF(ISERROR(VLOOKUP($F216,PinMuxPub!$C$2:$M$132,MATCH(N$4,PinMuxPub!$C$2:$M$2,0),FALSE)),"",VLOOKUP($F216,PinMuxPub!$C$2:$M$132,MATCH(N$4,PinMuxPub!$C$2:$M$2,0),FALSE))</f>
        <v/>
      </c>
      <c r="O216" t="str">
        <f>IF(ISERROR(VLOOKUP($F216,PinMuxPub!$C$2:$M$132,MATCH(O$4,PinMuxPub!$C$2:$M$2,0),FALSE)),"",VLOOKUP($F216,PinMuxPub!$C$2:$M$132,MATCH(O$4,PinMuxPub!$C$2:$M$2,0),FALSE))</f>
        <v/>
      </c>
      <c r="P216" t="str">
        <f>IF(ISERROR(VLOOKUP($F216,PinMuxPub!$C$2:$M$132,MATCH(P$4,PinMuxPub!$C$2:$M$2,0),FALSE)),"",VLOOKUP($F216,PinMuxPub!$C$2:$M$132,MATCH(P$4,PinMuxPub!$C$2:$M$2,0),FALSE))</f>
        <v/>
      </c>
    </row>
    <row r="217" spans="1:16">
      <c r="A217" s="302">
        <f t="shared" si="27"/>
        <v>195</v>
      </c>
      <c r="B217" s="9">
        <f t="shared" si="24"/>
        <v>13</v>
      </c>
      <c r="C217" s="9">
        <f t="shared" si="25"/>
        <v>13</v>
      </c>
      <c r="D217" s="9" t="str">
        <f t="shared" si="26"/>
        <v>P</v>
      </c>
      <c r="E217" s="9">
        <f t="shared" si="28"/>
        <v>14</v>
      </c>
      <c r="I217" t="str">
        <f>IF(ISERROR(VLOOKUP($F217,PinMuxPub!$C$2:$M$132,MATCH(I$4,PinMuxPub!$C$2:$M$2,0),FALSE)),"",VLOOKUP($F217,PinMuxPub!$C$2:$M$132,MATCH(I$4,PinMuxPub!$C$2:$M$2,0),FALSE))</f>
        <v/>
      </c>
      <c r="J217" t="str">
        <f>IF(ISERROR(VLOOKUP($F217,PinMuxPub!$C$2:$M$132,MATCH(J$4,PinMuxPub!$C$2:$M$2,0),FALSE)),"",VLOOKUP($F217,PinMuxPub!$C$2:$M$132,MATCH(J$4,PinMuxPub!$C$2:$M$2,0),FALSE))</f>
        <v/>
      </c>
      <c r="K217" t="str">
        <f>IF(ISERROR(VLOOKUP($F217,PinMuxPub!$C$2:$M$132,MATCH(K$4,PinMuxPub!$C$2:$M$2,0),FALSE)),"",VLOOKUP($F217,PinMuxPub!$C$2:$M$132,MATCH(K$4,PinMuxPub!$C$2:$M$2,0),FALSE))</f>
        <v/>
      </c>
      <c r="L217" t="str">
        <f>IF(ISERROR(VLOOKUP($F217,PinMuxPub!$C$2:$M$132,MATCH(L$4,PinMuxPub!$C$2:$M$2,0),FALSE)),"",VLOOKUP($F217,PinMuxPub!$C$2:$M$132,MATCH(L$4,PinMuxPub!$C$2:$M$2,0),FALSE))</f>
        <v/>
      </c>
      <c r="M217" t="str">
        <f>IF(ISERROR(VLOOKUP($F217,PinMuxPub!$C$2:$M$132,MATCH(M$4,PinMuxPub!$C$2:$M$2,0),FALSE)),"",VLOOKUP($F217,PinMuxPub!$C$2:$M$132,MATCH(M$4,PinMuxPub!$C$2:$M$2,0),FALSE))</f>
        <v/>
      </c>
      <c r="N217" t="str">
        <f>IF(ISERROR(VLOOKUP($F217,PinMuxPub!$C$2:$M$132,MATCH(N$4,PinMuxPub!$C$2:$M$2,0),FALSE)),"",VLOOKUP($F217,PinMuxPub!$C$2:$M$132,MATCH(N$4,PinMuxPub!$C$2:$M$2,0),FALSE))</f>
        <v/>
      </c>
      <c r="O217" t="str">
        <f>IF(ISERROR(VLOOKUP($F217,PinMuxPub!$C$2:$M$132,MATCH(O$4,PinMuxPub!$C$2:$M$2,0),FALSE)),"",VLOOKUP($F217,PinMuxPub!$C$2:$M$132,MATCH(O$4,PinMuxPub!$C$2:$M$2,0),FALSE))</f>
        <v/>
      </c>
      <c r="P217" t="str">
        <f>IF(ISERROR(VLOOKUP($F217,PinMuxPub!$C$2:$M$132,MATCH(P$4,PinMuxPub!$C$2:$M$2,0),FALSE)),"",VLOOKUP($F217,PinMuxPub!$C$2:$M$132,MATCH(P$4,PinMuxPub!$C$2:$M$2,0),FALSE))</f>
        <v/>
      </c>
    </row>
    <row r="218" spans="1:16">
      <c r="A218" s="302">
        <f t="shared" si="27"/>
        <v>195</v>
      </c>
      <c r="B218" s="9">
        <f t="shared" si="24"/>
        <v>13</v>
      </c>
      <c r="C218" s="9">
        <f t="shared" si="25"/>
        <v>13</v>
      </c>
      <c r="D218" s="9" t="str">
        <f t="shared" si="26"/>
        <v>P</v>
      </c>
      <c r="E218" s="9">
        <f t="shared" si="28"/>
        <v>14</v>
      </c>
      <c r="I218" t="str">
        <f>IF(ISERROR(VLOOKUP($F218,PinMuxPub!$C$2:$M$132,MATCH(I$4,PinMuxPub!$C$2:$M$2,0),FALSE)),"",VLOOKUP($F218,PinMuxPub!$C$2:$M$132,MATCH(I$4,PinMuxPub!$C$2:$M$2,0),FALSE))</f>
        <v/>
      </c>
      <c r="J218" t="str">
        <f>IF(ISERROR(VLOOKUP($F218,PinMuxPub!$C$2:$M$132,MATCH(J$4,PinMuxPub!$C$2:$M$2,0),FALSE)),"",VLOOKUP($F218,PinMuxPub!$C$2:$M$132,MATCH(J$4,PinMuxPub!$C$2:$M$2,0),FALSE))</f>
        <v/>
      </c>
      <c r="K218" t="str">
        <f>IF(ISERROR(VLOOKUP($F218,PinMuxPub!$C$2:$M$132,MATCH(K$4,PinMuxPub!$C$2:$M$2,0),FALSE)),"",VLOOKUP($F218,PinMuxPub!$C$2:$M$132,MATCH(K$4,PinMuxPub!$C$2:$M$2,0),FALSE))</f>
        <v/>
      </c>
      <c r="L218" t="str">
        <f>IF(ISERROR(VLOOKUP($F218,PinMuxPub!$C$2:$M$132,MATCH(L$4,PinMuxPub!$C$2:$M$2,0),FALSE)),"",VLOOKUP($F218,PinMuxPub!$C$2:$M$132,MATCH(L$4,PinMuxPub!$C$2:$M$2,0),FALSE))</f>
        <v/>
      </c>
      <c r="M218" t="str">
        <f>IF(ISERROR(VLOOKUP($F218,PinMuxPub!$C$2:$M$132,MATCH(M$4,PinMuxPub!$C$2:$M$2,0),FALSE)),"",VLOOKUP($F218,PinMuxPub!$C$2:$M$132,MATCH(M$4,PinMuxPub!$C$2:$M$2,0),FALSE))</f>
        <v/>
      </c>
      <c r="N218" t="str">
        <f>IF(ISERROR(VLOOKUP($F218,PinMuxPub!$C$2:$M$132,MATCH(N$4,PinMuxPub!$C$2:$M$2,0),FALSE)),"",VLOOKUP($F218,PinMuxPub!$C$2:$M$132,MATCH(N$4,PinMuxPub!$C$2:$M$2,0),FALSE))</f>
        <v/>
      </c>
      <c r="O218" t="str">
        <f>IF(ISERROR(VLOOKUP($F218,PinMuxPub!$C$2:$M$132,MATCH(O$4,PinMuxPub!$C$2:$M$2,0),FALSE)),"",VLOOKUP($F218,PinMuxPub!$C$2:$M$132,MATCH(O$4,PinMuxPub!$C$2:$M$2,0),FALSE))</f>
        <v/>
      </c>
      <c r="P218" t="str">
        <f>IF(ISERROR(VLOOKUP($F218,PinMuxPub!$C$2:$M$132,MATCH(P$4,PinMuxPub!$C$2:$M$2,0),FALSE)),"",VLOOKUP($F218,PinMuxPub!$C$2:$M$132,MATCH(P$4,PinMuxPub!$C$2:$M$2,0),FALSE))</f>
        <v/>
      </c>
    </row>
    <row r="219" spans="1:16">
      <c r="A219" s="302">
        <f t="shared" si="27"/>
        <v>195</v>
      </c>
      <c r="B219" s="9">
        <f t="shared" si="24"/>
        <v>13</v>
      </c>
      <c r="C219" s="9">
        <f t="shared" si="25"/>
        <v>13</v>
      </c>
      <c r="D219" s="9" t="str">
        <f t="shared" si="26"/>
        <v>P</v>
      </c>
      <c r="E219" s="9">
        <f t="shared" si="28"/>
        <v>14</v>
      </c>
      <c r="I219" t="str">
        <f>IF(ISERROR(VLOOKUP($F219,PinMuxPub!$C$2:$M$132,MATCH(I$4,PinMuxPub!$C$2:$M$2,0),FALSE)),"",VLOOKUP($F219,PinMuxPub!$C$2:$M$132,MATCH(I$4,PinMuxPub!$C$2:$M$2,0),FALSE))</f>
        <v/>
      </c>
      <c r="J219" t="str">
        <f>IF(ISERROR(VLOOKUP($F219,PinMuxPub!$C$2:$M$132,MATCH(J$4,PinMuxPub!$C$2:$M$2,0),FALSE)),"",VLOOKUP($F219,PinMuxPub!$C$2:$M$132,MATCH(J$4,PinMuxPub!$C$2:$M$2,0),FALSE))</f>
        <v/>
      </c>
      <c r="K219" t="str">
        <f>IF(ISERROR(VLOOKUP($F219,PinMuxPub!$C$2:$M$132,MATCH(K$4,PinMuxPub!$C$2:$M$2,0),FALSE)),"",VLOOKUP($F219,PinMuxPub!$C$2:$M$132,MATCH(K$4,PinMuxPub!$C$2:$M$2,0),FALSE))</f>
        <v/>
      </c>
      <c r="L219" t="str">
        <f>IF(ISERROR(VLOOKUP($F219,PinMuxPub!$C$2:$M$132,MATCH(L$4,PinMuxPub!$C$2:$M$2,0),FALSE)),"",VLOOKUP($F219,PinMuxPub!$C$2:$M$132,MATCH(L$4,PinMuxPub!$C$2:$M$2,0),FALSE))</f>
        <v/>
      </c>
      <c r="M219" t="str">
        <f>IF(ISERROR(VLOOKUP($F219,PinMuxPub!$C$2:$M$132,MATCH(M$4,PinMuxPub!$C$2:$M$2,0),FALSE)),"",VLOOKUP($F219,PinMuxPub!$C$2:$M$132,MATCH(M$4,PinMuxPub!$C$2:$M$2,0),FALSE))</f>
        <v/>
      </c>
      <c r="N219" t="str">
        <f>IF(ISERROR(VLOOKUP($F219,PinMuxPub!$C$2:$M$132,MATCH(N$4,PinMuxPub!$C$2:$M$2,0),FALSE)),"",VLOOKUP($F219,PinMuxPub!$C$2:$M$132,MATCH(N$4,PinMuxPub!$C$2:$M$2,0),FALSE))</f>
        <v/>
      </c>
      <c r="O219" t="str">
        <f>IF(ISERROR(VLOOKUP($F219,PinMuxPub!$C$2:$M$132,MATCH(O$4,PinMuxPub!$C$2:$M$2,0),FALSE)),"",VLOOKUP($F219,PinMuxPub!$C$2:$M$132,MATCH(O$4,PinMuxPub!$C$2:$M$2,0),FALSE))</f>
        <v/>
      </c>
      <c r="P219" t="str">
        <f>IF(ISERROR(VLOOKUP($F219,PinMuxPub!$C$2:$M$132,MATCH(P$4,PinMuxPub!$C$2:$M$2,0),FALSE)),"",VLOOKUP($F219,PinMuxPub!$C$2:$M$132,MATCH(P$4,PinMuxPub!$C$2:$M$2,0),FALSE))</f>
        <v/>
      </c>
    </row>
    <row r="220" spans="1:16">
      <c r="A220" s="302">
        <f t="shared" si="27"/>
        <v>195</v>
      </c>
      <c r="B220" s="9">
        <f t="shared" si="24"/>
        <v>13</v>
      </c>
      <c r="C220" s="9">
        <f t="shared" si="25"/>
        <v>13</v>
      </c>
      <c r="D220" s="9" t="str">
        <f t="shared" si="26"/>
        <v>P</v>
      </c>
      <c r="E220" s="9">
        <f t="shared" si="28"/>
        <v>14</v>
      </c>
      <c r="I220" t="str">
        <f>IF(ISERROR(VLOOKUP($F220,PinMuxPub!$C$2:$M$132,MATCH(I$4,PinMuxPub!$C$2:$M$2,0),FALSE)),"",VLOOKUP($F220,PinMuxPub!$C$2:$M$132,MATCH(I$4,PinMuxPub!$C$2:$M$2,0),FALSE))</f>
        <v/>
      </c>
      <c r="J220" t="str">
        <f>IF(ISERROR(VLOOKUP($F220,PinMuxPub!$C$2:$M$132,MATCH(J$4,PinMuxPub!$C$2:$M$2,0),FALSE)),"",VLOOKUP($F220,PinMuxPub!$C$2:$M$132,MATCH(J$4,PinMuxPub!$C$2:$M$2,0),FALSE))</f>
        <v/>
      </c>
      <c r="K220" t="str">
        <f>IF(ISERROR(VLOOKUP($F220,PinMuxPub!$C$2:$M$132,MATCH(K$4,PinMuxPub!$C$2:$M$2,0),FALSE)),"",VLOOKUP($F220,PinMuxPub!$C$2:$M$132,MATCH(K$4,PinMuxPub!$C$2:$M$2,0),FALSE))</f>
        <v/>
      </c>
      <c r="L220" t="str">
        <f>IF(ISERROR(VLOOKUP($F220,PinMuxPub!$C$2:$M$132,MATCH(L$4,PinMuxPub!$C$2:$M$2,0),FALSE)),"",VLOOKUP($F220,PinMuxPub!$C$2:$M$132,MATCH(L$4,PinMuxPub!$C$2:$M$2,0),FALSE))</f>
        <v/>
      </c>
      <c r="M220" t="str">
        <f>IF(ISERROR(VLOOKUP($F220,PinMuxPub!$C$2:$M$132,MATCH(M$4,PinMuxPub!$C$2:$M$2,0),FALSE)),"",VLOOKUP($F220,PinMuxPub!$C$2:$M$132,MATCH(M$4,PinMuxPub!$C$2:$M$2,0),FALSE))</f>
        <v/>
      </c>
      <c r="N220" t="str">
        <f>IF(ISERROR(VLOOKUP($F220,PinMuxPub!$C$2:$M$132,MATCH(N$4,PinMuxPub!$C$2:$M$2,0),FALSE)),"",VLOOKUP($F220,PinMuxPub!$C$2:$M$132,MATCH(N$4,PinMuxPub!$C$2:$M$2,0),FALSE))</f>
        <v/>
      </c>
      <c r="O220" t="str">
        <f>IF(ISERROR(VLOOKUP($F220,PinMuxPub!$C$2:$M$132,MATCH(O$4,PinMuxPub!$C$2:$M$2,0),FALSE)),"",VLOOKUP($F220,PinMuxPub!$C$2:$M$132,MATCH(O$4,PinMuxPub!$C$2:$M$2,0),FALSE))</f>
        <v/>
      </c>
      <c r="P220" t="str">
        <f>IF(ISERROR(VLOOKUP($F220,PinMuxPub!$C$2:$M$132,MATCH(P$4,PinMuxPub!$C$2:$M$2,0),FALSE)),"",VLOOKUP($F220,PinMuxPub!$C$2:$M$132,MATCH(P$4,PinMuxPub!$C$2:$M$2,0),FALSE))</f>
        <v/>
      </c>
    </row>
    <row r="221" spans="1:16">
      <c r="A221" s="302">
        <f t="shared" si="27"/>
        <v>195</v>
      </c>
      <c r="B221" s="9">
        <f t="shared" si="24"/>
        <v>13</v>
      </c>
      <c r="C221" s="9">
        <f t="shared" si="25"/>
        <v>13</v>
      </c>
      <c r="D221" s="9" t="str">
        <f t="shared" si="26"/>
        <v>P</v>
      </c>
      <c r="E221" s="9">
        <f t="shared" si="28"/>
        <v>14</v>
      </c>
      <c r="I221" t="str">
        <f>IF(ISERROR(VLOOKUP($F221,PinMuxPub!$C$2:$M$132,MATCH(I$4,PinMuxPub!$C$2:$M$2,0),FALSE)),"",VLOOKUP($F221,PinMuxPub!$C$2:$M$132,MATCH(I$4,PinMuxPub!$C$2:$M$2,0),FALSE))</f>
        <v/>
      </c>
      <c r="J221" t="str">
        <f>IF(ISERROR(VLOOKUP($F221,PinMuxPub!$C$2:$M$132,MATCH(J$4,PinMuxPub!$C$2:$M$2,0),FALSE)),"",VLOOKUP($F221,PinMuxPub!$C$2:$M$132,MATCH(J$4,PinMuxPub!$C$2:$M$2,0),FALSE))</f>
        <v/>
      </c>
      <c r="K221" t="str">
        <f>IF(ISERROR(VLOOKUP($F221,PinMuxPub!$C$2:$M$132,MATCH(K$4,PinMuxPub!$C$2:$M$2,0),FALSE)),"",VLOOKUP($F221,PinMuxPub!$C$2:$M$132,MATCH(K$4,PinMuxPub!$C$2:$M$2,0),FALSE))</f>
        <v/>
      </c>
      <c r="L221" t="str">
        <f>IF(ISERROR(VLOOKUP($F221,PinMuxPub!$C$2:$M$132,MATCH(L$4,PinMuxPub!$C$2:$M$2,0),FALSE)),"",VLOOKUP($F221,PinMuxPub!$C$2:$M$132,MATCH(L$4,PinMuxPub!$C$2:$M$2,0),FALSE))</f>
        <v/>
      </c>
      <c r="M221" t="str">
        <f>IF(ISERROR(VLOOKUP($F221,PinMuxPub!$C$2:$M$132,MATCH(M$4,PinMuxPub!$C$2:$M$2,0),FALSE)),"",VLOOKUP($F221,PinMuxPub!$C$2:$M$132,MATCH(M$4,PinMuxPub!$C$2:$M$2,0),FALSE))</f>
        <v/>
      </c>
      <c r="N221" t="str">
        <f>IF(ISERROR(VLOOKUP($F221,PinMuxPub!$C$2:$M$132,MATCH(N$4,PinMuxPub!$C$2:$M$2,0),FALSE)),"",VLOOKUP($F221,PinMuxPub!$C$2:$M$132,MATCH(N$4,PinMuxPub!$C$2:$M$2,0),FALSE))</f>
        <v/>
      </c>
      <c r="O221" t="str">
        <f>IF(ISERROR(VLOOKUP($F221,PinMuxPub!$C$2:$M$132,MATCH(O$4,PinMuxPub!$C$2:$M$2,0),FALSE)),"",VLOOKUP($F221,PinMuxPub!$C$2:$M$132,MATCH(O$4,PinMuxPub!$C$2:$M$2,0),FALSE))</f>
        <v/>
      </c>
      <c r="P221" t="str">
        <f>IF(ISERROR(VLOOKUP($F221,PinMuxPub!$C$2:$M$132,MATCH(P$4,PinMuxPub!$C$2:$M$2,0),FALSE)),"",VLOOKUP($F221,PinMuxPub!$C$2:$M$132,MATCH(P$4,PinMuxPub!$C$2:$M$2,0),FALSE))</f>
        <v/>
      </c>
    </row>
    <row r="222" spans="1:16">
      <c r="A222" s="302">
        <f t="shared" si="27"/>
        <v>195</v>
      </c>
      <c r="B222" s="9">
        <f t="shared" si="24"/>
        <v>13</v>
      </c>
      <c r="C222" s="9">
        <f t="shared" si="25"/>
        <v>13</v>
      </c>
      <c r="D222" s="9" t="str">
        <f t="shared" si="26"/>
        <v>P</v>
      </c>
      <c r="E222" s="9">
        <f t="shared" si="28"/>
        <v>14</v>
      </c>
      <c r="I222" t="str">
        <f>IF(ISERROR(VLOOKUP($F222,PinMuxPub!$C$2:$M$132,MATCH(I$4,PinMuxPub!$C$2:$M$2,0),FALSE)),"",VLOOKUP($F222,PinMuxPub!$C$2:$M$132,MATCH(I$4,PinMuxPub!$C$2:$M$2,0),FALSE))</f>
        <v/>
      </c>
      <c r="J222" t="str">
        <f>IF(ISERROR(VLOOKUP($F222,PinMuxPub!$C$2:$M$132,MATCH(J$4,PinMuxPub!$C$2:$M$2,0),FALSE)),"",VLOOKUP($F222,PinMuxPub!$C$2:$M$132,MATCH(J$4,PinMuxPub!$C$2:$M$2,0),FALSE))</f>
        <v/>
      </c>
      <c r="K222" t="str">
        <f>IF(ISERROR(VLOOKUP($F222,PinMuxPub!$C$2:$M$132,MATCH(K$4,PinMuxPub!$C$2:$M$2,0),FALSE)),"",VLOOKUP($F222,PinMuxPub!$C$2:$M$132,MATCH(K$4,PinMuxPub!$C$2:$M$2,0),FALSE))</f>
        <v/>
      </c>
      <c r="L222" t="str">
        <f>IF(ISERROR(VLOOKUP($F222,PinMuxPub!$C$2:$M$132,MATCH(L$4,PinMuxPub!$C$2:$M$2,0),FALSE)),"",VLOOKUP($F222,PinMuxPub!$C$2:$M$132,MATCH(L$4,PinMuxPub!$C$2:$M$2,0),FALSE))</f>
        <v/>
      </c>
      <c r="M222" t="str">
        <f>IF(ISERROR(VLOOKUP($F222,PinMuxPub!$C$2:$M$132,MATCH(M$4,PinMuxPub!$C$2:$M$2,0),FALSE)),"",VLOOKUP($F222,PinMuxPub!$C$2:$M$132,MATCH(M$4,PinMuxPub!$C$2:$M$2,0),FALSE))</f>
        <v/>
      </c>
      <c r="N222" t="str">
        <f>IF(ISERROR(VLOOKUP($F222,PinMuxPub!$C$2:$M$132,MATCH(N$4,PinMuxPub!$C$2:$M$2,0),FALSE)),"",VLOOKUP($F222,PinMuxPub!$C$2:$M$132,MATCH(N$4,PinMuxPub!$C$2:$M$2,0),FALSE))</f>
        <v/>
      </c>
      <c r="O222" t="str">
        <f>IF(ISERROR(VLOOKUP($F222,PinMuxPub!$C$2:$M$132,MATCH(O$4,PinMuxPub!$C$2:$M$2,0),FALSE)),"",VLOOKUP($F222,PinMuxPub!$C$2:$M$132,MATCH(O$4,PinMuxPub!$C$2:$M$2,0),FALSE))</f>
        <v/>
      </c>
      <c r="P222" t="str">
        <f>IF(ISERROR(VLOOKUP($F222,PinMuxPub!$C$2:$M$132,MATCH(P$4,PinMuxPub!$C$2:$M$2,0),FALSE)),"",VLOOKUP($F222,PinMuxPub!$C$2:$M$132,MATCH(P$4,PinMuxPub!$C$2:$M$2,0),FALSE))</f>
        <v/>
      </c>
    </row>
    <row r="223" spans="1:16">
      <c r="A223" s="302">
        <f t="shared" si="27"/>
        <v>195</v>
      </c>
      <c r="B223" s="9">
        <f t="shared" si="24"/>
        <v>13</v>
      </c>
      <c r="C223" s="9">
        <f t="shared" si="25"/>
        <v>13</v>
      </c>
      <c r="D223" s="9" t="str">
        <f t="shared" si="26"/>
        <v>P</v>
      </c>
      <c r="E223" s="9">
        <f t="shared" si="28"/>
        <v>14</v>
      </c>
      <c r="I223" t="str">
        <f>IF(ISERROR(VLOOKUP($F223,PinMuxPub!$C$2:$M$132,MATCH(I$4,PinMuxPub!$C$2:$M$2,0),FALSE)),"",VLOOKUP($F223,PinMuxPub!$C$2:$M$132,MATCH(I$4,PinMuxPub!$C$2:$M$2,0),FALSE))</f>
        <v/>
      </c>
      <c r="J223" t="str">
        <f>IF(ISERROR(VLOOKUP($F223,PinMuxPub!$C$2:$M$132,MATCH(J$4,PinMuxPub!$C$2:$M$2,0),FALSE)),"",VLOOKUP($F223,PinMuxPub!$C$2:$M$132,MATCH(J$4,PinMuxPub!$C$2:$M$2,0),FALSE))</f>
        <v/>
      </c>
      <c r="K223" t="str">
        <f>IF(ISERROR(VLOOKUP($F223,PinMuxPub!$C$2:$M$132,MATCH(K$4,PinMuxPub!$C$2:$M$2,0),FALSE)),"",VLOOKUP($F223,PinMuxPub!$C$2:$M$132,MATCH(K$4,PinMuxPub!$C$2:$M$2,0),FALSE))</f>
        <v/>
      </c>
      <c r="L223" t="str">
        <f>IF(ISERROR(VLOOKUP($F223,PinMuxPub!$C$2:$M$132,MATCH(L$4,PinMuxPub!$C$2:$M$2,0),FALSE)),"",VLOOKUP($F223,PinMuxPub!$C$2:$M$132,MATCH(L$4,PinMuxPub!$C$2:$M$2,0),FALSE))</f>
        <v/>
      </c>
      <c r="M223" t="str">
        <f>IF(ISERROR(VLOOKUP($F223,PinMuxPub!$C$2:$M$132,MATCH(M$4,PinMuxPub!$C$2:$M$2,0),FALSE)),"",VLOOKUP($F223,PinMuxPub!$C$2:$M$132,MATCH(M$4,PinMuxPub!$C$2:$M$2,0),FALSE))</f>
        <v/>
      </c>
      <c r="N223" t="str">
        <f>IF(ISERROR(VLOOKUP($F223,PinMuxPub!$C$2:$M$132,MATCH(N$4,PinMuxPub!$C$2:$M$2,0),FALSE)),"",VLOOKUP($F223,PinMuxPub!$C$2:$M$132,MATCH(N$4,PinMuxPub!$C$2:$M$2,0),FALSE))</f>
        <v/>
      </c>
      <c r="O223" t="str">
        <f>IF(ISERROR(VLOOKUP($F223,PinMuxPub!$C$2:$M$132,MATCH(O$4,PinMuxPub!$C$2:$M$2,0),FALSE)),"",VLOOKUP($F223,PinMuxPub!$C$2:$M$132,MATCH(O$4,PinMuxPub!$C$2:$M$2,0),FALSE))</f>
        <v/>
      </c>
      <c r="P223" t="str">
        <f>IF(ISERROR(VLOOKUP($F223,PinMuxPub!$C$2:$M$132,MATCH(P$4,PinMuxPub!$C$2:$M$2,0),FALSE)),"",VLOOKUP($F223,PinMuxPub!$C$2:$M$132,MATCH(P$4,PinMuxPub!$C$2:$M$2,0),FALSE))</f>
        <v/>
      </c>
    </row>
    <row r="224" spans="1:16">
      <c r="A224" s="302">
        <f t="shared" si="27"/>
        <v>195</v>
      </c>
      <c r="B224" s="9">
        <f t="shared" si="24"/>
        <v>13</v>
      </c>
      <c r="C224" s="9">
        <f t="shared" si="25"/>
        <v>13</v>
      </c>
      <c r="D224" s="9" t="str">
        <f t="shared" si="26"/>
        <v>P</v>
      </c>
      <c r="E224" s="9">
        <f t="shared" si="28"/>
        <v>14</v>
      </c>
      <c r="I224" t="str">
        <f>IF(ISERROR(VLOOKUP($F224,PinMuxPub!$C$2:$M$132,MATCH(I$4,PinMuxPub!$C$2:$M$2,0),FALSE)),"",VLOOKUP($F224,PinMuxPub!$C$2:$M$132,MATCH(I$4,PinMuxPub!$C$2:$M$2,0),FALSE))</f>
        <v/>
      </c>
      <c r="J224" t="str">
        <f>IF(ISERROR(VLOOKUP($F224,PinMuxPub!$C$2:$M$132,MATCH(J$4,PinMuxPub!$C$2:$M$2,0),FALSE)),"",VLOOKUP($F224,PinMuxPub!$C$2:$M$132,MATCH(J$4,PinMuxPub!$C$2:$M$2,0),FALSE))</f>
        <v/>
      </c>
      <c r="K224" t="str">
        <f>IF(ISERROR(VLOOKUP($F224,PinMuxPub!$C$2:$M$132,MATCH(K$4,PinMuxPub!$C$2:$M$2,0),FALSE)),"",VLOOKUP($F224,PinMuxPub!$C$2:$M$132,MATCH(K$4,PinMuxPub!$C$2:$M$2,0),FALSE))</f>
        <v/>
      </c>
      <c r="L224" t="str">
        <f>IF(ISERROR(VLOOKUP($F224,PinMuxPub!$C$2:$M$132,MATCH(L$4,PinMuxPub!$C$2:$M$2,0),FALSE)),"",VLOOKUP($F224,PinMuxPub!$C$2:$M$132,MATCH(L$4,PinMuxPub!$C$2:$M$2,0),FALSE))</f>
        <v/>
      </c>
      <c r="M224" t="str">
        <f>IF(ISERROR(VLOOKUP($F224,PinMuxPub!$C$2:$M$132,MATCH(M$4,PinMuxPub!$C$2:$M$2,0),FALSE)),"",VLOOKUP($F224,PinMuxPub!$C$2:$M$132,MATCH(M$4,PinMuxPub!$C$2:$M$2,0),FALSE))</f>
        <v/>
      </c>
      <c r="N224" t="str">
        <f>IF(ISERROR(VLOOKUP($F224,PinMuxPub!$C$2:$M$132,MATCH(N$4,PinMuxPub!$C$2:$M$2,0),FALSE)),"",VLOOKUP($F224,PinMuxPub!$C$2:$M$132,MATCH(N$4,PinMuxPub!$C$2:$M$2,0),FALSE))</f>
        <v/>
      </c>
      <c r="O224" t="str">
        <f>IF(ISERROR(VLOOKUP($F224,PinMuxPub!$C$2:$M$132,MATCH(O$4,PinMuxPub!$C$2:$M$2,0),FALSE)),"",VLOOKUP($F224,PinMuxPub!$C$2:$M$132,MATCH(O$4,PinMuxPub!$C$2:$M$2,0),FALSE))</f>
        <v/>
      </c>
      <c r="P224" t="str">
        <f>IF(ISERROR(VLOOKUP($F224,PinMuxPub!$C$2:$M$132,MATCH(P$4,PinMuxPub!$C$2:$M$2,0),FALSE)),"",VLOOKUP($F224,PinMuxPub!$C$2:$M$132,MATCH(P$4,PinMuxPub!$C$2:$M$2,0),FALSE))</f>
        <v/>
      </c>
    </row>
    <row r="225" spans="1:16">
      <c r="A225" s="302">
        <f t="shared" si="27"/>
        <v>195</v>
      </c>
      <c r="B225" s="9">
        <f t="shared" si="24"/>
        <v>13</v>
      </c>
      <c r="C225" s="9">
        <f t="shared" si="25"/>
        <v>13</v>
      </c>
      <c r="D225" s="9" t="str">
        <f t="shared" si="26"/>
        <v>P</v>
      </c>
      <c r="E225" s="9">
        <f t="shared" si="28"/>
        <v>14</v>
      </c>
      <c r="I225" t="str">
        <f>IF(ISERROR(VLOOKUP($F225,PinMuxPub!$C$2:$M$132,MATCH(I$4,PinMuxPub!$C$2:$M$2,0),FALSE)),"",VLOOKUP($F225,PinMuxPub!$C$2:$M$132,MATCH(I$4,PinMuxPub!$C$2:$M$2,0),FALSE))</f>
        <v/>
      </c>
      <c r="J225" t="str">
        <f>IF(ISERROR(VLOOKUP($F225,PinMuxPub!$C$2:$M$132,MATCH(J$4,PinMuxPub!$C$2:$M$2,0),FALSE)),"",VLOOKUP($F225,PinMuxPub!$C$2:$M$132,MATCH(J$4,PinMuxPub!$C$2:$M$2,0),FALSE))</f>
        <v/>
      </c>
      <c r="K225" t="str">
        <f>IF(ISERROR(VLOOKUP($F225,PinMuxPub!$C$2:$M$132,MATCH(K$4,PinMuxPub!$C$2:$M$2,0),FALSE)),"",VLOOKUP($F225,PinMuxPub!$C$2:$M$132,MATCH(K$4,PinMuxPub!$C$2:$M$2,0),FALSE))</f>
        <v/>
      </c>
      <c r="L225" t="str">
        <f>IF(ISERROR(VLOOKUP($F225,PinMuxPub!$C$2:$M$132,MATCH(L$4,PinMuxPub!$C$2:$M$2,0),FALSE)),"",VLOOKUP($F225,PinMuxPub!$C$2:$M$132,MATCH(L$4,PinMuxPub!$C$2:$M$2,0),FALSE))</f>
        <v/>
      </c>
      <c r="M225" t="str">
        <f>IF(ISERROR(VLOOKUP($F225,PinMuxPub!$C$2:$M$132,MATCH(M$4,PinMuxPub!$C$2:$M$2,0),FALSE)),"",VLOOKUP($F225,PinMuxPub!$C$2:$M$132,MATCH(M$4,PinMuxPub!$C$2:$M$2,0),FALSE))</f>
        <v/>
      </c>
      <c r="N225" t="str">
        <f>IF(ISERROR(VLOOKUP($F225,PinMuxPub!$C$2:$M$132,MATCH(N$4,PinMuxPub!$C$2:$M$2,0),FALSE)),"",VLOOKUP($F225,PinMuxPub!$C$2:$M$132,MATCH(N$4,PinMuxPub!$C$2:$M$2,0),FALSE))</f>
        <v/>
      </c>
      <c r="O225" t="str">
        <f>IF(ISERROR(VLOOKUP($F225,PinMuxPub!$C$2:$M$132,MATCH(O$4,PinMuxPub!$C$2:$M$2,0),FALSE)),"",VLOOKUP($F225,PinMuxPub!$C$2:$M$132,MATCH(O$4,PinMuxPub!$C$2:$M$2,0),FALSE))</f>
        <v/>
      </c>
      <c r="P225" t="str">
        <f>IF(ISERROR(VLOOKUP($F225,PinMuxPub!$C$2:$M$132,MATCH(P$4,PinMuxPub!$C$2:$M$2,0),FALSE)),"",VLOOKUP($F225,PinMuxPub!$C$2:$M$132,MATCH(P$4,PinMuxPub!$C$2:$M$2,0),FALSE))</f>
        <v/>
      </c>
    </row>
    <row r="226" spans="1:16">
      <c r="A226" s="302">
        <f t="shared" si="27"/>
        <v>195</v>
      </c>
      <c r="B226" s="9">
        <f t="shared" si="24"/>
        <v>13</v>
      </c>
      <c r="C226" s="9">
        <f t="shared" si="25"/>
        <v>13</v>
      </c>
      <c r="D226" s="9" t="str">
        <f t="shared" si="26"/>
        <v>P</v>
      </c>
      <c r="E226" s="9">
        <f t="shared" si="28"/>
        <v>14</v>
      </c>
      <c r="I226" t="str">
        <f>IF(ISERROR(VLOOKUP($F226,PinMuxPub!$C$2:$M$132,MATCH(I$4,PinMuxPub!$C$2:$M$2,0),FALSE)),"",VLOOKUP($F226,PinMuxPub!$C$2:$M$132,MATCH(I$4,PinMuxPub!$C$2:$M$2,0),FALSE))</f>
        <v/>
      </c>
      <c r="J226" t="str">
        <f>IF(ISERROR(VLOOKUP($F226,PinMuxPub!$C$2:$M$132,MATCH(J$4,PinMuxPub!$C$2:$M$2,0),FALSE)),"",VLOOKUP($F226,PinMuxPub!$C$2:$M$132,MATCH(J$4,PinMuxPub!$C$2:$M$2,0),FALSE))</f>
        <v/>
      </c>
      <c r="K226" t="str">
        <f>IF(ISERROR(VLOOKUP($F226,PinMuxPub!$C$2:$M$132,MATCH(K$4,PinMuxPub!$C$2:$M$2,0),FALSE)),"",VLOOKUP($F226,PinMuxPub!$C$2:$M$132,MATCH(K$4,PinMuxPub!$C$2:$M$2,0),FALSE))</f>
        <v/>
      </c>
      <c r="L226" t="str">
        <f>IF(ISERROR(VLOOKUP($F226,PinMuxPub!$C$2:$M$132,MATCH(L$4,PinMuxPub!$C$2:$M$2,0),FALSE)),"",VLOOKUP($F226,PinMuxPub!$C$2:$M$132,MATCH(L$4,PinMuxPub!$C$2:$M$2,0),FALSE))</f>
        <v/>
      </c>
      <c r="M226" t="str">
        <f>IF(ISERROR(VLOOKUP($F226,PinMuxPub!$C$2:$M$132,MATCH(M$4,PinMuxPub!$C$2:$M$2,0),FALSE)),"",VLOOKUP($F226,PinMuxPub!$C$2:$M$132,MATCH(M$4,PinMuxPub!$C$2:$M$2,0),FALSE))</f>
        <v/>
      </c>
      <c r="N226" t="str">
        <f>IF(ISERROR(VLOOKUP($F226,PinMuxPub!$C$2:$M$132,MATCH(N$4,PinMuxPub!$C$2:$M$2,0),FALSE)),"",VLOOKUP($F226,PinMuxPub!$C$2:$M$132,MATCH(N$4,PinMuxPub!$C$2:$M$2,0),FALSE))</f>
        <v/>
      </c>
      <c r="O226" t="str">
        <f>IF(ISERROR(VLOOKUP($F226,PinMuxPub!$C$2:$M$132,MATCH(O$4,PinMuxPub!$C$2:$M$2,0),FALSE)),"",VLOOKUP($F226,PinMuxPub!$C$2:$M$132,MATCH(O$4,PinMuxPub!$C$2:$M$2,0),FALSE))</f>
        <v/>
      </c>
      <c r="P226" t="str">
        <f>IF(ISERROR(VLOOKUP($F226,PinMuxPub!$C$2:$M$132,MATCH(P$4,PinMuxPub!$C$2:$M$2,0),FALSE)),"",VLOOKUP($F226,PinMuxPub!$C$2:$M$132,MATCH(P$4,PinMuxPub!$C$2:$M$2,0),FALSE))</f>
        <v/>
      </c>
    </row>
    <row r="227" spans="1:16">
      <c r="A227" s="302">
        <f t="shared" si="27"/>
        <v>195</v>
      </c>
      <c r="B227" s="9">
        <f t="shared" si="24"/>
        <v>13</v>
      </c>
      <c r="C227" s="9">
        <f t="shared" si="25"/>
        <v>13</v>
      </c>
      <c r="D227" s="9" t="str">
        <f t="shared" si="26"/>
        <v>P</v>
      </c>
      <c r="E227" s="9">
        <f t="shared" si="28"/>
        <v>14</v>
      </c>
      <c r="I227" t="str">
        <f>IF(ISERROR(VLOOKUP($F227,PinMuxPub!$C$2:$M$132,MATCH(I$4,PinMuxPub!$C$2:$M$2,0),FALSE)),"",VLOOKUP($F227,PinMuxPub!$C$2:$M$132,MATCH(I$4,PinMuxPub!$C$2:$M$2,0),FALSE))</f>
        <v/>
      </c>
      <c r="J227" t="str">
        <f>IF(ISERROR(VLOOKUP($F227,PinMuxPub!$C$2:$M$132,MATCH(J$4,PinMuxPub!$C$2:$M$2,0),FALSE)),"",VLOOKUP($F227,PinMuxPub!$C$2:$M$132,MATCH(J$4,PinMuxPub!$C$2:$M$2,0),FALSE))</f>
        <v/>
      </c>
      <c r="K227" t="str">
        <f>IF(ISERROR(VLOOKUP($F227,PinMuxPub!$C$2:$M$132,MATCH(K$4,PinMuxPub!$C$2:$M$2,0),FALSE)),"",VLOOKUP($F227,PinMuxPub!$C$2:$M$132,MATCH(K$4,PinMuxPub!$C$2:$M$2,0),FALSE))</f>
        <v/>
      </c>
      <c r="L227" t="str">
        <f>IF(ISERROR(VLOOKUP($F227,PinMuxPub!$C$2:$M$132,MATCH(L$4,PinMuxPub!$C$2:$M$2,0),FALSE)),"",VLOOKUP($F227,PinMuxPub!$C$2:$M$132,MATCH(L$4,PinMuxPub!$C$2:$M$2,0),FALSE))</f>
        <v/>
      </c>
      <c r="M227" t="str">
        <f>IF(ISERROR(VLOOKUP($F227,PinMuxPub!$C$2:$M$132,MATCH(M$4,PinMuxPub!$C$2:$M$2,0),FALSE)),"",VLOOKUP($F227,PinMuxPub!$C$2:$M$132,MATCH(M$4,PinMuxPub!$C$2:$M$2,0),FALSE))</f>
        <v/>
      </c>
      <c r="N227" t="str">
        <f>IF(ISERROR(VLOOKUP($F227,PinMuxPub!$C$2:$M$132,MATCH(N$4,PinMuxPub!$C$2:$M$2,0),FALSE)),"",VLOOKUP($F227,PinMuxPub!$C$2:$M$132,MATCH(N$4,PinMuxPub!$C$2:$M$2,0),FALSE))</f>
        <v/>
      </c>
      <c r="O227" t="str">
        <f>IF(ISERROR(VLOOKUP($F227,PinMuxPub!$C$2:$M$132,MATCH(O$4,PinMuxPub!$C$2:$M$2,0),FALSE)),"",VLOOKUP($F227,PinMuxPub!$C$2:$M$132,MATCH(O$4,PinMuxPub!$C$2:$M$2,0),FALSE))</f>
        <v/>
      </c>
      <c r="P227" t="str">
        <f>IF(ISERROR(VLOOKUP($F227,PinMuxPub!$C$2:$M$132,MATCH(P$4,PinMuxPub!$C$2:$M$2,0),FALSE)),"",VLOOKUP($F227,PinMuxPub!$C$2:$M$132,MATCH(P$4,PinMuxPub!$C$2:$M$2,0),FALSE))</f>
        <v/>
      </c>
    </row>
    <row r="228" spans="1:16">
      <c r="A228" s="302">
        <f t="shared" si="27"/>
        <v>195</v>
      </c>
      <c r="B228" s="9">
        <f t="shared" si="24"/>
        <v>13</v>
      </c>
      <c r="C228" s="9">
        <f t="shared" si="25"/>
        <v>13</v>
      </c>
      <c r="D228" s="9" t="str">
        <f t="shared" si="26"/>
        <v>P</v>
      </c>
      <c r="E228" s="9">
        <f t="shared" si="28"/>
        <v>14</v>
      </c>
      <c r="I228" t="str">
        <f>IF(ISERROR(VLOOKUP($F228,PinMuxPub!$C$2:$M$132,MATCH(I$4,PinMuxPub!$C$2:$M$2,0),FALSE)),"",VLOOKUP($F228,PinMuxPub!$C$2:$M$132,MATCH(I$4,PinMuxPub!$C$2:$M$2,0),FALSE))</f>
        <v/>
      </c>
      <c r="J228" t="str">
        <f>IF(ISERROR(VLOOKUP($F228,PinMuxPub!$C$2:$M$132,MATCH(J$4,PinMuxPub!$C$2:$M$2,0),FALSE)),"",VLOOKUP($F228,PinMuxPub!$C$2:$M$132,MATCH(J$4,PinMuxPub!$C$2:$M$2,0),FALSE))</f>
        <v/>
      </c>
      <c r="K228" t="str">
        <f>IF(ISERROR(VLOOKUP($F228,PinMuxPub!$C$2:$M$132,MATCH(K$4,PinMuxPub!$C$2:$M$2,0),FALSE)),"",VLOOKUP($F228,PinMuxPub!$C$2:$M$132,MATCH(K$4,PinMuxPub!$C$2:$M$2,0),FALSE))</f>
        <v/>
      </c>
      <c r="L228" t="str">
        <f>IF(ISERROR(VLOOKUP($F228,PinMuxPub!$C$2:$M$132,MATCH(L$4,PinMuxPub!$C$2:$M$2,0),FALSE)),"",VLOOKUP($F228,PinMuxPub!$C$2:$M$132,MATCH(L$4,PinMuxPub!$C$2:$M$2,0),FALSE))</f>
        <v/>
      </c>
      <c r="M228" t="str">
        <f>IF(ISERROR(VLOOKUP($F228,PinMuxPub!$C$2:$M$132,MATCH(M$4,PinMuxPub!$C$2:$M$2,0),FALSE)),"",VLOOKUP($F228,PinMuxPub!$C$2:$M$132,MATCH(M$4,PinMuxPub!$C$2:$M$2,0),FALSE))</f>
        <v/>
      </c>
      <c r="N228" t="str">
        <f>IF(ISERROR(VLOOKUP($F228,PinMuxPub!$C$2:$M$132,MATCH(N$4,PinMuxPub!$C$2:$M$2,0),FALSE)),"",VLOOKUP($F228,PinMuxPub!$C$2:$M$132,MATCH(N$4,PinMuxPub!$C$2:$M$2,0),FALSE))</f>
        <v/>
      </c>
      <c r="O228" t="str">
        <f>IF(ISERROR(VLOOKUP($F228,PinMuxPub!$C$2:$M$132,MATCH(O$4,PinMuxPub!$C$2:$M$2,0),FALSE)),"",VLOOKUP($F228,PinMuxPub!$C$2:$M$132,MATCH(O$4,PinMuxPub!$C$2:$M$2,0),FALSE))</f>
        <v/>
      </c>
      <c r="P228" t="str">
        <f>IF(ISERROR(VLOOKUP($F228,PinMuxPub!$C$2:$M$132,MATCH(P$4,PinMuxPub!$C$2:$M$2,0),FALSE)),"",VLOOKUP($F228,PinMuxPub!$C$2:$M$132,MATCH(P$4,PinMuxPub!$C$2:$M$2,0),FALSE))</f>
        <v/>
      </c>
    </row>
    <row r="229" spans="1:16">
      <c r="A229" s="302">
        <f t="shared" si="27"/>
        <v>195</v>
      </c>
      <c r="B229" s="9">
        <f t="shared" si="24"/>
        <v>13</v>
      </c>
      <c r="C229" s="9">
        <f t="shared" si="25"/>
        <v>13</v>
      </c>
      <c r="D229" s="9" t="str">
        <f t="shared" si="26"/>
        <v>P</v>
      </c>
      <c r="E229" s="9">
        <f t="shared" si="28"/>
        <v>14</v>
      </c>
      <c r="I229" t="str">
        <f>IF(ISERROR(VLOOKUP($F229,PinMuxPub!$C$2:$M$132,MATCH(I$4,PinMuxPub!$C$2:$M$2,0),FALSE)),"",VLOOKUP($F229,PinMuxPub!$C$2:$M$132,MATCH(I$4,PinMuxPub!$C$2:$M$2,0),FALSE))</f>
        <v/>
      </c>
      <c r="J229" t="str">
        <f>IF(ISERROR(VLOOKUP($F229,PinMuxPub!$C$2:$M$132,MATCH(J$4,PinMuxPub!$C$2:$M$2,0),FALSE)),"",VLOOKUP($F229,PinMuxPub!$C$2:$M$132,MATCH(J$4,PinMuxPub!$C$2:$M$2,0),FALSE))</f>
        <v/>
      </c>
      <c r="K229" t="str">
        <f>IF(ISERROR(VLOOKUP($F229,PinMuxPub!$C$2:$M$132,MATCH(K$4,PinMuxPub!$C$2:$M$2,0),FALSE)),"",VLOOKUP($F229,PinMuxPub!$C$2:$M$132,MATCH(K$4,PinMuxPub!$C$2:$M$2,0),FALSE))</f>
        <v/>
      </c>
      <c r="L229" t="str">
        <f>IF(ISERROR(VLOOKUP($F229,PinMuxPub!$C$2:$M$132,MATCH(L$4,PinMuxPub!$C$2:$M$2,0),FALSE)),"",VLOOKUP($F229,PinMuxPub!$C$2:$M$132,MATCH(L$4,PinMuxPub!$C$2:$M$2,0),FALSE))</f>
        <v/>
      </c>
      <c r="M229" t="str">
        <f>IF(ISERROR(VLOOKUP($F229,PinMuxPub!$C$2:$M$132,MATCH(M$4,PinMuxPub!$C$2:$M$2,0),FALSE)),"",VLOOKUP($F229,PinMuxPub!$C$2:$M$132,MATCH(M$4,PinMuxPub!$C$2:$M$2,0),FALSE))</f>
        <v/>
      </c>
      <c r="N229" t="str">
        <f>IF(ISERROR(VLOOKUP($F229,PinMuxPub!$C$2:$M$132,MATCH(N$4,PinMuxPub!$C$2:$M$2,0),FALSE)),"",VLOOKUP($F229,PinMuxPub!$C$2:$M$132,MATCH(N$4,PinMuxPub!$C$2:$M$2,0),FALSE))</f>
        <v/>
      </c>
      <c r="O229" t="str">
        <f>IF(ISERROR(VLOOKUP($F229,PinMuxPub!$C$2:$M$132,MATCH(O$4,PinMuxPub!$C$2:$M$2,0),FALSE)),"",VLOOKUP($F229,PinMuxPub!$C$2:$M$132,MATCH(O$4,PinMuxPub!$C$2:$M$2,0),FALSE))</f>
        <v/>
      </c>
      <c r="P229" t="str">
        <f>IF(ISERROR(VLOOKUP($F229,PinMuxPub!$C$2:$M$132,MATCH(P$4,PinMuxPub!$C$2:$M$2,0),FALSE)),"",VLOOKUP($F229,PinMuxPub!$C$2:$M$132,MATCH(P$4,PinMuxPub!$C$2:$M$2,0),FALSE))</f>
        <v/>
      </c>
    </row>
    <row r="230" spans="1:16">
      <c r="A230" s="302">
        <f t="shared" si="27"/>
        <v>195</v>
      </c>
      <c r="B230" s="9">
        <f t="shared" si="24"/>
        <v>13</v>
      </c>
      <c r="C230" s="9">
        <f t="shared" si="25"/>
        <v>13</v>
      </c>
      <c r="D230" s="9" t="str">
        <f t="shared" si="26"/>
        <v>P</v>
      </c>
      <c r="E230" s="9">
        <f t="shared" si="28"/>
        <v>14</v>
      </c>
      <c r="I230" t="str">
        <f>IF(ISERROR(VLOOKUP($F230,PinMuxPub!$C$2:$M$132,MATCH(I$4,PinMuxPub!$C$2:$M$2,0),FALSE)),"",VLOOKUP($F230,PinMuxPub!$C$2:$M$132,MATCH(I$4,PinMuxPub!$C$2:$M$2,0),FALSE))</f>
        <v/>
      </c>
      <c r="J230" t="str">
        <f>IF(ISERROR(VLOOKUP($F230,PinMuxPub!$C$2:$M$132,MATCH(J$4,PinMuxPub!$C$2:$M$2,0),FALSE)),"",VLOOKUP($F230,PinMuxPub!$C$2:$M$132,MATCH(J$4,PinMuxPub!$C$2:$M$2,0),FALSE))</f>
        <v/>
      </c>
      <c r="K230" t="str">
        <f>IF(ISERROR(VLOOKUP($F230,PinMuxPub!$C$2:$M$132,MATCH(K$4,PinMuxPub!$C$2:$M$2,0),FALSE)),"",VLOOKUP($F230,PinMuxPub!$C$2:$M$132,MATCH(K$4,PinMuxPub!$C$2:$M$2,0),FALSE))</f>
        <v/>
      </c>
      <c r="L230" t="str">
        <f>IF(ISERROR(VLOOKUP($F230,PinMuxPub!$C$2:$M$132,MATCH(L$4,PinMuxPub!$C$2:$M$2,0),FALSE)),"",VLOOKUP($F230,PinMuxPub!$C$2:$M$132,MATCH(L$4,PinMuxPub!$C$2:$M$2,0),FALSE))</f>
        <v/>
      </c>
      <c r="M230" t="str">
        <f>IF(ISERROR(VLOOKUP($F230,PinMuxPub!$C$2:$M$132,MATCH(M$4,PinMuxPub!$C$2:$M$2,0),FALSE)),"",VLOOKUP($F230,PinMuxPub!$C$2:$M$132,MATCH(M$4,PinMuxPub!$C$2:$M$2,0),FALSE))</f>
        <v/>
      </c>
      <c r="N230" t="str">
        <f>IF(ISERROR(VLOOKUP($F230,PinMuxPub!$C$2:$M$132,MATCH(N$4,PinMuxPub!$C$2:$M$2,0),FALSE)),"",VLOOKUP($F230,PinMuxPub!$C$2:$M$132,MATCH(N$4,PinMuxPub!$C$2:$M$2,0),FALSE))</f>
        <v/>
      </c>
      <c r="O230" t="str">
        <f>IF(ISERROR(VLOOKUP($F230,PinMuxPub!$C$2:$M$132,MATCH(O$4,PinMuxPub!$C$2:$M$2,0),FALSE)),"",VLOOKUP($F230,PinMuxPub!$C$2:$M$132,MATCH(O$4,PinMuxPub!$C$2:$M$2,0),FALSE))</f>
        <v/>
      </c>
      <c r="P230" t="str">
        <f>IF(ISERROR(VLOOKUP($F230,PinMuxPub!$C$2:$M$132,MATCH(P$4,PinMuxPub!$C$2:$M$2,0),FALSE)),"",VLOOKUP($F230,PinMuxPub!$C$2:$M$132,MATCH(P$4,PinMuxPub!$C$2:$M$2,0),FALSE))</f>
        <v/>
      </c>
    </row>
    <row r="231" spans="1:16">
      <c r="A231" s="302">
        <f t="shared" si="27"/>
        <v>195</v>
      </c>
      <c r="B231" s="9">
        <f t="shared" si="24"/>
        <v>13</v>
      </c>
      <c r="C231" s="9">
        <f t="shared" si="25"/>
        <v>13</v>
      </c>
      <c r="D231" s="9" t="str">
        <f t="shared" si="26"/>
        <v>P</v>
      </c>
      <c r="E231" s="9">
        <f t="shared" si="28"/>
        <v>14</v>
      </c>
      <c r="I231" t="str">
        <f>IF(ISERROR(VLOOKUP($F231,PinMuxPub!$C$2:$M$132,MATCH(I$4,PinMuxPub!$C$2:$M$2,0),FALSE)),"",VLOOKUP($F231,PinMuxPub!$C$2:$M$132,MATCH(I$4,PinMuxPub!$C$2:$M$2,0),FALSE))</f>
        <v/>
      </c>
      <c r="J231" t="str">
        <f>IF(ISERROR(VLOOKUP($F231,PinMuxPub!$C$2:$M$132,MATCH(J$4,PinMuxPub!$C$2:$M$2,0),FALSE)),"",VLOOKUP($F231,PinMuxPub!$C$2:$M$132,MATCH(J$4,PinMuxPub!$C$2:$M$2,0),FALSE))</f>
        <v/>
      </c>
      <c r="K231" t="str">
        <f>IF(ISERROR(VLOOKUP($F231,PinMuxPub!$C$2:$M$132,MATCH(K$4,PinMuxPub!$C$2:$M$2,0),FALSE)),"",VLOOKUP($F231,PinMuxPub!$C$2:$M$132,MATCH(K$4,PinMuxPub!$C$2:$M$2,0),FALSE))</f>
        <v/>
      </c>
      <c r="L231" t="str">
        <f>IF(ISERROR(VLOOKUP($F231,PinMuxPub!$C$2:$M$132,MATCH(L$4,PinMuxPub!$C$2:$M$2,0),FALSE)),"",VLOOKUP($F231,PinMuxPub!$C$2:$M$132,MATCH(L$4,PinMuxPub!$C$2:$M$2,0),FALSE))</f>
        <v/>
      </c>
      <c r="M231" t="str">
        <f>IF(ISERROR(VLOOKUP($F231,PinMuxPub!$C$2:$M$132,MATCH(M$4,PinMuxPub!$C$2:$M$2,0),FALSE)),"",VLOOKUP($F231,PinMuxPub!$C$2:$M$132,MATCH(M$4,PinMuxPub!$C$2:$M$2,0),FALSE))</f>
        <v/>
      </c>
      <c r="N231" t="str">
        <f>IF(ISERROR(VLOOKUP($F231,PinMuxPub!$C$2:$M$132,MATCH(N$4,PinMuxPub!$C$2:$M$2,0),FALSE)),"",VLOOKUP($F231,PinMuxPub!$C$2:$M$132,MATCH(N$4,PinMuxPub!$C$2:$M$2,0),FALSE))</f>
        <v/>
      </c>
      <c r="O231" t="str">
        <f>IF(ISERROR(VLOOKUP($F231,PinMuxPub!$C$2:$M$132,MATCH(O$4,PinMuxPub!$C$2:$M$2,0),FALSE)),"",VLOOKUP($F231,PinMuxPub!$C$2:$M$132,MATCH(O$4,PinMuxPub!$C$2:$M$2,0),FALSE))</f>
        <v/>
      </c>
      <c r="P231" t="str">
        <f>IF(ISERROR(VLOOKUP($F231,PinMuxPub!$C$2:$M$132,MATCH(P$4,PinMuxPub!$C$2:$M$2,0),FALSE)),"",VLOOKUP($F231,PinMuxPub!$C$2:$M$132,MATCH(P$4,PinMuxPub!$C$2:$M$2,0),FALSE))</f>
        <v/>
      </c>
    </row>
    <row r="232" spans="1:16">
      <c r="A232" s="302">
        <f t="shared" si="27"/>
        <v>195</v>
      </c>
      <c r="B232" s="9">
        <f t="shared" si="24"/>
        <v>13</v>
      </c>
      <c r="C232" s="9">
        <f t="shared" si="25"/>
        <v>13</v>
      </c>
      <c r="D232" s="9" t="str">
        <f t="shared" si="26"/>
        <v>P</v>
      </c>
      <c r="E232" s="9">
        <f t="shared" si="28"/>
        <v>14</v>
      </c>
      <c r="I232" t="str">
        <f>IF(ISERROR(VLOOKUP($F232,PinMuxPub!$C$2:$M$132,MATCH(I$4,PinMuxPub!$C$2:$M$2,0),FALSE)),"",VLOOKUP($F232,PinMuxPub!$C$2:$M$132,MATCH(I$4,PinMuxPub!$C$2:$M$2,0),FALSE))</f>
        <v/>
      </c>
      <c r="J232" t="str">
        <f>IF(ISERROR(VLOOKUP($F232,PinMuxPub!$C$2:$M$132,MATCH(J$4,PinMuxPub!$C$2:$M$2,0),FALSE)),"",VLOOKUP($F232,PinMuxPub!$C$2:$M$132,MATCH(J$4,PinMuxPub!$C$2:$M$2,0),FALSE))</f>
        <v/>
      </c>
      <c r="K232" t="str">
        <f>IF(ISERROR(VLOOKUP($F232,PinMuxPub!$C$2:$M$132,MATCH(K$4,PinMuxPub!$C$2:$M$2,0),FALSE)),"",VLOOKUP($F232,PinMuxPub!$C$2:$M$132,MATCH(K$4,PinMuxPub!$C$2:$M$2,0),FALSE))</f>
        <v/>
      </c>
      <c r="L232" t="str">
        <f>IF(ISERROR(VLOOKUP($F232,PinMuxPub!$C$2:$M$132,MATCH(L$4,PinMuxPub!$C$2:$M$2,0),FALSE)),"",VLOOKUP($F232,PinMuxPub!$C$2:$M$132,MATCH(L$4,PinMuxPub!$C$2:$M$2,0),FALSE))</f>
        <v/>
      </c>
      <c r="M232" t="str">
        <f>IF(ISERROR(VLOOKUP($F232,PinMuxPub!$C$2:$M$132,MATCH(M$4,PinMuxPub!$C$2:$M$2,0),FALSE)),"",VLOOKUP($F232,PinMuxPub!$C$2:$M$132,MATCH(M$4,PinMuxPub!$C$2:$M$2,0),FALSE))</f>
        <v/>
      </c>
      <c r="N232" t="str">
        <f>IF(ISERROR(VLOOKUP($F232,PinMuxPub!$C$2:$M$132,MATCH(N$4,PinMuxPub!$C$2:$M$2,0),FALSE)),"",VLOOKUP($F232,PinMuxPub!$C$2:$M$132,MATCH(N$4,PinMuxPub!$C$2:$M$2,0),FALSE))</f>
        <v/>
      </c>
      <c r="O232" t="str">
        <f>IF(ISERROR(VLOOKUP($F232,PinMuxPub!$C$2:$M$132,MATCH(O$4,PinMuxPub!$C$2:$M$2,0),FALSE)),"",VLOOKUP($F232,PinMuxPub!$C$2:$M$132,MATCH(O$4,PinMuxPub!$C$2:$M$2,0),FALSE))</f>
        <v/>
      </c>
      <c r="P232" t="str">
        <f>IF(ISERROR(VLOOKUP($F232,PinMuxPub!$C$2:$M$132,MATCH(P$4,PinMuxPub!$C$2:$M$2,0),FALSE)),"",VLOOKUP($F232,PinMuxPub!$C$2:$M$132,MATCH(P$4,PinMuxPub!$C$2:$M$2,0),FALSE))</f>
        <v/>
      </c>
    </row>
    <row r="233" spans="1:16">
      <c r="A233" s="302">
        <f t="shared" si="27"/>
        <v>195</v>
      </c>
      <c r="B233" s="9">
        <f t="shared" si="24"/>
        <v>13</v>
      </c>
      <c r="C233" s="9">
        <f t="shared" si="25"/>
        <v>13</v>
      </c>
      <c r="D233" s="9" t="str">
        <f t="shared" si="26"/>
        <v>P</v>
      </c>
      <c r="E233" s="9">
        <f t="shared" si="28"/>
        <v>14</v>
      </c>
      <c r="I233" t="str">
        <f>IF(ISERROR(VLOOKUP($F233,PinMuxPub!$C$2:$M$132,MATCH(I$4,PinMuxPub!$C$2:$M$2,0),FALSE)),"",VLOOKUP($F233,PinMuxPub!$C$2:$M$132,MATCH(I$4,PinMuxPub!$C$2:$M$2,0),FALSE))</f>
        <v/>
      </c>
      <c r="J233" t="str">
        <f>IF(ISERROR(VLOOKUP($F233,PinMuxPub!$C$2:$M$132,MATCH(J$4,PinMuxPub!$C$2:$M$2,0),FALSE)),"",VLOOKUP($F233,PinMuxPub!$C$2:$M$132,MATCH(J$4,PinMuxPub!$C$2:$M$2,0),FALSE))</f>
        <v/>
      </c>
      <c r="K233" t="str">
        <f>IF(ISERROR(VLOOKUP($F233,PinMuxPub!$C$2:$M$132,MATCH(K$4,PinMuxPub!$C$2:$M$2,0),FALSE)),"",VLOOKUP($F233,PinMuxPub!$C$2:$M$132,MATCH(K$4,PinMuxPub!$C$2:$M$2,0),FALSE))</f>
        <v/>
      </c>
      <c r="L233" t="str">
        <f>IF(ISERROR(VLOOKUP($F233,PinMuxPub!$C$2:$M$132,MATCH(L$4,PinMuxPub!$C$2:$M$2,0),FALSE)),"",VLOOKUP($F233,PinMuxPub!$C$2:$M$132,MATCH(L$4,PinMuxPub!$C$2:$M$2,0),FALSE))</f>
        <v/>
      </c>
      <c r="M233" t="str">
        <f>IF(ISERROR(VLOOKUP($F233,PinMuxPub!$C$2:$M$132,MATCH(M$4,PinMuxPub!$C$2:$M$2,0),FALSE)),"",VLOOKUP($F233,PinMuxPub!$C$2:$M$132,MATCH(M$4,PinMuxPub!$C$2:$M$2,0),FALSE))</f>
        <v/>
      </c>
      <c r="N233" t="str">
        <f>IF(ISERROR(VLOOKUP($F233,PinMuxPub!$C$2:$M$132,MATCH(N$4,PinMuxPub!$C$2:$M$2,0),FALSE)),"",VLOOKUP($F233,PinMuxPub!$C$2:$M$132,MATCH(N$4,PinMuxPub!$C$2:$M$2,0),FALSE))</f>
        <v/>
      </c>
      <c r="O233" t="str">
        <f>IF(ISERROR(VLOOKUP($F233,PinMuxPub!$C$2:$M$132,MATCH(O$4,PinMuxPub!$C$2:$M$2,0),FALSE)),"",VLOOKUP($F233,PinMuxPub!$C$2:$M$132,MATCH(O$4,PinMuxPub!$C$2:$M$2,0),FALSE))</f>
        <v/>
      </c>
      <c r="P233" t="str">
        <f>IF(ISERROR(VLOOKUP($F233,PinMuxPub!$C$2:$M$132,MATCH(P$4,PinMuxPub!$C$2:$M$2,0),FALSE)),"",VLOOKUP($F233,PinMuxPub!$C$2:$M$132,MATCH(P$4,PinMuxPub!$C$2:$M$2,0),FALSE))</f>
        <v/>
      </c>
    </row>
    <row r="234" spans="1:16">
      <c r="A234" s="302">
        <f t="shared" si="27"/>
        <v>195</v>
      </c>
      <c r="B234" s="9">
        <f t="shared" si="24"/>
        <v>13</v>
      </c>
      <c r="C234" s="9">
        <f t="shared" si="25"/>
        <v>13</v>
      </c>
      <c r="D234" s="9" t="str">
        <f t="shared" si="26"/>
        <v>P</v>
      </c>
      <c r="E234" s="9">
        <f t="shared" si="28"/>
        <v>14</v>
      </c>
      <c r="I234" t="str">
        <f>IF(ISERROR(VLOOKUP($F234,PinMuxPub!$C$2:$M$132,MATCH(I$4,PinMuxPub!$C$2:$M$2,0),FALSE)),"",VLOOKUP($F234,PinMuxPub!$C$2:$M$132,MATCH(I$4,PinMuxPub!$C$2:$M$2,0),FALSE))</f>
        <v/>
      </c>
      <c r="J234" t="str">
        <f>IF(ISERROR(VLOOKUP($F234,PinMuxPub!$C$2:$M$132,MATCH(J$4,PinMuxPub!$C$2:$M$2,0),FALSE)),"",VLOOKUP($F234,PinMuxPub!$C$2:$M$132,MATCH(J$4,PinMuxPub!$C$2:$M$2,0),FALSE))</f>
        <v/>
      </c>
      <c r="K234" t="str">
        <f>IF(ISERROR(VLOOKUP($F234,PinMuxPub!$C$2:$M$132,MATCH(K$4,PinMuxPub!$C$2:$M$2,0),FALSE)),"",VLOOKUP($F234,PinMuxPub!$C$2:$M$132,MATCH(K$4,PinMuxPub!$C$2:$M$2,0),FALSE))</f>
        <v/>
      </c>
      <c r="L234" t="str">
        <f>IF(ISERROR(VLOOKUP($F234,PinMuxPub!$C$2:$M$132,MATCH(L$4,PinMuxPub!$C$2:$M$2,0),FALSE)),"",VLOOKUP($F234,PinMuxPub!$C$2:$M$132,MATCH(L$4,PinMuxPub!$C$2:$M$2,0),FALSE))</f>
        <v/>
      </c>
      <c r="M234" t="str">
        <f>IF(ISERROR(VLOOKUP($F234,PinMuxPub!$C$2:$M$132,MATCH(M$4,PinMuxPub!$C$2:$M$2,0),FALSE)),"",VLOOKUP($F234,PinMuxPub!$C$2:$M$132,MATCH(M$4,PinMuxPub!$C$2:$M$2,0),FALSE))</f>
        <v/>
      </c>
      <c r="N234" t="str">
        <f>IF(ISERROR(VLOOKUP($F234,PinMuxPub!$C$2:$M$132,MATCH(N$4,PinMuxPub!$C$2:$M$2,0),FALSE)),"",VLOOKUP($F234,PinMuxPub!$C$2:$M$132,MATCH(N$4,PinMuxPub!$C$2:$M$2,0),FALSE))</f>
        <v/>
      </c>
      <c r="O234" t="str">
        <f>IF(ISERROR(VLOOKUP($F234,PinMuxPub!$C$2:$M$132,MATCH(O$4,PinMuxPub!$C$2:$M$2,0),FALSE)),"",VLOOKUP($F234,PinMuxPub!$C$2:$M$132,MATCH(O$4,PinMuxPub!$C$2:$M$2,0),FALSE))</f>
        <v/>
      </c>
      <c r="P234" t="str">
        <f>IF(ISERROR(VLOOKUP($F234,PinMuxPub!$C$2:$M$132,MATCH(P$4,PinMuxPub!$C$2:$M$2,0),FALSE)),"",VLOOKUP($F234,PinMuxPub!$C$2:$M$132,MATCH(P$4,PinMuxPub!$C$2:$M$2,0),FALSE))</f>
        <v/>
      </c>
    </row>
    <row r="235" spans="1:16">
      <c r="A235" s="302">
        <f t="shared" si="27"/>
        <v>195</v>
      </c>
      <c r="B235" s="9">
        <f t="shared" si="24"/>
        <v>13</v>
      </c>
      <c r="C235" s="9">
        <f t="shared" si="25"/>
        <v>13</v>
      </c>
      <c r="D235" s="9" t="str">
        <f t="shared" si="26"/>
        <v>P</v>
      </c>
      <c r="E235" s="9">
        <f t="shared" si="28"/>
        <v>14</v>
      </c>
      <c r="I235" t="str">
        <f>IF(ISERROR(VLOOKUP($F235,PinMuxPub!$C$2:$M$132,MATCH(I$4,PinMuxPub!$C$2:$M$2,0),FALSE)),"",VLOOKUP($F235,PinMuxPub!$C$2:$M$132,MATCH(I$4,PinMuxPub!$C$2:$M$2,0),FALSE))</f>
        <v/>
      </c>
      <c r="J235" t="str">
        <f>IF(ISERROR(VLOOKUP($F235,PinMuxPub!$C$2:$M$132,MATCH(J$4,PinMuxPub!$C$2:$M$2,0),FALSE)),"",VLOOKUP($F235,PinMuxPub!$C$2:$M$132,MATCH(J$4,PinMuxPub!$C$2:$M$2,0),FALSE))</f>
        <v/>
      </c>
      <c r="K235" t="str">
        <f>IF(ISERROR(VLOOKUP($F235,PinMuxPub!$C$2:$M$132,MATCH(K$4,PinMuxPub!$C$2:$M$2,0),FALSE)),"",VLOOKUP($F235,PinMuxPub!$C$2:$M$132,MATCH(K$4,PinMuxPub!$C$2:$M$2,0),FALSE))</f>
        <v/>
      </c>
      <c r="L235" t="str">
        <f>IF(ISERROR(VLOOKUP($F235,PinMuxPub!$C$2:$M$132,MATCH(L$4,PinMuxPub!$C$2:$M$2,0),FALSE)),"",VLOOKUP($F235,PinMuxPub!$C$2:$M$132,MATCH(L$4,PinMuxPub!$C$2:$M$2,0),FALSE))</f>
        <v/>
      </c>
      <c r="M235" t="str">
        <f>IF(ISERROR(VLOOKUP($F235,PinMuxPub!$C$2:$M$132,MATCH(M$4,PinMuxPub!$C$2:$M$2,0),FALSE)),"",VLOOKUP($F235,PinMuxPub!$C$2:$M$132,MATCH(M$4,PinMuxPub!$C$2:$M$2,0),FALSE))</f>
        <v/>
      </c>
      <c r="N235" t="str">
        <f>IF(ISERROR(VLOOKUP($F235,PinMuxPub!$C$2:$M$132,MATCH(N$4,PinMuxPub!$C$2:$M$2,0),FALSE)),"",VLOOKUP($F235,PinMuxPub!$C$2:$M$132,MATCH(N$4,PinMuxPub!$C$2:$M$2,0),FALSE))</f>
        <v/>
      </c>
      <c r="O235" t="str">
        <f>IF(ISERROR(VLOOKUP($F235,PinMuxPub!$C$2:$M$132,MATCH(O$4,PinMuxPub!$C$2:$M$2,0),FALSE)),"",VLOOKUP($F235,PinMuxPub!$C$2:$M$132,MATCH(O$4,PinMuxPub!$C$2:$M$2,0),FALSE))</f>
        <v/>
      </c>
      <c r="P235" t="str">
        <f>IF(ISERROR(VLOOKUP($F235,PinMuxPub!$C$2:$M$132,MATCH(P$4,PinMuxPub!$C$2:$M$2,0),FALSE)),"",VLOOKUP($F235,PinMuxPub!$C$2:$M$132,MATCH(P$4,PinMuxPub!$C$2:$M$2,0),FALSE))</f>
        <v/>
      </c>
    </row>
    <row r="236" spans="1:16">
      <c r="A236" s="302">
        <f t="shared" si="27"/>
        <v>195</v>
      </c>
      <c r="B236" s="9">
        <f t="shared" si="24"/>
        <v>13</v>
      </c>
      <c r="C236" s="9">
        <f t="shared" si="25"/>
        <v>13</v>
      </c>
      <c r="D236" s="9" t="str">
        <f t="shared" si="26"/>
        <v>P</v>
      </c>
      <c r="E236" s="9">
        <f t="shared" si="28"/>
        <v>14</v>
      </c>
      <c r="I236" t="str">
        <f>IF(ISERROR(VLOOKUP($F236,PinMuxPub!$C$2:$M$132,MATCH(I$4,PinMuxPub!$C$2:$M$2,0),FALSE)),"",VLOOKUP($F236,PinMuxPub!$C$2:$M$132,MATCH(I$4,PinMuxPub!$C$2:$M$2,0),FALSE))</f>
        <v/>
      </c>
      <c r="J236" t="str">
        <f>IF(ISERROR(VLOOKUP($F236,PinMuxPub!$C$2:$M$132,MATCH(J$4,PinMuxPub!$C$2:$M$2,0),FALSE)),"",VLOOKUP($F236,PinMuxPub!$C$2:$M$132,MATCH(J$4,PinMuxPub!$C$2:$M$2,0),FALSE))</f>
        <v/>
      </c>
      <c r="K236" t="str">
        <f>IF(ISERROR(VLOOKUP($F236,PinMuxPub!$C$2:$M$132,MATCH(K$4,PinMuxPub!$C$2:$M$2,0),FALSE)),"",VLOOKUP($F236,PinMuxPub!$C$2:$M$132,MATCH(K$4,PinMuxPub!$C$2:$M$2,0),FALSE))</f>
        <v/>
      </c>
      <c r="L236" t="str">
        <f>IF(ISERROR(VLOOKUP($F236,PinMuxPub!$C$2:$M$132,MATCH(L$4,PinMuxPub!$C$2:$M$2,0),FALSE)),"",VLOOKUP($F236,PinMuxPub!$C$2:$M$132,MATCH(L$4,PinMuxPub!$C$2:$M$2,0),FALSE))</f>
        <v/>
      </c>
      <c r="M236" t="str">
        <f>IF(ISERROR(VLOOKUP($F236,PinMuxPub!$C$2:$M$132,MATCH(M$4,PinMuxPub!$C$2:$M$2,0),FALSE)),"",VLOOKUP($F236,PinMuxPub!$C$2:$M$132,MATCH(M$4,PinMuxPub!$C$2:$M$2,0),FALSE))</f>
        <v/>
      </c>
      <c r="N236" t="str">
        <f>IF(ISERROR(VLOOKUP($F236,PinMuxPub!$C$2:$M$132,MATCH(N$4,PinMuxPub!$C$2:$M$2,0),FALSE)),"",VLOOKUP($F236,PinMuxPub!$C$2:$M$132,MATCH(N$4,PinMuxPub!$C$2:$M$2,0),FALSE))</f>
        <v/>
      </c>
      <c r="O236" t="str">
        <f>IF(ISERROR(VLOOKUP($F236,PinMuxPub!$C$2:$M$132,MATCH(O$4,PinMuxPub!$C$2:$M$2,0),FALSE)),"",VLOOKUP($F236,PinMuxPub!$C$2:$M$132,MATCH(O$4,PinMuxPub!$C$2:$M$2,0),FALSE))</f>
        <v/>
      </c>
      <c r="P236" t="str">
        <f>IF(ISERROR(VLOOKUP($F236,PinMuxPub!$C$2:$M$132,MATCH(P$4,PinMuxPub!$C$2:$M$2,0),FALSE)),"",VLOOKUP($F236,PinMuxPub!$C$2:$M$132,MATCH(P$4,PinMuxPub!$C$2:$M$2,0),FALSE))</f>
        <v/>
      </c>
    </row>
    <row r="237" spans="1:16">
      <c r="A237" s="302">
        <f t="shared" si="27"/>
        <v>195</v>
      </c>
      <c r="B237" s="9">
        <f t="shared" si="24"/>
        <v>13</v>
      </c>
      <c r="C237" s="9">
        <f t="shared" si="25"/>
        <v>13</v>
      </c>
      <c r="D237" s="9" t="str">
        <f t="shared" si="26"/>
        <v>P</v>
      </c>
      <c r="E237" s="9">
        <f t="shared" si="28"/>
        <v>14</v>
      </c>
      <c r="I237" t="str">
        <f>IF(ISERROR(VLOOKUP($F237,PinMuxPub!$C$2:$M$132,MATCH(I$4,PinMuxPub!$C$2:$M$2,0),FALSE)),"",VLOOKUP($F237,PinMuxPub!$C$2:$M$132,MATCH(I$4,PinMuxPub!$C$2:$M$2,0),FALSE))</f>
        <v/>
      </c>
      <c r="J237" t="str">
        <f>IF(ISERROR(VLOOKUP($F237,PinMuxPub!$C$2:$M$132,MATCH(J$4,PinMuxPub!$C$2:$M$2,0),FALSE)),"",VLOOKUP($F237,PinMuxPub!$C$2:$M$132,MATCH(J$4,PinMuxPub!$C$2:$M$2,0),FALSE))</f>
        <v/>
      </c>
      <c r="K237" t="str">
        <f>IF(ISERROR(VLOOKUP($F237,PinMuxPub!$C$2:$M$132,MATCH(K$4,PinMuxPub!$C$2:$M$2,0),FALSE)),"",VLOOKUP($F237,PinMuxPub!$C$2:$M$132,MATCH(K$4,PinMuxPub!$C$2:$M$2,0),FALSE))</f>
        <v/>
      </c>
      <c r="L237" t="str">
        <f>IF(ISERROR(VLOOKUP($F237,PinMuxPub!$C$2:$M$132,MATCH(L$4,PinMuxPub!$C$2:$M$2,0),FALSE)),"",VLOOKUP($F237,PinMuxPub!$C$2:$M$132,MATCH(L$4,PinMuxPub!$C$2:$M$2,0),FALSE))</f>
        <v/>
      </c>
      <c r="M237" t="str">
        <f>IF(ISERROR(VLOOKUP($F237,PinMuxPub!$C$2:$M$132,MATCH(M$4,PinMuxPub!$C$2:$M$2,0),FALSE)),"",VLOOKUP($F237,PinMuxPub!$C$2:$M$132,MATCH(M$4,PinMuxPub!$C$2:$M$2,0),FALSE))</f>
        <v/>
      </c>
      <c r="N237" t="str">
        <f>IF(ISERROR(VLOOKUP($F237,PinMuxPub!$C$2:$M$132,MATCH(N$4,PinMuxPub!$C$2:$M$2,0),FALSE)),"",VLOOKUP($F237,PinMuxPub!$C$2:$M$132,MATCH(N$4,PinMuxPub!$C$2:$M$2,0),FALSE))</f>
        <v/>
      </c>
      <c r="O237" t="str">
        <f>IF(ISERROR(VLOOKUP($F237,PinMuxPub!$C$2:$M$132,MATCH(O$4,PinMuxPub!$C$2:$M$2,0),FALSE)),"",VLOOKUP($F237,PinMuxPub!$C$2:$M$132,MATCH(O$4,PinMuxPub!$C$2:$M$2,0),FALSE))</f>
        <v/>
      </c>
      <c r="P237" t="str">
        <f>IF(ISERROR(VLOOKUP($F237,PinMuxPub!$C$2:$M$132,MATCH(P$4,PinMuxPub!$C$2:$M$2,0),FALSE)),"",VLOOKUP($F237,PinMuxPub!$C$2:$M$132,MATCH(P$4,PinMuxPub!$C$2:$M$2,0),FALSE))</f>
        <v/>
      </c>
    </row>
    <row r="238" spans="1:16">
      <c r="A238" s="302">
        <f t="shared" si="27"/>
        <v>195</v>
      </c>
      <c r="B238" s="9">
        <f t="shared" si="24"/>
        <v>13</v>
      </c>
      <c r="C238" s="9">
        <f t="shared" si="25"/>
        <v>13</v>
      </c>
      <c r="D238" s="9" t="str">
        <f t="shared" si="26"/>
        <v>P</v>
      </c>
      <c r="E238" s="9">
        <f t="shared" si="28"/>
        <v>14</v>
      </c>
      <c r="I238" t="str">
        <f>IF(ISERROR(VLOOKUP($F238,PinMuxPub!$C$2:$M$132,MATCH(I$4,PinMuxPub!$C$2:$M$2,0),FALSE)),"",VLOOKUP($F238,PinMuxPub!$C$2:$M$132,MATCH(I$4,PinMuxPub!$C$2:$M$2,0),FALSE))</f>
        <v/>
      </c>
      <c r="J238" t="str">
        <f>IF(ISERROR(VLOOKUP($F238,PinMuxPub!$C$2:$M$132,MATCH(J$4,PinMuxPub!$C$2:$M$2,0),FALSE)),"",VLOOKUP($F238,PinMuxPub!$C$2:$M$132,MATCH(J$4,PinMuxPub!$C$2:$M$2,0),FALSE))</f>
        <v/>
      </c>
      <c r="K238" t="str">
        <f>IF(ISERROR(VLOOKUP($F238,PinMuxPub!$C$2:$M$132,MATCH(K$4,PinMuxPub!$C$2:$M$2,0),FALSE)),"",VLOOKUP($F238,PinMuxPub!$C$2:$M$132,MATCH(K$4,PinMuxPub!$C$2:$M$2,0),FALSE))</f>
        <v/>
      </c>
      <c r="L238" t="str">
        <f>IF(ISERROR(VLOOKUP($F238,PinMuxPub!$C$2:$M$132,MATCH(L$4,PinMuxPub!$C$2:$M$2,0),FALSE)),"",VLOOKUP($F238,PinMuxPub!$C$2:$M$132,MATCH(L$4,PinMuxPub!$C$2:$M$2,0),FALSE))</f>
        <v/>
      </c>
      <c r="M238" t="str">
        <f>IF(ISERROR(VLOOKUP($F238,PinMuxPub!$C$2:$M$132,MATCH(M$4,PinMuxPub!$C$2:$M$2,0),FALSE)),"",VLOOKUP($F238,PinMuxPub!$C$2:$M$132,MATCH(M$4,PinMuxPub!$C$2:$M$2,0),FALSE))</f>
        <v/>
      </c>
      <c r="N238" t="str">
        <f>IF(ISERROR(VLOOKUP($F238,PinMuxPub!$C$2:$M$132,MATCH(N$4,PinMuxPub!$C$2:$M$2,0),FALSE)),"",VLOOKUP($F238,PinMuxPub!$C$2:$M$132,MATCH(N$4,PinMuxPub!$C$2:$M$2,0),FALSE))</f>
        <v/>
      </c>
      <c r="O238" t="str">
        <f>IF(ISERROR(VLOOKUP($F238,PinMuxPub!$C$2:$M$132,MATCH(O$4,PinMuxPub!$C$2:$M$2,0),FALSE)),"",VLOOKUP($F238,PinMuxPub!$C$2:$M$132,MATCH(O$4,PinMuxPub!$C$2:$M$2,0),FALSE))</f>
        <v/>
      </c>
      <c r="P238" t="str">
        <f>IF(ISERROR(VLOOKUP($F238,PinMuxPub!$C$2:$M$132,MATCH(P$4,PinMuxPub!$C$2:$M$2,0),FALSE)),"",VLOOKUP($F238,PinMuxPub!$C$2:$M$132,MATCH(P$4,PinMuxPub!$C$2:$M$2,0),FALSE))</f>
        <v/>
      </c>
    </row>
    <row r="239" spans="1:16">
      <c r="A239" s="302">
        <f t="shared" si="27"/>
        <v>195</v>
      </c>
      <c r="B239" s="9">
        <f t="shared" si="24"/>
        <v>13</v>
      </c>
      <c r="C239" s="9">
        <f t="shared" si="25"/>
        <v>13</v>
      </c>
      <c r="D239" s="9" t="str">
        <f t="shared" si="26"/>
        <v>P</v>
      </c>
      <c r="E239" s="9">
        <f t="shared" si="28"/>
        <v>14</v>
      </c>
      <c r="I239" t="str">
        <f>IF(ISERROR(VLOOKUP($F239,PinMuxPub!$C$2:$M$132,MATCH(I$4,PinMuxPub!$C$2:$M$2,0),FALSE)),"",VLOOKUP($F239,PinMuxPub!$C$2:$M$132,MATCH(I$4,PinMuxPub!$C$2:$M$2,0),FALSE))</f>
        <v/>
      </c>
      <c r="J239" t="str">
        <f>IF(ISERROR(VLOOKUP($F239,PinMuxPub!$C$2:$M$132,MATCH(J$4,PinMuxPub!$C$2:$M$2,0),FALSE)),"",VLOOKUP($F239,PinMuxPub!$C$2:$M$132,MATCH(J$4,PinMuxPub!$C$2:$M$2,0),FALSE))</f>
        <v/>
      </c>
      <c r="K239" t="str">
        <f>IF(ISERROR(VLOOKUP($F239,PinMuxPub!$C$2:$M$132,MATCH(K$4,PinMuxPub!$C$2:$M$2,0),FALSE)),"",VLOOKUP($F239,PinMuxPub!$C$2:$M$132,MATCH(K$4,PinMuxPub!$C$2:$M$2,0),FALSE))</f>
        <v/>
      </c>
      <c r="L239" t="str">
        <f>IF(ISERROR(VLOOKUP($F239,PinMuxPub!$C$2:$M$132,MATCH(L$4,PinMuxPub!$C$2:$M$2,0),FALSE)),"",VLOOKUP($F239,PinMuxPub!$C$2:$M$132,MATCH(L$4,PinMuxPub!$C$2:$M$2,0),FALSE))</f>
        <v/>
      </c>
      <c r="M239" t="str">
        <f>IF(ISERROR(VLOOKUP($F239,PinMuxPub!$C$2:$M$132,MATCH(M$4,PinMuxPub!$C$2:$M$2,0),FALSE)),"",VLOOKUP($F239,PinMuxPub!$C$2:$M$132,MATCH(M$4,PinMuxPub!$C$2:$M$2,0),FALSE))</f>
        <v/>
      </c>
      <c r="N239" t="str">
        <f>IF(ISERROR(VLOOKUP($F239,PinMuxPub!$C$2:$M$132,MATCH(N$4,PinMuxPub!$C$2:$M$2,0),FALSE)),"",VLOOKUP($F239,PinMuxPub!$C$2:$M$132,MATCH(N$4,PinMuxPub!$C$2:$M$2,0),FALSE))</f>
        <v/>
      </c>
      <c r="O239" t="str">
        <f>IF(ISERROR(VLOOKUP($F239,PinMuxPub!$C$2:$M$132,MATCH(O$4,PinMuxPub!$C$2:$M$2,0),FALSE)),"",VLOOKUP($F239,PinMuxPub!$C$2:$M$132,MATCH(O$4,PinMuxPub!$C$2:$M$2,0),FALSE))</f>
        <v/>
      </c>
      <c r="P239" t="str">
        <f>IF(ISERROR(VLOOKUP($F239,PinMuxPub!$C$2:$M$132,MATCH(P$4,PinMuxPub!$C$2:$M$2,0),FALSE)),"",VLOOKUP($F239,PinMuxPub!$C$2:$M$132,MATCH(P$4,PinMuxPub!$C$2:$M$2,0),FALSE))</f>
        <v/>
      </c>
    </row>
    <row r="240" spans="1:16">
      <c r="A240" s="302">
        <f t="shared" si="27"/>
        <v>195</v>
      </c>
      <c r="B240" s="9">
        <f t="shared" si="24"/>
        <v>13</v>
      </c>
      <c r="C240" s="9">
        <f t="shared" si="25"/>
        <v>13</v>
      </c>
      <c r="D240" s="9" t="str">
        <f t="shared" si="26"/>
        <v>P</v>
      </c>
      <c r="E240" s="9">
        <f t="shared" si="28"/>
        <v>14</v>
      </c>
      <c r="I240" t="str">
        <f>IF(ISERROR(VLOOKUP($F240,PinMuxPub!$C$2:$M$132,MATCH(I$4,PinMuxPub!$C$2:$M$2,0),FALSE)),"",VLOOKUP($F240,PinMuxPub!$C$2:$M$132,MATCH(I$4,PinMuxPub!$C$2:$M$2,0),FALSE))</f>
        <v/>
      </c>
      <c r="J240" t="str">
        <f>IF(ISERROR(VLOOKUP($F240,PinMuxPub!$C$2:$M$132,MATCH(J$4,PinMuxPub!$C$2:$M$2,0),FALSE)),"",VLOOKUP($F240,PinMuxPub!$C$2:$M$132,MATCH(J$4,PinMuxPub!$C$2:$M$2,0),FALSE))</f>
        <v/>
      </c>
      <c r="K240" t="str">
        <f>IF(ISERROR(VLOOKUP($F240,PinMuxPub!$C$2:$M$132,MATCH(K$4,PinMuxPub!$C$2:$M$2,0),FALSE)),"",VLOOKUP($F240,PinMuxPub!$C$2:$M$132,MATCH(K$4,PinMuxPub!$C$2:$M$2,0),FALSE))</f>
        <v/>
      </c>
      <c r="L240" t="str">
        <f>IF(ISERROR(VLOOKUP($F240,PinMuxPub!$C$2:$M$132,MATCH(L$4,PinMuxPub!$C$2:$M$2,0),FALSE)),"",VLOOKUP($F240,PinMuxPub!$C$2:$M$132,MATCH(L$4,PinMuxPub!$C$2:$M$2,0),FALSE))</f>
        <v/>
      </c>
      <c r="M240" t="str">
        <f>IF(ISERROR(VLOOKUP($F240,PinMuxPub!$C$2:$M$132,MATCH(M$4,PinMuxPub!$C$2:$M$2,0),FALSE)),"",VLOOKUP($F240,PinMuxPub!$C$2:$M$132,MATCH(M$4,PinMuxPub!$C$2:$M$2,0),FALSE))</f>
        <v/>
      </c>
      <c r="N240" t="str">
        <f>IF(ISERROR(VLOOKUP($F240,PinMuxPub!$C$2:$M$132,MATCH(N$4,PinMuxPub!$C$2:$M$2,0),FALSE)),"",VLOOKUP($F240,PinMuxPub!$C$2:$M$132,MATCH(N$4,PinMuxPub!$C$2:$M$2,0),FALSE))</f>
        <v/>
      </c>
      <c r="O240" t="str">
        <f>IF(ISERROR(VLOOKUP($F240,PinMuxPub!$C$2:$M$132,MATCH(O$4,PinMuxPub!$C$2:$M$2,0),FALSE)),"",VLOOKUP($F240,PinMuxPub!$C$2:$M$132,MATCH(O$4,PinMuxPub!$C$2:$M$2,0),FALSE))</f>
        <v/>
      </c>
      <c r="P240" t="str">
        <f>IF(ISERROR(VLOOKUP($F240,PinMuxPub!$C$2:$M$132,MATCH(P$4,PinMuxPub!$C$2:$M$2,0),FALSE)),"",VLOOKUP($F240,PinMuxPub!$C$2:$M$132,MATCH(P$4,PinMuxPub!$C$2:$M$2,0),FALSE))</f>
        <v/>
      </c>
    </row>
    <row r="241" spans="1:16">
      <c r="A241" s="302">
        <f t="shared" si="27"/>
        <v>195</v>
      </c>
      <c r="B241" s="9">
        <f t="shared" si="24"/>
        <v>13</v>
      </c>
      <c r="C241" s="9">
        <f t="shared" si="25"/>
        <v>13</v>
      </c>
      <c r="D241" s="9" t="str">
        <f t="shared" si="26"/>
        <v>P</v>
      </c>
      <c r="E241" s="9">
        <f t="shared" si="28"/>
        <v>14</v>
      </c>
      <c r="I241" t="str">
        <f>IF(ISERROR(VLOOKUP($F241,PinMuxPub!$C$2:$M$132,MATCH(I$4,PinMuxPub!$C$2:$M$2,0),FALSE)),"",VLOOKUP($F241,PinMuxPub!$C$2:$M$132,MATCH(I$4,PinMuxPub!$C$2:$M$2,0),FALSE))</f>
        <v/>
      </c>
      <c r="J241" t="str">
        <f>IF(ISERROR(VLOOKUP($F241,PinMuxPub!$C$2:$M$132,MATCH(J$4,PinMuxPub!$C$2:$M$2,0),FALSE)),"",VLOOKUP($F241,PinMuxPub!$C$2:$M$132,MATCH(J$4,PinMuxPub!$C$2:$M$2,0),FALSE))</f>
        <v/>
      </c>
      <c r="K241" t="str">
        <f>IF(ISERROR(VLOOKUP($F241,PinMuxPub!$C$2:$M$132,MATCH(K$4,PinMuxPub!$C$2:$M$2,0),FALSE)),"",VLOOKUP($F241,PinMuxPub!$C$2:$M$132,MATCH(K$4,PinMuxPub!$C$2:$M$2,0),FALSE))</f>
        <v/>
      </c>
      <c r="L241" t="str">
        <f>IF(ISERROR(VLOOKUP($F241,PinMuxPub!$C$2:$M$132,MATCH(L$4,PinMuxPub!$C$2:$M$2,0),FALSE)),"",VLOOKUP($F241,PinMuxPub!$C$2:$M$132,MATCH(L$4,PinMuxPub!$C$2:$M$2,0),FALSE))</f>
        <v/>
      </c>
      <c r="M241" t="str">
        <f>IF(ISERROR(VLOOKUP($F241,PinMuxPub!$C$2:$M$132,MATCH(M$4,PinMuxPub!$C$2:$M$2,0),FALSE)),"",VLOOKUP($F241,PinMuxPub!$C$2:$M$132,MATCH(M$4,PinMuxPub!$C$2:$M$2,0),FALSE))</f>
        <v/>
      </c>
      <c r="N241" t="str">
        <f>IF(ISERROR(VLOOKUP($F241,PinMuxPub!$C$2:$M$132,MATCH(N$4,PinMuxPub!$C$2:$M$2,0),FALSE)),"",VLOOKUP($F241,PinMuxPub!$C$2:$M$132,MATCH(N$4,PinMuxPub!$C$2:$M$2,0),FALSE))</f>
        <v/>
      </c>
      <c r="O241" t="str">
        <f>IF(ISERROR(VLOOKUP($F241,PinMuxPub!$C$2:$M$132,MATCH(O$4,PinMuxPub!$C$2:$M$2,0),FALSE)),"",VLOOKUP($F241,PinMuxPub!$C$2:$M$132,MATCH(O$4,PinMuxPub!$C$2:$M$2,0),FALSE))</f>
        <v/>
      </c>
      <c r="P241" t="str">
        <f>IF(ISERROR(VLOOKUP($F241,PinMuxPub!$C$2:$M$132,MATCH(P$4,PinMuxPub!$C$2:$M$2,0),FALSE)),"",VLOOKUP($F241,PinMuxPub!$C$2:$M$132,MATCH(P$4,PinMuxPub!$C$2:$M$2,0),FALSE))</f>
        <v/>
      </c>
    </row>
    <row r="242" spans="1:16">
      <c r="A242" s="302">
        <f t="shared" si="27"/>
        <v>195</v>
      </c>
      <c r="B242" s="9">
        <f t="shared" si="24"/>
        <v>13</v>
      </c>
      <c r="C242" s="9">
        <f t="shared" si="25"/>
        <v>13</v>
      </c>
      <c r="D242" s="9" t="str">
        <f t="shared" si="26"/>
        <v>P</v>
      </c>
      <c r="E242" s="9">
        <f t="shared" si="28"/>
        <v>14</v>
      </c>
      <c r="I242" t="str">
        <f>IF(ISERROR(VLOOKUP($F242,PinMuxPub!$C$2:$M$132,MATCH(I$4,PinMuxPub!$C$2:$M$2,0),FALSE)),"",VLOOKUP($F242,PinMuxPub!$C$2:$M$132,MATCH(I$4,PinMuxPub!$C$2:$M$2,0),FALSE))</f>
        <v/>
      </c>
      <c r="J242" t="str">
        <f>IF(ISERROR(VLOOKUP($F242,PinMuxPub!$C$2:$M$132,MATCH(J$4,PinMuxPub!$C$2:$M$2,0),FALSE)),"",VLOOKUP($F242,PinMuxPub!$C$2:$M$132,MATCH(J$4,PinMuxPub!$C$2:$M$2,0),FALSE))</f>
        <v/>
      </c>
      <c r="K242" t="str">
        <f>IF(ISERROR(VLOOKUP($F242,PinMuxPub!$C$2:$M$132,MATCH(K$4,PinMuxPub!$C$2:$M$2,0),FALSE)),"",VLOOKUP($F242,PinMuxPub!$C$2:$M$132,MATCH(K$4,PinMuxPub!$C$2:$M$2,0),FALSE))</f>
        <v/>
      </c>
      <c r="L242" t="str">
        <f>IF(ISERROR(VLOOKUP($F242,PinMuxPub!$C$2:$M$132,MATCH(L$4,PinMuxPub!$C$2:$M$2,0),FALSE)),"",VLOOKUP($F242,PinMuxPub!$C$2:$M$132,MATCH(L$4,PinMuxPub!$C$2:$M$2,0),FALSE))</f>
        <v/>
      </c>
      <c r="M242" t="str">
        <f>IF(ISERROR(VLOOKUP($F242,PinMuxPub!$C$2:$M$132,MATCH(M$4,PinMuxPub!$C$2:$M$2,0),FALSE)),"",VLOOKUP($F242,PinMuxPub!$C$2:$M$132,MATCH(M$4,PinMuxPub!$C$2:$M$2,0),FALSE))</f>
        <v/>
      </c>
      <c r="N242" t="str">
        <f>IF(ISERROR(VLOOKUP($F242,PinMuxPub!$C$2:$M$132,MATCH(N$4,PinMuxPub!$C$2:$M$2,0),FALSE)),"",VLOOKUP($F242,PinMuxPub!$C$2:$M$132,MATCH(N$4,PinMuxPub!$C$2:$M$2,0),FALSE))</f>
        <v/>
      </c>
      <c r="O242" t="str">
        <f>IF(ISERROR(VLOOKUP($F242,PinMuxPub!$C$2:$M$132,MATCH(O$4,PinMuxPub!$C$2:$M$2,0),FALSE)),"",VLOOKUP($F242,PinMuxPub!$C$2:$M$132,MATCH(O$4,PinMuxPub!$C$2:$M$2,0),FALSE))</f>
        <v/>
      </c>
      <c r="P242" t="str">
        <f>IF(ISERROR(VLOOKUP($F242,PinMuxPub!$C$2:$M$132,MATCH(P$4,PinMuxPub!$C$2:$M$2,0),FALSE)),"",VLOOKUP($F242,PinMuxPub!$C$2:$M$132,MATCH(P$4,PinMuxPub!$C$2:$M$2,0),FALSE))</f>
        <v/>
      </c>
    </row>
    <row r="243" spans="1:16">
      <c r="A243" s="302">
        <f t="shared" si="27"/>
        <v>195</v>
      </c>
      <c r="B243" s="9">
        <f t="shared" si="24"/>
        <v>13</v>
      </c>
      <c r="C243" s="9">
        <f t="shared" si="25"/>
        <v>13</v>
      </c>
      <c r="D243" s="9" t="str">
        <f t="shared" si="26"/>
        <v>P</v>
      </c>
      <c r="E243" s="9">
        <f t="shared" si="28"/>
        <v>14</v>
      </c>
      <c r="I243" t="str">
        <f>IF(ISERROR(VLOOKUP($F243,PinMuxPub!$C$2:$M$132,MATCH(I$4,PinMuxPub!$C$2:$M$2,0),FALSE)),"",VLOOKUP($F243,PinMuxPub!$C$2:$M$132,MATCH(I$4,PinMuxPub!$C$2:$M$2,0),FALSE))</f>
        <v/>
      </c>
      <c r="J243" t="str">
        <f>IF(ISERROR(VLOOKUP($F243,PinMuxPub!$C$2:$M$132,MATCH(J$4,PinMuxPub!$C$2:$M$2,0),FALSE)),"",VLOOKUP($F243,PinMuxPub!$C$2:$M$132,MATCH(J$4,PinMuxPub!$C$2:$M$2,0),FALSE))</f>
        <v/>
      </c>
      <c r="K243" t="str">
        <f>IF(ISERROR(VLOOKUP($F243,PinMuxPub!$C$2:$M$132,MATCH(K$4,PinMuxPub!$C$2:$M$2,0),FALSE)),"",VLOOKUP($F243,PinMuxPub!$C$2:$M$132,MATCH(K$4,PinMuxPub!$C$2:$M$2,0),FALSE))</f>
        <v/>
      </c>
      <c r="L243" t="str">
        <f>IF(ISERROR(VLOOKUP($F243,PinMuxPub!$C$2:$M$132,MATCH(L$4,PinMuxPub!$C$2:$M$2,0),FALSE)),"",VLOOKUP($F243,PinMuxPub!$C$2:$M$132,MATCH(L$4,PinMuxPub!$C$2:$M$2,0),FALSE))</f>
        <v/>
      </c>
      <c r="M243" t="str">
        <f>IF(ISERROR(VLOOKUP($F243,PinMuxPub!$C$2:$M$132,MATCH(M$4,PinMuxPub!$C$2:$M$2,0),FALSE)),"",VLOOKUP($F243,PinMuxPub!$C$2:$M$132,MATCH(M$4,PinMuxPub!$C$2:$M$2,0),FALSE))</f>
        <v/>
      </c>
      <c r="N243" t="str">
        <f>IF(ISERROR(VLOOKUP($F243,PinMuxPub!$C$2:$M$132,MATCH(N$4,PinMuxPub!$C$2:$M$2,0),FALSE)),"",VLOOKUP($F243,PinMuxPub!$C$2:$M$132,MATCH(N$4,PinMuxPub!$C$2:$M$2,0),FALSE))</f>
        <v/>
      </c>
      <c r="O243" t="str">
        <f>IF(ISERROR(VLOOKUP($F243,PinMuxPub!$C$2:$M$132,MATCH(O$4,PinMuxPub!$C$2:$M$2,0),FALSE)),"",VLOOKUP($F243,PinMuxPub!$C$2:$M$132,MATCH(O$4,PinMuxPub!$C$2:$M$2,0),FALSE))</f>
        <v/>
      </c>
      <c r="P243" t="str">
        <f>IF(ISERROR(VLOOKUP($F243,PinMuxPub!$C$2:$M$132,MATCH(P$4,PinMuxPub!$C$2:$M$2,0),FALSE)),"",VLOOKUP($F243,PinMuxPub!$C$2:$M$132,MATCH(P$4,PinMuxPub!$C$2:$M$2,0),FALSE))</f>
        <v/>
      </c>
    </row>
    <row r="244" spans="1:16">
      <c r="A244" s="302">
        <f t="shared" si="27"/>
        <v>195</v>
      </c>
      <c r="B244" s="9">
        <f t="shared" si="24"/>
        <v>13</v>
      </c>
      <c r="C244" s="9">
        <f t="shared" si="25"/>
        <v>13</v>
      </c>
      <c r="D244" s="9" t="str">
        <f t="shared" si="26"/>
        <v>P</v>
      </c>
      <c r="E244" s="9">
        <f t="shared" si="28"/>
        <v>14</v>
      </c>
      <c r="I244" t="str">
        <f>IF(ISERROR(VLOOKUP($F244,PinMuxPub!$C$2:$M$132,MATCH(I$4,PinMuxPub!$C$2:$M$2,0),FALSE)),"",VLOOKUP($F244,PinMuxPub!$C$2:$M$132,MATCH(I$4,PinMuxPub!$C$2:$M$2,0),FALSE))</f>
        <v/>
      </c>
      <c r="J244" t="str">
        <f>IF(ISERROR(VLOOKUP($F244,PinMuxPub!$C$2:$M$132,MATCH(J$4,PinMuxPub!$C$2:$M$2,0),FALSE)),"",VLOOKUP($F244,PinMuxPub!$C$2:$M$132,MATCH(J$4,PinMuxPub!$C$2:$M$2,0),FALSE))</f>
        <v/>
      </c>
      <c r="K244" t="str">
        <f>IF(ISERROR(VLOOKUP($F244,PinMuxPub!$C$2:$M$132,MATCH(K$4,PinMuxPub!$C$2:$M$2,0),FALSE)),"",VLOOKUP($F244,PinMuxPub!$C$2:$M$132,MATCH(K$4,PinMuxPub!$C$2:$M$2,0),FALSE))</f>
        <v/>
      </c>
      <c r="L244" t="str">
        <f>IF(ISERROR(VLOOKUP($F244,PinMuxPub!$C$2:$M$132,MATCH(L$4,PinMuxPub!$C$2:$M$2,0),FALSE)),"",VLOOKUP($F244,PinMuxPub!$C$2:$M$132,MATCH(L$4,PinMuxPub!$C$2:$M$2,0),FALSE))</f>
        <v/>
      </c>
      <c r="M244" t="str">
        <f>IF(ISERROR(VLOOKUP($F244,PinMuxPub!$C$2:$M$132,MATCH(M$4,PinMuxPub!$C$2:$M$2,0),FALSE)),"",VLOOKUP($F244,PinMuxPub!$C$2:$M$132,MATCH(M$4,PinMuxPub!$C$2:$M$2,0),FALSE))</f>
        <v/>
      </c>
      <c r="N244" t="str">
        <f>IF(ISERROR(VLOOKUP($F244,PinMuxPub!$C$2:$M$132,MATCH(N$4,PinMuxPub!$C$2:$M$2,0),FALSE)),"",VLOOKUP($F244,PinMuxPub!$C$2:$M$132,MATCH(N$4,PinMuxPub!$C$2:$M$2,0),FALSE))</f>
        <v/>
      </c>
      <c r="O244" t="str">
        <f>IF(ISERROR(VLOOKUP($F244,PinMuxPub!$C$2:$M$132,MATCH(O$4,PinMuxPub!$C$2:$M$2,0),FALSE)),"",VLOOKUP($F244,PinMuxPub!$C$2:$M$132,MATCH(O$4,PinMuxPub!$C$2:$M$2,0),FALSE))</f>
        <v/>
      </c>
      <c r="P244" t="str">
        <f>IF(ISERROR(VLOOKUP($F244,PinMuxPub!$C$2:$M$132,MATCH(P$4,PinMuxPub!$C$2:$M$2,0),FALSE)),"",VLOOKUP($F244,PinMuxPub!$C$2:$M$132,MATCH(P$4,PinMuxPub!$C$2:$M$2,0),FALSE))</f>
        <v/>
      </c>
    </row>
    <row r="245" spans="1:16">
      <c r="A245" s="302">
        <f t="shared" si="27"/>
        <v>195</v>
      </c>
      <c r="B245" s="9">
        <f t="shared" si="24"/>
        <v>13</v>
      </c>
      <c r="C245" s="9">
        <f t="shared" si="25"/>
        <v>13</v>
      </c>
      <c r="D245" s="9" t="str">
        <f t="shared" si="26"/>
        <v>P</v>
      </c>
      <c r="E245" s="9">
        <f t="shared" si="28"/>
        <v>14</v>
      </c>
      <c r="I245" t="str">
        <f>IF(ISERROR(VLOOKUP($F245,PinMuxPub!$C$2:$M$132,MATCH(I$4,PinMuxPub!$C$2:$M$2,0),FALSE)),"",VLOOKUP($F245,PinMuxPub!$C$2:$M$132,MATCH(I$4,PinMuxPub!$C$2:$M$2,0),FALSE))</f>
        <v/>
      </c>
      <c r="J245" t="str">
        <f>IF(ISERROR(VLOOKUP($F245,PinMuxPub!$C$2:$M$132,MATCH(J$4,PinMuxPub!$C$2:$M$2,0),FALSE)),"",VLOOKUP($F245,PinMuxPub!$C$2:$M$132,MATCH(J$4,PinMuxPub!$C$2:$M$2,0),FALSE))</f>
        <v/>
      </c>
      <c r="K245" t="str">
        <f>IF(ISERROR(VLOOKUP($F245,PinMuxPub!$C$2:$M$132,MATCH(K$4,PinMuxPub!$C$2:$M$2,0),FALSE)),"",VLOOKUP($F245,PinMuxPub!$C$2:$M$132,MATCH(K$4,PinMuxPub!$C$2:$M$2,0),FALSE))</f>
        <v/>
      </c>
      <c r="L245" t="str">
        <f>IF(ISERROR(VLOOKUP($F245,PinMuxPub!$C$2:$M$132,MATCH(L$4,PinMuxPub!$C$2:$M$2,0),FALSE)),"",VLOOKUP($F245,PinMuxPub!$C$2:$M$132,MATCH(L$4,PinMuxPub!$C$2:$M$2,0),FALSE))</f>
        <v/>
      </c>
      <c r="M245" t="str">
        <f>IF(ISERROR(VLOOKUP($F245,PinMuxPub!$C$2:$M$132,MATCH(M$4,PinMuxPub!$C$2:$M$2,0),FALSE)),"",VLOOKUP($F245,PinMuxPub!$C$2:$M$132,MATCH(M$4,PinMuxPub!$C$2:$M$2,0),FALSE))</f>
        <v/>
      </c>
      <c r="N245" t="str">
        <f>IF(ISERROR(VLOOKUP($F245,PinMuxPub!$C$2:$M$132,MATCH(N$4,PinMuxPub!$C$2:$M$2,0),FALSE)),"",VLOOKUP($F245,PinMuxPub!$C$2:$M$132,MATCH(N$4,PinMuxPub!$C$2:$M$2,0),FALSE))</f>
        <v/>
      </c>
      <c r="O245" t="str">
        <f>IF(ISERROR(VLOOKUP($F245,PinMuxPub!$C$2:$M$132,MATCH(O$4,PinMuxPub!$C$2:$M$2,0),FALSE)),"",VLOOKUP($F245,PinMuxPub!$C$2:$M$132,MATCH(O$4,PinMuxPub!$C$2:$M$2,0),FALSE))</f>
        <v/>
      </c>
      <c r="P245" t="str">
        <f>IF(ISERROR(VLOOKUP($F245,PinMuxPub!$C$2:$M$132,MATCH(P$4,PinMuxPub!$C$2:$M$2,0),FALSE)),"",VLOOKUP($F245,PinMuxPub!$C$2:$M$132,MATCH(P$4,PinMuxPub!$C$2:$M$2,0),FALSE))</f>
        <v/>
      </c>
    </row>
    <row r="246" spans="1:16">
      <c r="A246" s="302">
        <f t="shared" si="27"/>
        <v>195</v>
      </c>
      <c r="B246" s="9">
        <f t="shared" si="24"/>
        <v>13</v>
      </c>
      <c r="C246" s="9">
        <f t="shared" si="25"/>
        <v>13</v>
      </c>
      <c r="D246" s="9" t="str">
        <f t="shared" si="26"/>
        <v>P</v>
      </c>
      <c r="E246" s="9">
        <f t="shared" si="28"/>
        <v>14</v>
      </c>
      <c r="I246" t="str">
        <f>IF(ISERROR(VLOOKUP($F246,PinMuxPub!$C$2:$M$132,MATCH(I$4,PinMuxPub!$C$2:$M$2,0),FALSE)),"",VLOOKUP($F246,PinMuxPub!$C$2:$M$132,MATCH(I$4,PinMuxPub!$C$2:$M$2,0),FALSE))</f>
        <v/>
      </c>
      <c r="J246" t="str">
        <f>IF(ISERROR(VLOOKUP($F246,PinMuxPub!$C$2:$M$132,MATCH(J$4,PinMuxPub!$C$2:$M$2,0),FALSE)),"",VLOOKUP($F246,PinMuxPub!$C$2:$M$132,MATCH(J$4,PinMuxPub!$C$2:$M$2,0),FALSE))</f>
        <v/>
      </c>
      <c r="K246" t="str">
        <f>IF(ISERROR(VLOOKUP($F246,PinMuxPub!$C$2:$M$132,MATCH(K$4,PinMuxPub!$C$2:$M$2,0),FALSE)),"",VLOOKUP($F246,PinMuxPub!$C$2:$M$132,MATCH(K$4,PinMuxPub!$C$2:$M$2,0),FALSE))</f>
        <v/>
      </c>
      <c r="L246" t="str">
        <f>IF(ISERROR(VLOOKUP($F246,PinMuxPub!$C$2:$M$132,MATCH(L$4,PinMuxPub!$C$2:$M$2,0),FALSE)),"",VLOOKUP($F246,PinMuxPub!$C$2:$M$132,MATCH(L$4,PinMuxPub!$C$2:$M$2,0),FALSE))</f>
        <v/>
      </c>
      <c r="M246" t="str">
        <f>IF(ISERROR(VLOOKUP($F246,PinMuxPub!$C$2:$M$132,MATCH(M$4,PinMuxPub!$C$2:$M$2,0),FALSE)),"",VLOOKUP($F246,PinMuxPub!$C$2:$M$132,MATCH(M$4,PinMuxPub!$C$2:$M$2,0),FALSE))</f>
        <v/>
      </c>
      <c r="N246" t="str">
        <f>IF(ISERROR(VLOOKUP($F246,PinMuxPub!$C$2:$M$132,MATCH(N$4,PinMuxPub!$C$2:$M$2,0),FALSE)),"",VLOOKUP($F246,PinMuxPub!$C$2:$M$132,MATCH(N$4,PinMuxPub!$C$2:$M$2,0),FALSE))</f>
        <v/>
      </c>
      <c r="O246" t="str">
        <f>IF(ISERROR(VLOOKUP($F246,PinMuxPub!$C$2:$M$132,MATCH(O$4,PinMuxPub!$C$2:$M$2,0),FALSE)),"",VLOOKUP($F246,PinMuxPub!$C$2:$M$132,MATCH(O$4,PinMuxPub!$C$2:$M$2,0),FALSE))</f>
        <v/>
      </c>
      <c r="P246" t="str">
        <f>IF(ISERROR(VLOOKUP($F246,PinMuxPub!$C$2:$M$132,MATCH(P$4,PinMuxPub!$C$2:$M$2,0),FALSE)),"",VLOOKUP($F246,PinMuxPub!$C$2:$M$132,MATCH(P$4,PinMuxPub!$C$2:$M$2,0),FALSE))</f>
        <v/>
      </c>
    </row>
    <row r="247" spans="1:16">
      <c r="A247" s="302">
        <f t="shared" si="27"/>
        <v>195</v>
      </c>
      <c r="B247" s="9">
        <f t="shared" si="24"/>
        <v>13</v>
      </c>
      <c r="C247" s="9">
        <f t="shared" si="25"/>
        <v>13</v>
      </c>
      <c r="D247" s="9" t="str">
        <f t="shared" si="26"/>
        <v>P</v>
      </c>
      <c r="E247" s="9">
        <f t="shared" si="28"/>
        <v>14</v>
      </c>
      <c r="I247" t="str">
        <f>IF(ISERROR(VLOOKUP($F247,PinMuxPub!$C$2:$M$132,MATCH(I$4,PinMuxPub!$C$2:$M$2,0),FALSE)),"",VLOOKUP($F247,PinMuxPub!$C$2:$M$132,MATCH(I$4,PinMuxPub!$C$2:$M$2,0),FALSE))</f>
        <v/>
      </c>
      <c r="J247" t="str">
        <f>IF(ISERROR(VLOOKUP($F247,PinMuxPub!$C$2:$M$132,MATCH(J$4,PinMuxPub!$C$2:$M$2,0),FALSE)),"",VLOOKUP($F247,PinMuxPub!$C$2:$M$132,MATCH(J$4,PinMuxPub!$C$2:$M$2,0),FALSE))</f>
        <v/>
      </c>
      <c r="K247" t="str">
        <f>IF(ISERROR(VLOOKUP($F247,PinMuxPub!$C$2:$M$132,MATCH(K$4,PinMuxPub!$C$2:$M$2,0),FALSE)),"",VLOOKUP($F247,PinMuxPub!$C$2:$M$132,MATCH(K$4,PinMuxPub!$C$2:$M$2,0),FALSE))</f>
        <v/>
      </c>
      <c r="L247" t="str">
        <f>IF(ISERROR(VLOOKUP($F247,PinMuxPub!$C$2:$M$132,MATCH(L$4,PinMuxPub!$C$2:$M$2,0),FALSE)),"",VLOOKUP($F247,PinMuxPub!$C$2:$M$132,MATCH(L$4,PinMuxPub!$C$2:$M$2,0),FALSE))</f>
        <v/>
      </c>
      <c r="M247" t="str">
        <f>IF(ISERROR(VLOOKUP($F247,PinMuxPub!$C$2:$M$132,MATCH(M$4,PinMuxPub!$C$2:$M$2,0),FALSE)),"",VLOOKUP($F247,PinMuxPub!$C$2:$M$132,MATCH(M$4,PinMuxPub!$C$2:$M$2,0),FALSE))</f>
        <v/>
      </c>
      <c r="N247" t="str">
        <f>IF(ISERROR(VLOOKUP($F247,PinMuxPub!$C$2:$M$132,MATCH(N$4,PinMuxPub!$C$2:$M$2,0),FALSE)),"",VLOOKUP($F247,PinMuxPub!$C$2:$M$132,MATCH(N$4,PinMuxPub!$C$2:$M$2,0),FALSE))</f>
        <v/>
      </c>
      <c r="O247" t="str">
        <f>IF(ISERROR(VLOOKUP($F247,PinMuxPub!$C$2:$M$132,MATCH(O$4,PinMuxPub!$C$2:$M$2,0),FALSE)),"",VLOOKUP($F247,PinMuxPub!$C$2:$M$132,MATCH(O$4,PinMuxPub!$C$2:$M$2,0),FALSE))</f>
        <v/>
      </c>
      <c r="P247" t="str">
        <f>IF(ISERROR(VLOOKUP($F247,PinMuxPub!$C$2:$M$132,MATCH(P$4,PinMuxPub!$C$2:$M$2,0),FALSE)),"",VLOOKUP($F247,PinMuxPub!$C$2:$M$132,MATCH(P$4,PinMuxPub!$C$2:$M$2,0),FALSE))</f>
        <v/>
      </c>
    </row>
    <row r="248" spans="1:16">
      <c r="A248" s="302">
        <f t="shared" si="27"/>
        <v>195</v>
      </c>
      <c r="B248" s="9">
        <f t="shared" si="24"/>
        <v>13</v>
      </c>
      <c r="C248" s="9">
        <f t="shared" si="25"/>
        <v>13</v>
      </c>
      <c r="D248" s="9" t="str">
        <f t="shared" si="26"/>
        <v>P</v>
      </c>
      <c r="E248" s="9">
        <f t="shared" si="28"/>
        <v>14</v>
      </c>
      <c r="I248" t="str">
        <f>IF(ISERROR(VLOOKUP($F248,PinMuxPub!$C$2:$M$132,MATCH(I$4,PinMuxPub!$C$2:$M$2,0),FALSE)),"",VLOOKUP($F248,PinMuxPub!$C$2:$M$132,MATCH(I$4,PinMuxPub!$C$2:$M$2,0),FALSE))</f>
        <v/>
      </c>
      <c r="J248" t="str">
        <f>IF(ISERROR(VLOOKUP($F248,PinMuxPub!$C$2:$M$132,MATCH(J$4,PinMuxPub!$C$2:$M$2,0),FALSE)),"",VLOOKUP($F248,PinMuxPub!$C$2:$M$132,MATCH(J$4,PinMuxPub!$C$2:$M$2,0),FALSE))</f>
        <v/>
      </c>
      <c r="K248" t="str">
        <f>IF(ISERROR(VLOOKUP($F248,PinMuxPub!$C$2:$M$132,MATCH(K$4,PinMuxPub!$C$2:$M$2,0),FALSE)),"",VLOOKUP($F248,PinMuxPub!$C$2:$M$132,MATCH(K$4,PinMuxPub!$C$2:$M$2,0),FALSE))</f>
        <v/>
      </c>
      <c r="L248" t="str">
        <f>IF(ISERROR(VLOOKUP($F248,PinMuxPub!$C$2:$M$132,MATCH(L$4,PinMuxPub!$C$2:$M$2,0),FALSE)),"",VLOOKUP($F248,PinMuxPub!$C$2:$M$132,MATCH(L$4,PinMuxPub!$C$2:$M$2,0),FALSE))</f>
        <v/>
      </c>
      <c r="M248" t="str">
        <f>IF(ISERROR(VLOOKUP($F248,PinMuxPub!$C$2:$M$132,MATCH(M$4,PinMuxPub!$C$2:$M$2,0),FALSE)),"",VLOOKUP($F248,PinMuxPub!$C$2:$M$132,MATCH(M$4,PinMuxPub!$C$2:$M$2,0),FALSE))</f>
        <v/>
      </c>
      <c r="N248" t="str">
        <f>IF(ISERROR(VLOOKUP($F248,PinMuxPub!$C$2:$M$132,MATCH(N$4,PinMuxPub!$C$2:$M$2,0),FALSE)),"",VLOOKUP($F248,PinMuxPub!$C$2:$M$132,MATCH(N$4,PinMuxPub!$C$2:$M$2,0),FALSE))</f>
        <v/>
      </c>
      <c r="O248" t="str">
        <f>IF(ISERROR(VLOOKUP($F248,PinMuxPub!$C$2:$M$132,MATCH(O$4,PinMuxPub!$C$2:$M$2,0),FALSE)),"",VLOOKUP($F248,PinMuxPub!$C$2:$M$132,MATCH(O$4,PinMuxPub!$C$2:$M$2,0),FALSE))</f>
        <v/>
      </c>
      <c r="P248" t="str">
        <f>IF(ISERROR(VLOOKUP($F248,PinMuxPub!$C$2:$M$132,MATCH(P$4,PinMuxPub!$C$2:$M$2,0),FALSE)),"",VLOOKUP($F248,PinMuxPub!$C$2:$M$132,MATCH(P$4,PinMuxPub!$C$2:$M$2,0),FALSE))</f>
        <v/>
      </c>
    </row>
    <row r="249" spans="1:16">
      <c r="A249" s="302">
        <f t="shared" si="27"/>
        <v>195</v>
      </c>
      <c r="B249" s="9">
        <f t="shared" si="24"/>
        <v>13</v>
      </c>
      <c r="C249" s="9">
        <f t="shared" si="25"/>
        <v>13</v>
      </c>
      <c r="D249" s="9" t="str">
        <f t="shared" si="26"/>
        <v>P</v>
      </c>
      <c r="E249" s="9">
        <f t="shared" si="28"/>
        <v>14</v>
      </c>
      <c r="I249" t="str">
        <f>IF(ISERROR(VLOOKUP($F249,PinMuxPub!$C$2:$M$132,MATCH(I$4,PinMuxPub!$C$2:$M$2,0),FALSE)),"",VLOOKUP($F249,PinMuxPub!$C$2:$M$132,MATCH(I$4,PinMuxPub!$C$2:$M$2,0),FALSE))</f>
        <v/>
      </c>
      <c r="J249" t="str">
        <f>IF(ISERROR(VLOOKUP($F249,PinMuxPub!$C$2:$M$132,MATCH(J$4,PinMuxPub!$C$2:$M$2,0),FALSE)),"",VLOOKUP($F249,PinMuxPub!$C$2:$M$132,MATCH(J$4,PinMuxPub!$C$2:$M$2,0),FALSE))</f>
        <v/>
      </c>
      <c r="K249" t="str">
        <f>IF(ISERROR(VLOOKUP($F249,PinMuxPub!$C$2:$M$132,MATCH(K$4,PinMuxPub!$C$2:$M$2,0),FALSE)),"",VLOOKUP($F249,PinMuxPub!$C$2:$M$132,MATCH(K$4,PinMuxPub!$C$2:$M$2,0),FALSE))</f>
        <v/>
      </c>
      <c r="L249" t="str">
        <f>IF(ISERROR(VLOOKUP($F249,PinMuxPub!$C$2:$M$132,MATCH(L$4,PinMuxPub!$C$2:$M$2,0),FALSE)),"",VLOOKUP($F249,PinMuxPub!$C$2:$M$132,MATCH(L$4,PinMuxPub!$C$2:$M$2,0),FALSE))</f>
        <v/>
      </c>
      <c r="M249" t="str">
        <f>IF(ISERROR(VLOOKUP($F249,PinMuxPub!$C$2:$M$132,MATCH(M$4,PinMuxPub!$C$2:$M$2,0),FALSE)),"",VLOOKUP($F249,PinMuxPub!$C$2:$M$132,MATCH(M$4,PinMuxPub!$C$2:$M$2,0),FALSE))</f>
        <v/>
      </c>
      <c r="N249" t="str">
        <f>IF(ISERROR(VLOOKUP($F249,PinMuxPub!$C$2:$M$132,MATCH(N$4,PinMuxPub!$C$2:$M$2,0),FALSE)),"",VLOOKUP($F249,PinMuxPub!$C$2:$M$132,MATCH(N$4,PinMuxPub!$C$2:$M$2,0),FALSE))</f>
        <v/>
      </c>
      <c r="O249" t="str">
        <f>IF(ISERROR(VLOOKUP($F249,PinMuxPub!$C$2:$M$132,MATCH(O$4,PinMuxPub!$C$2:$M$2,0),FALSE)),"",VLOOKUP($F249,PinMuxPub!$C$2:$M$132,MATCH(O$4,PinMuxPub!$C$2:$M$2,0),FALSE))</f>
        <v/>
      </c>
      <c r="P249" t="str">
        <f>IF(ISERROR(VLOOKUP($F249,PinMuxPub!$C$2:$M$132,MATCH(P$4,PinMuxPub!$C$2:$M$2,0),FALSE)),"",VLOOKUP($F249,PinMuxPub!$C$2:$M$132,MATCH(P$4,PinMuxPub!$C$2:$M$2,0),FALSE))</f>
        <v/>
      </c>
    </row>
    <row r="250" spans="1:16">
      <c r="A250" s="302">
        <f t="shared" si="27"/>
        <v>195</v>
      </c>
      <c r="B250" s="9">
        <f t="shared" si="24"/>
        <v>13</v>
      </c>
      <c r="C250" s="9">
        <f t="shared" si="25"/>
        <v>13</v>
      </c>
      <c r="D250" s="9" t="str">
        <f t="shared" si="26"/>
        <v>P</v>
      </c>
      <c r="E250" s="9">
        <f t="shared" si="28"/>
        <v>14</v>
      </c>
      <c r="I250" t="str">
        <f>IF(ISERROR(VLOOKUP($F250,PinMuxPub!$C$2:$M$132,MATCH(I$4,PinMuxPub!$C$2:$M$2,0),FALSE)),"",VLOOKUP($F250,PinMuxPub!$C$2:$M$132,MATCH(I$4,PinMuxPub!$C$2:$M$2,0),FALSE))</f>
        <v/>
      </c>
      <c r="J250" t="str">
        <f>IF(ISERROR(VLOOKUP($F250,PinMuxPub!$C$2:$M$132,MATCH(J$4,PinMuxPub!$C$2:$M$2,0),FALSE)),"",VLOOKUP($F250,PinMuxPub!$C$2:$M$132,MATCH(J$4,PinMuxPub!$C$2:$M$2,0),FALSE))</f>
        <v/>
      </c>
      <c r="K250" t="str">
        <f>IF(ISERROR(VLOOKUP($F250,PinMuxPub!$C$2:$M$132,MATCH(K$4,PinMuxPub!$C$2:$M$2,0),FALSE)),"",VLOOKUP($F250,PinMuxPub!$C$2:$M$132,MATCH(K$4,PinMuxPub!$C$2:$M$2,0),FALSE))</f>
        <v/>
      </c>
      <c r="L250" t="str">
        <f>IF(ISERROR(VLOOKUP($F250,PinMuxPub!$C$2:$M$132,MATCH(L$4,PinMuxPub!$C$2:$M$2,0),FALSE)),"",VLOOKUP($F250,PinMuxPub!$C$2:$M$132,MATCH(L$4,PinMuxPub!$C$2:$M$2,0),FALSE))</f>
        <v/>
      </c>
      <c r="M250" t="str">
        <f>IF(ISERROR(VLOOKUP($F250,PinMuxPub!$C$2:$M$132,MATCH(M$4,PinMuxPub!$C$2:$M$2,0),FALSE)),"",VLOOKUP($F250,PinMuxPub!$C$2:$M$132,MATCH(M$4,PinMuxPub!$C$2:$M$2,0),FALSE))</f>
        <v/>
      </c>
      <c r="N250" t="str">
        <f>IF(ISERROR(VLOOKUP($F250,PinMuxPub!$C$2:$M$132,MATCH(N$4,PinMuxPub!$C$2:$M$2,0),FALSE)),"",VLOOKUP($F250,PinMuxPub!$C$2:$M$132,MATCH(N$4,PinMuxPub!$C$2:$M$2,0),FALSE))</f>
        <v/>
      </c>
      <c r="O250" t="str">
        <f>IF(ISERROR(VLOOKUP($F250,PinMuxPub!$C$2:$M$132,MATCH(O$4,PinMuxPub!$C$2:$M$2,0),FALSE)),"",VLOOKUP($F250,PinMuxPub!$C$2:$M$132,MATCH(O$4,PinMuxPub!$C$2:$M$2,0),FALSE))</f>
        <v/>
      </c>
      <c r="P250" t="str">
        <f>IF(ISERROR(VLOOKUP($F250,PinMuxPub!$C$2:$M$132,MATCH(P$4,PinMuxPub!$C$2:$M$2,0),FALSE)),"",VLOOKUP($F250,PinMuxPub!$C$2:$M$132,MATCH(P$4,PinMuxPub!$C$2:$M$2,0),FALSE))</f>
        <v/>
      </c>
    </row>
    <row r="251" spans="1:16">
      <c r="A251" s="302">
        <f t="shared" si="27"/>
        <v>195</v>
      </c>
      <c r="B251" s="9">
        <f t="shared" si="24"/>
        <v>13</v>
      </c>
      <c r="C251" s="9">
        <f t="shared" si="25"/>
        <v>13</v>
      </c>
      <c r="D251" s="9" t="str">
        <f t="shared" si="26"/>
        <v>P</v>
      </c>
      <c r="E251" s="9">
        <f t="shared" si="28"/>
        <v>14</v>
      </c>
      <c r="I251" t="str">
        <f>IF(ISERROR(VLOOKUP($F251,PinMuxPub!$C$2:$M$132,MATCH(I$4,PinMuxPub!$C$2:$M$2,0),FALSE)),"",VLOOKUP($F251,PinMuxPub!$C$2:$M$132,MATCH(I$4,PinMuxPub!$C$2:$M$2,0),FALSE))</f>
        <v/>
      </c>
      <c r="J251" t="str">
        <f>IF(ISERROR(VLOOKUP($F251,PinMuxPub!$C$2:$M$132,MATCH(J$4,PinMuxPub!$C$2:$M$2,0),FALSE)),"",VLOOKUP($F251,PinMuxPub!$C$2:$M$132,MATCH(J$4,PinMuxPub!$C$2:$M$2,0),FALSE))</f>
        <v/>
      </c>
      <c r="K251" t="str">
        <f>IF(ISERROR(VLOOKUP($F251,PinMuxPub!$C$2:$M$132,MATCH(K$4,PinMuxPub!$C$2:$M$2,0),FALSE)),"",VLOOKUP($F251,PinMuxPub!$C$2:$M$132,MATCH(K$4,PinMuxPub!$C$2:$M$2,0),FALSE))</f>
        <v/>
      </c>
      <c r="L251" t="str">
        <f>IF(ISERROR(VLOOKUP($F251,PinMuxPub!$C$2:$M$132,MATCH(L$4,PinMuxPub!$C$2:$M$2,0),FALSE)),"",VLOOKUP($F251,PinMuxPub!$C$2:$M$132,MATCH(L$4,PinMuxPub!$C$2:$M$2,0),FALSE))</f>
        <v/>
      </c>
      <c r="M251" t="str">
        <f>IF(ISERROR(VLOOKUP($F251,PinMuxPub!$C$2:$M$132,MATCH(M$4,PinMuxPub!$C$2:$M$2,0),FALSE)),"",VLOOKUP($F251,PinMuxPub!$C$2:$M$132,MATCH(M$4,PinMuxPub!$C$2:$M$2,0),FALSE))</f>
        <v/>
      </c>
      <c r="N251" t="str">
        <f>IF(ISERROR(VLOOKUP($F251,PinMuxPub!$C$2:$M$132,MATCH(N$4,PinMuxPub!$C$2:$M$2,0),FALSE)),"",VLOOKUP($F251,PinMuxPub!$C$2:$M$132,MATCH(N$4,PinMuxPub!$C$2:$M$2,0),FALSE))</f>
        <v/>
      </c>
      <c r="O251" t="str">
        <f>IF(ISERROR(VLOOKUP($F251,PinMuxPub!$C$2:$M$132,MATCH(O$4,PinMuxPub!$C$2:$M$2,0),FALSE)),"",VLOOKUP($F251,PinMuxPub!$C$2:$M$132,MATCH(O$4,PinMuxPub!$C$2:$M$2,0),FALSE))</f>
        <v/>
      </c>
      <c r="P251" t="str">
        <f>IF(ISERROR(VLOOKUP($F251,PinMuxPub!$C$2:$M$132,MATCH(P$4,PinMuxPub!$C$2:$M$2,0),FALSE)),"",VLOOKUP($F251,PinMuxPub!$C$2:$M$132,MATCH(P$4,PinMuxPub!$C$2:$M$2,0),FALSE))</f>
        <v/>
      </c>
    </row>
    <row r="252" spans="1:16">
      <c r="A252" s="302">
        <f t="shared" si="27"/>
        <v>195</v>
      </c>
      <c r="B252" s="9">
        <f t="shared" si="24"/>
        <v>13</v>
      </c>
      <c r="C252" s="9">
        <f t="shared" si="25"/>
        <v>13</v>
      </c>
      <c r="D252" s="9" t="str">
        <f t="shared" si="26"/>
        <v>P</v>
      </c>
      <c r="E252" s="9">
        <f t="shared" si="28"/>
        <v>14</v>
      </c>
      <c r="I252" t="str">
        <f>IF(ISERROR(VLOOKUP($F252,PinMuxPub!$C$2:$M$132,MATCH(I$4,PinMuxPub!$C$2:$M$2,0),FALSE)),"",VLOOKUP($F252,PinMuxPub!$C$2:$M$132,MATCH(I$4,PinMuxPub!$C$2:$M$2,0),FALSE))</f>
        <v/>
      </c>
      <c r="J252" t="str">
        <f>IF(ISERROR(VLOOKUP($F252,PinMuxPub!$C$2:$M$132,MATCH(J$4,PinMuxPub!$C$2:$M$2,0),FALSE)),"",VLOOKUP($F252,PinMuxPub!$C$2:$M$132,MATCH(J$4,PinMuxPub!$C$2:$M$2,0),FALSE))</f>
        <v/>
      </c>
      <c r="K252" t="str">
        <f>IF(ISERROR(VLOOKUP($F252,PinMuxPub!$C$2:$M$132,MATCH(K$4,PinMuxPub!$C$2:$M$2,0),FALSE)),"",VLOOKUP($F252,PinMuxPub!$C$2:$M$132,MATCH(K$4,PinMuxPub!$C$2:$M$2,0),FALSE))</f>
        <v/>
      </c>
      <c r="L252" t="str">
        <f>IF(ISERROR(VLOOKUP($F252,PinMuxPub!$C$2:$M$132,MATCH(L$4,PinMuxPub!$C$2:$M$2,0),FALSE)),"",VLOOKUP($F252,PinMuxPub!$C$2:$M$132,MATCH(L$4,PinMuxPub!$C$2:$M$2,0),FALSE))</f>
        <v/>
      </c>
      <c r="M252" t="str">
        <f>IF(ISERROR(VLOOKUP($F252,PinMuxPub!$C$2:$M$132,MATCH(M$4,PinMuxPub!$C$2:$M$2,0),FALSE)),"",VLOOKUP($F252,PinMuxPub!$C$2:$M$132,MATCH(M$4,PinMuxPub!$C$2:$M$2,0),FALSE))</f>
        <v/>
      </c>
      <c r="N252" t="str">
        <f>IF(ISERROR(VLOOKUP($F252,PinMuxPub!$C$2:$M$132,MATCH(N$4,PinMuxPub!$C$2:$M$2,0),FALSE)),"",VLOOKUP($F252,PinMuxPub!$C$2:$M$132,MATCH(N$4,PinMuxPub!$C$2:$M$2,0),FALSE))</f>
        <v/>
      </c>
      <c r="O252" t="str">
        <f>IF(ISERROR(VLOOKUP($F252,PinMuxPub!$C$2:$M$132,MATCH(O$4,PinMuxPub!$C$2:$M$2,0),FALSE)),"",VLOOKUP($F252,PinMuxPub!$C$2:$M$132,MATCH(O$4,PinMuxPub!$C$2:$M$2,0),FALSE))</f>
        <v/>
      </c>
      <c r="P252" t="str">
        <f>IF(ISERROR(VLOOKUP($F252,PinMuxPub!$C$2:$M$132,MATCH(P$4,PinMuxPub!$C$2:$M$2,0),FALSE)),"",VLOOKUP($F252,PinMuxPub!$C$2:$M$132,MATCH(P$4,PinMuxPub!$C$2:$M$2,0),FALSE))</f>
        <v/>
      </c>
    </row>
    <row r="253" spans="1:16">
      <c r="A253" s="302">
        <f t="shared" si="27"/>
        <v>195</v>
      </c>
      <c r="B253" s="9">
        <f t="shared" si="24"/>
        <v>13</v>
      </c>
      <c r="C253" s="9">
        <f t="shared" si="25"/>
        <v>13</v>
      </c>
      <c r="D253" s="9" t="str">
        <f t="shared" si="26"/>
        <v>P</v>
      </c>
      <c r="E253" s="9">
        <f t="shared" si="28"/>
        <v>14</v>
      </c>
      <c r="I253" t="str">
        <f>IF(ISERROR(VLOOKUP($F253,PinMuxPub!$C$2:$M$132,MATCH(I$4,PinMuxPub!$C$2:$M$2,0),FALSE)),"",VLOOKUP($F253,PinMuxPub!$C$2:$M$132,MATCH(I$4,PinMuxPub!$C$2:$M$2,0),FALSE))</f>
        <v/>
      </c>
      <c r="J253" t="str">
        <f>IF(ISERROR(VLOOKUP($F253,PinMuxPub!$C$2:$M$132,MATCH(J$4,PinMuxPub!$C$2:$M$2,0),FALSE)),"",VLOOKUP($F253,PinMuxPub!$C$2:$M$132,MATCH(J$4,PinMuxPub!$C$2:$M$2,0),FALSE))</f>
        <v/>
      </c>
      <c r="K253" t="str">
        <f>IF(ISERROR(VLOOKUP($F253,PinMuxPub!$C$2:$M$132,MATCH(K$4,PinMuxPub!$C$2:$M$2,0),FALSE)),"",VLOOKUP($F253,PinMuxPub!$C$2:$M$132,MATCH(K$4,PinMuxPub!$C$2:$M$2,0),FALSE))</f>
        <v/>
      </c>
      <c r="L253" t="str">
        <f>IF(ISERROR(VLOOKUP($F253,PinMuxPub!$C$2:$M$132,MATCH(L$4,PinMuxPub!$C$2:$M$2,0),FALSE)),"",VLOOKUP($F253,PinMuxPub!$C$2:$M$132,MATCH(L$4,PinMuxPub!$C$2:$M$2,0),FALSE))</f>
        <v/>
      </c>
      <c r="M253" t="str">
        <f>IF(ISERROR(VLOOKUP($F253,PinMuxPub!$C$2:$M$132,MATCH(M$4,PinMuxPub!$C$2:$M$2,0),FALSE)),"",VLOOKUP($F253,PinMuxPub!$C$2:$M$132,MATCH(M$4,PinMuxPub!$C$2:$M$2,0),FALSE))</f>
        <v/>
      </c>
      <c r="N253" t="str">
        <f>IF(ISERROR(VLOOKUP($F253,PinMuxPub!$C$2:$M$132,MATCH(N$4,PinMuxPub!$C$2:$M$2,0),FALSE)),"",VLOOKUP($F253,PinMuxPub!$C$2:$M$132,MATCH(N$4,PinMuxPub!$C$2:$M$2,0),FALSE))</f>
        <v/>
      </c>
      <c r="O253" t="str">
        <f>IF(ISERROR(VLOOKUP($F253,PinMuxPub!$C$2:$M$132,MATCH(O$4,PinMuxPub!$C$2:$M$2,0),FALSE)),"",VLOOKUP($F253,PinMuxPub!$C$2:$M$132,MATCH(O$4,PinMuxPub!$C$2:$M$2,0),FALSE))</f>
        <v/>
      </c>
      <c r="P253" t="str">
        <f>IF(ISERROR(VLOOKUP($F253,PinMuxPub!$C$2:$M$132,MATCH(P$4,PinMuxPub!$C$2:$M$2,0),FALSE)),"",VLOOKUP($F253,PinMuxPub!$C$2:$M$132,MATCH(P$4,PinMuxPub!$C$2:$M$2,0),FALSE))</f>
        <v/>
      </c>
    </row>
    <row r="254" spans="1:16">
      <c r="A254" s="302">
        <f t="shared" si="27"/>
        <v>195</v>
      </c>
      <c r="B254" s="9">
        <f t="shared" si="24"/>
        <v>13</v>
      </c>
      <c r="C254" s="9">
        <f t="shared" si="25"/>
        <v>13</v>
      </c>
      <c r="D254" s="9" t="str">
        <f t="shared" si="26"/>
        <v>P</v>
      </c>
      <c r="E254" s="9">
        <f t="shared" si="28"/>
        <v>14</v>
      </c>
      <c r="I254" t="str">
        <f>IF(ISERROR(VLOOKUP($F254,PinMuxPub!$C$2:$M$132,MATCH(I$4,PinMuxPub!$C$2:$M$2,0),FALSE)),"",VLOOKUP($F254,PinMuxPub!$C$2:$M$132,MATCH(I$4,PinMuxPub!$C$2:$M$2,0),FALSE))</f>
        <v/>
      </c>
      <c r="J254" t="str">
        <f>IF(ISERROR(VLOOKUP($F254,PinMuxPub!$C$2:$M$132,MATCH(J$4,PinMuxPub!$C$2:$M$2,0),FALSE)),"",VLOOKUP($F254,PinMuxPub!$C$2:$M$132,MATCH(J$4,PinMuxPub!$C$2:$M$2,0),FALSE))</f>
        <v/>
      </c>
      <c r="K254" t="str">
        <f>IF(ISERROR(VLOOKUP($F254,PinMuxPub!$C$2:$M$132,MATCH(K$4,PinMuxPub!$C$2:$M$2,0),FALSE)),"",VLOOKUP($F254,PinMuxPub!$C$2:$M$132,MATCH(K$4,PinMuxPub!$C$2:$M$2,0),FALSE))</f>
        <v/>
      </c>
      <c r="L254" t="str">
        <f>IF(ISERROR(VLOOKUP($F254,PinMuxPub!$C$2:$M$132,MATCH(L$4,PinMuxPub!$C$2:$M$2,0),FALSE)),"",VLOOKUP($F254,PinMuxPub!$C$2:$M$132,MATCH(L$4,PinMuxPub!$C$2:$M$2,0),FALSE))</f>
        <v/>
      </c>
      <c r="M254" t="str">
        <f>IF(ISERROR(VLOOKUP($F254,PinMuxPub!$C$2:$M$132,MATCH(M$4,PinMuxPub!$C$2:$M$2,0),FALSE)),"",VLOOKUP($F254,PinMuxPub!$C$2:$M$132,MATCH(M$4,PinMuxPub!$C$2:$M$2,0),FALSE))</f>
        <v/>
      </c>
      <c r="N254" t="str">
        <f>IF(ISERROR(VLOOKUP($F254,PinMuxPub!$C$2:$M$132,MATCH(N$4,PinMuxPub!$C$2:$M$2,0),FALSE)),"",VLOOKUP($F254,PinMuxPub!$C$2:$M$132,MATCH(N$4,PinMuxPub!$C$2:$M$2,0),FALSE))</f>
        <v/>
      </c>
      <c r="O254" t="str">
        <f>IF(ISERROR(VLOOKUP($F254,PinMuxPub!$C$2:$M$132,MATCH(O$4,PinMuxPub!$C$2:$M$2,0),FALSE)),"",VLOOKUP($F254,PinMuxPub!$C$2:$M$132,MATCH(O$4,PinMuxPub!$C$2:$M$2,0),FALSE))</f>
        <v/>
      </c>
      <c r="P254" t="str">
        <f>IF(ISERROR(VLOOKUP($F254,PinMuxPub!$C$2:$M$132,MATCH(P$4,PinMuxPub!$C$2:$M$2,0),FALSE)),"",VLOOKUP($F254,PinMuxPub!$C$2:$M$132,MATCH(P$4,PinMuxPub!$C$2:$M$2,0),FALSE))</f>
        <v/>
      </c>
    </row>
    <row r="255" spans="1:16">
      <c r="A255" s="302">
        <f t="shared" si="27"/>
        <v>195</v>
      </c>
      <c r="B255" s="9">
        <f t="shared" si="24"/>
        <v>13</v>
      </c>
      <c r="C255" s="9">
        <f t="shared" si="25"/>
        <v>13</v>
      </c>
      <c r="D255" s="9" t="str">
        <f t="shared" si="26"/>
        <v>P</v>
      </c>
      <c r="E255" s="9">
        <f t="shared" si="28"/>
        <v>14</v>
      </c>
      <c r="I255" t="str">
        <f>IF(ISERROR(VLOOKUP($F255,PinMuxPub!$C$2:$M$132,MATCH(I$4,PinMuxPub!$C$2:$M$2,0),FALSE)),"",VLOOKUP($F255,PinMuxPub!$C$2:$M$132,MATCH(I$4,PinMuxPub!$C$2:$M$2,0),FALSE))</f>
        <v/>
      </c>
      <c r="J255" t="str">
        <f>IF(ISERROR(VLOOKUP($F255,PinMuxPub!$C$2:$M$132,MATCH(J$4,PinMuxPub!$C$2:$M$2,0),FALSE)),"",VLOOKUP($F255,PinMuxPub!$C$2:$M$132,MATCH(J$4,PinMuxPub!$C$2:$M$2,0),FALSE))</f>
        <v/>
      </c>
      <c r="K255" t="str">
        <f>IF(ISERROR(VLOOKUP($F255,PinMuxPub!$C$2:$M$132,MATCH(K$4,PinMuxPub!$C$2:$M$2,0),FALSE)),"",VLOOKUP($F255,PinMuxPub!$C$2:$M$132,MATCH(K$4,PinMuxPub!$C$2:$M$2,0),FALSE))</f>
        <v/>
      </c>
      <c r="L255" t="str">
        <f>IF(ISERROR(VLOOKUP($F255,PinMuxPub!$C$2:$M$132,MATCH(L$4,PinMuxPub!$C$2:$M$2,0),FALSE)),"",VLOOKUP($F255,PinMuxPub!$C$2:$M$132,MATCH(L$4,PinMuxPub!$C$2:$M$2,0),FALSE))</f>
        <v/>
      </c>
      <c r="M255" t="str">
        <f>IF(ISERROR(VLOOKUP($F255,PinMuxPub!$C$2:$M$132,MATCH(M$4,PinMuxPub!$C$2:$M$2,0),FALSE)),"",VLOOKUP($F255,PinMuxPub!$C$2:$M$132,MATCH(M$4,PinMuxPub!$C$2:$M$2,0),FALSE))</f>
        <v/>
      </c>
      <c r="N255" t="str">
        <f>IF(ISERROR(VLOOKUP($F255,PinMuxPub!$C$2:$M$132,MATCH(N$4,PinMuxPub!$C$2:$M$2,0),FALSE)),"",VLOOKUP($F255,PinMuxPub!$C$2:$M$132,MATCH(N$4,PinMuxPub!$C$2:$M$2,0),FALSE))</f>
        <v/>
      </c>
      <c r="O255" t="str">
        <f>IF(ISERROR(VLOOKUP($F255,PinMuxPub!$C$2:$M$132,MATCH(O$4,PinMuxPub!$C$2:$M$2,0),FALSE)),"",VLOOKUP($F255,PinMuxPub!$C$2:$M$132,MATCH(O$4,PinMuxPub!$C$2:$M$2,0),FALSE))</f>
        <v/>
      </c>
      <c r="P255" t="str">
        <f>IF(ISERROR(VLOOKUP($F255,PinMuxPub!$C$2:$M$132,MATCH(P$4,PinMuxPub!$C$2:$M$2,0),FALSE)),"",VLOOKUP($F255,PinMuxPub!$C$2:$M$132,MATCH(P$4,PinMuxPub!$C$2:$M$2,0),FALSE))</f>
        <v/>
      </c>
    </row>
    <row r="256" spans="1:16">
      <c r="A256" s="302">
        <f t="shared" si="27"/>
        <v>195</v>
      </c>
      <c r="B256" s="9">
        <f t="shared" si="24"/>
        <v>13</v>
      </c>
      <c r="C256" s="9">
        <f t="shared" si="25"/>
        <v>13</v>
      </c>
      <c r="D256" s="9" t="str">
        <f t="shared" si="26"/>
        <v>P</v>
      </c>
      <c r="E256" s="9">
        <f t="shared" si="28"/>
        <v>14</v>
      </c>
      <c r="I256" t="str">
        <f>IF(ISERROR(VLOOKUP($F256,PinMuxPub!$C$2:$M$132,MATCH(I$4,PinMuxPub!$C$2:$M$2,0),FALSE)),"",VLOOKUP($F256,PinMuxPub!$C$2:$M$132,MATCH(I$4,PinMuxPub!$C$2:$M$2,0),FALSE))</f>
        <v/>
      </c>
      <c r="J256" t="str">
        <f>IF(ISERROR(VLOOKUP($F256,PinMuxPub!$C$2:$M$132,MATCH(J$4,PinMuxPub!$C$2:$M$2,0),FALSE)),"",VLOOKUP($F256,PinMuxPub!$C$2:$M$132,MATCH(J$4,PinMuxPub!$C$2:$M$2,0),FALSE))</f>
        <v/>
      </c>
      <c r="K256" t="str">
        <f>IF(ISERROR(VLOOKUP($F256,PinMuxPub!$C$2:$M$132,MATCH(K$4,PinMuxPub!$C$2:$M$2,0),FALSE)),"",VLOOKUP($F256,PinMuxPub!$C$2:$M$132,MATCH(K$4,PinMuxPub!$C$2:$M$2,0),FALSE))</f>
        <v/>
      </c>
      <c r="L256" t="str">
        <f>IF(ISERROR(VLOOKUP($F256,PinMuxPub!$C$2:$M$132,MATCH(L$4,PinMuxPub!$C$2:$M$2,0),FALSE)),"",VLOOKUP($F256,PinMuxPub!$C$2:$M$132,MATCH(L$4,PinMuxPub!$C$2:$M$2,0),FALSE))</f>
        <v/>
      </c>
      <c r="M256" t="str">
        <f>IF(ISERROR(VLOOKUP($F256,PinMuxPub!$C$2:$M$132,MATCH(M$4,PinMuxPub!$C$2:$M$2,0),FALSE)),"",VLOOKUP($F256,PinMuxPub!$C$2:$M$132,MATCH(M$4,PinMuxPub!$C$2:$M$2,0),FALSE))</f>
        <v/>
      </c>
      <c r="N256" t="str">
        <f>IF(ISERROR(VLOOKUP($F256,PinMuxPub!$C$2:$M$132,MATCH(N$4,PinMuxPub!$C$2:$M$2,0),FALSE)),"",VLOOKUP($F256,PinMuxPub!$C$2:$M$132,MATCH(N$4,PinMuxPub!$C$2:$M$2,0),FALSE))</f>
        <v/>
      </c>
      <c r="O256" t="str">
        <f>IF(ISERROR(VLOOKUP($F256,PinMuxPub!$C$2:$M$132,MATCH(O$4,PinMuxPub!$C$2:$M$2,0),FALSE)),"",VLOOKUP($F256,PinMuxPub!$C$2:$M$132,MATCH(O$4,PinMuxPub!$C$2:$M$2,0),FALSE))</f>
        <v/>
      </c>
      <c r="P256" t="str">
        <f>IF(ISERROR(VLOOKUP($F256,PinMuxPub!$C$2:$M$132,MATCH(P$4,PinMuxPub!$C$2:$M$2,0),FALSE)),"",VLOOKUP($F256,PinMuxPub!$C$2:$M$132,MATCH(P$4,PinMuxPub!$C$2:$M$2,0),FALSE))</f>
        <v/>
      </c>
    </row>
    <row r="257" spans="1:16">
      <c r="A257" s="302">
        <f t="shared" si="27"/>
        <v>195</v>
      </c>
      <c r="B257" s="9">
        <f t="shared" si="24"/>
        <v>13</v>
      </c>
      <c r="C257" s="9">
        <f t="shared" si="25"/>
        <v>13</v>
      </c>
      <c r="D257" s="9" t="str">
        <f t="shared" si="26"/>
        <v>P</v>
      </c>
      <c r="E257" s="9">
        <f t="shared" si="28"/>
        <v>14</v>
      </c>
      <c r="I257" t="str">
        <f>IF(ISERROR(VLOOKUP($F257,PinMuxPub!$C$2:$M$132,MATCH(I$4,PinMuxPub!$C$2:$M$2,0),FALSE)),"",VLOOKUP($F257,PinMuxPub!$C$2:$M$132,MATCH(I$4,PinMuxPub!$C$2:$M$2,0),FALSE))</f>
        <v/>
      </c>
      <c r="J257" t="str">
        <f>IF(ISERROR(VLOOKUP($F257,PinMuxPub!$C$2:$M$132,MATCH(J$4,PinMuxPub!$C$2:$M$2,0),FALSE)),"",VLOOKUP($F257,PinMuxPub!$C$2:$M$132,MATCH(J$4,PinMuxPub!$C$2:$M$2,0),FALSE))</f>
        <v/>
      </c>
      <c r="K257" t="str">
        <f>IF(ISERROR(VLOOKUP($F257,PinMuxPub!$C$2:$M$132,MATCH(K$4,PinMuxPub!$C$2:$M$2,0),FALSE)),"",VLOOKUP($F257,PinMuxPub!$C$2:$M$132,MATCH(K$4,PinMuxPub!$C$2:$M$2,0),FALSE))</f>
        <v/>
      </c>
      <c r="L257" t="str">
        <f>IF(ISERROR(VLOOKUP($F257,PinMuxPub!$C$2:$M$132,MATCH(L$4,PinMuxPub!$C$2:$M$2,0),FALSE)),"",VLOOKUP($F257,PinMuxPub!$C$2:$M$132,MATCH(L$4,PinMuxPub!$C$2:$M$2,0),FALSE))</f>
        <v/>
      </c>
      <c r="M257" t="str">
        <f>IF(ISERROR(VLOOKUP($F257,PinMuxPub!$C$2:$M$132,MATCH(M$4,PinMuxPub!$C$2:$M$2,0),FALSE)),"",VLOOKUP($F257,PinMuxPub!$C$2:$M$132,MATCH(M$4,PinMuxPub!$C$2:$M$2,0),FALSE))</f>
        <v/>
      </c>
      <c r="N257" t="str">
        <f>IF(ISERROR(VLOOKUP($F257,PinMuxPub!$C$2:$M$132,MATCH(N$4,PinMuxPub!$C$2:$M$2,0),FALSE)),"",VLOOKUP($F257,PinMuxPub!$C$2:$M$132,MATCH(N$4,PinMuxPub!$C$2:$M$2,0),FALSE))</f>
        <v/>
      </c>
      <c r="O257" t="str">
        <f>IF(ISERROR(VLOOKUP($F257,PinMuxPub!$C$2:$M$132,MATCH(O$4,PinMuxPub!$C$2:$M$2,0),FALSE)),"",VLOOKUP($F257,PinMuxPub!$C$2:$M$132,MATCH(O$4,PinMuxPub!$C$2:$M$2,0),FALSE))</f>
        <v/>
      </c>
      <c r="P257" t="str">
        <f>IF(ISERROR(VLOOKUP($F257,PinMuxPub!$C$2:$M$132,MATCH(P$4,PinMuxPub!$C$2:$M$2,0),FALSE)),"",VLOOKUP($F257,PinMuxPub!$C$2:$M$132,MATCH(P$4,PinMuxPub!$C$2:$M$2,0),FALSE))</f>
        <v/>
      </c>
    </row>
    <row r="258" spans="1:16">
      <c r="A258" s="302">
        <f t="shared" si="27"/>
        <v>195</v>
      </c>
      <c r="B258" s="9">
        <f t="shared" si="24"/>
        <v>13</v>
      </c>
      <c r="C258" s="9">
        <f t="shared" si="25"/>
        <v>13</v>
      </c>
      <c r="D258" s="9" t="str">
        <f t="shared" si="26"/>
        <v>P</v>
      </c>
      <c r="E258" s="9">
        <f t="shared" si="28"/>
        <v>14</v>
      </c>
      <c r="I258" t="str">
        <f>IF(ISERROR(VLOOKUP($F258,PinMuxPub!$C$2:$M$132,MATCH(I$4,PinMuxPub!$C$2:$M$2,0),FALSE)),"",VLOOKUP($F258,PinMuxPub!$C$2:$M$132,MATCH(I$4,PinMuxPub!$C$2:$M$2,0),FALSE))</f>
        <v/>
      </c>
      <c r="J258" t="str">
        <f>IF(ISERROR(VLOOKUP($F258,PinMuxPub!$C$2:$M$132,MATCH(J$4,PinMuxPub!$C$2:$M$2,0),FALSE)),"",VLOOKUP($F258,PinMuxPub!$C$2:$M$132,MATCH(J$4,PinMuxPub!$C$2:$M$2,0),FALSE))</f>
        <v/>
      </c>
      <c r="K258" t="str">
        <f>IF(ISERROR(VLOOKUP($F258,PinMuxPub!$C$2:$M$132,MATCH(K$4,PinMuxPub!$C$2:$M$2,0),FALSE)),"",VLOOKUP($F258,PinMuxPub!$C$2:$M$132,MATCH(K$4,PinMuxPub!$C$2:$M$2,0),FALSE))</f>
        <v/>
      </c>
      <c r="L258" t="str">
        <f>IF(ISERROR(VLOOKUP($F258,PinMuxPub!$C$2:$M$132,MATCH(L$4,PinMuxPub!$C$2:$M$2,0),FALSE)),"",VLOOKUP($F258,PinMuxPub!$C$2:$M$132,MATCH(L$4,PinMuxPub!$C$2:$M$2,0),FALSE))</f>
        <v/>
      </c>
      <c r="M258" t="str">
        <f>IF(ISERROR(VLOOKUP($F258,PinMuxPub!$C$2:$M$132,MATCH(M$4,PinMuxPub!$C$2:$M$2,0),FALSE)),"",VLOOKUP($F258,PinMuxPub!$C$2:$M$132,MATCH(M$4,PinMuxPub!$C$2:$M$2,0),FALSE))</f>
        <v/>
      </c>
      <c r="N258" t="str">
        <f>IF(ISERROR(VLOOKUP($F258,PinMuxPub!$C$2:$M$132,MATCH(N$4,PinMuxPub!$C$2:$M$2,0),FALSE)),"",VLOOKUP($F258,PinMuxPub!$C$2:$M$132,MATCH(N$4,PinMuxPub!$C$2:$M$2,0),FALSE))</f>
        <v/>
      </c>
      <c r="O258" t="str">
        <f>IF(ISERROR(VLOOKUP($F258,PinMuxPub!$C$2:$M$132,MATCH(O$4,PinMuxPub!$C$2:$M$2,0),FALSE)),"",VLOOKUP($F258,PinMuxPub!$C$2:$M$132,MATCH(O$4,PinMuxPub!$C$2:$M$2,0),FALSE))</f>
        <v/>
      </c>
      <c r="P258" t="str">
        <f>IF(ISERROR(VLOOKUP($F258,PinMuxPub!$C$2:$M$132,MATCH(P$4,PinMuxPub!$C$2:$M$2,0),FALSE)),"",VLOOKUP($F258,PinMuxPub!$C$2:$M$132,MATCH(P$4,PinMuxPub!$C$2:$M$2,0),FALSE))</f>
        <v/>
      </c>
    </row>
    <row r="259" spans="1:16">
      <c r="A259" s="302">
        <f t="shared" si="27"/>
        <v>195</v>
      </c>
      <c r="B259" s="9">
        <f t="shared" si="24"/>
        <v>13</v>
      </c>
      <c r="C259" s="9">
        <f t="shared" si="25"/>
        <v>13</v>
      </c>
      <c r="D259" s="9" t="str">
        <f t="shared" si="26"/>
        <v>P</v>
      </c>
      <c r="E259" s="9">
        <f t="shared" si="28"/>
        <v>14</v>
      </c>
      <c r="I259" t="str">
        <f>IF(ISERROR(VLOOKUP($F259,PinMuxPub!$C$2:$M$132,MATCH(I$4,PinMuxPub!$C$2:$M$2,0),FALSE)),"",VLOOKUP($F259,PinMuxPub!$C$2:$M$132,MATCH(I$4,PinMuxPub!$C$2:$M$2,0),FALSE))</f>
        <v/>
      </c>
      <c r="J259" t="str">
        <f>IF(ISERROR(VLOOKUP($F259,PinMuxPub!$C$2:$M$132,MATCH(J$4,PinMuxPub!$C$2:$M$2,0),FALSE)),"",VLOOKUP($F259,PinMuxPub!$C$2:$M$132,MATCH(J$4,PinMuxPub!$C$2:$M$2,0),FALSE))</f>
        <v/>
      </c>
      <c r="K259" t="str">
        <f>IF(ISERROR(VLOOKUP($F259,PinMuxPub!$C$2:$M$132,MATCH(K$4,PinMuxPub!$C$2:$M$2,0),FALSE)),"",VLOOKUP($F259,PinMuxPub!$C$2:$M$132,MATCH(K$4,PinMuxPub!$C$2:$M$2,0),FALSE))</f>
        <v/>
      </c>
      <c r="L259" t="str">
        <f>IF(ISERROR(VLOOKUP($F259,PinMuxPub!$C$2:$M$132,MATCH(L$4,PinMuxPub!$C$2:$M$2,0),FALSE)),"",VLOOKUP($F259,PinMuxPub!$C$2:$M$132,MATCH(L$4,PinMuxPub!$C$2:$M$2,0),FALSE))</f>
        <v/>
      </c>
      <c r="M259" t="str">
        <f>IF(ISERROR(VLOOKUP($F259,PinMuxPub!$C$2:$M$132,MATCH(M$4,PinMuxPub!$C$2:$M$2,0),FALSE)),"",VLOOKUP($F259,PinMuxPub!$C$2:$M$132,MATCH(M$4,PinMuxPub!$C$2:$M$2,0),FALSE))</f>
        <v/>
      </c>
      <c r="N259" t="str">
        <f>IF(ISERROR(VLOOKUP($F259,PinMuxPub!$C$2:$M$132,MATCH(N$4,PinMuxPub!$C$2:$M$2,0),FALSE)),"",VLOOKUP($F259,PinMuxPub!$C$2:$M$132,MATCH(N$4,PinMuxPub!$C$2:$M$2,0),FALSE))</f>
        <v/>
      </c>
      <c r="O259" t="str">
        <f>IF(ISERROR(VLOOKUP($F259,PinMuxPub!$C$2:$M$132,MATCH(O$4,PinMuxPub!$C$2:$M$2,0),FALSE)),"",VLOOKUP($F259,PinMuxPub!$C$2:$M$132,MATCH(O$4,PinMuxPub!$C$2:$M$2,0),FALSE))</f>
        <v/>
      </c>
      <c r="P259" t="str">
        <f>IF(ISERROR(VLOOKUP($F259,PinMuxPub!$C$2:$M$132,MATCH(P$4,PinMuxPub!$C$2:$M$2,0),FALSE)),"",VLOOKUP($F259,PinMuxPub!$C$2:$M$132,MATCH(P$4,PinMuxPub!$C$2:$M$2,0),FALSE))</f>
        <v/>
      </c>
    </row>
    <row r="260" spans="1:16">
      <c r="A260" s="302">
        <f t="shared" si="27"/>
        <v>195</v>
      </c>
      <c r="B260" s="9">
        <f t="shared" si="24"/>
        <v>13</v>
      </c>
      <c r="C260" s="9">
        <f t="shared" si="25"/>
        <v>13</v>
      </c>
      <c r="D260" s="9" t="str">
        <f t="shared" si="26"/>
        <v>P</v>
      </c>
      <c r="E260" s="9">
        <f t="shared" si="28"/>
        <v>14</v>
      </c>
      <c r="I260" t="str">
        <f>IF(ISERROR(VLOOKUP($F260,PinMuxPub!$C$2:$M$132,MATCH(I$4,PinMuxPub!$C$2:$M$2,0),FALSE)),"",VLOOKUP($F260,PinMuxPub!$C$2:$M$132,MATCH(I$4,PinMuxPub!$C$2:$M$2,0),FALSE))</f>
        <v/>
      </c>
      <c r="J260" t="str">
        <f>IF(ISERROR(VLOOKUP($F260,PinMuxPub!$C$2:$M$132,MATCH(J$4,PinMuxPub!$C$2:$M$2,0),FALSE)),"",VLOOKUP($F260,PinMuxPub!$C$2:$M$132,MATCH(J$4,PinMuxPub!$C$2:$M$2,0),FALSE))</f>
        <v/>
      </c>
      <c r="K260" t="str">
        <f>IF(ISERROR(VLOOKUP($F260,PinMuxPub!$C$2:$M$132,MATCH(K$4,PinMuxPub!$C$2:$M$2,0),FALSE)),"",VLOOKUP($F260,PinMuxPub!$C$2:$M$132,MATCH(K$4,PinMuxPub!$C$2:$M$2,0),FALSE))</f>
        <v/>
      </c>
      <c r="L260" t="str">
        <f>IF(ISERROR(VLOOKUP($F260,PinMuxPub!$C$2:$M$132,MATCH(L$4,PinMuxPub!$C$2:$M$2,0),FALSE)),"",VLOOKUP($F260,PinMuxPub!$C$2:$M$132,MATCH(L$4,PinMuxPub!$C$2:$M$2,0),FALSE))</f>
        <v/>
      </c>
      <c r="M260" t="str">
        <f>IF(ISERROR(VLOOKUP($F260,PinMuxPub!$C$2:$M$132,MATCH(M$4,PinMuxPub!$C$2:$M$2,0),FALSE)),"",VLOOKUP($F260,PinMuxPub!$C$2:$M$132,MATCH(M$4,PinMuxPub!$C$2:$M$2,0),FALSE))</f>
        <v/>
      </c>
      <c r="N260" t="str">
        <f>IF(ISERROR(VLOOKUP($F260,PinMuxPub!$C$2:$M$132,MATCH(N$4,PinMuxPub!$C$2:$M$2,0),FALSE)),"",VLOOKUP($F260,PinMuxPub!$C$2:$M$132,MATCH(N$4,PinMuxPub!$C$2:$M$2,0),FALSE))</f>
        <v/>
      </c>
      <c r="O260" t="str">
        <f>IF(ISERROR(VLOOKUP($F260,PinMuxPub!$C$2:$M$132,MATCH(O$4,PinMuxPub!$C$2:$M$2,0),FALSE)),"",VLOOKUP($F260,PinMuxPub!$C$2:$M$132,MATCH(O$4,PinMuxPub!$C$2:$M$2,0),FALSE))</f>
        <v/>
      </c>
      <c r="P260" t="str">
        <f>IF(ISERROR(VLOOKUP($F260,PinMuxPub!$C$2:$M$132,MATCH(P$4,PinMuxPub!$C$2:$M$2,0),FALSE)),"",VLOOKUP($F260,PinMuxPub!$C$2:$M$132,MATCH(P$4,PinMuxPub!$C$2:$M$2,0),FALSE))</f>
        <v/>
      </c>
    </row>
    <row r="261" spans="1:16">
      <c r="A261" s="302">
        <f t="shared" si="27"/>
        <v>195</v>
      </c>
      <c r="B261" s="9">
        <f t="shared" ref="B261:B324" si="32">MOD(A261,$F$2)</f>
        <v>13</v>
      </c>
      <c r="C261" s="9">
        <f t="shared" ref="C261:C324" si="33">FLOOR(A261/$G$2,1)</f>
        <v>13</v>
      </c>
      <c r="D261" s="9" t="str">
        <f t="shared" ref="D261:D324" si="34">IF(MOD(A261,$F$2)=0,"A",IF(MOD(A261,$F$2)=1,"B",IF(MOD(A261,$F$2)=2,"C",IF(MOD(A261,$F$2)=3,"D",IF(MOD(A261,$F$2)=4,"E",IF(MOD(A261,$F$2)=5,"F",IF(MOD(A261,$F$2)=6,"G",IF(MOD(A261,$F$2)=7,"H",IF(MOD(A261,$F$2)=8,"J",IF(MOD(A261,$F$2)=9,"K",IF(MOD(A261,$F$2)=10,"L",IF(MOD(A261,$F$2)=11,"M",IF(MOD(A261,$F$2)=12,"N",IF(MOD(A261,$F$2)=13,"P",IF(MOD(A261,$F$2)=14,"Q",IF(MOD(A261,$F$2)=15,"R",))))))))))))))))</f>
        <v>P</v>
      </c>
      <c r="E261" s="9">
        <f t="shared" si="28"/>
        <v>14</v>
      </c>
      <c r="I261" t="str">
        <f>IF(ISERROR(VLOOKUP($F261,PinMuxPub!$C$2:$M$132,MATCH(I$4,PinMuxPub!$C$2:$M$2,0),FALSE)),"",VLOOKUP($F261,PinMuxPub!$C$2:$M$132,MATCH(I$4,PinMuxPub!$C$2:$M$2,0),FALSE))</f>
        <v/>
      </c>
      <c r="J261" t="str">
        <f>IF(ISERROR(VLOOKUP($F261,PinMuxPub!$C$2:$M$132,MATCH(J$4,PinMuxPub!$C$2:$M$2,0),FALSE)),"",VLOOKUP($F261,PinMuxPub!$C$2:$M$132,MATCH(J$4,PinMuxPub!$C$2:$M$2,0),FALSE))</f>
        <v/>
      </c>
      <c r="K261" t="str">
        <f>IF(ISERROR(VLOOKUP($F261,PinMuxPub!$C$2:$M$132,MATCH(K$4,PinMuxPub!$C$2:$M$2,0),FALSE)),"",VLOOKUP($F261,PinMuxPub!$C$2:$M$132,MATCH(K$4,PinMuxPub!$C$2:$M$2,0),FALSE))</f>
        <v/>
      </c>
      <c r="L261" t="str">
        <f>IF(ISERROR(VLOOKUP($F261,PinMuxPub!$C$2:$M$132,MATCH(L$4,PinMuxPub!$C$2:$M$2,0),FALSE)),"",VLOOKUP($F261,PinMuxPub!$C$2:$M$132,MATCH(L$4,PinMuxPub!$C$2:$M$2,0),FALSE))</f>
        <v/>
      </c>
      <c r="M261" t="str">
        <f>IF(ISERROR(VLOOKUP($F261,PinMuxPub!$C$2:$M$132,MATCH(M$4,PinMuxPub!$C$2:$M$2,0),FALSE)),"",VLOOKUP($F261,PinMuxPub!$C$2:$M$132,MATCH(M$4,PinMuxPub!$C$2:$M$2,0),FALSE))</f>
        <v/>
      </c>
      <c r="N261" t="str">
        <f>IF(ISERROR(VLOOKUP($F261,PinMuxPub!$C$2:$M$132,MATCH(N$4,PinMuxPub!$C$2:$M$2,0),FALSE)),"",VLOOKUP($F261,PinMuxPub!$C$2:$M$132,MATCH(N$4,PinMuxPub!$C$2:$M$2,0),FALSE))</f>
        <v/>
      </c>
      <c r="O261" t="str">
        <f>IF(ISERROR(VLOOKUP($F261,PinMuxPub!$C$2:$M$132,MATCH(O$4,PinMuxPub!$C$2:$M$2,0),FALSE)),"",VLOOKUP($F261,PinMuxPub!$C$2:$M$132,MATCH(O$4,PinMuxPub!$C$2:$M$2,0),FALSE))</f>
        <v/>
      </c>
      <c r="P261" t="str">
        <f>IF(ISERROR(VLOOKUP($F261,PinMuxPub!$C$2:$M$132,MATCH(P$4,PinMuxPub!$C$2:$M$2,0),FALSE)),"",VLOOKUP($F261,PinMuxPub!$C$2:$M$132,MATCH(P$4,PinMuxPub!$C$2:$M$2,0),FALSE))</f>
        <v/>
      </c>
    </row>
    <row r="262" spans="1:16">
      <c r="A262" s="302">
        <f t="shared" ref="A262:A325" si="35">IF((A261+1)&gt;($F$2*$G$2-1),($F$2*$G$2-1),A261+1)</f>
        <v>195</v>
      </c>
      <c r="B262" s="9">
        <f t="shared" si="32"/>
        <v>13</v>
      </c>
      <c r="C262" s="9">
        <f t="shared" si="33"/>
        <v>13</v>
      </c>
      <c r="D262" s="9" t="str">
        <f t="shared" si="34"/>
        <v>P</v>
      </c>
      <c r="E262" s="9">
        <f t="shared" ref="E262:E325" si="36">C262+1</f>
        <v>14</v>
      </c>
      <c r="I262" t="str">
        <f>IF(ISERROR(VLOOKUP($F262,PinMuxPub!$C$2:$M$132,MATCH(I$4,PinMuxPub!$C$2:$M$2,0),FALSE)),"",VLOOKUP($F262,PinMuxPub!$C$2:$M$132,MATCH(I$4,PinMuxPub!$C$2:$M$2,0),FALSE))</f>
        <v/>
      </c>
      <c r="J262" t="str">
        <f>IF(ISERROR(VLOOKUP($F262,PinMuxPub!$C$2:$M$132,MATCH(J$4,PinMuxPub!$C$2:$M$2,0),FALSE)),"",VLOOKUP($F262,PinMuxPub!$C$2:$M$132,MATCH(J$4,PinMuxPub!$C$2:$M$2,0),FALSE))</f>
        <v/>
      </c>
      <c r="K262" t="str">
        <f>IF(ISERROR(VLOOKUP($F262,PinMuxPub!$C$2:$M$132,MATCH(K$4,PinMuxPub!$C$2:$M$2,0),FALSE)),"",VLOOKUP($F262,PinMuxPub!$C$2:$M$132,MATCH(K$4,PinMuxPub!$C$2:$M$2,0),FALSE))</f>
        <v/>
      </c>
      <c r="L262" t="str">
        <f>IF(ISERROR(VLOOKUP($F262,PinMuxPub!$C$2:$M$132,MATCH(L$4,PinMuxPub!$C$2:$M$2,0),FALSE)),"",VLOOKUP($F262,PinMuxPub!$C$2:$M$132,MATCH(L$4,PinMuxPub!$C$2:$M$2,0),FALSE))</f>
        <v/>
      </c>
      <c r="M262" t="str">
        <f>IF(ISERROR(VLOOKUP($F262,PinMuxPub!$C$2:$M$132,MATCH(M$4,PinMuxPub!$C$2:$M$2,0),FALSE)),"",VLOOKUP($F262,PinMuxPub!$C$2:$M$132,MATCH(M$4,PinMuxPub!$C$2:$M$2,0),FALSE))</f>
        <v/>
      </c>
      <c r="N262" t="str">
        <f>IF(ISERROR(VLOOKUP($F262,PinMuxPub!$C$2:$M$132,MATCH(N$4,PinMuxPub!$C$2:$M$2,0),FALSE)),"",VLOOKUP($F262,PinMuxPub!$C$2:$M$132,MATCH(N$4,PinMuxPub!$C$2:$M$2,0),FALSE))</f>
        <v/>
      </c>
      <c r="O262" t="str">
        <f>IF(ISERROR(VLOOKUP($F262,PinMuxPub!$C$2:$M$132,MATCH(O$4,PinMuxPub!$C$2:$M$2,0),FALSE)),"",VLOOKUP($F262,PinMuxPub!$C$2:$M$132,MATCH(O$4,PinMuxPub!$C$2:$M$2,0),FALSE))</f>
        <v/>
      </c>
      <c r="P262" t="str">
        <f>IF(ISERROR(VLOOKUP($F262,PinMuxPub!$C$2:$M$132,MATCH(P$4,PinMuxPub!$C$2:$M$2,0),FALSE)),"",VLOOKUP($F262,PinMuxPub!$C$2:$M$132,MATCH(P$4,PinMuxPub!$C$2:$M$2,0),FALSE))</f>
        <v/>
      </c>
    </row>
    <row r="263" spans="1:16">
      <c r="A263" s="302">
        <f t="shared" si="35"/>
        <v>195</v>
      </c>
      <c r="B263" s="9">
        <f t="shared" si="32"/>
        <v>13</v>
      </c>
      <c r="C263" s="9">
        <f t="shared" si="33"/>
        <v>13</v>
      </c>
      <c r="D263" s="9" t="str">
        <f t="shared" si="34"/>
        <v>P</v>
      </c>
      <c r="E263" s="9">
        <f t="shared" si="36"/>
        <v>14</v>
      </c>
      <c r="I263" t="str">
        <f>IF(ISERROR(VLOOKUP($F263,PinMuxPub!$C$2:$M$132,MATCH(I$4,PinMuxPub!$C$2:$M$2,0),FALSE)),"",VLOOKUP($F263,PinMuxPub!$C$2:$M$132,MATCH(I$4,PinMuxPub!$C$2:$M$2,0),FALSE))</f>
        <v/>
      </c>
      <c r="J263" t="str">
        <f>IF(ISERROR(VLOOKUP($F263,PinMuxPub!$C$2:$M$132,MATCH(J$4,PinMuxPub!$C$2:$M$2,0),FALSE)),"",VLOOKUP($F263,PinMuxPub!$C$2:$M$132,MATCH(J$4,PinMuxPub!$C$2:$M$2,0),FALSE))</f>
        <v/>
      </c>
      <c r="K263" t="str">
        <f>IF(ISERROR(VLOOKUP($F263,PinMuxPub!$C$2:$M$132,MATCH(K$4,PinMuxPub!$C$2:$M$2,0),FALSE)),"",VLOOKUP($F263,PinMuxPub!$C$2:$M$132,MATCH(K$4,PinMuxPub!$C$2:$M$2,0),FALSE))</f>
        <v/>
      </c>
      <c r="L263" t="str">
        <f>IF(ISERROR(VLOOKUP($F263,PinMuxPub!$C$2:$M$132,MATCH(L$4,PinMuxPub!$C$2:$M$2,0),FALSE)),"",VLOOKUP($F263,PinMuxPub!$C$2:$M$132,MATCH(L$4,PinMuxPub!$C$2:$M$2,0),FALSE))</f>
        <v/>
      </c>
      <c r="M263" t="str">
        <f>IF(ISERROR(VLOOKUP($F263,PinMuxPub!$C$2:$M$132,MATCH(M$4,PinMuxPub!$C$2:$M$2,0),FALSE)),"",VLOOKUP($F263,PinMuxPub!$C$2:$M$132,MATCH(M$4,PinMuxPub!$C$2:$M$2,0),FALSE))</f>
        <v/>
      </c>
      <c r="N263" t="str">
        <f>IF(ISERROR(VLOOKUP($F263,PinMuxPub!$C$2:$M$132,MATCH(N$4,PinMuxPub!$C$2:$M$2,0),FALSE)),"",VLOOKUP($F263,PinMuxPub!$C$2:$M$132,MATCH(N$4,PinMuxPub!$C$2:$M$2,0),FALSE))</f>
        <v/>
      </c>
      <c r="O263" t="str">
        <f>IF(ISERROR(VLOOKUP($F263,PinMuxPub!$C$2:$M$132,MATCH(O$4,PinMuxPub!$C$2:$M$2,0),FALSE)),"",VLOOKUP($F263,PinMuxPub!$C$2:$M$132,MATCH(O$4,PinMuxPub!$C$2:$M$2,0),FALSE))</f>
        <v/>
      </c>
      <c r="P263" t="str">
        <f>IF(ISERROR(VLOOKUP($F263,PinMuxPub!$C$2:$M$132,MATCH(P$4,PinMuxPub!$C$2:$M$2,0),FALSE)),"",VLOOKUP($F263,PinMuxPub!$C$2:$M$132,MATCH(P$4,PinMuxPub!$C$2:$M$2,0),FALSE))</f>
        <v/>
      </c>
    </row>
    <row r="264" spans="1:16">
      <c r="A264" s="302">
        <f t="shared" si="35"/>
        <v>195</v>
      </c>
      <c r="B264" s="9">
        <f t="shared" si="32"/>
        <v>13</v>
      </c>
      <c r="C264" s="9">
        <f t="shared" si="33"/>
        <v>13</v>
      </c>
      <c r="D264" s="9" t="str">
        <f t="shared" si="34"/>
        <v>P</v>
      </c>
      <c r="E264" s="9">
        <f t="shared" si="36"/>
        <v>14</v>
      </c>
      <c r="I264" t="str">
        <f>IF(ISERROR(VLOOKUP($F264,PinMuxPub!$C$2:$M$132,MATCH(I$4,PinMuxPub!$C$2:$M$2,0),FALSE)),"",VLOOKUP($F264,PinMuxPub!$C$2:$M$132,MATCH(I$4,PinMuxPub!$C$2:$M$2,0),FALSE))</f>
        <v/>
      </c>
      <c r="J264" t="str">
        <f>IF(ISERROR(VLOOKUP($F264,PinMuxPub!$C$2:$M$132,MATCH(J$4,PinMuxPub!$C$2:$M$2,0),FALSE)),"",VLOOKUP($F264,PinMuxPub!$C$2:$M$132,MATCH(J$4,PinMuxPub!$C$2:$M$2,0),FALSE))</f>
        <v/>
      </c>
      <c r="K264" t="str">
        <f>IF(ISERROR(VLOOKUP($F264,PinMuxPub!$C$2:$M$132,MATCH(K$4,PinMuxPub!$C$2:$M$2,0),FALSE)),"",VLOOKUP($F264,PinMuxPub!$C$2:$M$132,MATCH(K$4,PinMuxPub!$C$2:$M$2,0),FALSE))</f>
        <v/>
      </c>
      <c r="L264" t="str">
        <f>IF(ISERROR(VLOOKUP($F264,PinMuxPub!$C$2:$M$132,MATCH(L$4,PinMuxPub!$C$2:$M$2,0),FALSE)),"",VLOOKUP($F264,PinMuxPub!$C$2:$M$132,MATCH(L$4,PinMuxPub!$C$2:$M$2,0),FALSE))</f>
        <v/>
      </c>
      <c r="M264" t="str">
        <f>IF(ISERROR(VLOOKUP($F264,PinMuxPub!$C$2:$M$132,MATCH(M$4,PinMuxPub!$C$2:$M$2,0),FALSE)),"",VLOOKUP($F264,PinMuxPub!$C$2:$M$132,MATCH(M$4,PinMuxPub!$C$2:$M$2,0),FALSE))</f>
        <v/>
      </c>
      <c r="N264" t="str">
        <f>IF(ISERROR(VLOOKUP($F264,PinMuxPub!$C$2:$M$132,MATCH(N$4,PinMuxPub!$C$2:$M$2,0),FALSE)),"",VLOOKUP($F264,PinMuxPub!$C$2:$M$132,MATCH(N$4,PinMuxPub!$C$2:$M$2,0),FALSE))</f>
        <v/>
      </c>
      <c r="O264" t="str">
        <f>IF(ISERROR(VLOOKUP($F264,PinMuxPub!$C$2:$M$132,MATCH(O$4,PinMuxPub!$C$2:$M$2,0),FALSE)),"",VLOOKUP($F264,PinMuxPub!$C$2:$M$132,MATCH(O$4,PinMuxPub!$C$2:$M$2,0),FALSE))</f>
        <v/>
      </c>
      <c r="P264" t="str">
        <f>IF(ISERROR(VLOOKUP($F264,PinMuxPub!$C$2:$M$132,MATCH(P$4,PinMuxPub!$C$2:$M$2,0),FALSE)),"",VLOOKUP($F264,PinMuxPub!$C$2:$M$132,MATCH(P$4,PinMuxPub!$C$2:$M$2,0),FALSE))</f>
        <v/>
      </c>
    </row>
    <row r="265" spans="1:16">
      <c r="A265" s="302">
        <f t="shared" si="35"/>
        <v>195</v>
      </c>
      <c r="B265" s="9">
        <f t="shared" si="32"/>
        <v>13</v>
      </c>
      <c r="C265" s="9">
        <f t="shared" si="33"/>
        <v>13</v>
      </c>
      <c r="D265" s="9" t="str">
        <f t="shared" si="34"/>
        <v>P</v>
      </c>
      <c r="E265" s="9">
        <f t="shared" si="36"/>
        <v>14</v>
      </c>
      <c r="I265" t="str">
        <f>IF(ISERROR(VLOOKUP($F265,PinMuxPub!$C$2:$M$132,MATCH(I$4,PinMuxPub!$C$2:$M$2,0),FALSE)),"",VLOOKUP($F265,PinMuxPub!$C$2:$M$132,MATCH(I$4,PinMuxPub!$C$2:$M$2,0),FALSE))</f>
        <v/>
      </c>
      <c r="J265" t="str">
        <f>IF(ISERROR(VLOOKUP($F265,PinMuxPub!$C$2:$M$132,MATCH(J$4,PinMuxPub!$C$2:$M$2,0),FALSE)),"",VLOOKUP($F265,PinMuxPub!$C$2:$M$132,MATCH(J$4,PinMuxPub!$C$2:$M$2,0),FALSE))</f>
        <v/>
      </c>
      <c r="K265" t="str">
        <f>IF(ISERROR(VLOOKUP($F265,PinMuxPub!$C$2:$M$132,MATCH(K$4,PinMuxPub!$C$2:$M$2,0),FALSE)),"",VLOOKUP($F265,PinMuxPub!$C$2:$M$132,MATCH(K$4,PinMuxPub!$C$2:$M$2,0),FALSE))</f>
        <v/>
      </c>
      <c r="L265" t="str">
        <f>IF(ISERROR(VLOOKUP($F265,PinMuxPub!$C$2:$M$132,MATCH(L$4,PinMuxPub!$C$2:$M$2,0),FALSE)),"",VLOOKUP($F265,PinMuxPub!$C$2:$M$132,MATCH(L$4,PinMuxPub!$C$2:$M$2,0),FALSE))</f>
        <v/>
      </c>
      <c r="M265" t="str">
        <f>IF(ISERROR(VLOOKUP($F265,PinMuxPub!$C$2:$M$132,MATCH(M$4,PinMuxPub!$C$2:$M$2,0),FALSE)),"",VLOOKUP($F265,PinMuxPub!$C$2:$M$132,MATCH(M$4,PinMuxPub!$C$2:$M$2,0),FALSE))</f>
        <v/>
      </c>
      <c r="N265" t="str">
        <f>IF(ISERROR(VLOOKUP($F265,PinMuxPub!$C$2:$M$132,MATCH(N$4,PinMuxPub!$C$2:$M$2,0),FALSE)),"",VLOOKUP($F265,PinMuxPub!$C$2:$M$132,MATCH(N$4,PinMuxPub!$C$2:$M$2,0),FALSE))</f>
        <v/>
      </c>
      <c r="O265" t="str">
        <f>IF(ISERROR(VLOOKUP($F265,PinMuxPub!$C$2:$M$132,MATCH(O$4,PinMuxPub!$C$2:$M$2,0),FALSE)),"",VLOOKUP($F265,PinMuxPub!$C$2:$M$132,MATCH(O$4,PinMuxPub!$C$2:$M$2,0),FALSE))</f>
        <v/>
      </c>
      <c r="P265" t="str">
        <f>IF(ISERROR(VLOOKUP($F265,PinMuxPub!$C$2:$M$132,MATCH(P$4,PinMuxPub!$C$2:$M$2,0),FALSE)),"",VLOOKUP($F265,PinMuxPub!$C$2:$M$132,MATCH(P$4,PinMuxPub!$C$2:$M$2,0),FALSE))</f>
        <v/>
      </c>
    </row>
    <row r="266" spans="1:16">
      <c r="A266" s="302">
        <f t="shared" si="35"/>
        <v>195</v>
      </c>
      <c r="B266" s="9">
        <f t="shared" si="32"/>
        <v>13</v>
      </c>
      <c r="C266" s="9">
        <f t="shared" si="33"/>
        <v>13</v>
      </c>
      <c r="D266" s="9" t="str">
        <f t="shared" si="34"/>
        <v>P</v>
      </c>
      <c r="E266" s="9">
        <f t="shared" si="36"/>
        <v>14</v>
      </c>
      <c r="I266" t="str">
        <f>IF(ISERROR(VLOOKUP($F266,PinMuxPub!$C$2:$M$132,MATCH(I$4,PinMuxPub!$C$2:$M$2,0),FALSE)),"",VLOOKUP($F266,PinMuxPub!$C$2:$M$132,MATCH(I$4,PinMuxPub!$C$2:$M$2,0),FALSE))</f>
        <v/>
      </c>
      <c r="J266" t="str">
        <f>IF(ISERROR(VLOOKUP($F266,PinMuxPub!$C$2:$M$132,MATCH(J$4,PinMuxPub!$C$2:$M$2,0),FALSE)),"",VLOOKUP($F266,PinMuxPub!$C$2:$M$132,MATCH(J$4,PinMuxPub!$C$2:$M$2,0),FALSE))</f>
        <v/>
      </c>
      <c r="K266" t="str">
        <f>IF(ISERROR(VLOOKUP($F266,PinMuxPub!$C$2:$M$132,MATCH(K$4,PinMuxPub!$C$2:$M$2,0),FALSE)),"",VLOOKUP($F266,PinMuxPub!$C$2:$M$132,MATCH(K$4,PinMuxPub!$C$2:$M$2,0),FALSE))</f>
        <v/>
      </c>
      <c r="L266" t="str">
        <f>IF(ISERROR(VLOOKUP($F266,PinMuxPub!$C$2:$M$132,MATCH(L$4,PinMuxPub!$C$2:$M$2,0),FALSE)),"",VLOOKUP($F266,PinMuxPub!$C$2:$M$132,MATCH(L$4,PinMuxPub!$C$2:$M$2,0),FALSE))</f>
        <v/>
      </c>
      <c r="M266" t="str">
        <f>IF(ISERROR(VLOOKUP($F266,PinMuxPub!$C$2:$M$132,MATCH(M$4,PinMuxPub!$C$2:$M$2,0),FALSE)),"",VLOOKUP($F266,PinMuxPub!$C$2:$M$132,MATCH(M$4,PinMuxPub!$C$2:$M$2,0),FALSE))</f>
        <v/>
      </c>
      <c r="N266" t="str">
        <f>IF(ISERROR(VLOOKUP($F266,PinMuxPub!$C$2:$M$132,MATCH(N$4,PinMuxPub!$C$2:$M$2,0),FALSE)),"",VLOOKUP($F266,PinMuxPub!$C$2:$M$132,MATCH(N$4,PinMuxPub!$C$2:$M$2,0),FALSE))</f>
        <v/>
      </c>
      <c r="O266" t="str">
        <f>IF(ISERROR(VLOOKUP($F266,PinMuxPub!$C$2:$M$132,MATCH(O$4,PinMuxPub!$C$2:$M$2,0),FALSE)),"",VLOOKUP($F266,PinMuxPub!$C$2:$M$132,MATCH(O$4,PinMuxPub!$C$2:$M$2,0),FALSE))</f>
        <v/>
      </c>
      <c r="P266" t="str">
        <f>IF(ISERROR(VLOOKUP($F266,PinMuxPub!$C$2:$M$132,MATCH(P$4,PinMuxPub!$C$2:$M$2,0),FALSE)),"",VLOOKUP($F266,PinMuxPub!$C$2:$M$132,MATCH(P$4,PinMuxPub!$C$2:$M$2,0),FALSE))</f>
        <v/>
      </c>
    </row>
    <row r="267" spans="1:16">
      <c r="A267" s="302">
        <f t="shared" si="35"/>
        <v>195</v>
      </c>
      <c r="B267" s="9">
        <f t="shared" si="32"/>
        <v>13</v>
      </c>
      <c r="C267" s="9">
        <f t="shared" si="33"/>
        <v>13</v>
      </c>
      <c r="D267" s="9" t="str">
        <f t="shared" si="34"/>
        <v>P</v>
      </c>
      <c r="E267" s="9">
        <f t="shared" si="36"/>
        <v>14</v>
      </c>
      <c r="I267" t="str">
        <f>IF(ISERROR(VLOOKUP($F267,PinMuxPub!$C$2:$M$132,MATCH(I$4,PinMuxPub!$C$2:$M$2,0),FALSE)),"",VLOOKUP($F267,PinMuxPub!$C$2:$M$132,MATCH(I$4,PinMuxPub!$C$2:$M$2,0),FALSE))</f>
        <v/>
      </c>
      <c r="J267" t="str">
        <f>IF(ISERROR(VLOOKUP($F267,PinMuxPub!$C$2:$M$132,MATCH(J$4,PinMuxPub!$C$2:$M$2,0),FALSE)),"",VLOOKUP($F267,PinMuxPub!$C$2:$M$132,MATCH(J$4,PinMuxPub!$C$2:$M$2,0),FALSE))</f>
        <v/>
      </c>
      <c r="K267" t="str">
        <f>IF(ISERROR(VLOOKUP($F267,PinMuxPub!$C$2:$M$132,MATCH(K$4,PinMuxPub!$C$2:$M$2,0),FALSE)),"",VLOOKUP($F267,PinMuxPub!$C$2:$M$132,MATCH(K$4,PinMuxPub!$C$2:$M$2,0),FALSE))</f>
        <v/>
      </c>
      <c r="L267" t="str">
        <f>IF(ISERROR(VLOOKUP($F267,PinMuxPub!$C$2:$M$132,MATCH(L$4,PinMuxPub!$C$2:$M$2,0),FALSE)),"",VLOOKUP($F267,PinMuxPub!$C$2:$M$132,MATCH(L$4,PinMuxPub!$C$2:$M$2,0),FALSE))</f>
        <v/>
      </c>
      <c r="M267" t="str">
        <f>IF(ISERROR(VLOOKUP($F267,PinMuxPub!$C$2:$M$132,MATCH(M$4,PinMuxPub!$C$2:$M$2,0),FALSE)),"",VLOOKUP($F267,PinMuxPub!$C$2:$M$132,MATCH(M$4,PinMuxPub!$C$2:$M$2,0),FALSE))</f>
        <v/>
      </c>
      <c r="N267" t="str">
        <f>IF(ISERROR(VLOOKUP($F267,PinMuxPub!$C$2:$M$132,MATCH(N$4,PinMuxPub!$C$2:$M$2,0),FALSE)),"",VLOOKUP($F267,PinMuxPub!$C$2:$M$132,MATCH(N$4,PinMuxPub!$C$2:$M$2,0),FALSE))</f>
        <v/>
      </c>
      <c r="O267" t="str">
        <f>IF(ISERROR(VLOOKUP($F267,PinMuxPub!$C$2:$M$132,MATCH(O$4,PinMuxPub!$C$2:$M$2,0),FALSE)),"",VLOOKUP($F267,PinMuxPub!$C$2:$M$132,MATCH(O$4,PinMuxPub!$C$2:$M$2,0),FALSE))</f>
        <v/>
      </c>
      <c r="P267" t="str">
        <f>IF(ISERROR(VLOOKUP($F267,PinMuxPub!$C$2:$M$132,MATCH(P$4,PinMuxPub!$C$2:$M$2,0),FALSE)),"",VLOOKUP($F267,PinMuxPub!$C$2:$M$132,MATCH(P$4,PinMuxPub!$C$2:$M$2,0),FALSE))</f>
        <v/>
      </c>
    </row>
    <row r="268" spans="1:16">
      <c r="A268" s="302">
        <f t="shared" si="35"/>
        <v>195</v>
      </c>
      <c r="B268" s="9">
        <f t="shared" si="32"/>
        <v>13</v>
      </c>
      <c r="C268" s="9">
        <f t="shared" si="33"/>
        <v>13</v>
      </c>
      <c r="D268" s="9" t="str">
        <f t="shared" si="34"/>
        <v>P</v>
      </c>
      <c r="E268" s="9">
        <f t="shared" si="36"/>
        <v>14</v>
      </c>
      <c r="I268" t="str">
        <f>IF(ISERROR(VLOOKUP($F268,PinMuxPub!$C$2:$M$132,MATCH(I$4,PinMuxPub!$C$2:$M$2,0),FALSE)),"",VLOOKUP($F268,PinMuxPub!$C$2:$M$132,MATCH(I$4,PinMuxPub!$C$2:$M$2,0),FALSE))</f>
        <v/>
      </c>
      <c r="J268" t="str">
        <f>IF(ISERROR(VLOOKUP($F268,PinMuxPub!$C$2:$M$132,MATCH(J$4,PinMuxPub!$C$2:$M$2,0),FALSE)),"",VLOOKUP($F268,PinMuxPub!$C$2:$M$132,MATCH(J$4,PinMuxPub!$C$2:$M$2,0),FALSE))</f>
        <v/>
      </c>
      <c r="K268" t="str">
        <f>IF(ISERROR(VLOOKUP($F268,PinMuxPub!$C$2:$M$132,MATCH(K$4,PinMuxPub!$C$2:$M$2,0),FALSE)),"",VLOOKUP($F268,PinMuxPub!$C$2:$M$132,MATCH(K$4,PinMuxPub!$C$2:$M$2,0),FALSE))</f>
        <v/>
      </c>
      <c r="L268" t="str">
        <f>IF(ISERROR(VLOOKUP($F268,PinMuxPub!$C$2:$M$132,MATCH(L$4,PinMuxPub!$C$2:$M$2,0),FALSE)),"",VLOOKUP($F268,PinMuxPub!$C$2:$M$132,MATCH(L$4,PinMuxPub!$C$2:$M$2,0),FALSE))</f>
        <v/>
      </c>
      <c r="M268" t="str">
        <f>IF(ISERROR(VLOOKUP($F268,PinMuxPub!$C$2:$M$132,MATCH(M$4,PinMuxPub!$C$2:$M$2,0),FALSE)),"",VLOOKUP($F268,PinMuxPub!$C$2:$M$132,MATCH(M$4,PinMuxPub!$C$2:$M$2,0),FALSE))</f>
        <v/>
      </c>
      <c r="N268" t="str">
        <f>IF(ISERROR(VLOOKUP($F268,PinMuxPub!$C$2:$M$132,MATCH(N$4,PinMuxPub!$C$2:$M$2,0),FALSE)),"",VLOOKUP($F268,PinMuxPub!$C$2:$M$132,MATCH(N$4,PinMuxPub!$C$2:$M$2,0),FALSE))</f>
        <v/>
      </c>
      <c r="O268" t="str">
        <f>IF(ISERROR(VLOOKUP($F268,PinMuxPub!$C$2:$M$132,MATCH(O$4,PinMuxPub!$C$2:$M$2,0),FALSE)),"",VLOOKUP($F268,PinMuxPub!$C$2:$M$132,MATCH(O$4,PinMuxPub!$C$2:$M$2,0),FALSE))</f>
        <v/>
      </c>
      <c r="P268" t="str">
        <f>IF(ISERROR(VLOOKUP($F268,PinMuxPub!$C$2:$M$132,MATCH(P$4,PinMuxPub!$C$2:$M$2,0),FALSE)),"",VLOOKUP($F268,PinMuxPub!$C$2:$M$132,MATCH(P$4,PinMuxPub!$C$2:$M$2,0),FALSE))</f>
        <v/>
      </c>
    </row>
    <row r="269" spans="1:16">
      <c r="A269" s="302">
        <f t="shared" si="35"/>
        <v>195</v>
      </c>
      <c r="B269" s="9">
        <f t="shared" si="32"/>
        <v>13</v>
      </c>
      <c r="C269" s="9">
        <f t="shared" si="33"/>
        <v>13</v>
      </c>
      <c r="D269" s="9" t="str">
        <f t="shared" si="34"/>
        <v>P</v>
      </c>
      <c r="E269" s="9">
        <f t="shared" si="36"/>
        <v>14</v>
      </c>
      <c r="I269" t="str">
        <f>IF(ISERROR(VLOOKUP($F269,PinMuxPub!$C$2:$M$132,MATCH(I$4,PinMuxPub!$C$2:$M$2,0),FALSE)),"",VLOOKUP($F269,PinMuxPub!$C$2:$M$132,MATCH(I$4,PinMuxPub!$C$2:$M$2,0),FALSE))</f>
        <v/>
      </c>
      <c r="J269" t="str">
        <f>IF(ISERROR(VLOOKUP($F269,PinMuxPub!$C$2:$M$132,MATCH(J$4,PinMuxPub!$C$2:$M$2,0),FALSE)),"",VLOOKUP($F269,PinMuxPub!$C$2:$M$132,MATCH(J$4,PinMuxPub!$C$2:$M$2,0),FALSE))</f>
        <v/>
      </c>
      <c r="K269" t="str">
        <f>IF(ISERROR(VLOOKUP($F269,PinMuxPub!$C$2:$M$132,MATCH(K$4,PinMuxPub!$C$2:$M$2,0),FALSE)),"",VLOOKUP($F269,PinMuxPub!$C$2:$M$132,MATCH(K$4,PinMuxPub!$C$2:$M$2,0),FALSE))</f>
        <v/>
      </c>
      <c r="L269" t="str">
        <f>IF(ISERROR(VLOOKUP($F269,PinMuxPub!$C$2:$M$132,MATCH(L$4,PinMuxPub!$C$2:$M$2,0),FALSE)),"",VLOOKUP($F269,PinMuxPub!$C$2:$M$132,MATCH(L$4,PinMuxPub!$C$2:$M$2,0),FALSE))</f>
        <v/>
      </c>
      <c r="M269" t="str">
        <f>IF(ISERROR(VLOOKUP($F269,PinMuxPub!$C$2:$M$132,MATCH(M$4,PinMuxPub!$C$2:$M$2,0),FALSE)),"",VLOOKUP($F269,PinMuxPub!$C$2:$M$132,MATCH(M$4,PinMuxPub!$C$2:$M$2,0),FALSE))</f>
        <v/>
      </c>
      <c r="N269" t="str">
        <f>IF(ISERROR(VLOOKUP($F269,PinMuxPub!$C$2:$M$132,MATCH(N$4,PinMuxPub!$C$2:$M$2,0),FALSE)),"",VLOOKUP($F269,PinMuxPub!$C$2:$M$132,MATCH(N$4,PinMuxPub!$C$2:$M$2,0),FALSE))</f>
        <v/>
      </c>
      <c r="O269" t="str">
        <f>IF(ISERROR(VLOOKUP($F269,PinMuxPub!$C$2:$M$132,MATCH(O$4,PinMuxPub!$C$2:$M$2,0),FALSE)),"",VLOOKUP($F269,PinMuxPub!$C$2:$M$132,MATCH(O$4,PinMuxPub!$C$2:$M$2,0),FALSE))</f>
        <v/>
      </c>
      <c r="P269" t="str">
        <f>IF(ISERROR(VLOOKUP($F269,PinMuxPub!$C$2:$M$132,MATCH(P$4,PinMuxPub!$C$2:$M$2,0),FALSE)),"",VLOOKUP($F269,PinMuxPub!$C$2:$M$132,MATCH(P$4,PinMuxPub!$C$2:$M$2,0),FALSE))</f>
        <v/>
      </c>
    </row>
    <row r="270" spans="1:16">
      <c r="A270" s="302">
        <f t="shared" si="35"/>
        <v>195</v>
      </c>
      <c r="B270" s="9">
        <f t="shared" si="32"/>
        <v>13</v>
      </c>
      <c r="C270" s="9">
        <f t="shared" si="33"/>
        <v>13</v>
      </c>
      <c r="D270" s="9" t="str">
        <f t="shared" si="34"/>
        <v>P</v>
      </c>
      <c r="E270" s="9">
        <f t="shared" si="36"/>
        <v>14</v>
      </c>
      <c r="I270" t="str">
        <f>IF(ISERROR(VLOOKUP($F270,PinMuxPub!$C$2:$M$132,MATCH(I$4,PinMuxPub!$C$2:$M$2,0),FALSE)),"",VLOOKUP($F270,PinMuxPub!$C$2:$M$132,MATCH(I$4,PinMuxPub!$C$2:$M$2,0),FALSE))</f>
        <v/>
      </c>
      <c r="J270" t="str">
        <f>IF(ISERROR(VLOOKUP($F270,PinMuxPub!$C$2:$M$132,MATCH(J$4,PinMuxPub!$C$2:$M$2,0),FALSE)),"",VLOOKUP($F270,PinMuxPub!$C$2:$M$132,MATCH(J$4,PinMuxPub!$C$2:$M$2,0),FALSE))</f>
        <v/>
      </c>
      <c r="K270" t="str">
        <f>IF(ISERROR(VLOOKUP($F270,PinMuxPub!$C$2:$M$132,MATCH(K$4,PinMuxPub!$C$2:$M$2,0),FALSE)),"",VLOOKUP($F270,PinMuxPub!$C$2:$M$132,MATCH(K$4,PinMuxPub!$C$2:$M$2,0),FALSE))</f>
        <v/>
      </c>
      <c r="L270" t="str">
        <f>IF(ISERROR(VLOOKUP($F270,PinMuxPub!$C$2:$M$132,MATCH(L$4,PinMuxPub!$C$2:$M$2,0),FALSE)),"",VLOOKUP($F270,PinMuxPub!$C$2:$M$132,MATCH(L$4,PinMuxPub!$C$2:$M$2,0),FALSE))</f>
        <v/>
      </c>
      <c r="M270" t="str">
        <f>IF(ISERROR(VLOOKUP($F270,PinMuxPub!$C$2:$M$132,MATCH(M$4,PinMuxPub!$C$2:$M$2,0),FALSE)),"",VLOOKUP($F270,PinMuxPub!$C$2:$M$132,MATCH(M$4,PinMuxPub!$C$2:$M$2,0),FALSE))</f>
        <v/>
      </c>
      <c r="N270" t="str">
        <f>IF(ISERROR(VLOOKUP($F270,PinMuxPub!$C$2:$M$132,MATCH(N$4,PinMuxPub!$C$2:$M$2,0),FALSE)),"",VLOOKUP($F270,PinMuxPub!$C$2:$M$132,MATCH(N$4,PinMuxPub!$C$2:$M$2,0),FALSE))</f>
        <v/>
      </c>
      <c r="O270" t="str">
        <f>IF(ISERROR(VLOOKUP($F270,PinMuxPub!$C$2:$M$132,MATCH(O$4,PinMuxPub!$C$2:$M$2,0),FALSE)),"",VLOOKUP($F270,PinMuxPub!$C$2:$M$132,MATCH(O$4,PinMuxPub!$C$2:$M$2,0),FALSE))</f>
        <v/>
      </c>
      <c r="P270" t="str">
        <f>IF(ISERROR(VLOOKUP($F270,PinMuxPub!$C$2:$M$132,MATCH(P$4,PinMuxPub!$C$2:$M$2,0),FALSE)),"",VLOOKUP($F270,PinMuxPub!$C$2:$M$132,MATCH(P$4,PinMuxPub!$C$2:$M$2,0),FALSE))</f>
        <v/>
      </c>
    </row>
    <row r="271" spans="1:16">
      <c r="A271" s="302">
        <f t="shared" si="35"/>
        <v>195</v>
      </c>
      <c r="B271" s="9">
        <f t="shared" si="32"/>
        <v>13</v>
      </c>
      <c r="C271" s="9">
        <f t="shared" si="33"/>
        <v>13</v>
      </c>
      <c r="D271" s="9" t="str">
        <f t="shared" si="34"/>
        <v>P</v>
      </c>
      <c r="E271" s="9">
        <f t="shared" si="36"/>
        <v>14</v>
      </c>
      <c r="I271" t="str">
        <f>IF(ISERROR(VLOOKUP($F271,PinMuxPub!$C$2:$M$132,MATCH(I$4,PinMuxPub!$C$2:$M$2,0),FALSE)),"",VLOOKUP($F271,PinMuxPub!$C$2:$M$132,MATCH(I$4,PinMuxPub!$C$2:$M$2,0),FALSE))</f>
        <v/>
      </c>
      <c r="J271" t="str">
        <f>IF(ISERROR(VLOOKUP($F271,PinMuxPub!$C$2:$M$132,MATCH(J$4,PinMuxPub!$C$2:$M$2,0),FALSE)),"",VLOOKUP($F271,PinMuxPub!$C$2:$M$132,MATCH(J$4,PinMuxPub!$C$2:$M$2,0),FALSE))</f>
        <v/>
      </c>
      <c r="K271" t="str">
        <f>IF(ISERROR(VLOOKUP($F271,PinMuxPub!$C$2:$M$132,MATCH(K$4,PinMuxPub!$C$2:$M$2,0),FALSE)),"",VLOOKUP($F271,PinMuxPub!$C$2:$M$132,MATCH(K$4,PinMuxPub!$C$2:$M$2,0),FALSE))</f>
        <v/>
      </c>
      <c r="L271" t="str">
        <f>IF(ISERROR(VLOOKUP($F271,PinMuxPub!$C$2:$M$132,MATCH(L$4,PinMuxPub!$C$2:$M$2,0),FALSE)),"",VLOOKUP($F271,PinMuxPub!$C$2:$M$132,MATCH(L$4,PinMuxPub!$C$2:$M$2,0),FALSE))</f>
        <v/>
      </c>
      <c r="M271" t="str">
        <f>IF(ISERROR(VLOOKUP($F271,PinMuxPub!$C$2:$M$132,MATCH(M$4,PinMuxPub!$C$2:$M$2,0),FALSE)),"",VLOOKUP($F271,PinMuxPub!$C$2:$M$132,MATCH(M$4,PinMuxPub!$C$2:$M$2,0),FALSE))</f>
        <v/>
      </c>
      <c r="N271" t="str">
        <f>IF(ISERROR(VLOOKUP($F271,PinMuxPub!$C$2:$M$132,MATCH(N$4,PinMuxPub!$C$2:$M$2,0),FALSE)),"",VLOOKUP($F271,PinMuxPub!$C$2:$M$132,MATCH(N$4,PinMuxPub!$C$2:$M$2,0),FALSE))</f>
        <v/>
      </c>
      <c r="O271" t="str">
        <f>IF(ISERROR(VLOOKUP($F271,PinMuxPub!$C$2:$M$132,MATCH(O$4,PinMuxPub!$C$2:$M$2,0),FALSE)),"",VLOOKUP($F271,PinMuxPub!$C$2:$M$132,MATCH(O$4,PinMuxPub!$C$2:$M$2,0),FALSE))</f>
        <v/>
      </c>
      <c r="P271" t="str">
        <f>IF(ISERROR(VLOOKUP($F271,PinMuxPub!$C$2:$M$132,MATCH(P$4,PinMuxPub!$C$2:$M$2,0),FALSE)),"",VLOOKUP($F271,PinMuxPub!$C$2:$M$132,MATCH(P$4,PinMuxPub!$C$2:$M$2,0),FALSE))</f>
        <v/>
      </c>
    </row>
    <row r="272" spans="1:16">
      <c r="A272" s="302">
        <f t="shared" si="35"/>
        <v>195</v>
      </c>
      <c r="B272" s="9">
        <f t="shared" si="32"/>
        <v>13</v>
      </c>
      <c r="C272" s="9">
        <f t="shared" si="33"/>
        <v>13</v>
      </c>
      <c r="D272" s="9" t="str">
        <f t="shared" si="34"/>
        <v>P</v>
      </c>
      <c r="E272" s="9">
        <f t="shared" si="36"/>
        <v>14</v>
      </c>
      <c r="I272" t="str">
        <f>IF(ISERROR(VLOOKUP($F272,PinMuxPub!$C$2:$M$132,MATCH(I$4,PinMuxPub!$C$2:$M$2,0),FALSE)),"",VLOOKUP($F272,PinMuxPub!$C$2:$M$132,MATCH(I$4,PinMuxPub!$C$2:$M$2,0),FALSE))</f>
        <v/>
      </c>
      <c r="J272" t="str">
        <f>IF(ISERROR(VLOOKUP($F272,PinMuxPub!$C$2:$M$132,MATCH(J$4,PinMuxPub!$C$2:$M$2,0),FALSE)),"",VLOOKUP($F272,PinMuxPub!$C$2:$M$132,MATCH(J$4,PinMuxPub!$C$2:$M$2,0),FALSE))</f>
        <v/>
      </c>
      <c r="K272" t="str">
        <f>IF(ISERROR(VLOOKUP($F272,PinMuxPub!$C$2:$M$132,MATCH(K$4,PinMuxPub!$C$2:$M$2,0),FALSE)),"",VLOOKUP($F272,PinMuxPub!$C$2:$M$132,MATCH(K$4,PinMuxPub!$C$2:$M$2,0),FALSE))</f>
        <v/>
      </c>
      <c r="L272" t="str">
        <f>IF(ISERROR(VLOOKUP($F272,PinMuxPub!$C$2:$M$132,MATCH(L$4,PinMuxPub!$C$2:$M$2,0),FALSE)),"",VLOOKUP($F272,PinMuxPub!$C$2:$M$132,MATCH(L$4,PinMuxPub!$C$2:$M$2,0),FALSE))</f>
        <v/>
      </c>
      <c r="M272" t="str">
        <f>IF(ISERROR(VLOOKUP($F272,PinMuxPub!$C$2:$M$132,MATCH(M$4,PinMuxPub!$C$2:$M$2,0),FALSE)),"",VLOOKUP($F272,PinMuxPub!$C$2:$M$132,MATCH(M$4,PinMuxPub!$C$2:$M$2,0),FALSE))</f>
        <v/>
      </c>
      <c r="N272" t="str">
        <f>IF(ISERROR(VLOOKUP($F272,PinMuxPub!$C$2:$M$132,MATCH(N$4,PinMuxPub!$C$2:$M$2,0),FALSE)),"",VLOOKUP($F272,PinMuxPub!$C$2:$M$132,MATCH(N$4,PinMuxPub!$C$2:$M$2,0),FALSE))</f>
        <v/>
      </c>
      <c r="O272" t="str">
        <f>IF(ISERROR(VLOOKUP($F272,PinMuxPub!$C$2:$M$132,MATCH(O$4,PinMuxPub!$C$2:$M$2,0),FALSE)),"",VLOOKUP($F272,PinMuxPub!$C$2:$M$132,MATCH(O$4,PinMuxPub!$C$2:$M$2,0),FALSE))</f>
        <v/>
      </c>
      <c r="P272" t="str">
        <f>IF(ISERROR(VLOOKUP($F272,PinMuxPub!$C$2:$M$132,MATCH(P$4,PinMuxPub!$C$2:$M$2,0),FALSE)),"",VLOOKUP($F272,PinMuxPub!$C$2:$M$132,MATCH(P$4,PinMuxPub!$C$2:$M$2,0),FALSE))</f>
        <v/>
      </c>
    </row>
    <row r="273" spans="1:16">
      <c r="A273" s="302">
        <f t="shared" si="35"/>
        <v>195</v>
      </c>
      <c r="B273" s="9">
        <f t="shared" si="32"/>
        <v>13</v>
      </c>
      <c r="C273" s="9">
        <f t="shared" si="33"/>
        <v>13</v>
      </c>
      <c r="D273" s="9" t="str">
        <f t="shared" si="34"/>
        <v>P</v>
      </c>
      <c r="E273" s="9">
        <f t="shared" si="36"/>
        <v>14</v>
      </c>
      <c r="I273" t="str">
        <f>IF(ISERROR(VLOOKUP($F273,PinMuxPub!$C$2:$M$132,MATCH(I$4,PinMuxPub!$C$2:$M$2,0),FALSE)),"",VLOOKUP($F273,PinMuxPub!$C$2:$M$132,MATCH(I$4,PinMuxPub!$C$2:$M$2,0),FALSE))</f>
        <v/>
      </c>
      <c r="J273" t="str">
        <f>IF(ISERROR(VLOOKUP($F273,PinMuxPub!$C$2:$M$132,MATCH(J$4,PinMuxPub!$C$2:$M$2,0),FALSE)),"",VLOOKUP($F273,PinMuxPub!$C$2:$M$132,MATCH(J$4,PinMuxPub!$C$2:$M$2,0),FALSE))</f>
        <v/>
      </c>
      <c r="K273" t="str">
        <f>IF(ISERROR(VLOOKUP($F273,PinMuxPub!$C$2:$M$132,MATCH(K$4,PinMuxPub!$C$2:$M$2,0),FALSE)),"",VLOOKUP($F273,PinMuxPub!$C$2:$M$132,MATCH(K$4,PinMuxPub!$C$2:$M$2,0),FALSE))</f>
        <v/>
      </c>
      <c r="L273" t="str">
        <f>IF(ISERROR(VLOOKUP($F273,PinMuxPub!$C$2:$M$132,MATCH(L$4,PinMuxPub!$C$2:$M$2,0),FALSE)),"",VLOOKUP($F273,PinMuxPub!$C$2:$M$132,MATCH(L$4,PinMuxPub!$C$2:$M$2,0),FALSE))</f>
        <v/>
      </c>
      <c r="M273" t="str">
        <f>IF(ISERROR(VLOOKUP($F273,PinMuxPub!$C$2:$M$132,MATCH(M$4,PinMuxPub!$C$2:$M$2,0),FALSE)),"",VLOOKUP($F273,PinMuxPub!$C$2:$M$132,MATCH(M$4,PinMuxPub!$C$2:$M$2,0),FALSE))</f>
        <v/>
      </c>
      <c r="N273" t="str">
        <f>IF(ISERROR(VLOOKUP($F273,PinMuxPub!$C$2:$M$132,MATCH(N$4,PinMuxPub!$C$2:$M$2,0),FALSE)),"",VLOOKUP($F273,PinMuxPub!$C$2:$M$132,MATCH(N$4,PinMuxPub!$C$2:$M$2,0),FALSE))</f>
        <v/>
      </c>
      <c r="O273" t="str">
        <f>IF(ISERROR(VLOOKUP($F273,PinMuxPub!$C$2:$M$132,MATCH(O$4,PinMuxPub!$C$2:$M$2,0),FALSE)),"",VLOOKUP($F273,PinMuxPub!$C$2:$M$132,MATCH(O$4,PinMuxPub!$C$2:$M$2,0),FALSE))</f>
        <v/>
      </c>
      <c r="P273" t="str">
        <f>IF(ISERROR(VLOOKUP($F273,PinMuxPub!$C$2:$M$132,MATCH(P$4,PinMuxPub!$C$2:$M$2,0),FALSE)),"",VLOOKUP($F273,PinMuxPub!$C$2:$M$132,MATCH(P$4,PinMuxPub!$C$2:$M$2,0),FALSE))</f>
        <v/>
      </c>
    </row>
    <row r="274" spans="1:16">
      <c r="A274" s="302">
        <f t="shared" si="35"/>
        <v>195</v>
      </c>
      <c r="B274" s="9">
        <f t="shared" si="32"/>
        <v>13</v>
      </c>
      <c r="C274" s="9">
        <f t="shared" si="33"/>
        <v>13</v>
      </c>
      <c r="D274" s="9" t="str">
        <f t="shared" si="34"/>
        <v>P</v>
      </c>
      <c r="E274" s="9">
        <f t="shared" si="36"/>
        <v>14</v>
      </c>
      <c r="I274" t="str">
        <f>IF(ISERROR(VLOOKUP($F274,PinMuxPub!$C$2:$M$132,MATCH(I$4,PinMuxPub!$C$2:$M$2,0),FALSE)),"",VLOOKUP($F274,PinMuxPub!$C$2:$M$132,MATCH(I$4,PinMuxPub!$C$2:$M$2,0),FALSE))</f>
        <v/>
      </c>
      <c r="J274" t="str">
        <f>IF(ISERROR(VLOOKUP($F274,PinMuxPub!$C$2:$M$132,MATCH(J$4,PinMuxPub!$C$2:$M$2,0),FALSE)),"",VLOOKUP($F274,PinMuxPub!$C$2:$M$132,MATCH(J$4,PinMuxPub!$C$2:$M$2,0),FALSE))</f>
        <v/>
      </c>
      <c r="K274" t="str">
        <f>IF(ISERROR(VLOOKUP($F274,PinMuxPub!$C$2:$M$132,MATCH(K$4,PinMuxPub!$C$2:$M$2,0),FALSE)),"",VLOOKUP($F274,PinMuxPub!$C$2:$M$132,MATCH(K$4,PinMuxPub!$C$2:$M$2,0),FALSE))</f>
        <v/>
      </c>
      <c r="L274" t="str">
        <f>IF(ISERROR(VLOOKUP($F274,PinMuxPub!$C$2:$M$132,MATCH(L$4,PinMuxPub!$C$2:$M$2,0),FALSE)),"",VLOOKUP($F274,PinMuxPub!$C$2:$M$132,MATCH(L$4,PinMuxPub!$C$2:$M$2,0),FALSE))</f>
        <v/>
      </c>
      <c r="M274" t="str">
        <f>IF(ISERROR(VLOOKUP($F274,PinMuxPub!$C$2:$M$132,MATCH(M$4,PinMuxPub!$C$2:$M$2,0),FALSE)),"",VLOOKUP($F274,PinMuxPub!$C$2:$M$132,MATCH(M$4,PinMuxPub!$C$2:$M$2,0),FALSE))</f>
        <v/>
      </c>
      <c r="N274" t="str">
        <f>IF(ISERROR(VLOOKUP($F274,PinMuxPub!$C$2:$M$132,MATCH(N$4,PinMuxPub!$C$2:$M$2,0),FALSE)),"",VLOOKUP($F274,PinMuxPub!$C$2:$M$132,MATCH(N$4,PinMuxPub!$C$2:$M$2,0),FALSE))</f>
        <v/>
      </c>
      <c r="O274" t="str">
        <f>IF(ISERROR(VLOOKUP($F274,PinMuxPub!$C$2:$M$132,MATCH(O$4,PinMuxPub!$C$2:$M$2,0),FALSE)),"",VLOOKUP($F274,PinMuxPub!$C$2:$M$132,MATCH(O$4,PinMuxPub!$C$2:$M$2,0),FALSE))</f>
        <v/>
      </c>
      <c r="P274" t="str">
        <f>IF(ISERROR(VLOOKUP($F274,PinMuxPub!$C$2:$M$132,MATCH(P$4,PinMuxPub!$C$2:$M$2,0),FALSE)),"",VLOOKUP($F274,PinMuxPub!$C$2:$M$132,MATCH(P$4,PinMuxPub!$C$2:$M$2,0),FALSE))</f>
        <v/>
      </c>
    </row>
    <row r="275" spans="1:16">
      <c r="A275" s="302">
        <f t="shared" si="35"/>
        <v>195</v>
      </c>
      <c r="B275" s="9">
        <f t="shared" si="32"/>
        <v>13</v>
      </c>
      <c r="C275" s="9">
        <f t="shared" si="33"/>
        <v>13</v>
      </c>
      <c r="D275" s="9" t="str">
        <f t="shared" si="34"/>
        <v>P</v>
      </c>
      <c r="E275" s="9">
        <f t="shared" si="36"/>
        <v>14</v>
      </c>
      <c r="I275" t="str">
        <f>IF(ISERROR(VLOOKUP($F275,PinMuxPub!$C$2:$M$132,MATCH(I$4,PinMuxPub!$C$2:$M$2,0),FALSE)),"",VLOOKUP($F275,PinMuxPub!$C$2:$M$132,MATCH(I$4,PinMuxPub!$C$2:$M$2,0),FALSE))</f>
        <v/>
      </c>
      <c r="J275" t="str">
        <f>IF(ISERROR(VLOOKUP($F275,PinMuxPub!$C$2:$M$132,MATCH(J$4,PinMuxPub!$C$2:$M$2,0),FALSE)),"",VLOOKUP($F275,PinMuxPub!$C$2:$M$132,MATCH(J$4,PinMuxPub!$C$2:$M$2,0),FALSE))</f>
        <v/>
      </c>
      <c r="K275" t="str">
        <f>IF(ISERROR(VLOOKUP($F275,PinMuxPub!$C$2:$M$132,MATCH(K$4,PinMuxPub!$C$2:$M$2,0),FALSE)),"",VLOOKUP($F275,PinMuxPub!$C$2:$M$132,MATCH(K$4,PinMuxPub!$C$2:$M$2,0),FALSE))</f>
        <v/>
      </c>
      <c r="L275" t="str">
        <f>IF(ISERROR(VLOOKUP($F275,PinMuxPub!$C$2:$M$132,MATCH(L$4,PinMuxPub!$C$2:$M$2,0),FALSE)),"",VLOOKUP($F275,PinMuxPub!$C$2:$M$132,MATCH(L$4,PinMuxPub!$C$2:$M$2,0),FALSE))</f>
        <v/>
      </c>
      <c r="M275" t="str">
        <f>IF(ISERROR(VLOOKUP($F275,PinMuxPub!$C$2:$M$132,MATCH(M$4,PinMuxPub!$C$2:$M$2,0),FALSE)),"",VLOOKUP($F275,PinMuxPub!$C$2:$M$132,MATCH(M$4,PinMuxPub!$C$2:$M$2,0),FALSE))</f>
        <v/>
      </c>
      <c r="N275" t="str">
        <f>IF(ISERROR(VLOOKUP($F275,PinMuxPub!$C$2:$M$132,MATCH(N$4,PinMuxPub!$C$2:$M$2,0),FALSE)),"",VLOOKUP($F275,PinMuxPub!$C$2:$M$132,MATCH(N$4,PinMuxPub!$C$2:$M$2,0),FALSE))</f>
        <v/>
      </c>
      <c r="O275" t="str">
        <f>IF(ISERROR(VLOOKUP($F275,PinMuxPub!$C$2:$M$132,MATCH(O$4,PinMuxPub!$C$2:$M$2,0),FALSE)),"",VLOOKUP($F275,PinMuxPub!$C$2:$M$132,MATCH(O$4,PinMuxPub!$C$2:$M$2,0),FALSE))</f>
        <v/>
      </c>
      <c r="P275" t="str">
        <f>IF(ISERROR(VLOOKUP($F275,PinMuxPub!$C$2:$M$132,MATCH(P$4,PinMuxPub!$C$2:$M$2,0),FALSE)),"",VLOOKUP($F275,PinMuxPub!$C$2:$M$132,MATCH(P$4,PinMuxPub!$C$2:$M$2,0),FALSE))</f>
        <v/>
      </c>
    </row>
    <row r="276" spans="1:16">
      <c r="A276" s="302">
        <f t="shared" si="35"/>
        <v>195</v>
      </c>
      <c r="B276" s="9">
        <f t="shared" si="32"/>
        <v>13</v>
      </c>
      <c r="C276" s="9">
        <f t="shared" si="33"/>
        <v>13</v>
      </c>
      <c r="D276" s="9" t="str">
        <f t="shared" si="34"/>
        <v>P</v>
      </c>
      <c r="E276" s="9">
        <f t="shared" si="36"/>
        <v>14</v>
      </c>
      <c r="I276" t="str">
        <f>IF(ISERROR(VLOOKUP($F276,PinMuxPub!$C$2:$M$132,MATCH(I$4,PinMuxPub!$C$2:$M$2,0),FALSE)),"",VLOOKUP($F276,PinMuxPub!$C$2:$M$132,MATCH(I$4,PinMuxPub!$C$2:$M$2,0),FALSE))</f>
        <v/>
      </c>
      <c r="J276" t="str">
        <f>IF(ISERROR(VLOOKUP($F276,PinMuxPub!$C$2:$M$132,MATCH(J$4,PinMuxPub!$C$2:$M$2,0),FALSE)),"",VLOOKUP($F276,PinMuxPub!$C$2:$M$132,MATCH(J$4,PinMuxPub!$C$2:$M$2,0),FALSE))</f>
        <v/>
      </c>
      <c r="K276" t="str">
        <f>IF(ISERROR(VLOOKUP($F276,PinMuxPub!$C$2:$M$132,MATCH(K$4,PinMuxPub!$C$2:$M$2,0),FALSE)),"",VLOOKUP($F276,PinMuxPub!$C$2:$M$132,MATCH(K$4,PinMuxPub!$C$2:$M$2,0),FALSE))</f>
        <v/>
      </c>
      <c r="L276" t="str">
        <f>IF(ISERROR(VLOOKUP($F276,PinMuxPub!$C$2:$M$132,MATCH(L$4,PinMuxPub!$C$2:$M$2,0),FALSE)),"",VLOOKUP($F276,PinMuxPub!$C$2:$M$132,MATCH(L$4,PinMuxPub!$C$2:$M$2,0),FALSE))</f>
        <v/>
      </c>
      <c r="M276" t="str">
        <f>IF(ISERROR(VLOOKUP($F276,PinMuxPub!$C$2:$M$132,MATCH(M$4,PinMuxPub!$C$2:$M$2,0),FALSE)),"",VLOOKUP($F276,PinMuxPub!$C$2:$M$132,MATCH(M$4,PinMuxPub!$C$2:$M$2,0),FALSE))</f>
        <v/>
      </c>
      <c r="N276" t="str">
        <f>IF(ISERROR(VLOOKUP($F276,PinMuxPub!$C$2:$M$132,MATCH(N$4,PinMuxPub!$C$2:$M$2,0),FALSE)),"",VLOOKUP($F276,PinMuxPub!$C$2:$M$132,MATCH(N$4,PinMuxPub!$C$2:$M$2,0),FALSE))</f>
        <v/>
      </c>
      <c r="O276" t="str">
        <f>IF(ISERROR(VLOOKUP($F276,PinMuxPub!$C$2:$M$132,MATCH(O$4,PinMuxPub!$C$2:$M$2,0),FALSE)),"",VLOOKUP($F276,PinMuxPub!$C$2:$M$132,MATCH(O$4,PinMuxPub!$C$2:$M$2,0),FALSE))</f>
        <v/>
      </c>
      <c r="P276" t="str">
        <f>IF(ISERROR(VLOOKUP($F276,PinMuxPub!$C$2:$M$132,MATCH(P$4,PinMuxPub!$C$2:$M$2,0),FALSE)),"",VLOOKUP($F276,PinMuxPub!$C$2:$M$132,MATCH(P$4,PinMuxPub!$C$2:$M$2,0),FALSE))</f>
        <v/>
      </c>
    </row>
    <row r="277" spans="1:16">
      <c r="A277" s="302">
        <f t="shared" si="35"/>
        <v>195</v>
      </c>
      <c r="B277" s="9">
        <f t="shared" si="32"/>
        <v>13</v>
      </c>
      <c r="C277" s="9">
        <f t="shared" si="33"/>
        <v>13</v>
      </c>
      <c r="D277" s="9" t="str">
        <f t="shared" si="34"/>
        <v>P</v>
      </c>
      <c r="E277" s="9">
        <f t="shared" si="36"/>
        <v>14</v>
      </c>
      <c r="I277" t="str">
        <f>IF(ISERROR(VLOOKUP($F277,PinMuxPub!$C$2:$M$132,MATCH(I$4,PinMuxPub!$C$2:$M$2,0),FALSE)),"",VLOOKUP($F277,PinMuxPub!$C$2:$M$132,MATCH(I$4,PinMuxPub!$C$2:$M$2,0),FALSE))</f>
        <v/>
      </c>
      <c r="J277" t="str">
        <f>IF(ISERROR(VLOOKUP($F277,PinMuxPub!$C$2:$M$132,MATCH(J$4,PinMuxPub!$C$2:$M$2,0),FALSE)),"",VLOOKUP($F277,PinMuxPub!$C$2:$M$132,MATCH(J$4,PinMuxPub!$C$2:$M$2,0),FALSE))</f>
        <v/>
      </c>
      <c r="K277" t="str">
        <f>IF(ISERROR(VLOOKUP($F277,PinMuxPub!$C$2:$M$132,MATCH(K$4,PinMuxPub!$C$2:$M$2,0),FALSE)),"",VLOOKUP($F277,PinMuxPub!$C$2:$M$132,MATCH(K$4,PinMuxPub!$C$2:$M$2,0),FALSE))</f>
        <v/>
      </c>
      <c r="L277" t="str">
        <f>IF(ISERROR(VLOOKUP($F277,PinMuxPub!$C$2:$M$132,MATCH(L$4,PinMuxPub!$C$2:$M$2,0),FALSE)),"",VLOOKUP($F277,PinMuxPub!$C$2:$M$132,MATCH(L$4,PinMuxPub!$C$2:$M$2,0),FALSE))</f>
        <v/>
      </c>
      <c r="M277" t="str">
        <f>IF(ISERROR(VLOOKUP($F277,PinMuxPub!$C$2:$M$132,MATCH(M$4,PinMuxPub!$C$2:$M$2,0),FALSE)),"",VLOOKUP($F277,PinMuxPub!$C$2:$M$132,MATCH(M$4,PinMuxPub!$C$2:$M$2,0),FALSE))</f>
        <v/>
      </c>
      <c r="N277" t="str">
        <f>IF(ISERROR(VLOOKUP($F277,PinMuxPub!$C$2:$M$132,MATCH(N$4,PinMuxPub!$C$2:$M$2,0),FALSE)),"",VLOOKUP($F277,PinMuxPub!$C$2:$M$132,MATCH(N$4,PinMuxPub!$C$2:$M$2,0),FALSE))</f>
        <v/>
      </c>
      <c r="O277" t="str">
        <f>IF(ISERROR(VLOOKUP($F277,PinMuxPub!$C$2:$M$132,MATCH(O$4,PinMuxPub!$C$2:$M$2,0),FALSE)),"",VLOOKUP($F277,PinMuxPub!$C$2:$M$132,MATCH(O$4,PinMuxPub!$C$2:$M$2,0),FALSE))</f>
        <v/>
      </c>
      <c r="P277" t="str">
        <f>IF(ISERROR(VLOOKUP($F277,PinMuxPub!$C$2:$M$132,MATCH(P$4,PinMuxPub!$C$2:$M$2,0),FALSE)),"",VLOOKUP($F277,PinMuxPub!$C$2:$M$132,MATCH(P$4,PinMuxPub!$C$2:$M$2,0),FALSE))</f>
        <v/>
      </c>
    </row>
    <row r="278" spans="1:16">
      <c r="A278" s="302">
        <f t="shared" si="35"/>
        <v>195</v>
      </c>
      <c r="B278" s="9">
        <f t="shared" si="32"/>
        <v>13</v>
      </c>
      <c r="C278" s="9">
        <f t="shared" si="33"/>
        <v>13</v>
      </c>
      <c r="D278" s="9" t="str">
        <f t="shared" si="34"/>
        <v>P</v>
      </c>
      <c r="E278" s="9">
        <f t="shared" si="36"/>
        <v>14</v>
      </c>
      <c r="I278" t="str">
        <f>IF(ISERROR(VLOOKUP($F278,PinMuxPub!$C$2:$M$132,MATCH(I$4,PinMuxPub!$C$2:$M$2,0),FALSE)),"",VLOOKUP($F278,PinMuxPub!$C$2:$M$132,MATCH(I$4,PinMuxPub!$C$2:$M$2,0),FALSE))</f>
        <v/>
      </c>
      <c r="J278" t="str">
        <f>IF(ISERROR(VLOOKUP($F278,PinMuxPub!$C$2:$M$132,MATCH(J$4,PinMuxPub!$C$2:$M$2,0),FALSE)),"",VLOOKUP($F278,PinMuxPub!$C$2:$M$132,MATCH(J$4,PinMuxPub!$C$2:$M$2,0),FALSE))</f>
        <v/>
      </c>
      <c r="K278" t="str">
        <f>IF(ISERROR(VLOOKUP($F278,PinMuxPub!$C$2:$M$132,MATCH(K$4,PinMuxPub!$C$2:$M$2,0),FALSE)),"",VLOOKUP($F278,PinMuxPub!$C$2:$M$132,MATCH(K$4,PinMuxPub!$C$2:$M$2,0),FALSE))</f>
        <v/>
      </c>
      <c r="L278" t="str">
        <f>IF(ISERROR(VLOOKUP($F278,PinMuxPub!$C$2:$M$132,MATCH(L$4,PinMuxPub!$C$2:$M$2,0),FALSE)),"",VLOOKUP($F278,PinMuxPub!$C$2:$M$132,MATCH(L$4,PinMuxPub!$C$2:$M$2,0),FALSE))</f>
        <v/>
      </c>
      <c r="M278" t="str">
        <f>IF(ISERROR(VLOOKUP($F278,PinMuxPub!$C$2:$M$132,MATCH(M$4,PinMuxPub!$C$2:$M$2,0),FALSE)),"",VLOOKUP($F278,PinMuxPub!$C$2:$M$132,MATCH(M$4,PinMuxPub!$C$2:$M$2,0),FALSE))</f>
        <v/>
      </c>
      <c r="N278" t="str">
        <f>IF(ISERROR(VLOOKUP($F278,PinMuxPub!$C$2:$M$132,MATCH(N$4,PinMuxPub!$C$2:$M$2,0),FALSE)),"",VLOOKUP($F278,PinMuxPub!$C$2:$M$132,MATCH(N$4,PinMuxPub!$C$2:$M$2,0),FALSE))</f>
        <v/>
      </c>
      <c r="O278" t="str">
        <f>IF(ISERROR(VLOOKUP($F278,PinMuxPub!$C$2:$M$132,MATCH(O$4,PinMuxPub!$C$2:$M$2,0),FALSE)),"",VLOOKUP($F278,PinMuxPub!$C$2:$M$132,MATCH(O$4,PinMuxPub!$C$2:$M$2,0),FALSE))</f>
        <v/>
      </c>
      <c r="P278" t="str">
        <f>IF(ISERROR(VLOOKUP($F278,PinMuxPub!$C$2:$M$132,MATCH(P$4,PinMuxPub!$C$2:$M$2,0),FALSE)),"",VLOOKUP($F278,PinMuxPub!$C$2:$M$132,MATCH(P$4,PinMuxPub!$C$2:$M$2,0),FALSE))</f>
        <v/>
      </c>
    </row>
    <row r="279" spans="1:16">
      <c r="A279" s="302">
        <f t="shared" si="35"/>
        <v>195</v>
      </c>
      <c r="B279" s="9">
        <f t="shared" si="32"/>
        <v>13</v>
      </c>
      <c r="C279" s="9">
        <f t="shared" si="33"/>
        <v>13</v>
      </c>
      <c r="D279" s="9" t="str">
        <f t="shared" si="34"/>
        <v>P</v>
      </c>
      <c r="E279" s="9">
        <f t="shared" si="36"/>
        <v>14</v>
      </c>
      <c r="I279" t="str">
        <f>IF(ISERROR(VLOOKUP($F279,PinMuxPub!$C$2:$M$132,MATCH(I$4,PinMuxPub!$C$2:$M$2,0),FALSE)),"",VLOOKUP($F279,PinMuxPub!$C$2:$M$132,MATCH(I$4,PinMuxPub!$C$2:$M$2,0),FALSE))</f>
        <v/>
      </c>
      <c r="J279" t="str">
        <f>IF(ISERROR(VLOOKUP($F279,PinMuxPub!$C$2:$M$132,MATCH(J$4,PinMuxPub!$C$2:$M$2,0),FALSE)),"",VLOOKUP($F279,PinMuxPub!$C$2:$M$132,MATCH(J$4,PinMuxPub!$C$2:$M$2,0),FALSE))</f>
        <v/>
      </c>
      <c r="K279" t="str">
        <f>IF(ISERROR(VLOOKUP($F279,PinMuxPub!$C$2:$M$132,MATCH(K$4,PinMuxPub!$C$2:$M$2,0),FALSE)),"",VLOOKUP($F279,PinMuxPub!$C$2:$M$132,MATCH(K$4,PinMuxPub!$C$2:$M$2,0),FALSE))</f>
        <v/>
      </c>
      <c r="L279" t="str">
        <f>IF(ISERROR(VLOOKUP($F279,PinMuxPub!$C$2:$M$132,MATCH(L$4,PinMuxPub!$C$2:$M$2,0),FALSE)),"",VLOOKUP($F279,PinMuxPub!$C$2:$M$132,MATCH(L$4,PinMuxPub!$C$2:$M$2,0),FALSE))</f>
        <v/>
      </c>
      <c r="M279" t="str">
        <f>IF(ISERROR(VLOOKUP($F279,PinMuxPub!$C$2:$M$132,MATCH(M$4,PinMuxPub!$C$2:$M$2,0),FALSE)),"",VLOOKUP($F279,PinMuxPub!$C$2:$M$132,MATCH(M$4,PinMuxPub!$C$2:$M$2,0),FALSE))</f>
        <v/>
      </c>
      <c r="N279" t="str">
        <f>IF(ISERROR(VLOOKUP($F279,PinMuxPub!$C$2:$M$132,MATCH(N$4,PinMuxPub!$C$2:$M$2,0),FALSE)),"",VLOOKUP($F279,PinMuxPub!$C$2:$M$132,MATCH(N$4,PinMuxPub!$C$2:$M$2,0),FALSE))</f>
        <v/>
      </c>
      <c r="O279" t="str">
        <f>IF(ISERROR(VLOOKUP($F279,PinMuxPub!$C$2:$M$132,MATCH(O$4,PinMuxPub!$C$2:$M$2,0),FALSE)),"",VLOOKUP($F279,PinMuxPub!$C$2:$M$132,MATCH(O$4,PinMuxPub!$C$2:$M$2,0),FALSE))</f>
        <v/>
      </c>
      <c r="P279" t="str">
        <f>IF(ISERROR(VLOOKUP($F279,PinMuxPub!$C$2:$M$132,MATCH(P$4,PinMuxPub!$C$2:$M$2,0),FALSE)),"",VLOOKUP($F279,PinMuxPub!$C$2:$M$132,MATCH(P$4,PinMuxPub!$C$2:$M$2,0),FALSE))</f>
        <v/>
      </c>
    </row>
    <row r="280" spans="1:16">
      <c r="A280" s="302">
        <f t="shared" si="35"/>
        <v>195</v>
      </c>
      <c r="B280" s="9">
        <f t="shared" si="32"/>
        <v>13</v>
      </c>
      <c r="C280" s="9">
        <f t="shared" si="33"/>
        <v>13</v>
      </c>
      <c r="D280" s="9" t="str">
        <f t="shared" si="34"/>
        <v>P</v>
      </c>
      <c r="E280" s="9">
        <f t="shared" si="36"/>
        <v>14</v>
      </c>
      <c r="I280" t="str">
        <f>IF(ISERROR(VLOOKUP($F280,PinMuxPub!$C$2:$M$132,MATCH(I$4,PinMuxPub!$C$2:$M$2,0),FALSE)),"",VLOOKUP($F280,PinMuxPub!$C$2:$M$132,MATCH(I$4,PinMuxPub!$C$2:$M$2,0),FALSE))</f>
        <v/>
      </c>
      <c r="J280" t="str">
        <f>IF(ISERROR(VLOOKUP($F280,PinMuxPub!$C$2:$M$132,MATCH(J$4,PinMuxPub!$C$2:$M$2,0),FALSE)),"",VLOOKUP($F280,PinMuxPub!$C$2:$M$132,MATCH(J$4,PinMuxPub!$C$2:$M$2,0),FALSE))</f>
        <v/>
      </c>
      <c r="K280" t="str">
        <f>IF(ISERROR(VLOOKUP($F280,PinMuxPub!$C$2:$M$132,MATCH(K$4,PinMuxPub!$C$2:$M$2,0),FALSE)),"",VLOOKUP($F280,PinMuxPub!$C$2:$M$132,MATCH(K$4,PinMuxPub!$C$2:$M$2,0),FALSE))</f>
        <v/>
      </c>
      <c r="L280" t="str">
        <f>IF(ISERROR(VLOOKUP($F280,PinMuxPub!$C$2:$M$132,MATCH(L$4,PinMuxPub!$C$2:$M$2,0),FALSE)),"",VLOOKUP($F280,PinMuxPub!$C$2:$M$132,MATCH(L$4,PinMuxPub!$C$2:$M$2,0),FALSE))</f>
        <v/>
      </c>
      <c r="M280" t="str">
        <f>IF(ISERROR(VLOOKUP($F280,PinMuxPub!$C$2:$M$132,MATCH(M$4,PinMuxPub!$C$2:$M$2,0),FALSE)),"",VLOOKUP($F280,PinMuxPub!$C$2:$M$132,MATCH(M$4,PinMuxPub!$C$2:$M$2,0),FALSE))</f>
        <v/>
      </c>
      <c r="N280" t="str">
        <f>IF(ISERROR(VLOOKUP($F280,PinMuxPub!$C$2:$M$132,MATCH(N$4,PinMuxPub!$C$2:$M$2,0),FALSE)),"",VLOOKUP($F280,PinMuxPub!$C$2:$M$132,MATCH(N$4,PinMuxPub!$C$2:$M$2,0),FALSE))</f>
        <v/>
      </c>
      <c r="O280" t="str">
        <f>IF(ISERROR(VLOOKUP($F280,PinMuxPub!$C$2:$M$132,MATCH(O$4,PinMuxPub!$C$2:$M$2,0),FALSE)),"",VLOOKUP($F280,PinMuxPub!$C$2:$M$132,MATCH(O$4,PinMuxPub!$C$2:$M$2,0),FALSE))</f>
        <v/>
      </c>
      <c r="P280" t="str">
        <f>IF(ISERROR(VLOOKUP($F280,PinMuxPub!$C$2:$M$132,MATCH(P$4,PinMuxPub!$C$2:$M$2,0),FALSE)),"",VLOOKUP($F280,PinMuxPub!$C$2:$M$132,MATCH(P$4,PinMuxPub!$C$2:$M$2,0),FALSE))</f>
        <v/>
      </c>
    </row>
    <row r="281" spans="1:16">
      <c r="A281" s="302">
        <f t="shared" si="35"/>
        <v>195</v>
      </c>
      <c r="B281" s="9">
        <f t="shared" si="32"/>
        <v>13</v>
      </c>
      <c r="C281" s="9">
        <f t="shared" si="33"/>
        <v>13</v>
      </c>
      <c r="D281" s="9" t="str">
        <f t="shared" si="34"/>
        <v>P</v>
      </c>
      <c r="E281" s="9">
        <f t="shared" si="36"/>
        <v>14</v>
      </c>
      <c r="I281" t="str">
        <f>IF(ISERROR(VLOOKUP($F281,PinMuxPub!$C$2:$M$132,MATCH(I$4,PinMuxPub!$C$2:$M$2,0),FALSE)),"",VLOOKUP($F281,PinMuxPub!$C$2:$M$132,MATCH(I$4,PinMuxPub!$C$2:$M$2,0),FALSE))</f>
        <v/>
      </c>
      <c r="J281" t="str">
        <f>IF(ISERROR(VLOOKUP($F281,PinMuxPub!$C$2:$M$132,MATCH(J$4,PinMuxPub!$C$2:$M$2,0),FALSE)),"",VLOOKUP($F281,PinMuxPub!$C$2:$M$132,MATCH(J$4,PinMuxPub!$C$2:$M$2,0),FALSE))</f>
        <v/>
      </c>
      <c r="K281" t="str">
        <f>IF(ISERROR(VLOOKUP($F281,PinMuxPub!$C$2:$M$132,MATCH(K$4,PinMuxPub!$C$2:$M$2,0),FALSE)),"",VLOOKUP($F281,PinMuxPub!$C$2:$M$132,MATCH(K$4,PinMuxPub!$C$2:$M$2,0),FALSE))</f>
        <v/>
      </c>
      <c r="L281" t="str">
        <f>IF(ISERROR(VLOOKUP($F281,PinMuxPub!$C$2:$M$132,MATCH(L$4,PinMuxPub!$C$2:$M$2,0),FALSE)),"",VLOOKUP($F281,PinMuxPub!$C$2:$M$132,MATCH(L$4,PinMuxPub!$C$2:$M$2,0),FALSE))</f>
        <v/>
      </c>
      <c r="M281" t="str">
        <f>IF(ISERROR(VLOOKUP($F281,PinMuxPub!$C$2:$M$132,MATCH(M$4,PinMuxPub!$C$2:$M$2,0),FALSE)),"",VLOOKUP($F281,PinMuxPub!$C$2:$M$132,MATCH(M$4,PinMuxPub!$C$2:$M$2,0),FALSE))</f>
        <v/>
      </c>
      <c r="N281" t="str">
        <f>IF(ISERROR(VLOOKUP($F281,PinMuxPub!$C$2:$M$132,MATCH(N$4,PinMuxPub!$C$2:$M$2,0),FALSE)),"",VLOOKUP($F281,PinMuxPub!$C$2:$M$132,MATCH(N$4,PinMuxPub!$C$2:$M$2,0),FALSE))</f>
        <v/>
      </c>
      <c r="O281" t="str">
        <f>IF(ISERROR(VLOOKUP($F281,PinMuxPub!$C$2:$M$132,MATCH(O$4,PinMuxPub!$C$2:$M$2,0),FALSE)),"",VLOOKUP($F281,PinMuxPub!$C$2:$M$132,MATCH(O$4,PinMuxPub!$C$2:$M$2,0),FALSE))</f>
        <v/>
      </c>
      <c r="P281" t="str">
        <f>IF(ISERROR(VLOOKUP($F281,PinMuxPub!$C$2:$M$132,MATCH(P$4,PinMuxPub!$C$2:$M$2,0),FALSE)),"",VLOOKUP($F281,PinMuxPub!$C$2:$M$132,MATCH(P$4,PinMuxPub!$C$2:$M$2,0),FALSE))</f>
        <v/>
      </c>
    </row>
    <row r="282" spans="1:16">
      <c r="A282" s="302">
        <f t="shared" si="35"/>
        <v>195</v>
      </c>
      <c r="B282" s="9">
        <f t="shared" si="32"/>
        <v>13</v>
      </c>
      <c r="C282" s="9">
        <f t="shared" si="33"/>
        <v>13</v>
      </c>
      <c r="D282" s="9" t="str">
        <f t="shared" si="34"/>
        <v>P</v>
      </c>
      <c r="E282" s="9">
        <f t="shared" si="36"/>
        <v>14</v>
      </c>
      <c r="I282" t="str">
        <f>IF(ISERROR(VLOOKUP($F282,PinMuxPub!$C$2:$M$132,MATCH(I$4,PinMuxPub!$C$2:$M$2,0),FALSE)),"",VLOOKUP($F282,PinMuxPub!$C$2:$M$132,MATCH(I$4,PinMuxPub!$C$2:$M$2,0),FALSE))</f>
        <v/>
      </c>
      <c r="J282" t="str">
        <f>IF(ISERROR(VLOOKUP($F282,PinMuxPub!$C$2:$M$132,MATCH(J$4,PinMuxPub!$C$2:$M$2,0),FALSE)),"",VLOOKUP($F282,PinMuxPub!$C$2:$M$132,MATCH(J$4,PinMuxPub!$C$2:$M$2,0),FALSE))</f>
        <v/>
      </c>
      <c r="K282" t="str">
        <f>IF(ISERROR(VLOOKUP($F282,PinMuxPub!$C$2:$M$132,MATCH(K$4,PinMuxPub!$C$2:$M$2,0),FALSE)),"",VLOOKUP($F282,PinMuxPub!$C$2:$M$132,MATCH(K$4,PinMuxPub!$C$2:$M$2,0),FALSE))</f>
        <v/>
      </c>
      <c r="L282" t="str">
        <f>IF(ISERROR(VLOOKUP($F282,PinMuxPub!$C$2:$M$132,MATCH(L$4,PinMuxPub!$C$2:$M$2,0),FALSE)),"",VLOOKUP($F282,PinMuxPub!$C$2:$M$132,MATCH(L$4,PinMuxPub!$C$2:$M$2,0),FALSE))</f>
        <v/>
      </c>
      <c r="M282" t="str">
        <f>IF(ISERROR(VLOOKUP($F282,PinMuxPub!$C$2:$M$132,MATCH(M$4,PinMuxPub!$C$2:$M$2,0),FALSE)),"",VLOOKUP($F282,PinMuxPub!$C$2:$M$132,MATCH(M$4,PinMuxPub!$C$2:$M$2,0),FALSE))</f>
        <v/>
      </c>
      <c r="N282" t="str">
        <f>IF(ISERROR(VLOOKUP($F282,PinMuxPub!$C$2:$M$132,MATCH(N$4,PinMuxPub!$C$2:$M$2,0),FALSE)),"",VLOOKUP($F282,PinMuxPub!$C$2:$M$132,MATCH(N$4,PinMuxPub!$C$2:$M$2,0),FALSE))</f>
        <v/>
      </c>
      <c r="O282" t="str">
        <f>IF(ISERROR(VLOOKUP($F282,PinMuxPub!$C$2:$M$132,MATCH(O$4,PinMuxPub!$C$2:$M$2,0),FALSE)),"",VLOOKUP($F282,PinMuxPub!$C$2:$M$132,MATCH(O$4,PinMuxPub!$C$2:$M$2,0),FALSE))</f>
        <v/>
      </c>
      <c r="P282" t="str">
        <f>IF(ISERROR(VLOOKUP($F282,PinMuxPub!$C$2:$M$132,MATCH(P$4,PinMuxPub!$C$2:$M$2,0),FALSE)),"",VLOOKUP($F282,PinMuxPub!$C$2:$M$132,MATCH(P$4,PinMuxPub!$C$2:$M$2,0),FALSE))</f>
        <v/>
      </c>
    </row>
    <row r="283" spans="1:16">
      <c r="A283" s="302">
        <f t="shared" si="35"/>
        <v>195</v>
      </c>
      <c r="B283" s="9">
        <f t="shared" si="32"/>
        <v>13</v>
      </c>
      <c r="C283" s="9">
        <f t="shared" si="33"/>
        <v>13</v>
      </c>
      <c r="D283" s="9" t="str">
        <f t="shared" si="34"/>
        <v>P</v>
      </c>
      <c r="E283" s="9">
        <f t="shared" si="36"/>
        <v>14</v>
      </c>
      <c r="I283" t="str">
        <f>IF(ISERROR(VLOOKUP($F283,PinMuxPub!$C$2:$M$132,MATCH(I$4,PinMuxPub!$C$2:$M$2,0),FALSE)),"",VLOOKUP($F283,PinMuxPub!$C$2:$M$132,MATCH(I$4,PinMuxPub!$C$2:$M$2,0),FALSE))</f>
        <v/>
      </c>
      <c r="J283" t="str">
        <f>IF(ISERROR(VLOOKUP($F283,PinMuxPub!$C$2:$M$132,MATCH(J$4,PinMuxPub!$C$2:$M$2,0),FALSE)),"",VLOOKUP($F283,PinMuxPub!$C$2:$M$132,MATCH(J$4,PinMuxPub!$C$2:$M$2,0),FALSE))</f>
        <v/>
      </c>
      <c r="K283" t="str">
        <f>IF(ISERROR(VLOOKUP($F283,PinMuxPub!$C$2:$M$132,MATCH(K$4,PinMuxPub!$C$2:$M$2,0),FALSE)),"",VLOOKUP($F283,PinMuxPub!$C$2:$M$132,MATCH(K$4,PinMuxPub!$C$2:$M$2,0),FALSE))</f>
        <v/>
      </c>
      <c r="L283" t="str">
        <f>IF(ISERROR(VLOOKUP($F283,PinMuxPub!$C$2:$M$132,MATCH(L$4,PinMuxPub!$C$2:$M$2,0),FALSE)),"",VLOOKUP($F283,PinMuxPub!$C$2:$M$132,MATCH(L$4,PinMuxPub!$C$2:$M$2,0),FALSE))</f>
        <v/>
      </c>
      <c r="M283" t="str">
        <f>IF(ISERROR(VLOOKUP($F283,PinMuxPub!$C$2:$M$132,MATCH(M$4,PinMuxPub!$C$2:$M$2,0),FALSE)),"",VLOOKUP($F283,PinMuxPub!$C$2:$M$132,MATCH(M$4,PinMuxPub!$C$2:$M$2,0),FALSE))</f>
        <v/>
      </c>
      <c r="N283" t="str">
        <f>IF(ISERROR(VLOOKUP($F283,PinMuxPub!$C$2:$M$132,MATCH(N$4,PinMuxPub!$C$2:$M$2,0),FALSE)),"",VLOOKUP($F283,PinMuxPub!$C$2:$M$132,MATCH(N$4,PinMuxPub!$C$2:$M$2,0),FALSE))</f>
        <v/>
      </c>
      <c r="O283" t="str">
        <f>IF(ISERROR(VLOOKUP($F283,PinMuxPub!$C$2:$M$132,MATCH(O$4,PinMuxPub!$C$2:$M$2,0),FALSE)),"",VLOOKUP($F283,PinMuxPub!$C$2:$M$132,MATCH(O$4,PinMuxPub!$C$2:$M$2,0),FALSE))</f>
        <v/>
      </c>
      <c r="P283" t="str">
        <f>IF(ISERROR(VLOOKUP($F283,PinMuxPub!$C$2:$M$132,MATCH(P$4,PinMuxPub!$C$2:$M$2,0),FALSE)),"",VLOOKUP($F283,PinMuxPub!$C$2:$M$132,MATCH(P$4,PinMuxPub!$C$2:$M$2,0),FALSE))</f>
        <v/>
      </c>
    </row>
    <row r="284" spans="1:16">
      <c r="A284" s="302">
        <f t="shared" si="35"/>
        <v>195</v>
      </c>
      <c r="B284" s="9">
        <f t="shared" si="32"/>
        <v>13</v>
      </c>
      <c r="C284" s="9">
        <f t="shared" si="33"/>
        <v>13</v>
      </c>
      <c r="D284" s="9" t="str">
        <f t="shared" si="34"/>
        <v>P</v>
      </c>
      <c r="E284" s="9">
        <f t="shared" si="36"/>
        <v>14</v>
      </c>
      <c r="I284" t="str">
        <f>IF(ISERROR(VLOOKUP($F284,PinMuxPub!$C$2:$M$132,MATCH(I$4,PinMuxPub!$C$2:$M$2,0),FALSE)),"",VLOOKUP($F284,PinMuxPub!$C$2:$M$132,MATCH(I$4,PinMuxPub!$C$2:$M$2,0),FALSE))</f>
        <v/>
      </c>
      <c r="J284" t="str">
        <f>IF(ISERROR(VLOOKUP($F284,PinMuxPub!$C$2:$M$132,MATCH(J$4,PinMuxPub!$C$2:$M$2,0),FALSE)),"",VLOOKUP($F284,PinMuxPub!$C$2:$M$132,MATCH(J$4,PinMuxPub!$C$2:$M$2,0),FALSE))</f>
        <v/>
      </c>
      <c r="K284" t="str">
        <f>IF(ISERROR(VLOOKUP($F284,PinMuxPub!$C$2:$M$132,MATCH(K$4,PinMuxPub!$C$2:$M$2,0),FALSE)),"",VLOOKUP($F284,PinMuxPub!$C$2:$M$132,MATCH(K$4,PinMuxPub!$C$2:$M$2,0),FALSE))</f>
        <v/>
      </c>
      <c r="L284" t="str">
        <f>IF(ISERROR(VLOOKUP($F284,PinMuxPub!$C$2:$M$132,MATCH(L$4,PinMuxPub!$C$2:$M$2,0),FALSE)),"",VLOOKUP($F284,PinMuxPub!$C$2:$M$132,MATCH(L$4,PinMuxPub!$C$2:$M$2,0),FALSE))</f>
        <v/>
      </c>
      <c r="M284" t="str">
        <f>IF(ISERROR(VLOOKUP($F284,PinMuxPub!$C$2:$M$132,MATCH(M$4,PinMuxPub!$C$2:$M$2,0),FALSE)),"",VLOOKUP($F284,PinMuxPub!$C$2:$M$132,MATCH(M$4,PinMuxPub!$C$2:$M$2,0),FALSE))</f>
        <v/>
      </c>
      <c r="N284" t="str">
        <f>IF(ISERROR(VLOOKUP($F284,PinMuxPub!$C$2:$M$132,MATCH(N$4,PinMuxPub!$C$2:$M$2,0),FALSE)),"",VLOOKUP($F284,PinMuxPub!$C$2:$M$132,MATCH(N$4,PinMuxPub!$C$2:$M$2,0),FALSE))</f>
        <v/>
      </c>
      <c r="O284" t="str">
        <f>IF(ISERROR(VLOOKUP($F284,PinMuxPub!$C$2:$M$132,MATCH(O$4,PinMuxPub!$C$2:$M$2,0),FALSE)),"",VLOOKUP($F284,PinMuxPub!$C$2:$M$132,MATCH(O$4,PinMuxPub!$C$2:$M$2,0),FALSE))</f>
        <v/>
      </c>
      <c r="P284" t="str">
        <f>IF(ISERROR(VLOOKUP($F284,PinMuxPub!$C$2:$M$132,MATCH(P$4,PinMuxPub!$C$2:$M$2,0),FALSE)),"",VLOOKUP($F284,PinMuxPub!$C$2:$M$132,MATCH(P$4,PinMuxPub!$C$2:$M$2,0),FALSE))</f>
        <v/>
      </c>
    </row>
    <row r="285" spans="1:16">
      <c r="A285" s="302">
        <f t="shared" si="35"/>
        <v>195</v>
      </c>
      <c r="B285" s="9">
        <f t="shared" si="32"/>
        <v>13</v>
      </c>
      <c r="C285" s="9">
        <f t="shared" si="33"/>
        <v>13</v>
      </c>
      <c r="D285" s="9" t="str">
        <f t="shared" si="34"/>
        <v>P</v>
      </c>
      <c r="E285" s="9">
        <f t="shared" si="36"/>
        <v>14</v>
      </c>
      <c r="I285" t="str">
        <f>IF(ISERROR(VLOOKUP($F285,PinMuxPub!$C$2:$M$132,MATCH(I$4,PinMuxPub!$C$2:$M$2,0),FALSE)),"",VLOOKUP($F285,PinMuxPub!$C$2:$M$132,MATCH(I$4,PinMuxPub!$C$2:$M$2,0),FALSE))</f>
        <v/>
      </c>
      <c r="J285" t="str">
        <f>IF(ISERROR(VLOOKUP($F285,PinMuxPub!$C$2:$M$132,MATCH(J$4,PinMuxPub!$C$2:$M$2,0),FALSE)),"",VLOOKUP($F285,PinMuxPub!$C$2:$M$132,MATCH(J$4,PinMuxPub!$C$2:$M$2,0),FALSE))</f>
        <v/>
      </c>
      <c r="K285" t="str">
        <f>IF(ISERROR(VLOOKUP($F285,PinMuxPub!$C$2:$M$132,MATCH(K$4,PinMuxPub!$C$2:$M$2,0),FALSE)),"",VLOOKUP($F285,PinMuxPub!$C$2:$M$132,MATCH(K$4,PinMuxPub!$C$2:$M$2,0),FALSE))</f>
        <v/>
      </c>
      <c r="L285" t="str">
        <f>IF(ISERROR(VLOOKUP($F285,PinMuxPub!$C$2:$M$132,MATCH(L$4,PinMuxPub!$C$2:$M$2,0),FALSE)),"",VLOOKUP($F285,PinMuxPub!$C$2:$M$132,MATCH(L$4,PinMuxPub!$C$2:$M$2,0),FALSE))</f>
        <v/>
      </c>
      <c r="M285" t="str">
        <f>IF(ISERROR(VLOOKUP($F285,PinMuxPub!$C$2:$M$132,MATCH(M$4,PinMuxPub!$C$2:$M$2,0),FALSE)),"",VLOOKUP($F285,PinMuxPub!$C$2:$M$132,MATCH(M$4,PinMuxPub!$C$2:$M$2,0),FALSE))</f>
        <v/>
      </c>
      <c r="N285" t="str">
        <f>IF(ISERROR(VLOOKUP($F285,PinMuxPub!$C$2:$M$132,MATCH(N$4,PinMuxPub!$C$2:$M$2,0),FALSE)),"",VLOOKUP($F285,PinMuxPub!$C$2:$M$132,MATCH(N$4,PinMuxPub!$C$2:$M$2,0),FALSE))</f>
        <v/>
      </c>
      <c r="O285" t="str">
        <f>IF(ISERROR(VLOOKUP($F285,PinMuxPub!$C$2:$M$132,MATCH(O$4,PinMuxPub!$C$2:$M$2,0),FALSE)),"",VLOOKUP($F285,PinMuxPub!$C$2:$M$132,MATCH(O$4,PinMuxPub!$C$2:$M$2,0),FALSE))</f>
        <v/>
      </c>
      <c r="P285" t="str">
        <f>IF(ISERROR(VLOOKUP($F285,PinMuxPub!$C$2:$M$132,MATCH(P$4,PinMuxPub!$C$2:$M$2,0),FALSE)),"",VLOOKUP($F285,PinMuxPub!$C$2:$M$132,MATCH(P$4,PinMuxPub!$C$2:$M$2,0),FALSE))</f>
        <v/>
      </c>
    </row>
    <row r="286" spans="1:16">
      <c r="A286" s="302">
        <f t="shared" si="35"/>
        <v>195</v>
      </c>
      <c r="B286" s="9">
        <f t="shared" si="32"/>
        <v>13</v>
      </c>
      <c r="C286" s="9">
        <f t="shared" si="33"/>
        <v>13</v>
      </c>
      <c r="D286" s="9" t="str">
        <f t="shared" si="34"/>
        <v>P</v>
      </c>
      <c r="E286" s="9">
        <f t="shared" si="36"/>
        <v>14</v>
      </c>
      <c r="I286" t="str">
        <f>IF(ISERROR(VLOOKUP($F286,PinMuxPub!$C$2:$M$132,MATCH(I$4,PinMuxPub!$C$2:$M$2,0),FALSE)),"",VLOOKUP($F286,PinMuxPub!$C$2:$M$132,MATCH(I$4,PinMuxPub!$C$2:$M$2,0),FALSE))</f>
        <v/>
      </c>
      <c r="J286" t="str">
        <f>IF(ISERROR(VLOOKUP($F286,PinMuxPub!$C$2:$M$132,MATCH(J$4,PinMuxPub!$C$2:$M$2,0),FALSE)),"",VLOOKUP($F286,PinMuxPub!$C$2:$M$132,MATCH(J$4,PinMuxPub!$C$2:$M$2,0),FALSE))</f>
        <v/>
      </c>
      <c r="K286" t="str">
        <f>IF(ISERROR(VLOOKUP($F286,PinMuxPub!$C$2:$M$132,MATCH(K$4,PinMuxPub!$C$2:$M$2,0),FALSE)),"",VLOOKUP($F286,PinMuxPub!$C$2:$M$132,MATCH(K$4,PinMuxPub!$C$2:$M$2,0),FALSE))</f>
        <v/>
      </c>
      <c r="L286" t="str">
        <f>IF(ISERROR(VLOOKUP($F286,PinMuxPub!$C$2:$M$132,MATCH(L$4,PinMuxPub!$C$2:$M$2,0),FALSE)),"",VLOOKUP($F286,PinMuxPub!$C$2:$M$132,MATCH(L$4,PinMuxPub!$C$2:$M$2,0),FALSE))</f>
        <v/>
      </c>
      <c r="M286" t="str">
        <f>IF(ISERROR(VLOOKUP($F286,PinMuxPub!$C$2:$M$132,MATCH(M$4,PinMuxPub!$C$2:$M$2,0),FALSE)),"",VLOOKUP($F286,PinMuxPub!$C$2:$M$132,MATCH(M$4,PinMuxPub!$C$2:$M$2,0),FALSE))</f>
        <v/>
      </c>
      <c r="N286" t="str">
        <f>IF(ISERROR(VLOOKUP($F286,PinMuxPub!$C$2:$M$132,MATCH(N$4,PinMuxPub!$C$2:$M$2,0),FALSE)),"",VLOOKUP($F286,PinMuxPub!$C$2:$M$132,MATCH(N$4,PinMuxPub!$C$2:$M$2,0),FALSE))</f>
        <v/>
      </c>
      <c r="O286" t="str">
        <f>IF(ISERROR(VLOOKUP($F286,PinMuxPub!$C$2:$M$132,MATCH(O$4,PinMuxPub!$C$2:$M$2,0),FALSE)),"",VLOOKUP($F286,PinMuxPub!$C$2:$M$132,MATCH(O$4,PinMuxPub!$C$2:$M$2,0),FALSE))</f>
        <v/>
      </c>
      <c r="P286" t="str">
        <f>IF(ISERROR(VLOOKUP($F286,PinMuxPub!$C$2:$M$132,MATCH(P$4,PinMuxPub!$C$2:$M$2,0),FALSE)),"",VLOOKUP($F286,PinMuxPub!$C$2:$M$132,MATCH(P$4,PinMuxPub!$C$2:$M$2,0),FALSE))</f>
        <v/>
      </c>
    </row>
    <row r="287" spans="1:16">
      <c r="A287" s="302">
        <f t="shared" si="35"/>
        <v>195</v>
      </c>
      <c r="B287" s="9">
        <f t="shared" si="32"/>
        <v>13</v>
      </c>
      <c r="C287" s="9">
        <f t="shared" si="33"/>
        <v>13</v>
      </c>
      <c r="D287" s="9" t="str">
        <f t="shared" si="34"/>
        <v>P</v>
      </c>
      <c r="E287" s="9">
        <f t="shared" si="36"/>
        <v>14</v>
      </c>
      <c r="I287" t="str">
        <f>IF(ISERROR(VLOOKUP($F287,PinMuxPub!$C$2:$M$132,MATCH(I$4,PinMuxPub!$C$2:$M$2,0),FALSE)),"",VLOOKUP($F287,PinMuxPub!$C$2:$M$132,MATCH(I$4,PinMuxPub!$C$2:$M$2,0),FALSE))</f>
        <v/>
      </c>
      <c r="J287" t="str">
        <f>IF(ISERROR(VLOOKUP($F287,PinMuxPub!$C$2:$M$132,MATCH(J$4,PinMuxPub!$C$2:$M$2,0),FALSE)),"",VLOOKUP($F287,PinMuxPub!$C$2:$M$132,MATCH(J$4,PinMuxPub!$C$2:$M$2,0),FALSE))</f>
        <v/>
      </c>
      <c r="K287" t="str">
        <f>IF(ISERROR(VLOOKUP($F287,PinMuxPub!$C$2:$M$132,MATCH(K$4,PinMuxPub!$C$2:$M$2,0),FALSE)),"",VLOOKUP($F287,PinMuxPub!$C$2:$M$132,MATCH(K$4,PinMuxPub!$C$2:$M$2,0),FALSE))</f>
        <v/>
      </c>
      <c r="L287" t="str">
        <f>IF(ISERROR(VLOOKUP($F287,PinMuxPub!$C$2:$M$132,MATCH(L$4,PinMuxPub!$C$2:$M$2,0),FALSE)),"",VLOOKUP($F287,PinMuxPub!$C$2:$M$132,MATCH(L$4,PinMuxPub!$C$2:$M$2,0),FALSE))</f>
        <v/>
      </c>
      <c r="M287" t="str">
        <f>IF(ISERROR(VLOOKUP($F287,PinMuxPub!$C$2:$M$132,MATCH(M$4,PinMuxPub!$C$2:$M$2,0),FALSE)),"",VLOOKUP($F287,PinMuxPub!$C$2:$M$132,MATCH(M$4,PinMuxPub!$C$2:$M$2,0),FALSE))</f>
        <v/>
      </c>
      <c r="N287" t="str">
        <f>IF(ISERROR(VLOOKUP($F287,PinMuxPub!$C$2:$M$132,MATCH(N$4,PinMuxPub!$C$2:$M$2,0),FALSE)),"",VLOOKUP($F287,PinMuxPub!$C$2:$M$132,MATCH(N$4,PinMuxPub!$C$2:$M$2,0),FALSE))</f>
        <v/>
      </c>
      <c r="O287" t="str">
        <f>IF(ISERROR(VLOOKUP($F287,PinMuxPub!$C$2:$M$132,MATCH(O$4,PinMuxPub!$C$2:$M$2,0),FALSE)),"",VLOOKUP($F287,PinMuxPub!$C$2:$M$132,MATCH(O$4,PinMuxPub!$C$2:$M$2,0),FALSE))</f>
        <v/>
      </c>
      <c r="P287" t="str">
        <f>IF(ISERROR(VLOOKUP($F287,PinMuxPub!$C$2:$M$132,MATCH(P$4,PinMuxPub!$C$2:$M$2,0),FALSE)),"",VLOOKUP($F287,PinMuxPub!$C$2:$M$132,MATCH(P$4,PinMuxPub!$C$2:$M$2,0),FALSE))</f>
        <v/>
      </c>
    </row>
    <row r="288" spans="1:16">
      <c r="A288" s="302">
        <f t="shared" si="35"/>
        <v>195</v>
      </c>
      <c r="B288" s="9">
        <f t="shared" si="32"/>
        <v>13</v>
      </c>
      <c r="C288" s="9">
        <f t="shared" si="33"/>
        <v>13</v>
      </c>
      <c r="D288" s="9" t="str">
        <f t="shared" si="34"/>
        <v>P</v>
      </c>
      <c r="E288" s="9">
        <f t="shared" si="36"/>
        <v>14</v>
      </c>
      <c r="I288" t="str">
        <f>IF(ISERROR(VLOOKUP($F288,PinMuxPub!$C$2:$M$132,MATCH(I$4,PinMuxPub!$C$2:$M$2,0),FALSE)),"",VLOOKUP($F288,PinMuxPub!$C$2:$M$132,MATCH(I$4,PinMuxPub!$C$2:$M$2,0),FALSE))</f>
        <v/>
      </c>
      <c r="J288" t="str">
        <f>IF(ISERROR(VLOOKUP($F288,PinMuxPub!$C$2:$M$132,MATCH(J$4,PinMuxPub!$C$2:$M$2,0),FALSE)),"",VLOOKUP($F288,PinMuxPub!$C$2:$M$132,MATCH(J$4,PinMuxPub!$C$2:$M$2,0),FALSE))</f>
        <v/>
      </c>
      <c r="K288" t="str">
        <f>IF(ISERROR(VLOOKUP($F288,PinMuxPub!$C$2:$M$132,MATCH(K$4,PinMuxPub!$C$2:$M$2,0),FALSE)),"",VLOOKUP($F288,PinMuxPub!$C$2:$M$132,MATCH(K$4,PinMuxPub!$C$2:$M$2,0),FALSE))</f>
        <v/>
      </c>
      <c r="L288" t="str">
        <f>IF(ISERROR(VLOOKUP($F288,PinMuxPub!$C$2:$M$132,MATCH(L$4,PinMuxPub!$C$2:$M$2,0),FALSE)),"",VLOOKUP($F288,PinMuxPub!$C$2:$M$132,MATCH(L$4,PinMuxPub!$C$2:$M$2,0),FALSE))</f>
        <v/>
      </c>
      <c r="M288" t="str">
        <f>IF(ISERROR(VLOOKUP($F288,PinMuxPub!$C$2:$M$132,MATCH(M$4,PinMuxPub!$C$2:$M$2,0),FALSE)),"",VLOOKUP($F288,PinMuxPub!$C$2:$M$132,MATCH(M$4,PinMuxPub!$C$2:$M$2,0),FALSE))</f>
        <v/>
      </c>
      <c r="N288" t="str">
        <f>IF(ISERROR(VLOOKUP($F288,PinMuxPub!$C$2:$M$132,MATCH(N$4,PinMuxPub!$C$2:$M$2,0),FALSE)),"",VLOOKUP($F288,PinMuxPub!$C$2:$M$132,MATCH(N$4,PinMuxPub!$C$2:$M$2,0),FALSE))</f>
        <v/>
      </c>
      <c r="O288" t="str">
        <f>IF(ISERROR(VLOOKUP($F288,PinMuxPub!$C$2:$M$132,MATCH(O$4,PinMuxPub!$C$2:$M$2,0),FALSE)),"",VLOOKUP($F288,PinMuxPub!$C$2:$M$132,MATCH(O$4,PinMuxPub!$C$2:$M$2,0),FALSE))</f>
        <v/>
      </c>
      <c r="P288" t="str">
        <f>IF(ISERROR(VLOOKUP($F288,PinMuxPub!$C$2:$M$132,MATCH(P$4,PinMuxPub!$C$2:$M$2,0),FALSE)),"",VLOOKUP($F288,PinMuxPub!$C$2:$M$132,MATCH(P$4,PinMuxPub!$C$2:$M$2,0),FALSE))</f>
        <v/>
      </c>
    </row>
    <row r="289" spans="1:16">
      <c r="A289" s="302">
        <f t="shared" si="35"/>
        <v>195</v>
      </c>
      <c r="B289" s="9">
        <f t="shared" si="32"/>
        <v>13</v>
      </c>
      <c r="C289" s="9">
        <f t="shared" si="33"/>
        <v>13</v>
      </c>
      <c r="D289" s="9" t="str">
        <f t="shared" si="34"/>
        <v>P</v>
      </c>
      <c r="E289" s="9">
        <f t="shared" si="36"/>
        <v>14</v>
      </c>
      <c r="I289" t="str">
        <f>IF(ISERROR(VLOOKUP($F289,PinMuxPub!$C$2:$M$132,MATCH(I$4,PinMuxPub!$C$2:$M$2,0),FALSE)),"",VLOOKUP($F289,PinMuxPub!$C$2:$M$132,MATCH(I$4,PinMuxPub!$C$2:$M$2,0),FALSE))</f>
        <v/>
      </c>
      <c r="J289" t="str">
        <f>IF(ISERROR(VLOOKUP($F289,PinMuxPub!$C$2:$M$132,MATCH(J$4,PinMuxPub!$C$2:$M$2,0),FALSE)),"",VLOOKUP($F289,PinMuxPub!$C$2:$M$132,MATCH(J$4,PinMuxPub!$C$2:$M$2,0),FALSE))</f>
        <v/>
      </c>
      <c r="K289" t="str">
        <f>IF(ISERROR(VLOOKUP($F289,PinMuxPub!$C$2:$M$132,MATCH(K$4,PinMuxPub!$C$2:$M$2,0),FALSE)),"",VLOOKUP($F289,PinMuxPub!$C$2:$M$132,MATCH(K$4,PinMuxPub!$C$2:$M$2,0),FALSE))</f>
        <v/>
      </c>
      <c r="L289" t="str">
        <f>IF(ISERROR(VLOOKUP($F289,PinMuxPub!$C$2:$M$132,MATCH(L$4,PinMuxPub!$C$2:$M$2,0),FALSE)),"",VLOOKUP($F289,PinMuxPub!$C$2:$M$132,MATCH(L$4,PinMuxPub!$C$2:$M$2,0),FALSE))</f>
        <v/>
      </c>
      <c r="M289" t="str">
        <f>IF(ISERROR(VLOOKUP($F289,PinMuxPub!$C$2:$M$132,MATCH(M$4,PinMuxPub!$C$2:$M$2,0),FALSE)),"",VLOOKUP($F289,PinMuxPub!$C$2:$M$132,MATCH(M$4,PinMuxPub!$C$2:$M$2,0),FALSE))</f>
        <v/>
      </c>
      <c r="N289" t="str">
        <f>IF(ISERROR(VLOOKUP($F289,PinMuxPub!$C$2:$M$132,MATCH(N$4,PinMuxPub!$C$2:$M$2,0),FALSE)),"",VLOOKUP($F289,PinMuxPub!$C$2:$M$132,MATCH(N$4,PinMuxPub!$C$2:$M$2,0),FALSE))</f>
        <v/>
      </c>
      <c r="O289" t="str">
        <f>IF(ISERROR(VLOOKUP($F289,PinMuxPub!$C$2:$M$132,MATCH(O$4,PinMuxPub!$C$2:$M$2,0),FALSE)),"",VLOOKUP($F289,PinMuxPub!$C$2:$M$132,MATCH(O$4,PinMuxPub!$C$2:$M$2,0),FALSE))</f>
        <v/>
      </c>
      <c r="P289" t="str">
        <f>IF(ISERROR(VLOOKUP($F289,PinMuxPub!$C$2:$M$132,MATCH(P$4,PinMuxPub!$C$2:$M$2,0),FALSE)),"",VLOOKUP($F289,PinMuxPub!$C$2:$M$132,MATCH(P$4,PinMuxPub!$C$2:$M$2,0),FALSE))</f>
        <v/>
      </c>
    </row>
    <row r="290" spans="1:16">
      <c r="A290" s="302">
        <f t="shared" si="35"/>
        <v>195</v>
      </c>
      <c r="B290" s="9">
        <f t="shared" si="32"/>
        <v>13</v>
      </c>
      <c r="C290" s="9">
        <f t="shared" si="33"/>
        <v>13</v>
      </c>
      <c r="D290" s="9" t="str">
        <f t="shared" si="34"/>
        <v>P</v>
      </c>
      <c r="E290" s="9">
        <f t="shared" si="36"/>
        <v>14</v>
      </c>
      <c r="I290" t="str">
        <f>IF(ISERROR(VLOOKUP($F290,PinMuxPub!$C$2:$M$132,MATCH(I$4,PinMuxPub!$C$2:$M$2,0),FALSE)),"",VLOOKUP($F290,PinMuxPub!$C$2:$M$132,MATCH(I$4,PinMuxPub!$C$2:$M$2,0),FALSE))</f>
        <v/>
      </c>
      <c r="J290" t="str">
        <f>IF(ISERROR(VLOOKUP($F290,PinMuxPub!$C$2:$M$132,MATCH(J$4,PinMuxPub!$C$2:$M$2,0),FALSE)),"",VLOOKUP($F290,PinMuxPub!$C$2:$M$132,MATCH(J$4,PinMuxPub!$C$2:$M$2,0),FALSE))</f>
        <v/>
      </c>
      <c r="K290" t="str">
        <f>IF(ISERROR(VLOOKUP($F290,PinMuxPub!$C$2:$M$132,MATCH(K$4,PinMuxPub!$C$2:$M$2,0),FALSE)),"",VLOOKUP($F290,PinMuxPub!$C$2:$M$132,MATCH(K$4,PinMuxPub!$C$2:$M$2,0),FALSE))</f>
        <v/>
      </c>
      <c r="L290" t="str">
        <f>IF(ISERROR(VLOOKUP($F290,PinMuxPub!$C$2:$M$132,MATCH(L$4,PinMuxPub!$C$2:$M$2,0),FALSE)),"",VLOOKUP($F290,PinMuxPub!$C$2:$M$132,MATCH(L$4,PinMuxPub!$C$2:$M$2,0),FALSE))</f>
        <v/>
      </c>
      <c r="M290" t="str">
        <f>IF(ISERROR(VLOOKUP($F290,PinMuxPub!$C$2:$M$132,MATCH(M$4,PinMuxPub!$C$2:$M$2,0),FALSE)),"",VLOOKUP($F290,PinMuxPub!$C$2:$M$132,MATCH(M$4,PinMuxPub!$C$2:$M$2,0),FALSE))</f>
        <v/>
      </c>
      <c r="N290" t="str">
        <f>IF(ISERROR(VLOOKUP($F290,PinMuxPub!$C$2:$M$132,MATCH(N$4,PinMuxPub!$C$2:$M$2,0),FALSE)),"",VLOOKUP($F290,PinMuxPub!$C$2:$M$132,MATCH(N$4,PinMuxPub!$C$2:$M$2,0),FALSE))</f>
        <v/>
      </c>
      <c r="O290" t="str">
        <f>IF(ISERROR(VLOOKUP($F290,PinMuxPub!$C$2:$M$132,MATCH(O$4,PinMuxPub!$C$2:$M$2,0),FALSE)),"",VLOOKUP($F290,PinMuxPub!$C$2:$M$132,MATCH(O$4,PinMuxPub!$C$2:$M$2,0),FALSE))</f>
        <v/>
      </c>
      <c r="P290" t="str">
        <f>IF(ISERROR(VLOOKUP($F290,PinMuxPub!$C$2:$M$132,MATCH(P$4,PinMuxPub!$C$2:$M$2,0),FALSE)),"",VLOOKUP($F290,PinMuxPub!$C$2:$M$132,MATCH(P$4,PinMuxPub!$C$2:$M$2,0),FALSE))</f>
        <v/>
      </c>
    </row>
    <row r="291" spans="1:16">
      <c r="A291" s="302">
        <f t="shared" si="35"/>
        <v>195</v>
      </c>
      <c r="B291" s="9">
        <f t="shared" si="32"/>
        <v>13</v>
      </c>
      <c r="C291" s="9">
        <f t="shared" si="33"/>
        <v>13</v>
      </c>
      <c r="D291" s="9" t="str">
        <f t="shared" si="34"/>
        <v>P</v>
      </c>
      <c r="E291" s="9">
        <f t="shared" si="36"/>
        <v>14</v>
      </c>
      <c r="I291" t="str">
        <f>IF(ISERROR(VLOOKUP($F291,PinMuxPub!$C$2:$M$132,MATCH(I$4,PinMuxPub!$C$2:$M$2,0),FALSE)),"",VLOOKUP($F291,PinMuxPub!$C$2:$M$132,MATCH(I$4,PinMuxPub!$C$2:$M$2,0),FALSE))</f>
        <v/>
      </c>
      <c r="J291" t="str">
        <f>IF(ISERROR(VLOOKUP($F291,PinMuxPub!$C$2:$M$132,MATCH(J$4,PinMuxPub!$C$2:$M$2,0),FALSE)),"",VLOOKUP($F291,PinMuxPub!$C$2:$M$132,MATCH(J$4,PinMuxPub!$C$2:$M$2,0),FALSE))</f>
        <v/>
      </c>
      <c r="K291" t="str">
        <f>IF(ISERROR(VLOOKUP($F291,PinMuxPub!$C$2:$M$132,MATCH(K$4,PinMuxPub!$C$2:$M$2,0),FALSE)),"",VLOOKUP($F291,PinMuxPub!$C$2:$M$132,MATCH(K$4,PinMuxPub!$C$2:$M$2,0),FALSE))</f>
        <v/>
      </c>
      <c r="L291" t="str">
        <f>IF(ISERROR(VLOOKUP($F291,PinMuxPub!$C$2:$M$132,MATCH(L$4,PinMuxPub!$C$2:$M$2,0),FALSE)),"",VLOOKUP($F291,PinMuxPub!$C$2:$M$132,MATCH(L$4,PinMuxPub!$C$2:$M$2,0),FALSE))</f>
        <v/>
      </c>
      <c r="M291" t="str">
        <f>IF(ISERROR(VLOOKUP($F291,PinMuxPub!$C$2:$M$132,MATCH(M$4,PinMuxPub!$C$2:$M$2,0),FALSE)),"",VLOOKUP($F291,PinMuxPub!$C$2:$M$132,MATCH(M$4,PinMuxPub!$C$2:$M$2,0),FALSE))</f>
        <v/>
      </c>
      <c r="N291" t="str">
        <f>IF(ISERROR(VLOOKUP($F291,PinMuxPub!$C$2:$M$132,MATCH(N$4,PinMuxPub!$C$2:$M$2,0),FALSE)),"",VLOOKUP($F291,PinMuxPub!$C$2:$M$132,MATCH(N$4,PinMuxPub!$C$2:$M$2,0),FALSE))</f>
        <v/>
      </c>
      <c r="O291" t="str">
        <f>IF(ISERROR(VLOOKUP($F291,PinMuxPub!$C$2:$M$132,MATCH(O$4,PinMuxPub!$C$2:$M$2,0),FALSE)),"",VLOOKUP($F291,PinMuxPub!$C$2:$M$132,MATCH(O$4,PinMuxPub!$C$2:$M$2,0),FALSE))</f>
        <v/>
      </c>
      <c r="P291" t="str">
        <f>IF(ISERROR(VLOOKUP($F291,PinMuxPub!$C$2:$M$132,MATCH(P$4,PinMuxPub!$C$2:$M$2,0),FALSE)),"",VLOOKUP($F291,PinMuxPub!$C$2:$M$132,MATCH(P$4,PinMuxPub!$C$2:$M$2,0),FALSE))</f>
        <v/>
      </c>
    </row>
    <row r="292" spans="1:16">
      <c r="A292" s="302">
        <f t="shared" si="35"/>
        <v>195</v>
      </c>
      <c r="B292" s="9">
        <f t="shared" si="32"/>
        <v>13</v>
      </c>
      <c r="C292" s="9">
        <f t="shared" si="33"/>
        <v>13</v>
      </c>
      <c r="D292" s="9" t="str">
        <f t="shared" si="34"/>
        <v>P</v>
      </c>
      <c r="E292" s="9">
        <f t="shared" si="36"/>
        <v>14</v>
      </c>
      <c r="I292" t="str">
        <f>IF(ISERROR(VLOOKUP($F292,PinMuxPub!$C$2:$M$132,MATCH(I$4,PinMuxPub!$C$2:$M$2,0),FALSE)),"",VLOOKUP($F292,PinMuxPub!$C$2:$M$132,MATCH(I$4,PinMuxPub!$C$2:$M$2,0),FALSE))</f>
        <v/>
      </c>
      <c r="J292" t="str">
        <f>IF(ISERROR(VLOOKUP($F292,PinMuxPub!$C$2:$M$132,MATCH(J$4,PinMuxPub!$C$2:$M$2,0),FALSE)),"",VLOOKUP($F292,PinMuxPub!$C$2:$M$132,MATCH(J$4,PinMuxPub!$C$2:$M$2,0),FALSE))</f>
        <v/>
      </c>
      <c r="K292" t="str">
        <f>IF(ISERROR(VLOOKUP($F292,PinMuxPub!$C$2:$M$132,MATCH(K$4,PinMuxPub!$C$2:$M$2,0),FALSE)),"",VLOOKUP($F292,PinMuxPub!$C$2:$M$132,MATCH(K$4,PinMuxPub!$C$2:$M$2,0),FALSE))</f>
        <v/>
      </c>
      <c r="L292" t="str">
        <f>IF(ISERROR(VLOOKUP($F292,PinMuxPub!$C$2:$M$132,MATCH(L$4,PinMuxPub!$C$2:$M$2,0),FALSE)),"",VLOOKUP($F292,PinMuxPub!$C$2:$M$132,MATCH(L$4,PinMuxPub!$C$2:$M$2,0),FALSE))</f>
        <v/>
      </c>
      <c r="M292" t="str">
        <f>IF(ISERROR(VLOOKUP($F292,PinMuxPub!$C$2:$M$132,MATCH(M$4,PinMuxPub!$C$2:$M$2,0),FALSE)),"",VLOOKUP($F292,PinMuxPub!$C$2:$M$132,MATCH(M$4,PinMuxPub!$C$2:$M$2,0),FALSE))</f>
        <v/>
      </c>
      <c r="N292" t="str">
        <f>IF(ISERROR(VLOOKUP($F292,PinMuxPub!$C$2:$M$132,MATCH(N$4,PinMuxPub!$C$2:$M$2,0),FALSE)),"",VLOOKUP($F292,PinMuxPub!$C$2:$M$132,MATCH(N$4,PinMuxPub!$C$2:$M$2,0),FALSE))</f>
        <v/>
      </c>
      <c r="O292" t="str">
        <f>IF(ISERROR(VLOOKUP($F292,PinMuxPub!$C$2:$M$132,MATCH(O$4,PinMuxPub!$C$2:$M$2,0),FALSE)),"",VLOOKUP($F292,PinMuxPub!$C$2:$M$132,MATCH(O$4,PinMuxPub!$C$2:$M$2,0),FALSE))</f>
        <v/>
      </c>
      <c r="P292" t="str">
        <f>IF(ISERROR(VLOOKUP($F292,PinMuxPub!$C$2:$M$132,MATCH(P$4,PinMuxPub!$C$2:$M$2,0),FALSE)),"",VLOOKUP($F292,PinMuxPub!$C$2:$M$132,MATCH(P$4,PinMuxPub!$C$2:$M$2,0),FALSE))</f>
        <v/>
      </c>
    </row>
    <row r="293" spans="1:16">
      <c r="A293" s="302">
        <f t="shared" si="35"/>
        <v>195</v>
      </c>
      <c r="B293" s="9">
        <f t="shared" si="32"/>
        <v>13</v>
      </c>
      <c r="C293" s="9">
        <f t="shared" si="33"/>
        <v>13</v>
      </c>
      <c r="D293" s="9" t="str">
        <f t="shared" si="34"/>
        <v>P</v>
      </c>
      <c r="E293" s="9">
        <f t="shared" si="36"/>
        <v>14</v>
      </c>
      <c r="I293" t="str">
        <f>IF(ISERROR(VLOOKUP($F293,PinMuxPub!$C$2:$M$132,MATCH(I$4,PinMuxPub!$C$2:$M$2,0),FALSE)),"",VLOOKUP($F293,PinMuxPub!$C$2:$M$132,MATCH(I$4,PinMuxPub!$C$2:$M$2,0),FALSE))</f>
        <v/>
      </c>
      <c r="J293" t="str">
        <f>IF(ISERROR(VLOOKUP($F293,PinMuxPub!$C$2:$M$132,MATCH(J$4,PinMuxPub!$C$2:$M$2,0),FALSE)),"",VLOOKUP($F293,PinMuxPub!$C$2:$M$132,MATCH(J$4,PinMuxPub!$C$2:$M$2,0),FALSE))</f>
        <v/>
      </c>
      <c r="K293" t="str">
        <f>IF(ISERROR(VLOOKUP($F293,PinMuxPub!$C$2:$M$132,MATCH(K$4,PinMuxPub!$C$2:$M$2,0),FALSE)),"",VLOOKUP($F293,PinMuxPub!$C$2:$M$132,MATCH(K$4,PinMuxPub!$C$2:$M$2,0),FALSE))</f>
        <v/>
      </c>
      <c r="L293" t="str">
        <f>IF(ISERROR(VLOOKUP($F293,PinMuxPub!$C$2:$M$132,MATCH(L$4,PinMuxPub!$C$2:$M$2,0),FALSE)),"",VLOOKUP($F293,PinMuxPub!$C$2:$M$132,MATCH(L$4,PinMuxPub!$C$2:$M$2,0),FALSE))</f>
        <v/>
      </c>
      <c r="M293" t="str">
        <f>IF(ISERROR(VLOOKUP($F293,PinMuxPub!$C$2:$M$132,MATCH(M$4,PinMuxPub!$C$2:$M$2,0),FALSE)),"",VLOOKUP($F293,PinMuxPub!$C$2:$M$132,MATCH(M$4,PinMuxPub!$C$2:$M$2,0),FALSE))</f>
        <v/>
      </c>
      <c r="N293" t="str">
        <f>IF(ISERROR(VLOOKUP($F293,PinMuxPub!$C$2:$M$132,MATCH(N$4,PinMuxPub!$C$2:$M$2,0),FALSE)),"",VLOOKUP($F293,PinMuxPub!$C$2:$M$132,MATCH(N$4,PinMuxPub!$C$2:$M$2,0),FALSE))</f>
        <v/>
      </c>
      <c r="O293" t="str">
        <f>IF(ISERROR(VLOOKUP($F293,PinMuxPub!$C$2:$M$132,MATCH(O$4,PinMuxPub!$C$2:$M$2,0),FALSE)),"",VLOOKUP($F293,PinMuxPub!$C$2:$M$132,MATCH(O$4,PinMuxPub!$C$2:$M$2,0),FALSE))</f>
        <v/>
      </c>
      <c r="P293" t="str">
        <f>IF(ISERROR(VLOOKUP($F293,PinMuxPub!$C$2:$M$132,MATCH(P$4,PinMuxPub!$C$2:$M$2,0),FALSE)),"",VLOOKUP($F293,PinMuxPub!$C$2:$M$132,MATCH(P$4,PinMuxPub!$C$2:$M$2,0),FALSE))</f>
        <v/>
      </c>
    </row>
    <row r="294" spans="1:16">
      <c r="A294" s="302">
        <f t="shared" si="35"/>
        <v>195</v>
      </c>
      <c r="B294" s="9">
        <f t="shared" si="32"/>
        <v>13</v>
      </c>
      <c r="C294" s="9">
        <f t="shared" si="33"/>
        <v>13</v>
      </c>
      <c r="D294" s="9" t="str">
        <f t="shared" si="34"/>
        <v>P</v>
      </c>
      <c r="E294" s="9">
        <f t="shared" si="36"/>
        <v>14</v>
      </c>
      <c r="I294" t="str">
        <f>IF(ISERROR(VLOOKUP($F294,PinMuxPub!$C$2:$M$132,MATCH(I$4,PinMuxPub!$C$2:$M$2,0),FALSE)),"",VLOOKUP($F294,PinMuxPub!$C$2:$M$132,MATCH(I$4,PinMuxPub!$C$2:$M$2,0),FALSE))</f>
        <v/>
      </c>
      <c r="J294" t="str">
        <f>IF(ISERROR(VLOOKUP($F294,PinMuxPub!$C$2:$M$132,MATCH(J$4,PinMuxPub!$C$2:$M$2,0),FALSE)),"",VLOOKUP($F294,PinMuxPub!$C$2:$M$132,MATCH(J$4,PinMuxPub!$C$2:$M$2,0),FALSE))</f>
        <v/>
      </c>
      <c r="K294" t="str">
        <f>IF(ISERROR(VLOOKUP($F294,PinMuxPub!$C$2:$M$132,MATCH(K$4,PinMuxPub!$C$2:$M$2,0),FALSE)),"",VLOOKUP($F294,PinMuxPub!$C$2:$M$132,MATCH(K$4,PinMuxPub!$C$2:$M$2,0),FALSE))</f>
        <v/>
      </c>
      <c r="L294" t="str">
        <f>IF(ISERROR(VLOOKUP($F294,PinMuxPub!$C$2:$M$132,MATCH(L$4,PinMuxPub!$C$2:$M$2,0),FALSE)),"",VLOOKUP($F294,PinMuxPub!$C$2:$M$132,MATCH(L$4,PinMuxPub!$C$2:$M$2,0),FALSE))</f>
        <v/>
      </c>
      <c r="M294" t="str">
        <f>IF(ISERROR(VLOOKUP($F294,PinMuxPub!$C$2:$M$132,MATCH(M$4,PinMuxPub!$C$2:$M$2,0),FALSE)),"",VLOOKUP($F294,PinMuxPub!$C$2:$M$132,MATCH(M$4,PinMuxPub!$C$2:$M$2,0),FALSE))</f>
        <v/>
      </c>
      <c r="N294" t="str">
        <f>IF(ISERROR(VLOOKUP($F294,PinMuxPub!$C$2:$M$132,MATCH(N$4,PinMuxPub!$C$2:$M$2,0),FALSE)),"",VLOOKUP($F294,PinMuxPub!$C$2:$M$132,MATCH(N$4,PinMuxPub!$C$2:$M$2,0),FALSE))</f>
        <v/>
      </c>
      <c r="O294" t="str">
        <f>IF(ISERROR(VLOOKUP($F294,PinMuxPub!$C$2:$M$132,MATCH(O$4,PinMuxPub!$C$2:$M$2,0),FALSE)),"",VLOOKUP($F294,PinMuxPub!$C$2:$M$132,MATCH(O$4,PinMuxPub!$C$2:$M$2,0),FALSE))</f>
        <v/>
      </c>
      <c r="P294" t="str">
        <f>IF(ISERROR(VLOOKUP($F294,PinMuxPub!$C$2:$M$132,MATCH(P$4,PinMuxPub!$C$2:$M$2,0),FALSE)),"",VLOOKUP($F294,PinMuxPub!$C$2:$M$132,MATCH(P$4,PinMuxPub!$C$2:$M$2,0),FALSE))</f>
        <v/>
      </c>
    </row>
    <row r="295" spans="1:16">
      <c r="A295" s="302">
        <f t="shared" si="35"/>
        <v>195</v>
      </c>
      <c r="B295" s="9">
        <f t="shared" si="32"/>
        <v>13</v>
      </c>
      <c r="C295" s="9">
        <f t="shared" si="33"/>
        <v>13</v>
      </c>
      <c r="D295" s="9" t="str">
        <f t="shared" si="34"/>
        <v>P</v>
      </c>
      <c r="E295" s="9">
        <f t="shared" si="36"/>
        <v>14</v>
      </c>
      <c r="I295" t="str">
        <f>IF(ISERROR(VLOOKUP($F295,PinMuxPub!$C$2:$M$132,MATCH(I$4,PinMuxPub!$C$2:$M$2,0),FALSE)),"",VLOOKUP($F295,PinMuxPub!$C$2:$M$132,MATCH(I$4,PinMuxPub!$C$2:$M$2,0),FALSE))</f>
        <v/>
      </c>
      <c r="J295" t="str">
        <f>IF(ISERROR(VLOOKUP($F295,PinMuxPub!$C$2:$M$132,MATCH(J$4,PinMuxPub!$C$2:$M$2,0),FALSE)),"",VLOOKUP($F295,PinMuxPub!$C$2:$M$132,MATCH(J$4,PinMuxPub!$C$2:$M$2,0),FALSE))</f>
        <v/>
      </c>
      <c r="K295" t="str">
        <f>IF(ISERROR(VLOOKUP($F295,PinMuxPub!$C$2:$M$132,MATCH(K$4,PinMuxPub!$C$2:$M$2,0),FALSE)),"",VLOOKUP($F295,PinMuxPub!$C$2:$M$132,MATCH(K$4,PinMuxPub!$C$2:$M$2,0),FALSE))</f>
        <v/>
      </c>
      <c r="L295" t="str">
        <f>IF(ISERROR(VLOOKUP($F295,PinMuxPub!$C$2:$M$132,MATCH(L$4,PinMuxPub!$C$2:$M$2,0),FALSE)),"",VLOOKUP($F295,PinMuxPub!$C$2:$M$132,MATCH(L$4,PinMuxPub!$C$2:$M$2,0),FALSE))</f>
        <v/>
      </c>
      <c r="M295" t="str">
        <f>IF(ISERROR(VLOOKUP($F295,PinMuxPub!$C$2:$M$132,MATCH(M$4,PinMuxPub!$C$2:$M$2,0),FALSE)),"",VLOOKUP($F295,PinMuxPub!$C$2:$M$132,MATCH(M$4,PinMuxPub!$C$2:$M$2,0),FALSE))</f>
        <v/>
      </c>
      <c r="N295" t="str">
        <f>IF(ISERROR(VLOOKUP($F295,PinMuxPub!$C$2:$M$132,MATCH(N$4,PinMuxPub!$C$2:$M$2,0),FALSE)),"",VLOOKUP($F295,PinMuxPub!$C$2:$M$132,MATCH(N$4,PinMuxPub!$C$2:$M$2,0),FALSE))</f>
        <v/>
      </c>
      <c r="O295" t="str">
        <f>IF(ISERROR(VLOOKUP($F295,PinMuxPub!$C$2:$M$132,MATCH(O$4,PinMuxPub!$C$2:$M$2,0),FALSE)),"",VLOOKUP($F295,PinMuxPub!$C$2:$M$132,MATCH(O$4,PinMuxPub!$C$2:$M$2,0),FALSE))</f>
        <v/>
      </c>
      <c r="P295" t="str">
        <f>IF(ISERROR(VLOOKUP($F295,PinMuxPub!$C$2:$M$132,MATCH(P$4,PinMuxPub!$C$2:$M$2,0),FALSE)),"",VLOOKUP($F295,PinMuxPub!$C$2:$M$132,MATCH(P$4,PinMuxPub!$C$2:$M$2,0),FALSE))</f>
        <v/>
      </c>
    </row>
    <row r="296" spans="1:16">
      <c r="A296" s="302">
        <f t="shared" si="35"/>
        <v>195</v>
      </c>
      <c r="B296" s="9">
        <f t="shared" si="32"/>
        <v>13</v>
      </c>
      <c r="C296" s="9">
        <f t="shared" si="33"/>
        <v>13</v>
      </c>
      <c r="D296" s="9" t="str">
        <f t="shared" si="34"/>
        <v>P</v>
      </c>
      <c r="E296" s="9">
        <f t="shared" si="36"/>
        <v>14</v>
      </c>
      <c r="I296" t="str">
        <f>IF(ISERROR(VLOOKUP($F296,PinMuxPub!$C$2:$M$132,MATCH(I$4,PinMuxPub!$C$2:$M$2,0),FALSE)),"",VLOOKUP($F296,PinMuxPub!$C$2:$M$132,MATCH(I$4,PinMuxPub!$C$2:$M$2,0),FALSE))</f>
        <v/>
      </c>
      <c r="J296" t="str">
        <f>IF(ISERROR(VLOOKUP($F296,PinMuxPub!$C$2:$M$132,MATCH(J$4,PinMuxPub!$C$2:$M$2,0),FALSE)),"",VLOOKUP($F296,PinMuxPub!$C$2:$M$132,MATCH(J$4,PinMuxPub!$C$2:$M$2,0),FALSE))</f>
        <v/>
      </c>
      <c r="K296" t="str">
        <f>IF(ISERROR(VLOOKUP($F296,PinMuxPub!$C$2:$M$132,MATCH(K$4,PinMuxPub!$C$2:$M$2,0),FALSE)),"",VLOOKUP($F296,PinMuxPub!$C$2:$M$132,MATCH(K$4,PinMuxPub!$C$2:$M$2,0),FALSE))</f>
        <v/>
      </c>
      <c r="L296" t="str">
        <f>IF(ISERROR(VLOOKUP($F296,PinMuxPub!$C$2:$M$132,MATCH(L$4,PinMuxPub!$C$2:$M$2,0),FALSE)),"",VLOOKUP($F296,PinMuxPub!$C$2:$M$132,MATCH(L$4,PinMuxPub!$C$2:$M$2,0),FALSE))</f>
        <v/>
      </c>
      <c r="M296" t="str">
        <f>IF(ISERROR(VLOOKUP($F296,PinMuxPub!$C$2:$M$132,MATCH(M$4,PinMuxPub!$C$2:$M$2,0),FALSE)),"",VLOOKUP($F296,PinMuxPub!$C$2:$M$132,MATCH(M$4,PinMuxPub!$C$2:$M$2,0),FALSE))</f>
        <v/>
      </c>
      <c r="N296" t="str">
        <f>IF(ISERROR(VLOOKUP($F296,PinMuxPub!$C$2:$M$132,MATCH(N$4,PinMuxPub!$C$2:$M$2,0),FALSE)),"",VLOOKUP($F296,PinMuxPub!$C$2:$M$132,MATCH(N$4,PinMuxPub!$C$2:$M$2,0),FALSE))</f>
        <v/>
      </c>
      <c r="O296" t="str">
        <f>IF(ISERROR(VLOOKUP($F296,PinMuxPub!$C$2:$M$132,MATCH(O$4,PinMuxPub!$C$2:$M$2,0),FALSE)),"",VLOOKUP($F296,PinMuxPub!$C$2:$M$132,MATCH(O$4,PinMuxPub!$C$2:$M$2,0),FALSE))</f>
        <v/>
      </c>
      <c r="P296" t="str">
        <f>IF(ISERROR(VLOOKUP($F296,PinMuxPub!$C$2:$M$132,MATCH(P$4,PinMuxPub!$C$2:$M$2,0),FALSE)),"",VLOOKUP($F296,PinMuxPub!$C$2:$M$132,MATCH(P$4,PinMuxPub!$C$2:$M$2,0),FALSE))</f>
        <v/>
      </c>
    </row>
    <row r="297" spans="1:16">
      <c r="A297" s="302">
        <f t="shared" si="35"/>
        <v>195</v>
      </c>
      <c r="B297" s="9">
        <f t="shared" si="32"/>
        <v>13</v>
      </c>
      <c r="C297" s="9">
        <f t="shared" si="33"/>
        <v>13</v>
      </c>
      <c r="D297" s="9" t="str">
        <f t="shared" si="34"/>
        <v>P</v>
      </c>
      <c r="E297" s="9">
        <f t="shared" si="36"/>
        <v>14</v>
      </c>
      <c r="I297" t="str">
        <f>IF(ISERROR(VLOOKUP($F297,PinMuxPub!$C$2:$M$132,MATCH(I$4,PinMuxPub!$C$2:$M$2,0),FALSE)),"",VLOOKUP($F297,PinMuxPub!$C$2:$M$132,MATCH(I$4,PinMuxPub!$C$2:$M$2,0),FALSE))</f>
        <v/>
      </c>
      <c r="J297" t="str">
        <f>IF(ISERROR(VLOOKUP($F297,PinMuxPub!$C$2:$M$132,MATCH(J$4,PinMuxPub!$C$2:$M$2,0),FALSE)),"",VLOOKUP($F297,PinMuxPub!$C$2:$M$132,MATCH(J$4,PinMuxPub!$C$2:$M$2,0),FALSE))</f>
        <v/>
      </c>
      <c r="K297" t="str">
        <f>IF(ISERROR(VLOOKUP($F297,PinMuxPub!$C$2:$M$132,MATCH(K$4,PinMuxPub!$C$2:$M$2,0),FALSE)),"",VLOOKUP($F297,PinMuxPub!$C$2:$M$132,MATCH(K$4,PinMuxPub!$C$2:$M$2,0),FALSE))</f>
        <v/>
      </c>
      <c r="L297" t="str">
        <f>IF(ISERROR(VLOOKUP($F297,PinMuxPub!$C$2:$M$132,MATCH(L$4,PinMuxPub!$C$2:$M$2,0),FALSE)),"",VLOOKUP($F297,PinMuxPub!$C$2:$M$132,MATCH(L$4,PinMuxPub!$C$2:$M$2,0),FALSE))</f>
        <v/>
      </c>
      <c r="M297" t="str">
        <f>IF(ISERROR(VLOOKUP($F297,PinMuxPub!$C$2:$M$132,MATCH(M$4,PinMuxPub!$C$2:$M$2,0),FALSE)),"",VLOOKUP($F297,PinMuxPub!$C$2:$M$132,MATCH(M$4,PinMuxPub!$C$2:$M$2,0),FALSE))</f>
        <v/>
      </c>
      <c r="N297" t="str">
        <f>IF(ISERROR(VLOOKUP($F297,PinMuxPub!$C$2:$M$132,MATCH(N$4,PinMuxPub!$C$2:$M$2,0),FALSE)),"",VLOOKUP($F297,PinMuxPub!$C$2:$M$132,MATCH(N$4,PinMuxPub!$C$2:$M$2,0),FALSE))</f>
        <v/>
      </c>
      <c r="O297" t="str">
        <f>IF(ISERROR(VLOOKUP($F297,PinMuxPub!$C$2:$M$132,MATCH(O$4,PinMuxPub!$C$2:$M$2,0),FALSE)),"",VLOOKUP($F297,PinMuxPub!$C$2:$M$132,MATCH(O$4,PinMuxPub!$C$2:$M$2,0),FALSE))</f>
        <v/>
      </c>
      <c r="P297" t="str">
        <f>IF(ISERROR(VLOOKUP($F297,PinMuxPub!$C$2:$M$132,MATCH(P$4,PinMuxPub!$C$2:$M$2,0),FALSE)),"",VLOOKUP($F297,PinMuxPub!$C$2:$M$132,MATCH(P$4,PinMuxPub!$C$2:$M$2,0),FALSE))</f>
        <v/>
      </c>
    </row>
    <row r="298" spans="1:16">
      <c r="A298" s="302">
        <f t="shared" si="35"/>
        <v>195</v>
      </c>
      <c r="B298" s="9">
        <f t="shared" si="32"/>
        <v>13</v>
      </c>
      <c r="C298" s="9">
        <f t="shared" si="33"/>
        <v>13</v>
      </c>
      <c r="D298" s="9" t="str">
        <f t="shared" si="34"/>
        <v>P</v>
      </c>
      <c r="E298" s="9">
        <f t="shared" si="36"/>
        <v>14</v>
      </c>
      <c r="I298" t="str">
        <f>IF(ISERROR(VLOOKUP($F298,PinMuxPub!$C$2:$M$132,MATCH(I$4,PinMuxPub!$C$2:$M$2,0),FALSE)),"",VLOOKUP($F298,PinMuxPub!$C$2:$M$132,MATCH(I$4,PinMuxPub!$C$2:$M$2,0),FALSE))</f>
        <v/>
      </c>
      <c r="J298" t="str">
        <f>IF(ISERROR(VLOOKUP($F298,PinMuxPub!$C$2:$M$132,MATCH(J$4,PinMuxPub!$C$2:$M$2,0),FALSE)),"",VLOOKUP($F298,PinMuxPub!$C$2:$M$132,MATCH(J$4,PinMuxPub!$C$2:$M$2,0),FALSE))</f>
        <v/>
      </c>
      <c r="K298" t="str">
        <f>IF(ISERROR(VLOOKUP($F298,PinMuxPub!$C$2:$M$132,MATCH(K$4,PinMuxPub!$C$2:$M$2,0),FALSE)),"",VLOOKUP($F298,PinMuxPub!$C$2:$M$132,MATCH(K$4,PinMuxPub!$C$2:$M$2,0),FALSE))</f>
        <v/>
      </c>
      <c r="L298" t="str">
        <f>IF(ISERROR(VLOOKUP($F298,PinMuxPub!$C$2:$M$132,MATCH(L$4,PinMuxPub!$C$2:$M$2,0),FALSE)),"",VLOOKUP($F298,PinMuxPub!$C$2:$M$132,MATCH(L$4,PinMuxPub!$C$2:$M$2,0),FALSE))</f>
        <v/>
      </c>
      <c r="M298" t="str">
        <f>IF(ISERROR(VLOOKUP($F298,PinMuxPub!$C$2:$M$132,MATCH(M$4,PinMuxPub!$C$2:$M$2,0),FALSE)),"",VLOOKUP($F298,PinMuxPub!$C$2:$M$132,MATCH(M$4,PinMuxPub!$C$2:$M$2,0),FALSE))</f>
        <v/>
      </c>
      <c r="N298" t="str">
        <f>IF(ISERROR(VLOOKUP($F298,PinMuxPub!$C$2:$M$132,MATCH(N$4,PinMuxPub!$C$2:$M$2,0),FALSE)),"",VLOOKUP($F298,PinMuxPub!$C$2:$M$132,MATCH(N$4,PinMuxPub!$C$2:$M$2,0),FALSE))</f>
        <v/>
      </c>
      <c r="O298" t="str">
        <f>IF(ISERROR(VLOOKUP($F298,PinMuxPub!$C$2:$M$132,MATCH(O$4,PinMuxPub!$C$2:$M$2,0),FALSE)),"",VLOOKUP($F298,PinMuxPub!$C$2:$M$132,MATCH(O$4,PinMuxPub!$C$2:$M$2,0),FALSE))</f>
        <v/>
      </c>
      <c r="P298" t="str">
        <f>IF(ISERROR(VLOOKUP($F298,PinMuxPub!$C$2:$M$132,MATCH(P$4,PinMuxPub!$C$2:$M$2,0),FALSE)),"",VLOOKUP($F298,PinMuxPub!$C$2:$M$132,MATCH(P$4,PinMuxPub!$C$2:$M$2,0),FALSE))</f>
        <v/>
      </c>
    </row>
    <row r="299" spans="1:16">
      <c r="A299" s="302">
        <f t="shared" si="35"/>
        <v>195</v>
      </c>
      <c r="B299" s="9">
        <f t="shared" si="32"/>
        <v>13</v>
      </c>
      <c r="C299" s="9">
        <f t="shared" si="33"/>
        <v>13</v>
      </c>
      <c r="D299" s="9" t="str">
        <f t="shared" si="34"/>
        <v>P</v>
      </c>
      <c r="E299" s="9">
        <f t="shared" si="36"/>
        <v>14</v>
      </c>
      <c r="I299" t="str">
        <f>IF(ISERROR(VLOOKUP($F299,PinMuxPub!$C$2:$M$132,MATCH(I$4,PinMuxPub!$C$2:$M$2,0),FALSE)),"",VLOOKUP($F299,PinMuxPub!$C$2:$M$132,MATCH(I$4,PinMuxPub!$C$2:$M$2,0),FALSE))</f>
        <v/>
      </c>
      <c r="J299" t="str">
        <f>IF(ISERROR(VLOOKUP($F299,PinMuxPub!$C$2:$M$132,MATCH(J$4,PinMuxPub!$C$2:$M$2,0),FALSE)),"",VLOOKUP($F299,PinMuxPub!$C$2:$M$132,MATCH(J$4,PinMuxPub!$C$2:$M$2,0),FALSE))</f>
        <v/>
      </c>
      <c r="K299" t="str">
        <f>IF(ISERROR(VLOOKUP($F299,PinMuxPub!$C$2:$M$132,MATCH(K$4,PinMuxPub!$C$2:$M$2,0),FALSE)),"",VLOOKUP($F299,PinMuxPub!$C$2:$M$132,MATCH(K$4,PinMuxPub!$C$2:$M$2,0),FALSE))</f>
        <v/>
      </c>
      <c r="L299" t="str">
        <f>IF(ISERROR(VLOOKUP($F299,PinMuxPub!$C$2:$M$132,MATCH(L$4,PinMuxPub!$C$2:$M$2,0),FALSE)),"",VLOOKUP($F299,PinMuxPub!$C$2:$M$132,MATCH(L$4,PinMuxPub!$C$2:$M$2,0),FALSE))</f>
        <v/>
      </c>
      <c r="M299" t="str">
        <f>IF(ISERROR(VLOOKUP($F299,PinMuxPub!$C$2:$M$132,MATCH(M$4,PinMuxPub!$C$2:$M$2,0),FALSE)),"",VLOOKUP($F299,PinMuxPub!$C$2:$M$132,MATCH(M$4,PinMuxPub!$C$2:$M$2,0),FALSE))</f>
        <v/>
      </c>
      <c r="N299" t="str">
        <f>IF(ISERROR(VLOOKUP($F299,PinMuxPub!$C$2:$M$132,MATCH(N$4,PinMuxPub!$C$2:$M$2,0),FALSE)),"",VLOOKUP($F299,PinMuxPub!$C$2:$M$132,MATCH(N$4,PinMuxPub!$C$2:$M$2,0),FALSE))</f>
        <v/>
      </c>
      <c r="O299" t="str">
        <f>IF(ISERROR(VLOOKUP($F299,PinMuxPub!$C$2:$M$132,MATCH(O$4,PinMuxPub!$C$2:$M$2,0),FALSE)),"",VLOOKUP($F299,PinMuxPub!$C$2:$M$132,MATCH(O$4,PinMuxPub!$C$2:$M$2,0),FALSE))</f>
        <v/>
      </c>
      <c r="P299" t="str">
        <f>IF(ISERROR(VLOOKUP($F299,PinMuxPub!$C$2:$M$132,MATCH(P$4,PinMuxPub!$C$2:$M$2,0),FALSE)),"",VLOOKUP($F299,PinMuxPub!$C$2:$M$132,MATCH(P$4,PinMuxPub!$C$2:$M$2,0),FALSE))</f>
        <v/>
      </c>
    </row>
    <row r="300" spans="1:16">
      <c r="A300" s="302">
        <f t="shared" si="35"/>
        <v>195</v>
      </c>
      <c r="B300" s="9">
        <f t="shared" si="32"/>
        <v>13</v>
      </c>
      <c r="C300" s="9">
        <f t="shared" si="33"/>
        <v>13</v>
      </c>
      <c r="D300" s="9" t="str">
        <f t="shared" si="34"/>
        <v>P</v>
      </c>
      <c r="E300" s="9">
        <f t="shared" si="36"/>
        <v>14</v>
      </c>
      <c r="I300" t="str">
        <f>IF(ISERROR(VLOOKUP($F300,PinMuxPub!$C$2:$M$132,MATCH(I$4,PinMuxPub!$C$2:$M$2,0),FALSE)),"",VLOOKUP($F300,PinMuxPub!$C$2:$M$132,MATCH(I$4,PinMuxPub!$C$2:$M$2,0),FALSE))</f>
        <v/>
      </c>
      <c r="J300" t="str">
        <f>IF(ISERROR(VLOOKUP($F300,PinMuxPub!$C$2:$M$132,MATCH(J$4,PinMuxPub!$C$2:$M$2,0),FALSE)),"",VLOOKUP($F300,PinMuxPub!$C$2:$M$132,MATCH(J$4,PinMuxPub!$C$2:$M$2,0),FALSE))</f>
        <v/>
      </c>
      <c r="K300" t="str">
        <f>IF(ISERROR(VLOOKUP($F300,PinMuxPub!$C$2:$M$132,MATCH(K$4,PinMuxPub!$C$2:$M$2,0),FALSE)),"",VLOOKUP($F300,PinMuxPub!$C$2:$M$132,MATCH(K$4,PinMuxPub!$C$2:$M$2,0),FALSE))</f>
        <v/>
      </c>
      <c r="L300" t="str">
        <f>IF(ISERROR(VLOOKUP($F300,PinMuxPub!$C$2:$M$132,MATCH(L$4,PinMuxPub!$C$2:$M$2,0),FALSE)),"",VLOOKUP($F300,PinMuxPub!$C$2:$M$132,MATCH(L$4,PinMuxPub!$C$2:$M$2,0),FALSE))</f>
        <v/>
      </c>
      <c r="M300" t="str">
        <f>IF(ISERROR(VLOOKUP($F300,PinMuxPub!$C$2:$M$132,MATCH(M$4,PinMuxPub!$C$2:$M$2,0),FALSE)),"",VLOOKUP($F300,PinMuxPub!$C$2:$M$132,MATCH(M$4,PinMuxPub!$C$2:$M$2,0),FALSE))</f>
        <v/>
      </c>
      <c r="N300" t="str">
        <f>IF(ISERROR(VLOOKUP($F300,PinMuxPub!$C$2:$M$132,MATCH(N$4,PinMuxPub!$C$2:$M$2,0),FALSE)),"",VLOOKUP($F300,PinMuxPub!$C$2:$M$132,MATCH(N$4,PinMuxPub!$C$2:$M$2,0),FALSE))</f>
        <v/>
      </c>
      <c r="O300" t="str">
        <f>IF(ISERROR(VLOOKUP($F300,PinMuxPub!$C$2:$M$132,MATCH(O$4,PinMuxPub!$C$2:$M$2,0),FALSE)),"",VLOOKUP($F300,PinMuxPub!$C$2:$M$132,MATCH(O$4,PinMuxPub!$C$2:$M$2,0),FALSE))</f>
        <v/>
      </c>
      <c r="P300" t="str">
        <f>IF(ISERROR(VLOOKUP($F300,PinMuxPub!$C$2:$M$132,MATCH(P$4,PinMuxPub!$C$2:$M$2,0),FALSE)),"",VLOOKUP($F300,PinMuxPub!$C$2:$M$132,MATCH(P$4,PinMuxPub!$C$2:$M$2,0),FALSE))</f>
        <v/>
      </c>
    </row>
    <row r="301" spans="1:16">
      <c r="A301" s="302">
        <f t="shared" si="35"/>
        <v>195</v>
      </c>
      <c r="B301" s="9">
        <f t="shared" si="32"/>
        <v>13</v>
      </c>
      <c r="C301" s="9">
        <f t="shared" si="33"/>
        <v>13</v>
      </c>
      <c r="D301" s="9" t="str">
        <f t="shared" si="34"/>
        <v>P</v>
      </c>
      <c r="E301" s="9">
        <f t="shared" si="36"/>
        <v>14</v>
      </c>
      <c r="I301" t="str">
        <f>IF(ISERROR(VLOOKUP($F301,PinMuxPub!$C$2:$M$132,MATCH(I$4,PinMuxPub!$C$2:$M$2,0),FALSE)),"",VLOOKUP($F301,PinMuxPub!$C$2:$M$132,MATCH(I$4,PinMuxPub!$C$2:$M$2,0),FALSE))</f>
        <v/>
      </c>
      <c r="J301" t="str">
        <f>IF(ISERROR(VLOOKUP($F301,PinMuxPub!$C$2:$M$132,MATCH(J$4,PinMuxPub!$C$2:$M$2,0),FALSE)),"",VLOOKUP($F301,PinMuxPub!$C$2:$M$132,MATCH(J$4,PinMuxPub!$C$2:$M$2,0),FALSE))</f>
        <v/>
      </c>
      <c r="K301" t="str">
        <f>IF(ISERROR(VLOOKUP($F301,PinMuxPub!$C$2:$M$132,MATCH(K$4,PinMuxPub!$C$2:$M$2,0),FALSE)),"",VLOOKUP($F301,PinMuxPub!$C$2:$M$132,MATCH(K$4,PinMuxPub!$C$2:$M$2,0),FALSE))</f>
        <v/>
      </c>
      <c r="L301" t="str">
        <f>IF(ISERROR(VLOOKUP($F301,PinMuxPub!$C$2:$M$132,MATCH(L$4,PinMuxPub!$C$2:$M$2,0),FALSE)),"",VLOOKUP($F301,PinMuxPub!$C$2:$M$132,MATCH(L$4,PinMuxPub!$C$2:$M$2,0),FALSE))</f>
        <v/>
      </c>
      <c r="M301" t="str">
        <f>IF(ISERROR(VLOOKUP($F301,PinMuxPub!$C$2:$M$132,MATCH(M$4,PinMuxPub!$C$2:$M$2,0),FALSE)),"",VLOOKUP($F301,PinMuxPub!$C$2:$M$132,MATCH(M$4,PinMuxPub!$C$2:$M$2,0),FALSE))</f>
        <v/>
      </c>
      <c r="N301" t="str">
        <f>IF(ISERROR(VLOOKUP($F301,PinMuxPub!$C$2:$M$132,MATCH(N$4,PinMuxPub!$C$2:$M$2,0),FALSE)),"",VLOOKUP($F301,PinMuxPub!$C$2:$M$132,MATCH(N$4,PinMuxPub!$C$2:$M$2,0),FALSE))</f>
        <v/>
      </c>
      <c r="O301" t="str">
        <f>IF(ISERROR(VLOOKUP($F301,PinMuxPub!$C$2:$M$132,MATCH(O$4,PinMuxPub!$C$2:$M$2,0),FALSE)),"",VLOOKUP($F301,PinMuxPub!$C$2:$M$132,MATCH(O$4,PinMuxPub!$C$2:$M$2,0),FALSE))</f>
        <v/>
      </c>
      <c r="P301" t="str">
        <f>IF(ISERROR(VLOOKUP($F301,PinMuxPub!$C$2:$M$132,MATCH(P$4,PinMuxPub!$C$2:$M$2,0),FALSE)),"",VLOOKUP($F301,PinMuxPub!$C$2:$M$132,MATCH(P$4,PinMuxPub!$C$2:$M$2,0),FALSE))</f>
        <v/>
      </c>
    </row>
    <row r="302" spans="1:16">
      <c r="A302" s="302">
        <f t="shared" si="35"/>
        <v>195</v>
      </c>
      <c r="B302" s="9">
        <f t="shared" si="32"/>
        <v>13</v>
      </c>
      <c r="C302" s="9">
        <f t="shared" si="33"/>
        <v>13</v>
      </c>
      <c r="D302" s="9" t="str">
        <f t="shared" si="34"/>
        <v>P</v>
      </c>
      <c r="E302" s="9">
        <f t="shared" si="36"/>
        <v>14</v>
      </c>
      <c r="I302" t="str">
        <f>IF(ISERROR(VLOOKUP($F302,PinMuxPub!$C$2:$M$132,MATCH(I$4,PinMuxPub!$C$2:$M$2,0),FALSE)),"",VLOOKUP($F302,PinMuxPub!$C$2:$M$132,MATCH(I$4,PinMuxPub!$C$2:$M$2,0),FALSE))</f>
        <v/>
      </c>
      <c r="J302" t="str">
        <f>IF(ISERROR(VLOOKUP($F302,PinMuxPub!$C$2:$M$132,MATCH(J$4,PinMuxPub!$C$2:$M$2,0),FALSE)),"",VLOOKUP($F302,PinMuxPub!$C$2:$M$132,MATCH(J$4,PinMuxPub!$C$2:$M$2,0),FALSE))</f>
        <v/>
      </c>
      <c r="K302" t="str">
        <f>IF(ISERROR(VLOOKUP($F302,PinMuxPub!$C$2:$M$132,MATCH(K$4,PinMuxPub!$C$2:$M$2,0),FALSE)),"",VLOOKUP($F302,PinMuxPub!$C$2:$M$132,MATCH(K$4,PinMuxPub!$C$2:$M$2,0),FALSE))</f>
        <v/>
      </c>
      <c r="L302" t="str">
        <f>IF(ISERROR(VLOOKUP($F302,PinMuxPub!$C$2:$M$132,MATCH(L$4,PinMuxPub!$C$2:$M$2,0),FALSE)),"",VLOOKUP($F302,PinMuxPub!$C$2:$M$132,MATCH(L$4,PinMuxPub!$C$2:$M$2,0),FALSE))</f>
        <v/>
      </c>
      <c r="M302" t="str">
        <f>IF(ISERROR(VLOOKUP($F302,PinMuxPub!$C$2:$M$132,MATCH(M$4,PinMuxPub!$C$2:$M$2,0),FALSE)),"",VLOOKUP($F302,PinMuxPub!$C$2:$M$132,MATCH(M$4,PinMuxPub!$C$2:$M$2,0),FALSE))</f>
        <v/>
      </c>
      <c r="N302" t="str">
        <f>IF(ISERROR(VLOOKUP($F302,PinMuxPub!$C$2:$M$132,MATCH(N$4,PinMuxPub!$C$2:$M$2,0),FALSE)),"",VLOOKUP($F302,PinMuxPub!$C$2:$M$132,MATCH(N$4,PinMuxPub!$C$2:$M$2,0),FALSE))</f>
        <v/>
      </c>
      <c r="O302" t="str">
        <f>IF(ISERROR(VLOOKUP($F302,PinMuxPub!$C$2:$M$132,MATCH(O$4,PinMuxPub!$C$2:$M$2,0),FALSE)),"",VLOOKUP($F302,PinMuxPub!$C$2:$M$132,MATCH(O$4,PinMuxPub!$C$2:$M$2,0),FALSE))</f>
        <v/>
      </c>
      <c r="P302" t="str">
        <f>IF(ISERROR(VLOOKUP($F302,PinMuxPub!$C$2:$M$132,MATCH(P$4,PinMuxPub!$C$2:$M$2,0),FALSE)),"",VLOOKUP($F302,PinMuxPub!$C$2:$M$132,MATCH(P$4,PinMuxPub!$C$2:$M$2,0),FALSE))</f>
        <v/>
      </c>
    </row>
    <row r="303" spans="1:16">
      <c r="A303" s="302">
        <f t="shared" si="35"/>
        <v>195</v>
      </c>
      <c r="B303" s="9">
        <f t="shared" si="32"/>
        <v>13</v>
      </c>
      <c r="C303" s="9">
        <f t="shared" si="33"/>
        <v>13</v>
      </c>
      <c r="D303" s="9" t="str">
        <f t="shared" si="34"/>
        <v>P</v>
      </c>
      <c r="E303" s="9">
        <f t="shared" si="36"/>
        <v>14</v>
      </c>
      <c r="I303" t="str">
        <f>IF(ISERROR(VLOOKUP($F303,PinMuxPub!$C$2:$M$132,MATCH(I$4,PinMuxPub!$C$2:$M$2,0),FALSE)),"",VLOOKUP($F303,PinMuxPub!$C$2:$M$132,MATCH(I$4,PinMuxPub!$C$2:$M$2,0),FALSE))</f>
        <v/>
      </c>
      <c r="J303" t="str">
        <f>IF(ISERROR(VLOOKUP($F303,PinMuxPub!$C$2:$M$132,MATCH(J$4,PinMuxPub!$C$2:$M$2,0),FALSE)),"",VLOOKUP($F303,PinMuxPub!$C$2:$M$132,MATCH(J$4,PinMuxPub!$C$2:$M$2,0),FALSE))</f>
        <v/>
      </c>
      <c r="K303" t="str">
        <f>IF(ISERROR(VLOOKUP($F303,PinMuxPub!$C$2:$M$132,MATCH(K$4,PinMuxPub!$C$2:$M$2,0),FALSE)),"",VLOOKUP($F303,PinMuxPub!$C$2:$M$132,MATCH(K$4,PinMuxPub!$C$2:$M$2,0),FALSE))</f>
        <v/>
      </c>
      <c r="L303" t="str">
        <f>IF(ISERROR(VLOOKUP($F303,PinMuxPub!$C$2:$M$132,MATCH(L$4,PinMuxPub!$C$2:$M$2,0),FALSE)),"",VLOOKUP($F303,PinMuxPub!$C$2:$M$132,MATCH(L$4,PinMuxPub!$C$2:$M$2,0),FALSE))</f>
        <v/>
      </c>
      <c r="M303" t="str">
        <f>IF(ISERROR(VLOOKUP($F303,PinMuxPub!$C$2:$M$132,MATCH(M$4,PinMuxPub!$C$2:$M$2,0),FALSE)),"",VLOOKUP($F303,PinMuxPub!$C$2:$M$132,MATCH(M$4,PinMuxPub!$C$2:$M$2,0),FALSE))</f>
        <v/>
      </c>
      <c r="N303" t="str">
        <f>IF(ISERROR(VLOOKUP($F303,PinMuxPub!$C$2:$M$132,MATCH(N$4,PinMuxPub!$C$2:$M$2,0),FALSE)),"",VLOOKUP($F303,PinMuxPub!$C$2:$M$132,MATCH(N$4,PinMuxPub!$C$2:$M$2,0),FALSE))</f>
        <v/>
      </c>
      <c r="O303" t="str">
        <f>IF(ISERROR(VLOOKUP($F303,PinMuxPub!$C$2:$M$132,MATCH(O$4,PinMuxPub!$C$2:$M$2,0),FALSE)),"",VLOOKUP($F303,PinMuxPub!$C$2:$M$132,MATCH(O$4,PinMuxPub!$C$2:$M$2,0),FALSE))</f>
        <v/>
      </c>
      <c r="P303" t="str">
        <f>IF(ISERROR(VLOOKUP($F303,PinMuxPub!$C$2:$M$132,MATCH(P$4,PinMuxPub!$C$2:$M$2,0),FALSE)),"",VLOOKUP($F303,PinMuxPub!$C$2:$M$132,MATCH(P$4,PinMuxPub!$C$2:$M$2,0),FALSE))</f>
        <v/>
      </c>
    </row>
    <row r="304" spans="1:16">
      <c r="A304" s="302">
        <f t="shared" si="35"/>
        <v>195</v>
      </c>
      <c r="B304" s="9">
        <f t="shared" si="32"/>
        <v>13</v>
      </c>
      <c r="C304" s="9">
        <f t="shared" si="33"/>
        <v>13</v>
      </c>
      <c r="D304" s="9" t="str">
        <f t="shared" si="34"/>
        <v>P</v>
      </c>
      <c r="E304" s="9">
        <f t="shared" si="36"/>
        <v>14</v>
      </c>
      <c r="I304" t="str">
        <f>IF(ISERROR(VLOOKUP($F304,PinMuxPub!$C$2:$M$132,MATCH(I$4,PinMuxPub!$C$2:$M$2,0),FALSE)),"",VLOOKUP($F304,PinMuxPub!$C$2:$M$132,MATCH(I$4,PinMuxPub!$C$2:$M$2,0),FALSE))</f>
        <v/>
      </c>
      <c r="J304" t="str">
        <f>IF(ISERROR(VLOOKUP($F304,PinMuxPub!$C$2:$M$132,MATCH(J$4,PinMuxPub!$C$2:$M$2,0),FALSE)),"",VLOOKUP($F304,PinMuxPub!$C$2:$M$132,MATCH(J$4,PinMuxPub!$C$2:$M$2,0),FALSE))</f>
        <v/>
      </c>
      <c r="K304" t="str">
        <f>IF(ISERROR(VLOOKUP($F304,PinMuxPub!$C$2:$M$132,MATCH(K$4,PinMuxPub!$C$2:$M$2,0),FALSE)),"",VLOOKUP($F304,PinMuxPub!$C$2:$M$132,MATCH(K$4,PinMuxPub!$C$2:$M$2,0),FALSE))</f>
        <v/>
      </c>
      <c r="L304" t="str">
        <f>IF(ISERROR(VLOOKUP($F304,PinMuxPub!$C$2:$M$132,MATCH(L$4,PinMuxPub!$C$2:$M$2,0),FALSE)),"",VLOOKUP($F304,PinMuxPub!$C$2:$M$132,MATCH(L$4,PinMuxPub!$C$2:$M$2,0),FALSE))</f>
        <v/>
      </c>
      <c r="M304" t="str">
        <f>IF(ISERROR(VLOOKUP($F304,PinMuxPub!$C$2:$M$132,MATCH(M$4,PinMuxPub!$C$2:$M$2,0),FALSE)),"",VLOOKUP($F304,PinMuxPub!$C$2:$M$132,MATCH(M$4,PinMuxPub!$C$2:$M$2,0),FALSE))</f>
        <v/>
      </c>
      <c r="N304" t="str">
        <f>IF(ISERROR(VLOOKUP($F304,PinMuxPub!$C$2:$M$132,MATCH(N$4,PinMuxPub!$C$2:$M$2,0),FALSE)),"",VLOOKUP($F304,PinMuxPub!$C$2:$M$132,MATCH(N$4,PinMuxPub!$C$2:$M$2,0),FALSE))</f>
        <v/>
      </c>
      <c r="O304" t="str">
        <f>IF(ISERROR(VLOOKUP($F304,PinMuxPub!$C$2:$M$132,MATCH(O$4,PinMuxPub!$C$2:$M$2,0),FALSE)),"",VLOOKUP($F304,PinMuxPub!$C$2:$M$132,MATCH(O$4,PinMuxPub!$C$2:$M$2,0),FALSE))</f>
        <v/>
      </c>
      <c r="P304" t="str">
        <f>IF(ISERROR(VLOOKUP($F304,PinMuxPub!$C$2:$M$132,MATCH(P$4,PinMuxPub!$C$2:$M$2,0),FALSE)),"",VLOOKUP($F304,PinMuxPub!$C$2:$M$132,MATCH(P$4,PinMuxPub!$C$2:$M$2,0),FALSE))</f>
        <v/>
      </c>
    </row>
    <row r="305" spans="1:16">
      <c r="A305" s="302">
        <f t="shared" si="35"/>
        <v>195</v>
      </c>
      <c r="B305" s="9">
        <f t="shared" si="32"/>
        <v>13</v>
      </c>
      <c r="C305" s="9">
        <f t="shared" si="33"/>
        <v>13</v>
      </c>
      <c r="D305" s="9" t="str">
        <f t="shared" si="34"/>
        <v>P</v>
      </c>
      <c r="E305" s="9">
        <f t="shared" si="36"/>
        <v>14</v>
      </c>
      <c r="I305" t="str">
        <f>IF(ISERROR(VLOOKUP($F305,PinMuxPub!$C$2:$M$132,MATCH(I$4,PinMuxPub!$C$2:$M$2,0),FALSE)),"",VLOOKUP($F305,PinMuxPub!$C$2:$M$132,MATCH(I$4,PinMuxPub!$C$2:$M$2,0),FALSE))</f>
        <v/>
      </c>
      <c r="J305" t="str">
        <f>IF(ISERROR(VLOOKUP($F305,PinMuxPub!$C$2:$M$132,MATCH(J$4,PinMuxPub!$C$2:$M$2,0),FALSE)),"",VLOOKUP($F305,PinMuxPub!$C$2:$M$132,MATCH(J$4,PinMuxPub!$C$2:$M$2,0),FALSE))</f>
        <v/>
      </c>
      <c r="K305" t="str">
        <f>IF(ISERROR(VLOOKUP($F305,PinMuxPub!$C$2:$M$132,MATCH(K$4,PinMuxPub!$C$2:$M$2,0),FALSE)),"",VLOOKUP($F305,PinMuxPub!$C$2:$M$132,MATCH(K$4,PinMuxPub!$C$2:$M$2,0),FALSE))</f>
        <v/>
      </c>
      <c r="L305" t="str">
        <f>IF(ISERROR(VLOOKUP($F305,PinMuxPub!$C$2:$M$132,MATCH(L$4,PinMuxPub!$C$2:$M$2,0),FALSE)),"",VLOOKUP($F305,PinMuxPub!$C$2:$M$132,MATCH(L$4,PinMuxPub!$C$2:$M$2,0),FALSE))</f>
        <v/>
      </c>
      <c r="M305" t="str">
        <f>IF(ISERROR(VLOOKUP($F305,PinMuxPub!$C$2:$M$132,MATCH(M$4,PinMuxPub!$C$2:$M$2,0),FALSE)),"",VLOOKUP($F305,PinMuxPub!$C$2:$M$132,MATCH(M$4,PinMuxPub!$C$2:$M$2,0),FALSE))</f>
        <v/>
      </c>
      <c r="N305" t="str">
        <f>IF(ISERROR(VLOOKUP($F305,PinMuxPub!$C$2:$M$132,MATCH(N$4,PinMuxPub!$C$2:$M$2,0),FALSE)),"",VLOOKUP($F305,PinMuxPub!$C$2:$M$132,MATCH(N$4,PinMuxPub!$C$2:$M$2,0),FALSE))</f>
        <v/>
      </c>
      <c r="O305" t="str">
        <f>IF(ISERROR(VLOOKUP($F305,PinMuxPub!$C$2:$M$132,MATCH(O$4,PinMuxPub!$C$2:$M$2,0),FALSE)),"",VLOOKUP($F305,PinMuxPub!$C$2:$M$132,MATCH(O$4,PinMuxPub!$C$2:$M$2,0),FALSE))</f>
        <v/>
      </c>
      <c r="P305" t="str">
        <f>IF(ISERROR(VLOOKUP($F305,PinMuxPub!$C$2:$M$132,MATCH(P$4,PinMuxPub!$C$2:$M$2,0),FALSE)),"",VLOOKUP($F305,PinMuxPub!$C$2:$M$132,MATCH(P$4,PinMuxPub!$C$2:$M$2,0),FALSE))</f>
        <v/>
      </c>
    </row>
    <row r="306" spans="1:16">
      <c r="A306" s="302">
        <f t="shared" si="35"/>
        <v>195</v>
      </c>
      <c r="B306" s="9">
        <f t="shared" si="32"/>
        <v>13</v>
      </c>
      <c r="C306" s="9">
        <f t="shared" si="33"/>
        <v>13</v>
      </c>
      <c r="D306" s="9" t="str">
        <f t="shared" si="34"/>
        <v>P</v>
      </c>
      <c r="E306" s="9">
        <f t="shared" si="36"/>
        <v>14</v>
      </c>
      <c r="I306" t="str">
        <f>IF(ISERROR(VLOOKUP($F306,PinMuxPub!$C$2:$M$132,MATCH(I$4,PinMuxPub!$C$2:$M$2,0),FALSE)),"",VLOOKUP($F306,PinMuxPub!$C$2:$M$132,MATCH(I$4,PinMuxPub!$C$2:$M$2,0),FALSE))</f>
        <v/>
      </c>
      <c r="J306" t="str">
        <f>IF(ISERROR(VLOOKUP($F306,PinMuxPub!$C$2:$M$132,MATCH(J$4,PinMuxPub!$C$2:$M$2,0),FALSE)),"",VLOOKUP($F306,PinMuxPub!$C$2:$M$132,MATCH(J$4,PinMuxPub!$C$2:$M$2,0),FALSE))</f>
        <v/>
      </c>
      <c r="K306" t="str">
        <f>IF(ISERROR(VLOOKUP($F306,PinMuxPub!$C$2:$M$132,MATCH(K$4,PinMuxPub!$C$2:$M$2,0),FALSE)),"",VLOOKUP($F306,PinMuxPub!$C$2:$M$132,MATCH(K$4,PinMuxPub!$C$2:$M$2,0),FALSE))</f>
        <v/>
      </c>
      <c r="L306" t="str">
        <f>IF(ISERROR(VLOOKUP($F306,PinMuxPub!$C$2:$M$132,MATCH(L$4,PinMuxPub!$C$2:$M$2,0),FALSE)),"",VLOOKUP($F306,PinMuxPub!$C$2:$M$132,MATCH(L$4,PinMuxPub!$C$2:$M$2,0),FALSE))</f>
        <v/>
      </c>
      <c r="M306" t="str">
        <f>IF(ISERROR(VLOOKUP($F306,PinMuxPub!$C$2:$M$132,MATCH(M$4,PinMuxPub!$C$2:$M$2,0),FALSE)),"",VLOOKUP($F306,PinMuxPub!$C$2:$M$132,MATCH(M$4,PinMuxPub!$C$2:$M$2,0),FALSE))</f>
        <v/>
      </c>
      <c r="N306" t="str">
        <f>IF(ISERROR(VLOOKUP($F306,PinMuxPub!$C$2:$M$132,MATCH(N$4,PinMuxPub!$C$2:$M$2,0),FALSE)),"",VLOOKUP($F306,PinMuxPub!$C$2:$M$132,MATCH(N$4,PinMuxPub!$C$2:$M$2,0),FALSE))</f>
        <v/>
      </c>
      <c r="O306" t="str">
        <f>IF(ISERROR(VLOOKUP($F306,PinMuxPub!$C$2:$M$132,MATCH(O$4,PinMuxPub!$C$2:$M$2,0),FALSE)),"",VLOOKUP($F306,PinMuxPub!$C$2:$M$132,MATCH(O$4,PinMuxPub!$C$2:$M$2,0),FALSE))</f>
        <v/>
      </c>
      <c r="P306" t="str">
        <f>IF(ISERROR(VLOOKUP($F306,PinMuxPub!$C$2:$M$132,MATCH(P$4,PinMuxPub!$C$2:$M$2,0),FALSE)),"",VLOOKUP($F306,PinMuxPub!$C$2:$M$132,MATCH(P$4,PinMuxPub!$C$2:$M$2,0),FALSE))</f>
        <v/>
      </c>
    </row>
    <row r="307" spans="1:16">
      <c r="A307" s="302">
        <f t="shared" si="35"/>
        <v>195</v>
      </c>
      <c r="B307" s="9">
        <f t="shared" si="32"/>
        <v>13</v>
      </c>
      <c r="C307" s="9">
        <f t="shared" si="33"/>
        <v>13</v>
      </c>
      <c r="D307" s="9" t="str">
        <f t="shared" si="34"/>
        <v>P</v>
      </c>
      <c r="E307" s="9">
        <f t="shared" si="36"/>
        <v>14</v>
      </c>
      <c r="I307" t="str">
        <f>IF(ISERROR(VLOOKUP($F307,PinMuxPub!$C$2:$M$132,MATCH(I$4,PinMuxPub!$C$2:$M$2,0),FALSE)),"",VLOOKUP($F307,PinMuxPub!$C$2:$M$132,MATCH(I$4,PinMuxPub!$C$2:$M$2,0),FALSE))</f>
        <v/>
      </c>
      <c r="J307" t="str">
        <f>IF(ISERROR(VLOOKUP($F307,PinMuxPub!$C$2:$M$132,MATCH(J$4,PinMuxPub!$C$2:$M$2,0),FALSE)),"",VLOOKUP($F307,PinMuxPub!$C$2:$M$132,MATCH(J$4,PinMuxPub!$C$2:$M$2,0),FALSE))</f>
        <v/>
      </c>
      <c r="K307" t="str">
        <f>IF(ISERROR(VLOOKUP($F307,PinMuxPub!$C$2:$M$132,MATCH(K$4,PinMuxPub!$C$2:$M$2,0),FALSE)),"",VLOOKUP($F307,PinMuxPub!$C$2:$M$132,MATCH(K$4,PinMuxPub!$C$2:$M$2,0),FALSE))</f>
        <v/>
      </c>
      <c r="L307" t="str">
        <f>IF(ISERROR(VLOOKUP($F307,PinMuxPub!$C$2:$M$132,MATCH(L$4,PinMuxPub!$C$2:$M$2,0),FALSE)),"",VLOOKUP($F307,PinMuxPub!$C$2:$M$132,MATCH(L$4,PinMuxPub!$C$2:$M$2,0),FALSE))</f>
        <v/>
      </c>
      <c r="M307" t="str">
        <f>IF(ISERROR(VLOOKUP($F307,PinMuxPub!$C$2:$M$132,MATCH(M$4,PinMuxPub!$C$2:$M$2,0),FALSE)),"",VLOOKUP($F307,PinMuxPub!$C$2:$M$132,MATCH(M$4,PinMuxPub!$C$2:$M$2,0),FALSE))</f>
        <v/>
      </c>
      <c r="N307" t="str">
        <f>IF(ISERROR(VLOOKUP($F307,PinMuxPub!$C$2:$M$132,MATCH(N$4,PinMuxPub!$C$2:$M$2,0),FALSE)),"",VLOOKUP($F307,PinMuxPub!$C$2:$M$132,MATCH(N$4,PinMuxPub!$C$2:$M$2,0),FALSE))</f>
        <v/>
      </c>
      <c r="O307" t="str">
        <f>IF(ISERROR(VLOOKUP($F307,PinMuxPub!$C$2:$M$132,MATCH(O$4,PinMuxPub!$C$2:$M$2,0),FALSE)),"",VLOOKUP($F307,PinMuxPub!$C$2:$M$132,MATCH(O$4,PinMuxPub!$C$2:$M$2,0),FALSE))</f>
        <v/>
      </c>
      <c r="P307" t="str">
        <f>IF(ISERROR(VLOOKUP($F307,PinMuxPub!$C$2:$M$132,MATCH(P$4,PinMuxPub!$C$2:$M$2,0),FALSE)),"",VLOOKUP($F307,PinMuxPub!$C$2:$M$132,MATCH(P$4,PinMuxPub!$C$2:$M$2,0),FALSE))</f>
        <v/>
      </c>
    </row>
    <row r="308" spans="1:16">
      <c r="A308" s="302">
        <f t="shared" si="35"/>
        <v>195</v>
      </c>
      <c r="B308" s="9">
        <f t="shared" si="32"/>
        <v>13</v>
      </c>
      <c r="C308" s="9">
        <f t="shared" si="33"/>
        <v>13</v>
      </c>
      <c r="D308" s="9" t="str">
        <f t="shared" si="34"/>
        <v>P</v>
      </c>
      <c r="E308" s="9">
        <f t="shared" si="36"/>
        <v>14</v>
      </c>
      <c r="I308" t="str">
        <f>IF(ISERROR(VLOOKUP($F308,PinMuxPub!$C$2:$M$132,MATCH(I$4,PinMuxPub!$C$2:$M$2,0),FALSE)),"",VLOOKUP($F308,PinMuxPub!$C$2:$M$132,MATCH(I$4,PinMuxPub!$C$2:$M$2,0),FALSE))</f>
        <v/>
      </c>
      <c r="J308" t="str">
        <f>IF(ISERROR(VLOOKUP($F308,PinMuxPub!$C$2:$M$132,MATCH(J$4,PinMuxPub!$C$2:$M$2,0),FALSE)),"",VLOOKUP($F308,PinMuxPub!$C$2:$M$132,MATCH(J$4,PinMuxPub!$C$2:$M$2,0),FALSE))</f>
        <v/>
      </c>
      <c r="K308" t="str">
        <f>IF(ISERROR(VLOOKUP($F308,PinMuxPub!$C$2:$M$132,MATCH(K$4,PinMuxPub!$C$2:$M$2,0),FALSE)),"",VLOOKUP($F308,PinMuxPub!$C$2:$M$132,MATCH(K$4,PinMuxPub!$C$2:$M$2,0),FALSE))</f>
        <v/>
      </c>
      <c r="L308" t="str">
        <f>IF(ISERROR(VLOOKUP($F308,PinMuxPub!$C$2:$M$132,MATCH(L$4,PinMuxPub!$C$2:$M$2,0),FALSE)),"",VLOOKUP($F308,PinMuxPub!$C$2:$M$132,MATCH(L$4,PinMuxPub!$C$2:$M$2,0),FALSE))</f>
        <v/>
      </c>
      <c r="M308" t="str">
        <f>IF(ISERROR(VLOOKUP($F308,PinMuxPub!$C$2:$M$132,MATCH(M$4,PinMuxPub!$C$2:$M$2,0),FALSE)),"",VLOOKUP($F308,PinMuxPub!$C$2:$M$132,MATCH(M$4,PinMuxPub!$C$2:$M$2,0),FALSE))</f>
        <v/>
      </c>
      <c r="N308" t="str">
        <f>IF(ISERROR(VLOOKUP($F308,PinMuxPub!$C$2:$M$132,MATCH(N$4,PinMuxPub!$C$2:$M$2,0),FALSE)),"",VLOOKUP($F308,PinMuxPub!$C$2:$M$132,MATCH(N$4,PinMuxPub!$C$2:$M$2,0),FALSE))</f>
        <v/>
      </c>
      <c r="O308" t="str">
        <f>IF(ISERROR(VLOOKUP($F308,PinMuxPub!$C$2:$M$132,MATCH(O$4,PinMuxPub!$C$2:$M$2,0),FALSE)),"",VLOOKUP($F308,PinMuxPub!$C$2:$M$132,MATCH(O$4,PinMuxPub!$C$2:$M$2,0),FALSE))</f>
        <v/>
      </c>
      <c r="P308" t="str">
        <f>IF(ISERROR(VLOOKUP($F308,PinMuxPub!$C$2:$M$132,MATCH(P$4,PinMuxPub!$C$2:$M$2,0),FALSE)),"",VLOOKUP($F308,PinMuxPub!$C$2:$M$132,MATCH(P$4,PinMuxPub!$C$2:$M$2,0),FALSE))</f>
        <v/>
      </c>
    </row>
    <row r="309" spans="1:16">
      <c r="A309" s="302">
        <f t="shared" si="35"/>
        <v>195</v>
      </c>
      <c r="B309" s="9">
        <f t="shared" si="32"/>
        <v>13</v>
      </c>
      <c r="C309" s="9">
        <f t="shared" si="33"/>
        <v>13</v>
      </c>
      <c r="D309" s="9" t="str">
        <f t="shared" si="34"/>
        <v>P</v>
      </c>
      <c r="E309" s="9">
        <f t="shared" si="36"/>
        <v>14</v>
      </c>
      <c r="I309" t="str">
        <f>IF(ISERROR(VLOOKUP($F309,PinMuxPub!$C$2:$M$132,MATCH(I$4,PinMuxPub!$C$2:$M$2,0),FALSE)),"",VLOOKUP($F309,PinMuxPub!$C$2:$M$132,MATCH(I$4,PinMuxPub!$C$2:$M$2,0),FALSE))</f>
        <v/>
      </c>
      <c r="J309" t="str">
        <f>IF(ISERROR(VLOOKUP($F309,PinMuxPub!$C$2:$M$132,MATCH(J$4,PinMuxPub!$C$2:$M$2,0),FALSE)),"",VLOOKUP($F309,PinMuxPub!$C$2:$M$132,MATCH(J$4,PinMuxPub!$C$2:$M$2,0),FALSE))</f>
        <v/>
      </c>
      <c r="K309" t="str">
        <f>IF(ISERROR(VLOOKUP($F309,PinMuxPub!$C$2:$M$132,MATCH(K$4,PinMuxPub!$C$2:$M$2,0),FALSE)),"",VLOOKUP($F309,PinMuxPub!$C$2:$M$132,MATCH(K$4,PinMuxPub!$C$2:$M$2,0),FALSE))</f>
        <v/>
      </c>
      <c r="L309" t="str">
        <f>IF(ISERROR(VLOOKUP($F309,PinMuxPub!$C$2:$M$132,MATCH(L$4,PinMuxPub!$C$2:$M$2,0),FALSE)),"",VLOOKUP($F309,PinMuxPub!$C$2:$M$132,MATCH(L$4,PinMuxPub!$C$2:$M$2,0),FALSE))</f>
        <v/>
      </c>
      <c r="M309" t="str">
        <f>IF(ISERROR(VLOOKUP($F309,PinMuxPub!$C$2:$M$132,MATCH(M$4,PinMuxPub!$C$2:$M$2,0),FALSE)),"",VLOOKUP($F309,PinMuxPub!$C$2:$M$132,MATCH(M$4,PinMuxPub!$C$2:$M$2,0),FALSE))</f>
        <v/>
      </c>
      <c r="N309" t="str">
        <f>IF(ISERROR(VLOOKUP($F309,PinMuxPub!$C$2:$M$132,MATCH(N$4,PinMuxPub!$C$2:$M$2,0),FALSE)),"",VLOOKUP($F309,PinMuxPub!$C$2:$M$132,MATCH(N$4,PinMuxPub!$C$2:$M$2,0),FALSE))</f>
        <v/>
      </c>
      <c r="O309" t="str">
        <f>IF(ISERROR(VLOOKUP($F309,PinMuxPub!$C$2:$M$132,MATCH(O$4,PinMuxPub!$C$2:$M$2,0),FALSE)),"",VLOOKUP($F309,PinMuxPub!$C$2:$M$132,MATCH(O$4,PinMuxPub!$C$2:$M$2,0),FALSE))</f>
        <v/>
      </c>
      <c r="P309" t="str">
        <f>IF(ISERROR(VLOOKUP($F309,PinMuxPub!$C$2:$M$132,MATCH(P$4,PinMuxPub!$C$2:$M$2,0),FALSE)),"",VLOOKUP($F309,PinMuxPub!$C$2:$M$132,MATCH(P$4,PinMuxPub!$C$2:$M$2,0),FALSE))</f>
        <v/>
      </c>
    </row>
    <row r="310" spans="1:16">
      <c r="A310" s="302">
        <f t="shared" si="35"/>
        <v>195</v>
      </c>
      <c r="B310" s="9">
        <f t="shared" si="32"/>
        <v>13</v>
      </c>
      <c r="C310" s="9">
        <f t="shared" si="33"/>
        <v>13</v>
      </c>
      <c r="D310" s="9" t="str">
        <f t="shared" si="34"/>
        <v>P</v>
      </c>
      <c r="E310" s="9">
        <f t="shared" si="36"/>
        <v>14</v>
      </c>
      <c r="I310" t="str">
        <f>IF(ISERROR(VLOOKUP($F310,PinMuxPub!$C$2:$M$132,MATCH(I$4,PinMuxPub!$C$2:$M$2,0),FALSE)),"",VLOOKUP($F310,PinMuxPub!$C$2:$M$132,MATCH(I$4,PinMuxPub!$C$2:$M$2,0),FALSE))</f>
        <v/>
      </c>
      <c r="J310" t="str">
        <f>IF(ISERROR(VLOOKUP($F310,PinMuxPub!$C$2:$M$132,MATCH(J$4,PinMuxPub!$C$2:$M$2,0),FALSE)),"",VLOOKUP($F310,PinMuxPub!$C$2:$M$132,MATCH(J$4,PinMuxPub!$C$2:$M$2,0),FALSE))</f>
        <v/>
      </c>
      <c r="K310" t="str">
        <f>IF(ISERROR(VLOOKUP($F310,PinMuxPub!$C$2:$M$132,MATCH(K$4,PinMuxPub!$C$2:$M$2,0),FALSE)),"",VLOOKUP($F310,PinMuxPub!$C$2:$M$132,MATCH(K$4,PinMuxPub!$C$2:$M$2,0),FALSE))</f>
        <v/>
      </c>
      <c r="L310" t="str">
        <f>IF(ISERROR(VLOOKUP($F310,PinMuxPub!$C$2:$M$132,MATCH(L$4,PinMuxPub!$C$2:$M$2,0),FALSE)),"",VLOOKUP($F310,PinMuxPub!$C$2:$M$132,MATCH(L$4,PinMuxPub!$C$2:$M$2,0),FALSE))</f>
        <v/>
      </c>
      <c r="M310" t="str">
        <f>IF(ISERROR(VLOOKUP($F310,PinMuxPub!$C$2:$M$132,MATCH(M$4,PinMuxPub!$C$2:$M$2,0),FALSE)),"",VLOOKUP($F310,PinMuxPub!$C$2:$M$132,MATCH(M$4,PinMuxPub!$C$2:$M$2,0),FALSE))</f>
        <v/>
      </c>
      <c r="N310" t="str">
        <f>IF(ISERROR(VLOOKUP($F310,PinMuxPub!$C$2:$M$132,MATCH(N$4,PinMuxPub!$C$2:$M$2,0),FALSE)),"",VLOOKUP($F310,PinMuxPub!$C$2:$M$132,MATCH(N$4,PinMuxPub!$C$2:$M$2,0),FALSE))</f>
        <v/>
      </c>
      <c r="O310" t="str">
        <f>IF(ISERROR(VLOOKUP($F310,PinMuxPub!$C$2:$M$132,MATCH(O$4,PinMuxPub!$C$2:$M$2,0),FALSE)),"",VLOOKUP($F310,PinMuxPub!$C$2:$M$132,MATCH(O$4,PinMuxPub!$C$2:$M$2,0),FALSE))</f>
        <v/>
      </c>
      <c r="P310" t="str">
        <f>IF(ISERROR(VLOOKUP($F310,PinMuxPub!$C$2:$M$132,MATCH(P$4,PinMuxPub!$C$2:$M$2,0),FALSE)),"",VLOOKUP($F310,PinMuxPub!$C$2:$M$132,MATCH(P$4,PinMuxPub!$C$2:$M$2,0),FALSE))</f>
        <v/>
      </c>
    </row>
    <row r="311" spans="1:16">
      <c r="A311" s="302">
        <f t="shared" si="35"/>
        <v>195</v>
      </c>
      <c r="B311" s="9">
        <f t="shared" si="32"/>
        <v>13</v>
      </c>
      <c r="C311" s="9">
        <f t="shared" si="33"/>
        <v>13</v>
      </c>
      <c r="D311" s="9" t="str">
        <f t="shared" si="34"/>
        <v>P</v>
      </c>
      <c r="E311" s="9">
        <f t="shared" si="36"/>
        <v>14</v>
      </c>
      <c r="I311" t="str">
        <f>IF(ISERROR(VLOOKUP($F311,PinMuxPub!$C$2:$M$132,MATCH(I$4,PinMuxPub!$C$2:$M$2,0),FALSE)),"",VLOOKUP($F311,PinMuxPub!$C$2:$M$132,MATCH(I$4,PinMuxPub!$C$2:$M$2,0),FALSE))</f>
        <v/>
      </c>
      <c r="J311" t="str">
        <f>IF(ISERROR(VLOOKUP($F311,PinMuxPub!$C$2:$M$132,MATCH(J$4,PinMuxPub!$C$2:$M$2,0),FALSE)),"",VLOOKUP($F311,PinMuxPub!$C$2:$M$132,MATCH(J$4,PinMuxPub!$C$2:$M$2,0),FALSE))</f>
        <v/>
      </c>
      <c r="K311" t="str">
        <f>IF(ISERROR(VLOOKUP($F311,PinMuxPub!$C$2:$M$132,MATCH(K$4,PinMuxPub!$C$2:$M$2,0),FALSE)),"",VLOOKUP($F311,PinMuxPub!$C$2:$M$132,MATCH(K$4,PinMuxPub!$C$2:$M$2,0),FALSE))</f>
        <v/>
      </c>
      <c r="L311" t="str">
        <f>IF(ISERROR(VLOOKUP($F311,PinMuxPub!$C$2:$M$132,MATCH(L$4,PinMuxPub!$C$2:$M$2,0),FALSE)),"",VLOOKUP($F311,PinMuxPub!$C$2:$M$132,MATCH(L$4,PinMuxPub!$C$2:$M$2,0),FALSE))</f>
        <v/>
      </c>
      <c r="M311" t="str">
        <f>IF(ISERROR(VLOOKUP($F311,PinMuxPub!$C$2:$M$132,MATCH(M$4,PinMuxPub!$C$2:$M$2,0),FALSE)),"",VLOOKUP($F311,PinMuxPub!$C$2:$M$132,MATCH(M$4,PinMuxPub!$C$2:$M$2,0),FALSE))</f>
        <v/>
      </c>
      <c r="N311" t="str">
        <f>IF(ISERROR(VLOOKUP($F311,PinMuxPub!$C$2:$M$132,MATCH(N$4,PinMuxPub!$C$2:$M$2,0),FALSE)),"",VLOOKUP($F311,PinMuxPub!$C$2:$M$132,MATCH(N$4,PinMuxPub!$C$2:$M$2,0),FALSE))</f>
        <v/>
      </c>
      <c r="O311" t="str">
        <f>IF(ISERROR(VLOOKUP($F311,PinMuxPub!$C$2:$M$132,MATCH(O$4,PinMuxPub!$C$2:$M$2,0),FALSE)),"",VLOOKUP($F311,PinMuxPub!$C$2:$M$132,MATCH(O$4,PinMuxPub!$C$2:$M$2,0),FALSE))</f>
        <v/>
      </c>
      <c r="P311" t="str">
        <f>IF(ISERROR(VLOOKUP($F311,PinMuxPub!$C$2:$M$132,MATCH(P$4,PinMuxPub!$C$2:$M$2,0),FALSE)),"",VLOOKUP($F311,PinMuxPub!$C$2:$M$132,MATCH(P$4,PinMuxPub!$C$2:$M$2,0),FALSE))</f>
        <v/>
      </c>
    </row>
    <row r="312" spans="1:16">
      <c r="A312" s="302">
        <f t="shared" si="35"/>
        <v>195</v>
      </c>
      <c r="B312" s="9">
        <f t="shared" si="32"/>
        <v>13</v>
      </c>
      <c r="C312" s="9">
        <f t="shared" si="33"/>
        <v>13</v>
      </c>
      <c r="D312" s="9" t="str">
        <f t="shared" si="34"/>
        <v>P</v>
      </c>
      <c r="E312" s="9">
        <f t="shared" si="36"/>
        <v>14</v>
      </c>
      <c r="I312" t="str">
        <f>IF(ISERROR(VLOOKUP($F312,PinMuxPub!$C$2:$M$132,MATCH(I$4,PinMuxPub!$C$2:$M$2,0),FALSE)),"",VLOOKUP($F312,PinMuxPub!$C$2:$M$132,MATCH(I$4,PinMuxPub!$C$2:$M$2,0),FALSE))</f>
        <v/>
      </c>
      <c r="J312" t="str">
        <f>IF(ISERROR(VLOOKUP($F312,PinMuxPub!$C$2:$M$132,MATCH(J$4,PinMuxPub!$C$2:$M$2,0),FALSE)),"",VLOOKUP($F312,PinMuxPub!$C$2:$M$132,MATCH(J$4,PinMuxPub!$C$2:$M$2,0),FALSE))</f>
        <v/>
      </c>
      <c r="K312" t="str">
        <f>IF(ISERROR(VLOOKUP($F312,PinMuxPub!$C$2:$M$132,MATCH(K$4,PinMuxPub!$C$2:$M$2,0),FALSE)),"",VLOOKUP($F312,PinMuxPub!$C$2:$M$132,MATCH(K$4,PinMuxPub!$C$2:$M$2,0),FALSE))</f>
        <v/>
      </c>
      <c r="L312" t="str">
        <f>IF(ISERROR(VLOOKUP($F312,PinMuxPub!$C$2:$M$132,MATCH(L$4,PinMuxPub!$C$2:$M$2,0),FALSE)),"",VLOOKUP($F312,PinMuxPub!$C$2:$M$132,MATCH(L$4,PinMuxPub!$C$2:$M$2,0),FALSE))</f>
        <v/>
      </c>
      <c r="M312" t="str">
        <f>IF(ISERROR(VLOOKUP($F312,PinMuxPub!$C$2:$M$132,MATCH(M$4,PinMuxPub!$C$2:$M$2,0),FALSE)),"",VLOOKUP($F312,PinMuxPub!$C$2:$M$132,MATCH(M$4,PinMuxPub!$C$2:$M$2,0),FALSE))</f>
        <v/>
      </c>
      <c r="N312" t="str">
        <f>IF(ISERROR(VLOOKUP($F312,PinMuxPub!$C$2:$M$132,MATCH(N$4,PinMuxPub!$C$2:$M$2,0),FALSE)),"",VLOOKUP($F312,PinMuxPub!$C$2:$M$132,MATCH(N$4,PinMuxPub!$C$2:$M$2,0),FALSE))</f>
        <v/>
      </c>
      <c r="O312" t="str">
        <f>IF(ISERROR(VLOOKUP($F312,PinMuxPub!$C$2:$M$132,MATCH(O$4,PinMuxPub!$C$2:$M$2,0),FALSE)),"",VLOOKUP($F312,PinMuxPub!$C$2:$M$132,MATCH(O$4,PinMuxPub!$C$2:$M$2,0),FALSE))</f>
        <v/>
      </c>
      <c r="P312" t="str">
        <f>IF(ISERROR(VLOOKUP($F312,PinMuxPub!$C$2:$M$132,MATCH(P$4,PinMuxPub!$C$2:$M$2,0),FALSE)),"",VLOOKUP($F312,PinMuxPub!$C$2:$M$132,MATCH(P$4,PinMuxPub!$C$2:$M$2,0),FALSE))</f>
        <v/>
      </c>
    </row>
    <row r="313" spans="1:16">
      <c r="A313" s="302">
        <f t="shared" si="35"/>
        <v>195</v>
      </c>
      <c r="B313" s="9">
        <f t="shared" si="32"/>
        <v>13</v>
      </c>
      <c r="C313" s="9">
        <f t="shared" si="33"/>
        <v>13</v>
      </c>
      <c r="D313" s="9" t="str">
        <f t="shared" si="34"/>
        <v>P</v>
      </c>
      <c r="E313" s="9">
        <f t="shared" si="36"/>
        <v>14</v>
      </c>
      <c r="I313" t="str">
        <f>IF(ISERROR(VLOOKUP($F313,PinMuxPub!$C$2:$M$132,MATCH(I$4,PinMuxPub!$C$2:$M$2,0),FALSE)),"",VLOOKUP($F313,PinMuxPub!$C$2:$M$132,MATCH(I$4,PinMuxPub!$C$2:$M$2,0),FALSE))</f>
        <v/>
      </c>
      <c r="J313" t="str">
        <f>IF(ISERROR(VLOOKUP($F313,PinMuxPub!$C$2:$M$132,MATCH(J$4,PinMuxPub!$C$2:$M$2,0),FALSE)),"",VLOOKUP($F313,PinMuxPub!$C$2:$M$132,MATCH(J$4,PinMuxPub!$C$2:$M$2,0),FALSE))</f>
        <v/>
      </c>
      <c r="K313" t="str">
        <f>IF(ISERROR(VLOOKUP($F313,PinMuxPub!$C$2:$M$132,MATCH(K$4,PinMuxPub!$C$2:$M$2,0),FALSE)),"",VLOOKUP($F313,PinMuxPub!$C$2:$M$132,MATCH(K$4,PinMuxPub!$C$2:$M$2,0),FALSE))</f>
        <v/>
      </c>
      <c r="L313" t="str">
        <f>IF(ISERROR(VLOOKUP($F313,PinMuxPub!$C$2:$M$132,MATCH(L$4,PinMuxPub!$C$2:$M$2,0),FALSE)),"",VLOOKUP($F313,PinMuxPub!$C$2:$M$132,MATCH(L$4,PinMuxPub!$C$2:$M$2,0),FALSE))</f>
        <v/>
      </c>
      <c r="M313" t="str">
        <f>IF(ISERROR(VLOOKUP($F313,PinMuxPub!$C$2:$M$132,MATCH(M$4,PinMuxPub!$C$2:$M$2,0),FALSE)),"",VLOOKUP($F313,PinMuxPub!$C$2:$M$132,MATCH(M$4,PinMuxPub!$C$2:$M$2,0),FALSE))</f>
        <v/>
      </c>
      <c r="N313" t="str">
        <f>IF(ISERROR(VLOOKUP($F313,PinMuxPub!$C$2:$M$132,MATCH(N$4,PinMuxPub!$C$2:$M$2,0),FALSE)),"",VLOOKUP($F313,PinMuxPub!$C$2:$M$132,MATCH(N$4,PinMuxPub!$C$2:$M$2,0),FALSE))</f>
        <v/>
      </c>
      <c r="O313" t="str">
        <f>IF(ISERROR(VLOOKUP($F313,PinMuxPub!$C$2:$M$132,MATCH(O$4,PinMuxPub!$C$2:$M$2,0),FALSE)),"",VLOOKUP($F313,PinMuxPub!$C$2:$M$132,MATCH(O$4,PinMuxPub!$C$2:$M$2,0),FALSE))</f>
        <v/>
      </c>
      <c r="P313" t="str">
        <f>IF(ISERROR(VLOOKUP($F313,PinMuxPub!$C$2:$M$132,MATCH(P$4,PinMuxPub!$C$2:$M$2,0),FALSE)),"",VLOOKUP($F313,PinMuxPub!$C$2:$M$132,MATCH(P$4,PinMuxPub!$C$2:$M$2,0),FALSE))</f>
        <v/>
      </c>
    </row>
    <row r="314" spans="1:16">
      <c r="A314" s="302">
        <f t="shared" si="35"/>
        <v>195</v>
      </c>
      <c r="B314" s="9">
        <f t="shared" si="32"/>
        <v>13</v>
      </c>
      <c r="C314" s="9">
        <f t="shared" si="33"/>
        <v>13</v>
      </c>
      <c r="D314" s="9" t="str">
        <f t="shared" si="34"/>
        <v>P</v>
      </c>
      <c r="E314" s="9">
        <f t="shared" si="36"/>
        <v>14</v>
      </c>
      <c r="I314" t="str">
        <f>IF(ISERROR(VLOOKUP($F314,PinMuxPub!$C$2:$M$132,MATCH(I$4,PinMuxPub!$C$2:$M$2,0),FALSE)),"",VLOOKUP($F314,PinMuxPub!$C$2:$M$132,MATCH(I$4,PinMuxPub!$C$2:$M$2,0),FALSE))</f>
        <v/>
      </c>
      <c r="J314" t="str">
        <f>IF(ISERROR(VLOOKUP($F314,PinMuxPub!$C$2:$M$132,MATCH(J$4,PinMuxPub!$C$2:$M$2,0),FALSE)),"",VLOOKUP($F314,PinMuxPub!$C$2:$M$132,MATCH(J$4,PinMuxPub!$C$2:$M$2,0),FALSE))</f>
        <v/>
      </c>
      <c r="K314" t="str">
        <f>IF(ISERROR(VLOOKUP($F314,PinMuxPub!$C$2:$M$132,MATCH(K$4,PinMuxPub!$C$2:$M$2,0),FALSE)),"",VLOOKUP($F314,PinMuxPub!$C$2:$M$132,MATCH(K$4,PinMuxPub!$C$2:$M$2,0),FALSE))</f>
        <v/>
      </c>
      <c r="L314" t="str">
        <f>IF(ISERROR(VLOOKUP($F314,PinMuxPub!$C$2:$M$132,MATCH(L$4,PinMuxPub!$C$2:$M$2,0),FALSE)),"",VLOOKUP($F314,PinMuxPub!$C$2:$M$132,MATCH(L$4,PinMuxPub!$C$2:$M$2,0),FALSE))</f>
        <v/>
      </c>
      <c r="M314" t="str">
        <f>IF(ISERROR(VLOOKUP($F314,PinMuxPub!$C$2:$M$132,MATCH(M$4,PinMuxPub!$C$2:$M$2,0),FALSE)),"",VLOOKUP($F314,PinMuxPub!$C$2:$M$132,MATCH(M$4,PinMuxPub!$C$2:$M$2,0),FALSE))</f>
        <v/>
      </c>
      <c r="N314" t="str">
        <f>IF(ISERROR(VLOOKUP($F314,PinMuxPub!$C$2:$M$132,MATCH(N$4,PinMuxPub!$C$2:$M$2,0),FALSE)),"",VLOOKUP($F314,PinMuxPub!$C$2:$M$132,MATCH(N$4,PinMuxPub!$C$2:$M$2,0),FALSE))</f>
        <v/>
      </c>
      <c r="O314" t="str">
        <f>IF(ISERROR(VLOOKUP($F314,PinMuxPub!$C$2:$M$132,MATCH(O$4,PinMuxPub!$C$2:$M$2,0),FALSE)),"",VLOOKUP($F314,PinMuxPub!$C$2:$M$132,MATCH(O$4,PinMuxPub!$C$2:$M$2,0),FALSE))</f>
        <v/>
      </c>
      <c r="P314" t="str">
        <f>IF(ISERROR(VLOOKUP($F314,PinMuxPub!$C$2:$M$132,MATCH(P$4,PinMuxPub!$C$2:$M$2,0),FALSE)),"",VLOOKUP($F314,PinMuxPub!$C$2:$M$132,MATCH(P$4,PinMuxPub!$C$2:$M$2,0),FALSE))</f>
        <v/>
      </c>
    </row>
    <row r="315" spans="1:16">
      <c r="A315" s="302">
        <f t="shared" si="35"/>
        <v>195</v>
      </c>
      <c r="B315" s="9">
        <f t="shared" si="32"/>
        <v>13</v>
      </c>
      <c r="C315" s="9">
        <f t="shared" si="33"/>
        <v>13</v>
      </c>
      <c r="D315" s="9" t="str">
        <f t="shared" si="34"/>
        <v>P</v>
      </c>
      <c r="E315" s="9">
        <f t="shared" si="36"/>
        <v>14</v>
      </c>
      <c r="I315" t="str">
        <f>IF(ISERROR(VLOOKUP($F315,PinMuxPub!$C$2:$M$132,MATCH(I$4,PinMuxPub!$C$2:$M$2,0),FALSE)),"",VLOOKUP($F315,PinMuxPub!$C$2:$M$132,MATCH(I$4,PinMuxPub!$C$2:$M$2,0),FALSE))</f>
        <v/>
      </c>
      <c r="J315" t="str">
        <f>IF(ISERROR(VLOOKUP($F315,PinMuxPub!$C$2:$M$132,MATCH(J$4,PinMuxPub!$C$2:$M$2,0),FALSE)),"",VLOOKUP($F315,PinMuxPub!$C$2:$M$132,MATCH(J$4,PinMuxPub!$C$2:$M$2,0),FALSE))</f>
        <v/>
      </c>
      <c r="K315" t="str">
        <f>IF(ISERROR(VLOOKUP($F315,PinMuxPub!$C$2:$M$132,MATCH(K$4,PinMuxPub!$C$2:$M$2,0),FALSE)),"",VLOOKUP($F315,PinMuxPub!$C$2:$M$132,MATCH(K$4,PinMuxPub!$C$2:$M$2,0),FALSE))</f>
        <v/>
      </c>
      <c r="L315" t="str">
        <f>IF(ISERROR(VLOOKUP($F315,PinMuxPub!$C$2:$M$132,MATCH(L$4,PinMuxPub!$C$2:$M$2,0),FALSE)),"",VLOOKUP($F315,PinMuxPub!$C$2:$M$132,MATCH(L$4,PinMuxPub!$C$2:$M$2,0),FALSE))</f>
        <v/>
      </c>
      <c r="M315" t="str">
        <f>IF(ISERROR(VLOOKUP($F315,PinMuxPub!$C$2:$M$132,MATCH(M$4,PinMuxPub!$C$2:$M$2,0),FALSE)),"",VLOOKUP($F315,PinMuxPub!$C$2:$M$132,MATCH(M$4,PinMuxPub!$C$2:$M$2,0),FALSE))</f>
        <v/>
      </c>
      <c r="N315" t="str">
        <f>IF(ISERROR(VLOOKUP($F315,PinMuxPub!$C$2:$M$132,MATCH(N$4,PinMuxPub!$C$2:$M$2,0),FALSE)),"",VLOOKUP($F315,PinMuxPub!$C$2:$M$132,MATCH(N$4,PinMuxPub!$C$2:$M$2,0),FALSE))</f>
        <v/>
      </c>
      <c r="O315" t="str">
        <f>IF(ISERROR(VLOOKUP($F315,PinMuxPub!$C$2:$M$132,MATCH(O$4,PinMuxPub!$C$2:$M$2,0),FALSE)),"",VLOOKUP($F315,PinMuxPub!$C$2:$M$132,MATCH(O$4,PinMuxPub!$C$2:$M$2,0),FALSE))</f>
        <v/>
      </c>
      <c r="P315" t="str">
        <f>IF(ISERROR(VLOOKUP($F315,PinMuxPub!$C$2:$M$132,MATCH(P$4,PinMuxPub!$C$2:$M$2,0),FALSE)),"",VLOOKUP($F315,PinMuxPub!$C$2:$M$132,MATCH(P$4,PinMuxPub!$C$2:$M$2,0),FALSE))</f>
        <v/>
      </c>
    </row>
    <row r="316" spans="1:16">
      <c r="A316" s="302">
        <f t="shared" si="35"/>
        <v>195</v>
      </c>
      <c r="B316" s="9">
        <f t="shared" si="32"/>
        <v>13</v>
      </c>
      <c r="C316" s="9">
        <f t="shared" si="33"/>
        <v>13</v>
      </c>
      <c r="D316" s="9" t="str">
        <f t="shared" si="34"/>
        <v>P</v>
      </c>
      <c r="E316" s="9">
        <f t="shared" si="36"/>
        <v>14</v>
      </c>
      <c r="I316" t="str">
        <f>IF(ISERROR(VLOOKUP($F316,PinMuxPub!$C$2:$M$132,MATCH(I$4,PinMuxPub!$C$2:$M$2,0),FALSE)),"",VLOOKUP($F316,PinMuxPub!$C$2:$M$132,MATCH(I$4,PinMuxPub!$C$2:$M$2,0),FALSE))</f>
        <v/>
      </c>
      <c r="J316" t="str">
        <f>IF(ISERROR(VLOOKUP($F316,PinMuxPub!$C$2:$M$132,MATCH(J$4,PinMuxPub!$C$2:$M$2,0),FALSE)),"",VLOOKUP($F316,PinMuxPub!$C$2:$M$132,MATCH(J$4,PinMuxPub!$C$2:$M$2,0),FALSE))</f>
        <v/>
      </c>
      <c r="K316" t="str">
        <f>IF(ISERROR(VLOOKUP($F316,PinMuxPub!$C$2:$M$132,MATCH(K$4,PinMuxPub!$C$2:$M$2,0),FALSE)),"",VLOOKUP($F316,PinMuxPub!$C$2:$M$132,MATCH(K$4,PinMuxPub!$C$2:$M$2,0),FALSE))</f>
        <v/>
      </c>
      <c r="L316" t="str">
        <f>IF(ISERROR(VLOOKUP($F316,PinMuxPub!$C$2:$M$132,MATCH(L$4,PinMuxPub!$C$2:$M$2,0),FALSE)),"",VLOOKUP($F316,PinMuxPub!$C$2:$M$132,MATCH(L$4,PinMuxPub!$C$2:$M$2,0),FALSE))</f>
        <v/>
      </c>
      <c r="M316" t="str">
        <f>IF(ISERROR(VLOOKUP($F316,PinMuxPub!$C$2:$M$132,MATCH(M$4,PinMuxPub!$C$2:$M$2,0),FALSE)),"",VLOOKUP($F316,PinMuxPub!$C$2:$M$132,MATCH(M$4,PinMuxPub!$C$2:$M$2,0),FALSE))</f>
        <v/>
      </c>
      <c r="N316" t="str">
        <f>IF(ISERROR(VLOOKUP($F316,PinMuxPub!$C$2:$M$132,MATCH(N$4,PinMuxPub!$C$2:$M$2,0),FALSE)),"",VLOOKUP($F316,PinMuxPub!$C$2:$M$132,MATCH(N$4,PinMuxPub!$C$2:$M$2,0),FALSE))</f>
        <v/>
      </c>
      <c r="O316" t="str">
        <f>IF(ISERROR(VLOOKUP($F316,PinMuxPub!$C$2:$M$132,MATCH(O$4,PinMuxPub!$C$2:$M$2,0),FALSE)),"",VLOOKUP($F316,PinMuxPub!$C$2:$M$132,MATCH(O$4,PinMuxPub!$C$2:$M$2,0),FALSE))</f>
        <v/>
      </c>
      <c r="P316" t="str">
        <f>IF(ISERROR(VLOOKUP($F316,PinMuxPub!$C$2:$M$132,MATCH(P$4,PinMuxPub!$C$2:$M$2,0),FALSE)),"",VLOOKUP($F316,PinMuxPub!$C$2:$M$132,MATCH(P$4,PinMuxPub!$C$2:$M$2,0),FALSE))</f>
        <v/>
      </c>
    </row>
    <row r="317" spans="1:16">
      <c r="A317" s="302">
        <f t="shared" si="35"/>
        <v>195</v>
      </c>
      <c r="B317" s="9">
        <f t="shared" si="32"/>
        <v>13</v>
      </c>
      <c r="C317" s="9">
        <f t="shared" si="33"/>
        <v>13</v>
      </c>
      <c r="D317" s="9" t="str">
        <f t="shared" si="34"/>
        <v>P</v>
      </c>
      <c r="E317" s="9">
        <f t="shared" si="36"/>
        <v>14</v>
      </c>
      <c r="I317" t="str">
        <f>IF(ISERROR(VLOOKUP($F317,PinMuxPub!$C$2:$M$132,MATCH(I$4,PinMuxPub!$C$2:$M$2,0),FALSE)),"",VLOOKUP($F317,PinMuxPub!$C$2:$M$132,MATCH(I$4,PinMuxPub!$C$2:$M$2,0),FALSE))</f>
        <v/>
      </c>
      <c r="J317" t="str">
        <f>IF(ISERROR(VLOOKUP($F317,PinMuxPub!$C$2:$M$132,MATCH(J$4,PinMuxPub!$C$2:$M$2,0),FALSE)),"",VLOOKUP($F317,PinMuxPub!$C$2:$M$132,MATCH(J$4,PinMuxPub!$C$2:$M$2,0),FALSE))</f>
        <v/>
      </c>
      <c r="K317" t="str">
        <f>IF(ISERROR(VLOOKUP($F317,PinMuxPub!$C$2:$M$132,MATCH(K$4,PinMuxPub!$C$2:$M$2,0),FALSE)),"",VLOOKUP($F317,PinMuxPub!$C$2:$M$132,MATCH(K$4,PinMuxPub!$C$2:$M$2,0),FALSE))</f>
        <v/>
      </c>
      <c r="L317" t="str">
        <f>IF(ISERROR(VLOOKUP($F317,PinMuxPub!$C$2:$M$132,MATCH(L$4,PinMuxPub!$C$2:$M$2,0),FALSE)),"",VLOOKUP($F317,PinMuxPub!$C$2:$M$132,MATCH(L$4,PinMuxPub!$C$2:$M$2,0),FALSE))</f>
        <v/>
      </c>
      <c r="M317" t="str">
        <f>IF(ISERROR(VLOOKUP($F317,PinMuxPub!$C$2:$M$132,MATCH(M$4,PinMuxPub!$C$2:$M$2,0),FALSE)),"",VLOOKUP($F317,PinMuxPub!$C$2:$M$132,MATCH(M$4,PinMuxPub!$C$2:$M$2,0),FALSE))</f>
        <v/>
      </c>
      <c r="N317" t="str">
        <f>IF(ISERROR(VLOOKUP($F317,PinMuxPub!$C$2:$M$132,MATCH(N$4,PinMuxPub!$C$2:$M$2,0),FALSE)),"",VLOOKUP($F317,PinMuxPub!$C$2:$M$132,MATCH(N$4,PinMuxPub!$C$2:$M$2,0),FALSE))</f>
        <v/>
      </c>
      <c r="O317" t="str">
        <f>IF(ISERROR(VLOOKUP($F317,PinMuxPub!$C$2:$M$132,MATCH(O$4,PinMuxPub!$C$2:$M$2,0),FALSE)),"",VLOOKUP($F317,PinMuxPub!$C$2:$M$132,MATCH(O$4,PinMuxPub!$C$2:$M$2,0),FALSE))</f>
        <v/>
      </c>
      <c r="P317" t="str">
        <f>IF(ISERROR(VLOOKUP($F317,PinMuxPub!$C$2:$M$132,MATCH(P$4,PinMuxPub!$C$2:$M$2,0),FALSE)),"",VLOOKUP($F317,PinMuxPub!$C$2:$M$132,MATCH(P$4,PinMuxPub!$C$2:$M$2,0),FALSE))</f>
        <v/>
      </c>
    </row>
    <row r="318" spans="1:16">
      <c r="A318" s="302">
        <f t="shared" si="35"/>
        <v>195</v>
      </c>
      <c r="B318" s="9">
        <f t="shared" si="32"/>
        <v>13</v>
      </c>
      <c r="C318" s="9">
        <f t="shared" si="33"/>
        <v>13</v>
      </c>
      <c r="D318" s="9" t="str">
        <f t="shared" si="34"/>
        <v>P</v>
      </c>
      <c r="E318" s="9">
        <f t="shared" si="36"/>
        <v>14</v>
      </c>
      <c r="I318" t="str">
        <f>IF(ISERROR(VLOOKUP($F318,PinMuxPub!$C$2:$M$132,MATCH(I$4,PinMuxPub!$C$2:$M$2,0),FALSE)),"",VLOOKUP($F318,PinMuxPub!$C$2:$M$132,MATCH(I$4,PinMuxPub!$C$2:$M$2,0),FALSE))</f>
        <v/>
      </c>
      <c r="J318" t="str">
        <f>IF(ISERROR(VLOOKUP($F318,PinMuxPub!$C$2:$M$132,MATCH(J$4,PinMuxPub!$C$2:$M$2,0),FALSE)),"",VLOOKUP($F318,PinMuxPub!$C$2:$M$132,MATCH(J$4,PinMuxPub!$C$2:$M$2,0),FALSE))</f>
        <v/>
      </c>
      <c r="K318" t="str">
        <f>IF(ISERROR(VLOOKUP($F318,PinMuxPub!$C$2:$M$132,MATCH(K$4,PinMuxPub!$C$2:$M$2,0),FALSE)),"",VLOOKUP($F318,PinMuxPub!$C$2:$M$132,MATCH(K$4,PinMuxPub!$C$2:$M$2,0),FALSE))</f>
        <v/>
      </c>
      <c r="L318" t="str">
        <f>IF(ISERROR(VLOOKUP($F318,PinMuxPub!$C$2:$M$132,MATCH(L$4,PinMuxPub!$C$2:$M$2,0),FALSE)),"",VLOOKUP($F318,PinMuxPub!$C$2:$M$132,MATCH(L$4,PinMuxPub!$C$2:$M$2,0),FALSE))</f>
        <v/>
      </c>
      <c r="M318" t="str">
        <f>IF(ISERROR(VLOOKUP($F318,PinMuxPub!$C$2:$M$132,MATCH(M$4,PinMuxPub!$C$2:$M$2,0),FALSE)),"",VLOOKUP($F318,PinMuxPub!$C$2:$M$132,MATCH(M$4,PinMuxPub!$C$2:$M$2,0),FALSE))</f>
        <v/>
      </c>
      <c r="N318" t="str">
        <f>IF(ISERROR(VLOOKUP($F318,PinMuxPub!$C$2:$M$132,MATCH(N$4,PinMuxPub!$C$2:$M$2,0),FALSE)),"",VLOOKUP($F318,PinMuxPub!$C$2:$M$132,MATCH(N$4,PinMuxPub!$C$2:$M$2,0),FALSE))</f>
        <v/>
      </c>
      <c r="O318" t="str">
        <f>IF(ISERROR(VLOOKUP($F318,PinMuxPub!$C$2:$M$132,MATCH(O$4,PinMuxPub!$C$2:$M$2,0),FALSE)),"",VLOOKUP($F318,PinMuxPub!$C$2:$M$132,MATCH(O$4,PinMuxPub!$C$2:$M$2,0),FALSE))</f>
        <v/>
      </c>
      <c r="P318" t="str">
        <f>IF(ISERROR(VLOOKUP($F318,PinMuxPub!$C$2:$M$132,MATCH(P$4,PinMuxPub!$C$2:$M$2,0),FALSE)),"",VLOOKUP($F318,PinMuxPub!$C$2:$M$132,MATCH(P$4,PinMuxPub!$C$2:$M$2,0),FALSE))</f>
        <v/>
      </c>
    </row>
    <row r="319" spans="1:16">
      <c r="A319" s="302">
        <f t="shared" si="35"/>
        <v>195</v>
      </c>
      <c r="B319" s="9">
        <f t="shared" si="32"/>
        <v>13</v>
      </c>
      <c r="C319" s="9">
        <f t="shared" si="33"/>
        <v>13</v>
      </c>
      <c r="D319" s="9" t="str">
        <f t="shared" si="34"/>
        <v>P</v>
      </c>
      <c r="E319" s="9">
        <f t="shared" si="36"/>
        <v>14</v>
      </c>
      <c r="I319" t="str">
        <f>IF(ISERROR(VLOOKUP($F319,PinMuxPub!$C$2:$M$132,MATCH(I$4,PinMuxPub!$C$2:$M$2,0),FALSE)),"",VLOOKUP($F319,PinMuxPub!$C$2:$M$132,MATCH(I$4,PinMuxPub!$C$2:$M$2,0),FALSE))</f>
        <v/>
      </c>
      <c r="J319" t="str">
        <f>IF(ISERROR(VLOOKUP($F319,PinMuxPub!$C$2:$M$132,MATCH(J$4,PinMuxPub!$C$2:$M$2,0),FALSE)),"",VLOOKUP($F319,PinMuxPub!$C$2:$M$132,MATCH(J$4,PinMuxPub!$C$2:$M$2,0),FALSE))</f>
        <v/>
      </c>
      <c r="K319" t="str">
        <f>IF(ISERROR(VLOOKUP($F319,PinMuxPub!$C$2:$M$132,MATCH(K$4,PinMuxPub!$C$2:$M$2,0),FALSE)),"",VLOOKUP($F319,PinMuxPub!$C$2:$M$132,MATCH(K$4,PinMuxPub!$C$2:$M$2,0),FALSE))</f>
        <v/>
      </c>
      <c r="L319" t="str">
        <f>IF(ISERROR(VLOOKUP($F319,PinMuxPub!$C$2:$M$132,MATCH(L$4,PinMuxPub!$C$2:$M$2,0),FALSE)),"",VLOOKUP($F319,PinMuxPub!$C$2:$M$132,MATCH(L$4,PinMuxPub!$C$2:$M$2,0),FALSE))</f>
        <v/>
      </c>
      <c r="M319" t="str">
        <f>IF(ISERROR(VLOOKUP($F319,PinMuxPub!$C$2:$M$132,MATCH(M$4,PinMuxPub!$C$2:$M$2,0),FALSE)),"",VLOOKUP($F319,PinMuxPub!$C$2:$M$132,MATCH(M$4,PinMuxPub!$C$2:$M$2,0),FALSE))</f>
        <v/>
      </c>
      <c r="N319" t="str">
        <f>IF(ISERROR(VLOOKUP($F319,PinMuxPub!$C$2:$M$132,MATCH(N$4,PinMuxPub!$C$2:$M$2,0),FALSE)),"",VLOOKUP($F319,PinMuxPub!$C$2:$M$132,MATCH(N$4,PinMuxPub!$C$2:$M$2,0),FALSE))</f>
        <v/>
      </c>
      <c r="O319" t="str">
        <f>IF(ISERROR(VLOOKUP($F319,PinMuxPub!$C$2:$M$132,MATCH(O$4,PinMuxPub!$C$2:$M$2,0),FALSE)),"",VLOOKUP($F319,PinMuxPub!$C$2:$M$132,MATCH(O$4,PinMuxPub!$C$2:$M$2,0),FALSE))</f>
        <v/>
      </c>
      <c r="P319" t="str">
        <f>IF(ISERROR(VLOOKUP($F319,PinMuxPub!$C$2:$M$132,MATCH(P$4,PinMuxPub!$C$2:$M$2,0),FALSE)),"",VLOOKUP($F319,PinMuxPub!$C$2:$M$132,MATCH(P$4,PinMuxPub!$C$2:$M$2,0),FALSE))</f>
        <v/>
      </c>
    </row>
    <row r="320" spans="1:16">
      <c r="A320" s="302">
        <f t="shared" si="35"/>
        <v>195</v>
      </c>
      <c r="B320" s="9">
        <f t="shared" si="32"/>
        <v>13</v>
      </c>
      <c r="C320" s="9">
        <f t="shared" si="33"/>
        <v>13</v>
      </c>
      <c r="D320" s="9" t="str">
        <f t="shared" si="34"/>
        <v>P</v>
      </c>
      <c r="E320" s="9">
        <f t="shared" si="36"/>
        <v>14</v>
      </c>
      <c r="I320" t="str">
        <f>IF(ISERROR(VLOOKUP($F320,PinMuxPub!$C$2:$M$132,MATCH(I$4,PinMuxPub!$C$2:$M$2,0),FALSE)),"",VLOOKUP($F320,PinMuxPub!$C$2:$M$132,MATCH(I$4,PinMuxPub!$C$2:$M$2,0),FALSE))</f>
        <v/>
      </c>
      <c r="J320" t="str">
        <f>IF(ISERROR(VLOOKUP($F320,PinMuxPub!$C$2:$M$132,MATCH(J$4,PinMuxPub!$C$2:$M$2,0),FALSE)),"",VLOOKUP($F320,PinMuxPub!$C$2:$M$132,MATCH(J$4,PinMuxPub!$C$2:$M$2,0),FALSE))</f>
        <v/>
      </c>
      <c r="K320" t="str">
        <f>IF(ISERROR(VLOOKUP($F320,PinMuxPub!$C$2:$M$132,MATCH(K$4,PinMuxPub!$C$2:$M$2,0),FALSE)),"",VLOOKUP($F320,PinMuxPub!$C$2:$M$132,MATCH(K$4,PinMuxPub!$C$2:$M$2,0),FALSE))</f>
        <v/>
      </c>
      <c r="L320" t="str">
        <f>IF(ISERROR(VLOOKUP($F320,PinMuxPub!$C$2:$M$132,MATCH(L$4,PinMuxPub!$C$2:$M$2,0),FALSE)),"",VLOOKUP($F320,PinMuxPub!$C$2:$M$132,MATCH(L$4,PinMuxPub!$C$2:$M$2,0),FALSE))</f>
        <v/>
      </c>
      <c r="M320" t="str">
        <f>IF(ISERROR(VLOOKUP($F320,PinMuxPub!$C$2:$M$132,MATCH(M$4,PinMuxPub!$C$2:$M$2,0),FALSE)),"",VLOOKUP($F320,PinMuxPub!$C$2:$M$132,MATCH(M$4,PinMuxPub!$C$2:$M$2,0),FALSE))</f>
        <v/>
      </c>
      <c r="N320" t="str">
        <f>IF(ISERROR(VLOOKUP($F320,PinMuxPub!$C$2:$M$132,MATCH(N$4,PinMuxPub!$C$2:$M$2,0),FALSE)),"",VLOOKUP($F320,PinMuxPub!$C$2:$M$132,MATCH(N$4,PinMuxPub!$C$2:$M$2,0),FALSE))</f>
        <v/>
      </c>
      <c r="O320" t="str">
        <f>IF(ISERROR(VLOOKUP($F320,PinMuxPub!$C$2:$M$132,MATCH(O$4,PinMuxPub!$C$2:$M$2,0),FALSE)),"",VLOOKUP($F320,PinMuxPub!$C$2:$M$132,MATCH(O$4,PinMuxPub!$C$2:$M$2,0),FALSE))</f>
        <v/>
      </c>
      <c r="P320" t="str">
        <f>IF(ISERROR(VLOOKUP($F320,PinMuxPub!$C$2:$M$132,MATCH(P$4,PinMuxPub!$C$2:$M$2,0),FALSE)),"",VLOOKUP($F320,PinMuxPub!$C$2:$M$132,MATCH(P$4,PinMuxPub!$C$2:$M$2,0),FALSE))</f>
        <v/>
      </c>
    </row>
    <row r="321" spans="1:16">
      <c r="A321" s="302">
        <f t="shared" si="35"/>
        <v>195</v>
      </c>
      <c r="B321" s="9">
        <f t="shared" si="32"/>
        <v>13</v>
      </c>
      <c r="C321" s="9">
        <f t="shared" si="33"/>
        <v>13</v>
      </c>
      <c r="D321" s="9" t="str">
        <f t="shared" si="34"/>
        <v>P</v>
      </c>
      <c r="E321" s="9">
        <f t="shared" si="36"/>
        <v>14</v>
      </c>
      <c r="I321" t="str">
        <f>IF(ISERROR(VLOOKUP($F321,PinMuxPub!$C$2:$M$132,MATCH(I$4,PinMuxPub!$C$2:$M$2,0),FALSE)),"",VLOOKUP($F321,PinMuxPub!$C$2:$M$132,MATCH(I$4,PinMuxPub!$C$2:$M$2,0),FALSE))</f>
        <v/>
      </c>
      <c r="J321" t="str">
        <f>IF(ISERROR(VLOOKUP($F321,PinMuxPub!$C$2:$M$132,MATCH(J$4,PinMuxPub!$C$2:$M$2,0),FALSE)),"",VLOOKUP($F321,PinMuxPub!$C$2:$M$132,MATCH(J$4,PinMuxPub!$C$2:$M$2,0),FALSE))</f>
        <v/>
      </c>
      <c r="K321" t="str">
        <f>IF(ISERROR(VLOOKUP($F321,PinMuxPub!$C$2:$M$132,MATCH(K$4,PinMuxPub!$C$2:$M$2,0),FALSE)),"",VLOOKUP($F321,PinMuxPub!$C$2:$M$132,MATCH(K$4,PinMuxPub!$C$2:$M$2,0),FALSE))</f>
        <v/>
      </c>
      <c r="L321" t="str">
        <f>IF(ISERROR(VLOOKUP($F321,PinMuxPub!$C$2:$M$132,MATCH(L$4,PinMuxPub!$C$2:$M$2,0),FALSE)),"",VLOOKUP($F321,PinMuxPub!$C$2:$M$132,MATCH(L$4,PinMuxPub!$C$2:$M$2,0),FALSE))</f>
        <v/>
      </c>
      <c r="M321" t="str">
        <f>IF(ISERROR(VLOOKUP($F321,PinMuxPub!$C$2:$M$132,MATCH(M$4,PinMuxPub!$C$2:$M$2,0),FALSE)),"",VLOOKUP($F321,PinMuxPub!$C$2:$M$132,MATCH(M$4,PinMuxPub!$C$2:$M$2,0),FALSE))</f>
        <v/>
      </c>
      <c r="N321" t="str">
        <f>IF(ISERROR(VLOOKUP($F321,PinMuxPub!$C$2:$M$132,MATCH(N$4,PinMuxPub!$C$2:$M$2,0),FALSE)),"",VLOOKUP($F321,PinMuxPub!$C$2:$M$132,MATCH(N$4,PinMuxPub!$C$2:$M$2,0),FALSE))</f>
        <v/>
      </c>
      <c r="O321" t="str">
        <f>IF(ISERROR(VLOOKUP($F321,PinMuxPub!$C$2:$M$132,MATCH(O$4,PinMuxPub!$C$2:$M$2,0),FALSE)),"",VLOOKUP($F321,PinMuxPub!$C$2:$M$132,MATCH(O$4,PinMuxPub!$C$2:$M$2,0),FALSE))</f>
        <v/>
      </c>
      <c r="P321" t="str">
        <f>IF(ISERROR(VLOOKUP($F321,PinMuxPub!$C$2:$M$132,MATCH(P$4,PinMuxPub!$C$2:$M$2,0),FALSE)),"",VLOOKUP($F321,PinMuxPub!$C$2:$M$132,MATCH(P$4,PinMuxPub!$C$2:$M$2,0),FALSE))</f>
        <v/>
      </c>
    </row>
    <row r="322" spans="1:16">
      <c r="A322" s="302">
        <f t="shared" si="35"/>
        <v>195</v>
      </c>
      <c r="B322" s="9">
        <f t="shared" si="32"/>
        <v>13</v>
      </c>
      <c r="C322" s="9">
        <f t="shared" si="33"/>
        <v>13</v>
      </c>
      <c r="D322" s="9" t="str">
        <f t="shared" si="34"/>
        <v>P</v>
      </c>
      <c r="E322" s="9">
        <f t="shared" si="36"/>
        <v>14</v>
      </c>
      <c r="I322" t="str">
        <f>IF(ISERROR(VLOOKUP($F322,PinMuxPub!$C$2:$M$132,MATCH(I$4,PinMuxPub!$C$2:$M$2,0),FALSE)),"",VLOOKUP($F322,PinMuxPub!$C$2:$M$132,MATCH(I$4,PinMuxPub!$C$2:$M$2,0),FALSE))</f>
        <v/>
      </c>
      <c r="J322" t="str">
        <f>IF(ISERROR(VLOOKUP($F322,PinMuxPub!$C$2:$M$132,MATCH(J$4,PinMuxPub!$C$2:$M$2,0),FALSE)),"",VLOOKUP($F322,PinMuxPub!$C$2:$M$132,MATCH(J$4,PinMuxPub!$C$2:$M$2,0),FALSE))</f>
        <v/>
      </c>
      <c r="K322" t="str">
        <f>IF(ISERROR(VLOOKUP($F322,PinMuxPub!$C$2:$M$132,MATCH(K$4,PinMuxPub!$C$2:$M$2,0),FALSE)),"",VLOOKUP($F322,PinMuxPub!$C$2:$M$132,MATCH(K$4,PinMuxPub!$C$2:$M$2,0),FALSE))</f>
        <v/>
      </c>
      <c r="L322" t="str">
        <f>IF(ISERROR(VLOOKUP($F322,PinMuxPub!$C$2:$M$132,MATCH(L$4,PinMuxPub!$C$2:$M$2,0),FALSE)),"",VLOOKUP($F322,PinMuxPub!$C$2:$M$132,MATCH(L$4,PinMuxPub!$C$2:$M$2,0),FALSE))</f>
        <v/>
      </c>
      <c r="M322" t="str">
        <f>IF(ISERROR(VLOOKUP($F322,PinMuxPub!$C$2:$M$132,MATCH(M$4,PinMuxPub!$C$2:$M$2,0),FALSE)),"",VLOOKUP($F322,PinMuxPub!$C$2:$M$132,MATCH(M$4,PinMuxPub!$C$2:$M$2,0),FALSE))</f>
        <v/>
      </c>
      <c r="N322" t="str">
        <f>IF(ISERROR(VLOOKUP($F322,PinMuxPub!$C$2:$M$132,MATCH(N$4,PinMuxPub!$C$2:$M$2,0),FALSE)),"",VLOOKUP($F322,PinMuxPub!$C$2:$M$132,MATCH(N$4,PinMuxPub!$C$2:$M$2,0),FALSE))</f>
        <v/>
      </c>
      <c r="O322" t="str">
        <f>IF(ISERROR(VLOOKUP($F322,PinMuxPub!$C$2:$M$132,MATCH(O$4,PinMuxPub!$C$2:$M$2,0),FALSE)),"",VLOOKUP($F322,PinMuxPub!$C$2:$M$132,MATCH(O$4,PinMuxPub!$C$2:$M$2,0),FALSE))</f>
        <v/>
      </c>
      <c r="P322" t="str">
        <f>IF(ISERROR(VLOOKUP($F322,PinMuxPub!$C$2:$M$132,MATCH(P$4,PinMuxPub!$C$2:$M$2,0),FALSE)),"",VLOOKUP($F322,PinMuxPub!$C$2:$M$132,MATCH(P$4,PinMuxPub!$C$2:$M$2,0),FALSE))</f>
        <v/>
      </c>
    </row>
    <row r="323" spans="1:16">
      <c r="A323" s="302">
        <f t="shared" si="35"/>
        <v>195</v>
      </c>
      <c r="B323" s="9">
        <f t="shared" si="32"/>
        <v>13</v>
      </c>
      <c r="C323" s="9">
        <f t="shared" si="33"/>
        <v>13</v>
      </c>
      <c r="D323" s="9" t="str">
        <f t="shared" si="34"/>
        <v>P</v>
      </c>
      <c r="E323" s="9">
        <f t="shared" si="36"/>
        <v>14</v>
      </c>
      <c r="I323" t="str">
        <f>IF(ISERROR(VLOOKUP($F323,PinMuxPub!$C$2:$M$132,MATCH(I$4,PinMuxPub!$C$2:$M$2,0),FALSE)),"",VLOOKUP($F323,PinMuxPub!$C$2:$M$132,MATCH(I$4,PinMuxPub!$C$2:$M$2,0),FALSE))</f>
        <v/>
      </c>
      <c r="J323" t="str">
        <f>IF(ISERROR(VLOOKUP($F323,PinMuxPub!$C$2:$M$132,MATCH(J$4,PinMuxPub!$C$2:$M$2,0),FALSE)),"",VLOOKUP($F323,PinMuxPub!$C$2:$M$132,MATCH(J$4,PinMuxPub!$C$2:$M$2,0),FALSE))</f>
        <v/>
      </c>
      <c r="K323" t="str">
        <f>IF(ISERROR(VLOOKUP($F323,PinMuxPub!$C$2:$M$132,MATCH(K$4,PinMuxPub!$C$2:$M$2,0),FALSE)),"",VLOOKUP($F323,PinMuxPub!$C$2:$M$132,MATCH(K$4,PinMuxPub!$C$2:$M$2,0),FALSE))</f>
        <v/>
      </c>
      <c r="L323" t="str">
        <f>IF(ISERROR(VLOOKUP($F323,PinMuxPub!$C$2:$M$132,MATCH(L$4,PinMuxPub!$C$2:$M$2,0),FALSE)),"",VLOOKUP($F323,PinMuxPub!$C$2:$M$132,MATCH(L$4,PinMuxPub!$C$2:$M$2,0),FALSE))</f>
        <v/>
      </c>
      <c r="M323" t="str">
        <f>IF(ISERROR(VLOOKUP($F323,PinMuxPub!$C$2:$M$132,MATCH(M$4,PinMuxPub!$C$2:$M$2,0),FALSE)),"",VLOOKUP($F323,PinMuxPub!$C$2:$M$132,MATCH(M$4,PinMuxPub!$C$2:$M$2,0),FALSE))</f>
        <v/>
      </c>
      <c r="N323" t="str">
        <f>IF(ISERROR(VLOOKUP($F323,PinMuxPub!$C$2:$M$132,MATCH(N$4,PinMuxPub!$C$2:$M$2,0),FALSE)),"",VLOOKUP($F323,PinMuxPub!$C$2:$M$132,MATCH(N$4,PinMuxPub!$C$2:$M$2,0),FALSE))</f>
        <v/>
      </c>
      <c r="O323" t="str">
        <f>IF(ISERROR(VLOOKUP($F323,PinMuxPub!$C$2:$M$132,MATCH(O$4,PinMuxPub!$C$2:$M$2,0),FALSE)),"",VLOOKUP($F323,PinMuxPub!$C$2:$M$132,MATCH(O$4,PinMuxPub!$C$2:$M$2,0),FALSE))</f>
        <v/>
      </c>
      <c r="P323" t="str">
        <f>IF(ISERROR(VLOOKUP($F323,PinMuxPub!$C$2:$M$132,MATCH(P$4,PinMuxPub!$C$2:$M$2,0),FALSE)),"",VLOOKUP($F323,PinMuxPub!$C$2:$M$132,MATCH(P$4,PinMuxPub!$C$2:$M$2,0),FALSE))</f>
        <v/>
      </c>
    </row>
    <row r="324" spans="1:16">
      <c r="A324" s="302">
        <f t="shared" si="35"/>
        <v>195</v>
      </c>
      <c r="B324" s="9">
        <f t="shared" si="32"/>
        <v>13</v>
      </c>
      <c r="C324" s="9">
        <f t="shared" si="33"/>
        <v>13</v>
      </c>
      <c r="D324" s="9" t="str">
        <f t="shared" si="34"/>
        <v>P</v>
      </c>
      <c r="E324" s="9">
        <f t="shared" si="36"/>
        <v>14</v>
      </c>
      <c r="I324" t="str">
        <f>IF(ISERROR(VLOOKUP($F324,PinMuxPub!$C$2:$M$132,MATCH(I$4,PinMuxPub!$C$2:$M$2,0),FALSE)),"",VLOOKUP($F324,PinMuxPub!$C$2:$M$132,MATCH(I$4,PinMuxPub!$C$2:$M$2,0),FALSE))</f>
        <v/>
      </c>
      <c r="J324" t="str">
        <f>IF(ISERROR(VLOOKUP($F324,PinMuxPub!$C$2:$M$132,MATCH(J$4,PinMuxPub!$C$2:$M$2,0),FALSE)),"",VLOOKUP($F324,PinMuxPub!$C$2:$M$132,MATCH(J$4,PinMuxPub!$C$2:$M$2,0),FALSE))</f>
        <v/>
      </c>
      <c r="K324" t="str">
        <f>IF(ISERROR(VLOOKUP($F324,PinMuxPub!$C$2:$M$132,MATCH(K$4,PinMuxPub!$C$2:$M$2,0),FALSE)),"",VLOOKUP($F324,PinMuxPub!$C$2:$M$132,MATCH(K$4,PinMuxPub!$C$2:$M$2,0),FALSE))</f>
        <v/>
      </c>
      <c r="L324" t="str">
        <f>IF(ISERROR(VLOOKUP($F324,PinMuxPub!$C$2:$M$132,MATCH(L$4,PinMuxPub!$C$2:$M$2,0),FALSE)),"",VLOOKUP($F324,PinMuxPub!$C$2:$M$132,MATCH(L$4,PinMuxPub!$C$2:$M$2,0),FALSE))</f>
        <v/>
      </c>
      <c r="M324" t="str">
        <f>IF(ISERROR(VLOOKUP($F324,PinMuxPub!$C$2:$M$132,MATCH(M$4,PinMuxPub!$C$2:$M$2,0),FALSE)),"",VLOOKUP($F324,PinMuxPub!$C$2:$M$132,MATCH(M$4,PinMuxPub!$C$2:$M$2,0),FALSE))</f>
        <v/>
      </c>
      <c r="N324" t="str">
        <f>IF(ISERROR(VLOOKUP($F324,PinMuxPub!$C$2:$M$132,MATCH(N$4,PinMuxPub!$C$2:$M$2,0),FALSE)),"",VLOOKUP($F324,PinMuxPub!$C$2:$M$132,MATCH(N$4,PinMuxPub!$C$2:$M$2,0),FALSE))</f>
        <v/>
      </c>
      <c r="O324" t="str">
        <f>IF(ISERROR(VLOOKUP($F324,PinMuxPub!$C$2:$M$132,MATCH(O$4,PinMuxPub!$C$2:$M$2,0),FALSE)),"",VLOOKUP($F324,PinMuxPub!$C$2:$M$132,MATCH(O$4,PinMuxPub!$C$2:$M$2,0),FALSE))</f>
        <v/>
      </c>
      <c r="P324" t="str">
        <f>IF(ISERROR(VLOOKUP($F324,PinMuxPub!$C$2:$M$132,MATCH(P$4,PinMuxPub!$C$2:$M$2,0),FALSE)),"",VLOOKUP($F324,PinMuxPub!$C$2:$M$132,MATCH(P$4,PinMuxPub!$C$2:$M$2,0),FALSE))</f>
        <v/>
      </c>
    </row>
    <row r="325" spans="1:16">
      <c r="A325" s="302">
        <f t="shared" si="35"/>
        <v>195</v>
      </c>
      <c r="B325" s="9">
        <f t="shared" ref="B325:B338" si="37">MOD(A325,$F$2)</f>
        <v>13</v>
      </c>
      <c r="C325" s="9">
        <f t="shared" ref="C325:C338" si="38">FLOOR(A325/$G$2,1)</f>
        <v>13</v>
      </c>
      <c r="D325" s="9" t="str">
        <f t="shared" ref="D325:D338" si="39">IF(MOD(A325,$F$2)=0,"A",IF(MOD(A325,$F$2)=1,"B",IF(MOD(A325,$F$2)=2,"C",IF(MOD(A325,$F$2)=3,"D",IF(MOD(A325,$F$2)=4,"E",IF(MOD(A325,$F$2)=5,"F",IF(MOD(A325,$F$2)=6,"G",IF(MOD(A325,$F$2)=7,"H",IF(MOD(A325,$F$2)=8,"J",IF(MOD(A325,$F$2)=9,"K",IF(MOD(A325,$F$2)=10,"L",IF(MOD(A325,$F$2)=11,"M",IF(MOD(A325,$F$2)=12,"N",IF(MOD(A325,$F$2)=13,"P",IF(MOD(A325,$F$2)=14,"Q",IF(MOD(A325,$F$2)=15,"R",))))))))))))))))</f>
        <v>P</v>
      </c>
      <c r="E325" s="9">
        <f t="shared" si="36"/>
        <v>14</v>
      </c>
      <c r="I325" t="str">
        <f>IF(ISERROR(VLOOKUP($F325,PinMuxPub!$C$2:$M$132,MATCH(I$4,PinMuxPub!$C$2:$M$2,0),FALSE)),"",VLOOKUP($F325,PinMuxPub!$C$2:$M$132,MATCH(I$4,PinMuxPub!$C$2:$M$2,0),FALSE))</f>
        <v/>
      </c>
      <c r="J325" t="str">
        <f>IF(ISERROR(VLOOKUP($F325,PinMuxPub!$C$2:$M$132,MATCH(J$4,PinMuxPub!$C$2:$M$2,0),FALSE)),"",VLOOKUP($F325,PinMuxPub!$C$2:$M$132,MATCH(J$4,PinMuxPub!$C$2:$M$2,0),FALSE))</f>
        <v/>
      </c>
      <c r="K325" t="str">
        <f>IF(ISERROR(VLOOKUP($F325,PinMuxPub!$C$2:$M$132,MATCH(K$4,PinMuxPub!$C$2:$M$2,0),FALSE)),"",VLOOKUP($F325,PinMuxPub!$C$2:$M$132,MATCH(K$4,PinMuxPub!$C$2:$M$2,0),FALSE))</f>
        <v/>
      </c>
      <c r="L325" t="str">
        <f>IF(ISERROR(VLOOKUP($F325,PinMuxPub!$C$2:$M$132,MATCH(L$4,PinMuxPub!$C$2:$M$2,0),FALSE)),"",VLOOKUP($F325,PinMuxPub!$C$2:$M$132,MATCH(L$4,PinMuxPub!$C$2:$M$2,0),FALSE))</f>
        <v/>
      </c>
      <c r="M325" t="str">
        <f>IF(ISERROR(VLOOKUP($F325,PinMuxPub!$C$2:$M$132,MATCH(M$4,PinMuxPub!$C$2:$M$2,0),FALSE)),"",VLOOKUP($F325,PinMuxPub!$C$2:$M$132,MATCH(M$4,PinMuxPub!$C$2:$M$2,0),FALSE))</f>
        <v/>
      </c>
      <c r="N325" t="str">
        <f>IF(ISERROR(VLOOKUP($F325,PinMuxPub!$C$2:$M$132,MATCH(N$4,PinMuxPub!$C$2:$M$2,0),FALSE)),"",VLOOKUP($F325,PinMuxPub!$C$2:$M$132,MATCH(N$4,PinMuxPub!$C$2:$M$2,0),FALSE))</f>
        <v/>
      </c>
      <c r="O325" t="str">
        <f>IF(ISERROR(VLOOKUP($F325,PinMuxPub!$C$2:$M$132,MATCH(O$4,PinMuxPub!$C$2:$M$2,0),FALSE)),"",VLOOKUP($F325,PinMuxPub!$C$2:$M$132,MATCH(O$4,PinMuxPub!$C$2:$M$2,0),FALSE))</f>
        <v/>
      </c>
      <c r="P325" t="str">
        <f>IF(ISERROR(VLOOKUP($F325,PinMuxPub!$C$2:$M$132,MATCH(P$4,PinMuxPub!$C$2:$M$2,0),FALSE)),"",VLOOKUP($F325,PinMuxPub!$C$2:$M$132,MATCH(P$4,PinMuxPub!$C$2:$M$2,0),FALSE))</f>
        <v/>
      </c>
    </row>
    <row r="326" spans="1:16">
      <c r="A326" s="302">
        <f t="shared" ref="A326:A338" si="40">IF((A325+1)&gt;($F$2*$G$2-1),($F$2*$G$2-1),A325+1)</f>
        <v>195</v>
      </c>
      <c r="B326" s="9">
        <f t="shared" si="37"/>
        <v>13</v>
      </c>
      <c r="C326" s="9">
        <f t="shared" si="38"/>
        <v>13</v>
      </c>
      <c r="D326" s="9" t="str">
        <f t="shared" si="39"/>
        <v>P</v>
      </c>
      <c r="E326" s="9">
        <f t="shared" ref="E326:E338" si="41">C326+1</f>
        <v>14</v>
      </c>
      <c r="I326" t="str">
        <f>IF(ISERROR(VLOOKUP($F326,PinMuxPub!$C$2:$M$132,MATCH(I$4,PinMuxPub!$C$2:$M$2,0),FALSE)),"",VLOOKUP($F326,PinMuxPub!$C$2:$M$132,MATCH(I$4,PinMuxPub!$C$2:$M$2,0),FALSE))</f>
        <v/>
      </c>
      <c r="J326" t="str">
        <f>IF(ISERROR(VLOOKUP($F326,PinMuxPub!$C$2:$M$132,MATCH(J$4,PinMuxPub!$C$2:$M$2,0),FALSE)),"",VLOOKUP($F326,PinMuxPub!$C$2:$M$132,MATCH(J$4,PinMuxPub!$C$2:$M$2,0),FALSE))</f>
        <v/>
      </c>
      <c r="K326" t="str">
        <f>IF(ISERROR(VLOOKUP($F326,PinMuxPub!$C$2:$M$132,MATCH(K$4,PinMuxPub!$C$2:$M$2,0),FALSE)),"",VLOOKUP($F326,PinMuxPub!$C$2:$M$132,MATCH(K$4,PinMuxPub!$C$2:$M$2,0),FALSE))</f>
        <v/>
      </c>
      <c r="L326" t="str">
        <f>IF(ISERROR(VLOOKUP($F326,PinMuxPub!$C$2:$M$132,MATCH(L$4,PinMuxPub!$C$2:$M$2,0),FALSE)),"",VLOOKUP($F326,PinMuxPub!$C$2:$M$132,MATCH(L$4,PinMuxPub!$C$2:$M$2,0),FALSE))</f>
        <v/>
      </c>
      <c r="M326" t="str">
        <f>IF(ISERROR(VLOOKUP($F326,PinMuxPub!$C$2:$M$132,MATCH(M$4,PinMuxPub!$C$2:$M$2,0),FALSE)),"",VLOOKUP($F326,PinMuxPub!$C$2:$M$132,MATCH(M$4,PinMuxPub!$C$2:$M$2,0),FALSE))</f>
        <v/>
      </c>
      <c r="N326" t="str">
        <f>IF(ISERROR(VLOOKUP($F326,PinMuxPub!$C$2:$M$132,MATCH(N$4,PinMuxPub!$C$2:$M$2,0),FALSE)),"",VLOOKUP($F326,PinMuxPub!$C$2:$M$132,MATCH(N$4,PinMuxPub!$C$2:$M$2,0),FALSE))</f>
        <v/>
      </c>
      <c r="O326" t="str">
        <f>IF(ISERROR(VLOOKUP($F326,PinMuxPub!$C$2:$M$132,MATCH(O$4,PinMuxPub!$C$2:$M$2,0),FALSE)),"",VLOOKUP($F326,PinMuxPub!$C$2:$M$132,MATCH(O$4,PinMuxPub!$C$2:$M$2,0),FALSE))</f>
        <v/>
      </c>
      <c r="P326" t="str">
        <f>IF(ISERROR(VLOOKUP($F326,PinMuxPub!$C$2:$M$132,MATCH(P$4,PinMuxPub!$C$2:$M$2,0),FALSE)),"",VLOOKUP($F326,PinMuxPub!$C$2:$M$132,MATCH(P$4,PinMuxPub!$C$2:$M$2,0),FALSE))</f>
        <v/>
      </c>
    </row>
    <row r="327" spans="1:16">
      <c r="A327" s="302">
        <f t="shared" si="40"/>
        <v>195</v>
      </c>
      <c r="B327" s="9">
        <f t="shared" si="37"/>
        <v>13</v>
      </c>
      <c r="C327" s="9">
        <f t="shared" si="38"/>
        <v>13</v>
      </c>
      <c r="D327" s="9" t="str">
        <f t="shared" si="39"/>
        <v>P</v>
      </c>
      <c r="E327" s="9">
        <f t="shared" si="41"/>
        <v>14</v>
      </c>
      <c r="I327" t="str">
        <f>IF(ISERROR(VLOOKUP($F327,PinMuxPub!$C$2:$M$132,MATCH(I$4,PinMuxPub!$C$2:$M$2,0),FALSE)),"",VLOOKUP($F327,PinMuxPub!$C$2:$M$132,MATCH(I$4,PinMuxPub!$C$2:$M$2,0),FALSE))</f>
        <v/>
      </c>
      <c r="J327" t="str">
        <f>IF(ISERROR(VLOOKUP($F327,PinMuxPub!$C$2:$M$132,MATCH(J$4,PinMuxPub!$C$2:$M$2,0),FALSE)),"",VLOOKUP($F327,PinMuxPub!$C$2:$M$132,MATCH(J$4,PinMuxPub!$C$2:$M$2,0),FALSE))</f>
        <v/>
      </c>
      <c r="K327" t="str">
        <f>IF(ISERROR(VLOOKUP($F327,PinMuxPub!$C$2:$M$132,MATCH(K$4,PinMuxPub!$C$2:$M$2,0),FALSE)),"",VLOOKUP($F327,PinMuxPub!$C$2:$M$132,MATCH(K$4,PinMuxPub!$C$2:$M$2,0),FALSE))</f>
        <v/>
      </c>
      <c r="L327" t="str">
        <f>IF(ISERROR(VLOOKUP($F327,PinMuxPub!$C$2:$M$132,MATCH(L$4,PinMuxPub!$C$2:$M$2,0),FALSE)),"",VLOOKUP($F327,PinMuxPub!$C$2:$M$132,MATCH(L$4,PinMuxPub!$C$2:$M$2,0),FALSE))</f>
        <v/>
      </c>
      <c r="M327" t="str">
        <f>IF(ISERROR(VLOOKUP($F327,PinMuxPub!$C$2:$M$132,MATCH(M$4,PinMuxPub!$C$2:$M$2,0),FALSE)),"",VLOOKUP($F327,PinMuxPub!$C$2:$M$132,MATCH(M$4,PinMuxPub!$C$2:$M$2,0),FALSE))</f>
        <v/>
      </c>
      <c r="N327" t="str">
        <f>IF(ISERROR(VLOOKUP($F327,PinMuxPub!$C$2:$M$132,MATCH(N$4,PinMuxPub!$C$2:$M$2,0),FALSE)),"",VLOOKUP($F327,PinMuxPub!$C$2:$M$132,MATCH(N$4,PinMuxPub!$C$2:$M$2,0),FALSE))</f>
        <v/>
      </c>
      <c r="O327" t="str">
        <f>IF(ISERROR(VLOOKUP($F327,PinMuxPub!$C$2:$M$132,MATCH(O$4,PinMuxPub!$C$2:$M$2,0),FALSE)),"",VLOOKUP($F327,PinMuxPub!$C$2:$M$132,MATCH(O$4,PinMuxPub!$C$2:$M$2,0),FALSE))</f>
        <v/>
      </c>
      <c r="P327" t="str">
        <f>IF(ISERROR(VLOOKUP($F327,PinMuxPub!$C$2:$M$132,MATCH(P$4,PinMuxPub!$C$2:$M$2,0),FALSE)),"",VLOOKUP($F327,PinMuxPub!$C$2:$M$132,MATCH(P$4,PinMuxPub!$C$2:$M$2,0),FALSE))</f>
        <v/>
      </c>
    </row>
    <row r="328" spans="1:16">
      <c r="A328" s="302">
        <f t="shared" si="40"/>
        <v>195</v>
      </c>
      <c r="B328" s="9">
        <f t="shared" si="37"/>
        <v>13</v>
      </c>
      <c r="C328" s="9">
        <f t="shared" si="38"/>
        <v>13</v>
      </c>
      <c r="D328" s="9" t="str">
        <f t="shared" si="39"/>
        <v>P</v>
      </c>
      <c r="E328" s="9">
        <f t="shared" si="41"/>
        <v>14</v>
      </c>
      <c r="I328" t="str">
        <f>IF(ISERROR(VLOOKUP($F328,PinMuxPub!$C$2:$M$132,MATCH(I$4,PinMuxPub!$C$2:$M$2,0),FALSE)),"",VLOOKUP($F328,PinMuxPub!$C$2:$M$132,MATCH(I$4,PinMuxPub!$C$2:$M$2,0),FALSE))</f>
        <v/>
      </c>
      <c r="J328" t="str">
        <f>IF(ISERROR(VLOOKUP($F328,PinMuxPub!$C$2:$M$132,MATCH(J$4,PinMuxPub!$C$2:$M$2,0),FALSE)),"",VLOOKUP($F328,PinMuxPub!$C$2:$M$132,MATCH(J$4,PinMuxPub!$C$2:$M$2,0),FALSE))</f>
        <v/>
      </c>
      <c r="K328" t="str">
        <f>IF(ISERROR(VLOOKUP($F328,PinMuxPub!$C$2:$M$132,MATCH(K$4,PinMuxPub!$C$2:$M$2,0),FALSE)),"",VLOOKUP($F328,PinMuxPub!$C$2:$M$132,MATCH(K$4,PinMuxPub!$C$2:$M$2,0),FALSE))</f>
        <v/>
      </c>
      <c r="L328" t="str">
        <f>IF(ISERROR(VLOOKUP($F328,PinMuxPub!$C$2:$M$132,MATCH(L$4,PinMuxPub!$C$2:$M$2,0),FALSE)),"",VLOOKUP($F328,PinMuxPub!$C$2:$M$132,MATCH(L$4,PinMuxPub!$C$2:$M$2,0),FALSE))</f>
        <v/>
      </c>
      <c r="M328" t="str">
        <f>IF(ISERROR(VLOOKUP($F328,PinMuxPub!$C$2:$M$132,MATCH(M$4,PinMuxPub!$C$2:$M$2,0),FALSE)),"",VLOOKUP($F328,PinMuxPub!$C$2:$M$132,MATCH(M$4,PinMuxPub!$C$2:$M$2,0),FALSE))</f>
        <v/>
      </c>
      <c r="N328" t="str">
        <f>IF(ISERROR(VLOOKUP($F328,PinMuxPub!$C$2:$M$132,MATCH(N$4,PinMuxPub!$C$2:$M$2,0),FALSE)),"",VLOOKUP($F328,PinMuxPub!$C$2:$M$132,MATCH(N$4,PinMuxPub!$C$2:$M$2,0),FALSE))</f>
        <v/>
      </c>
      <c r="O328" t="str">
        <f>IF(ISERROR(VLOOKUP($F328,PinMuxPub!$C$2:$M$132,MATCH(O$4,PinMuxPub!$C$2:$M$2,0),FALSE)),"",VLOOKUP($F328,PinMuxPub!$C$2:$M$132,MATCH(O$4,PinMuxPub!$C$2:$M$2,0),FALSE))</f>
        <v/>
      </c>
      <c r="P328" t="str">
        <f>IF(ISERROR(VLOOKUP($F328,PinMuxPub!$C$2:$M$132,MATCH(P$4,PinMuxPub!$C$2:$M$2,0),FALSE)),"",VLOOKUP($F328,PinMuxPub!$C$2:$M$132,MATCH(P$4,PinMuxPub!$C$2:$M$2,0),FALSE))</f>
        <v/>
      </c>
    </row>
    <row r="329" spans="1:16">
      <c r="A329" s="302">
        <f t="shared" si="40"/>
        <v>195</v>
      </c>
      <c r="B329" s="9">
        <f t="shared" si="37"/>
        <v>13</v>
      </c>
      <c r="C329" s="9">
        <f t="shared" si="38"/>
        <v>13</v>
      </c>
      <c r="D329" s="9" t="str">
        <f t="shared" si="39"/>
        <v>P</v>
      </c>
      <c r="E329" s="9">
        <f t="shared" si="41"/>
        <v>14</v>
      </c>
      <c r="I329" t="str">
        <f>IF(ISERROR(VLOOKUP($F329,PinMuxPub!$C$2:$M$132,MATCH(I$4,PinMuxPub!$C$2:$M$2,0),FALSE)),"",VLOOKUP($F329,PinMuxPub!$C$2:$M$132,MATCH(I$4,PinMuxPub!$C$2:$M$2,0),FALSE))</f>
        <v/>
      </c>
      <c r="J329" t="str">
        <f>IF(ISERROR(VLOOKUP($F329,PinMuxPub!$C$2:$M$132,MATCH(J$4,PinMuxPub!$C$2:$M$2,0),FALSE)),"",VLOOKUP($F329,PinMuxPub!$C$2:$M$132,MATCH(J$4,PinMuxPub!$C$2:$M$2,0),FALSE))</f>
        <v/>
      </c>
      <c r="K329" t="str">
        <f>IF(ISERROR(VLOOKUP($F329,PinMuxPub!$C$2:$M$132,MATCH(K$4,PinMuxPub!$C$2:$M$2,0),FALSE)),"",VLOOKUP($F329,PinMuxPub!$C$2:$M$132,MATCH(K$4,PinMuxPub!$C$2:$M$2,0),FALSE))</f>
        <v/>
      </c>
      <c r="L329" t="str">
        <f>IF(ISERROR(VLOOKUP($F329,PinMuxPub!$C$2:$M$132,MATCH(L$4,PinMuxPub!$C$2:$M$2,0),FALSE)),"",VLOOKUP($F329,PinMuxPub!$C$2:$M$132,MATCH(L$4,PinMuxPub!$C$2:$M$2,0),FALSE))</f>
        <v/>
      </c>
      <c r="M329" t="str">
        <f>IF(ISERROR(VLOOKUP($F329,PinMuxPub!$C$2:$M$132,MATCH(M$4,PinMuxPub!$C$2:$M$2,0),FALSE)),"",VLOOKUP($F329,PinMuxPub!$C$2:$M$132,MATCH(M$4,PinMuxPub!$C$2:$M$2,0),FALSE))</f>
        <v/>
      </c>
      <c r="N329" t="str">
        <f>IF(ISERROR(VLOOKUP($F329,PinMuxPub!$C$2:$M$132,MATCH(N$4,PinMuxPub!$C$2:$M$2,0),FALSE)),"",VLOOKUP($F329,PinMuxPub!$C$2:$M$132,MATCH(N$4,PinMuxPub!$C$2:$M$2,0),FALSE))</f>
        <v/>
      </c>
      <c r="O329" t="str">
        <f>IF(ISERROR(VLOOKUP($F329,PinMuxPub!$C$2:$M$132,MATCH(O$4,PinMuxPub!$C$2:$M$2,0),FALSE)),"",VLOOKUP($F329,PinMuxPub!$C$2:$M$132,MATCH(O$4,PinMuxPub!$C$2:$M$2,0),FALSE))</f>
        <v/>
      </c>
      <c r="P329" t="str">
        <f>IF(ISERROR(VLOOKUP($F329,PinMuxPub!$C$2:$M$132,MATCH(P$4,PinMuxPub!$C$2:$M$2,0),FALSE)),"",VLOOKUP($F329,PinMuxPub!$C$2:$M$132,MATCH(P$4,PinMuxPub!$C$2:$M$2,0),FALSE))</f>
        <v/>
      </c>
    </row>
    <row r="330" spans="1:16">
      <c r="A330" s="302">
        <f t="shared" si="40"/>
        <v>195</v>
      </c>
      <c r="B330" s="9">
        <f t="shared" si="37"/>
        <v>13</v>
      </c>
      <c r="C330" s="9">
        <f t="shared" si="38"/>
        <v>13</v>
      </c>
      <c r="D330" s="9" t="str">
        <f t="shared" si="39"/>
        <v>P</v>
      </c>
      <c r="E330" s="9">
        <f t="shared" si="41"/>
        <v>14</v>
      </c>
      <c r="I330" t="str">
        <f>IF(ISERROR(VLOOKUP($F330,PinMuxPub!$C$2:$M$132,MATCH(I$4,PinMuxPub!$C$2:$M$2,0),FALSE)),"",VLOOKUP($F330,PinMuxPub!$C$2:$M$132,MATCH(I$4,PinMuxPub!$C$2:$M$2,0),FALSE))</f>
        <v/>
      </c>
      <c r="J330" t="str">
        <f>IF(ISERROR(VLOOKUP($F330,PinMuxPub!$C$2:$M$132,MATCH(J$4,PinMuxPub!$C$2:$M$2,0),FALSE)),"",VLOOKUP($F330,PinMuxPub!$C$2:$M$132,MATCH(J$4,PinMuxPub!$C$2:$M$2,0),FALSE))</f>
        <v/>
      </c>
      <c r="K330" t="str">
        <f>IF(ISERROR(VLOOKUP($F330,PinMuxPub!$C$2:$M$132,MATCH(K$4,PinMuxPub!$C$2:$M$2,0),FALSE)),"",VLOOKUP($F330,PinMuxPub!$C$2:$M$132,MATCH(K$4,PinMuxPub!$C$2:$M$2,0),FALSE))</f>
        <v/>
      </c>
      <c r="L330" t="str">
        <f>IF(ISERROR(VLOOKUP($F330,PinMuxPub!$C$2:$M$132,MATCH(L$4,PinMuxPub!$C$2:$M$2,0),FALSE)),"",VLOOKUP($F330,PinMuxPub!$C$2:$M$132,MATCH(L$4,PinMuxPub!$C$2:$M$2,0),FALSE))</f>
        <v/>
      </c>
      <c r="M330" t="str">
        <f>IF(ISERROR(VLOOKUP($F330,PinMuxPub!$C$2:$M$132,MATCH(M$4,PinMuxPub!$C$2:$M$2,0),FALSE)),"",VLOOKUP($F330,PinMuxPub!$C$2:$M$132,MATCH(M$4,PinMuxPub!$C$2:$M$2,0),FALSE))</f>
        <v/>
      </c>
      <c r="N330" t="str">
        <f>IF(ISERROR(VLOOKUP($F330,PinMuxPub!$C$2:$M$132,MATCH(N$4,PinMuxPub!$C$2:$M$2,0),FALSE)),"",VLOOKUP($F330,PinMuxPub!$C$2:$M$132,MATCH(N$4,PinMuxPub!$C$2:$M$2,0),FALSE))</f>
        <v/>
      </c>
      <c r="O330" t="str">
        <f>IF(ISERROR(VLOOKUP($F330,PinMuxPub!$C$2:$M$132,MATCH(O$4,PinMuxPub!$C$2:$M$2,0),FALSE)),"",VLOOKUP($F330,PinMuxPub!$C$2:$M$132,MATCH(O$4,PinMuxPub!$C$2:$M$2,0),FALSE))</f>
        <v/>
      </c>
      <c r="P330" t="str">
        <f>IF(ISERROR(VLOOKUP($F330,PinMuxPub!$C$2:$M$132,MATCH(P$4,PinMuxPub!$C$2:$M$2,0),FALSE)),"",VLOOKUP($F330,PinMuxPub!$C$2:$M$132,MATCH(P$4,PinMuxPub!$C$2:$M$2,0),FALSE))</f>
        <v/>
      </c>
    </row>
    <row r="331" spans="1:16">
      <c r="A331" s="302">
        <f t="shared" si="40"/>
        <v>195</v>
      </c>
      <c r="B331" s="9">
        <f t="shared" si="37"/>
        <v>13</v>
      </c>
      <c r="C331" s="9">
        <f t="shared" si="38"/>
        <v>13</v>
      </c>
      <c r="D331" s="9" t="str">
        <f t="shared" si="39"/>
        <v>P</v>
      </c>
      <c r="E331" s="9">
        <f t="shared" si="41"/>
        <v>14</v>
      </c>
      <c r="I331" t="str">
        <f>IF(ISERROR(VLOOKUP($F331,PinMuxPub!$C$2:$M$132,MATCH(I$4,PinMuxPub!$C$2:$M$2,0),FALSE)),"",VLOOKUP($F331,PinMuxPub!$C$2:$M$132,MATCH(I$4,PinMuxPub!$C$2:$M$2,0),FALSE))</f>
        <v/>
      </c>
      <c r="J331" t="str">
        <f>IF(ISERROR(VLOOKUP($F331,PinMuxPub!$C$2:$M$132,MATCH(J$4,PinMuxPub!$C$2:$M$2,0),FALSE)),"",VLOOKUP($F331,PinMuxPub!$C$2:$M$132,MATCH(J$4,PinMuxPub!$C$2:$M$2,0),FALSE))</f>
        <v/>
      </c>
      <c r="K331" t="str">
        <f>IF(ISERROR(VLOOKUP($F331,PinMuxPub!$C$2:$M$132,MATCH(K$4,PinMuxPub!$C$2:$M$2,0),FALSE)),"",VLOOKUP($F331,PinMuxPub!$C$2:$M$132,MATCH(K$4,PinMuxPub!$C$2:$M$2,0),FALSE))</f>
        <v/>
      </c>
      <c r="L331" t="str">
        <f>IF(ISERROR(VLOOKUP($F331,PinMuxPub!$C$2:$M$132,MATCH(L$4,PinMuxPub!$C$2:$M$2,0),FALSE)),"",VLOOKUP($F331,PinMuxPub!$C$2:$M$132,MATCH(L$4,PinMuxPub!$C$2:$M$2,0),FALSE))</f>
        <v/>
      </c>
      <c r="M331" t="str">
        <f>IF(ISERROR(VLOOKUP($F331,PinMuxPub!$C$2:$M$132,MATCH(M$4,PinMuxPub!$C$2:$M$2,0),FALSE)),"",VLOOKUP($F331,PinMuxPub!$C$2:$M$132,MATCH(M$4,PinMuxPub!$C$2:$M$2,0),FALSE))</f>
        <v/>
      </c>
      <c r="N331" t="str">
        <f>IF(ISERROR(VLOOKUP($F331,PinMuxPub!$C$2:$M$132,MATCH(N$4,PinMuxPub!$C$2:$M$2,0),FALSE)),"",VLOOKUP($F331,PinMuxPub!$C$2:$M$132,MATCH(N$4,PinMuxPub!$C$2:$M$2,0),FALSE))</f>
        <v/>
      </c>
      <c r="O331" t="str">
        <f>IF(ISERROR(VLOOKUP($F331,PinMuxPub!$C$2:$M$132,MATCH(O$4,PinMuxPub!$C$2:$M$2,0),FALSE)),"",VLOOKUP($F331,PinMuxPub!$C$2:$M$132,MATCH(O$4,PinMuxPub!$C$2:$M$2,0),FALSE))</f>
        <v/>
      </c>
      <c r="P331" t="str">
        <f>IF(ISERROR(VLOOKUP($F331,PinMuxPub!$C$2:$M$132,MATCH(P$4,PinMuxPub!$C$2:$M$2,0),FALSE)),"",VLOOKUP($F331,PinMuxPub!$C$2:$M$132,MATCH(P$4,PinMuxPub!$C$2:$M$2,0),FALSE))</f>
        <v/>
      </c>
    </row>
    <row r="332" spans="1:16">
      <c r="A332" s="302">
        <f t="shared" si="40"/>
        <v>195</v>
      </c>
      <c r="B332" s="9">
        <f t="shared" si="37"/>
        <v>13</v>
      </c>
      <c r="C332" s="9">
        <f t="shared" si="38"/>
        <v>13</v>
      </c>
      <c r="D332" s="9" t="str">
        <f t="shared" si="39"/>
        <v>P</v>
      </c>
      <c r="E332" s="9">
        <f t="shared" si="41"/>
        <v>14</v>
      </c>
      <c r="I332" t="str">
        <f>IF(ISERROR(VLOOKUP($F332,PinMuxPub!$C$2:$M$132,MATCH(I$4,PinMuxPub!$C$2:$M$2,0),FALSE)),"",VLOOKUP($F332,PinMuxPub!$C$2:$M$132,MATCH(I$4,PinMuxPub!$C$2:$M$2,0),FALSE))</f>
        <v/>
      </c>
      <c r="J332" t="str">
        <f>IF(ISERROR(VLOOKUP($F332,PinMuxPub!$C$2:$M$132,MATCH(J$4,PinMuxPub!$C$2:$M$2,0),FALSE)),"",VLOOKUP($F332,PinMuxPub!$C$2:$M$132,MATCH(J$4,PinMuxPub!$C$2:$M$2,0),FALSE))</f>
        <v/>
      </c>
      <c r="K332" t="str">
        <f>IF(ISERROR(VLOOKUP($F332,PinMuxPub!$C$2:$M$132,MATCH(K$4,PinMuxPub!$C$2:$M$2,0),FALSE)),"",VLOOKUP($F332,PinMuxPub!$C$2:$M$132,MATCH(K$4,PinMuxPub!$C$2:$M$2,0),FALSE))</f>
        <v/>
      </c>
      <c r="L332" t="str">
        <f>IF(ISERROR(VLOOKUP($F332,PinMuxPub!$C$2:$M$132,MATCH(L$4,PinMuxPub!$C$2:$M$2,0),FALSE)),"",VLOOKUP($F332,PinMuxPub!$C$2:$M$132,MATCH(L$4,PinMuxPub!$C$2:$M$2,0),FALSE))</f>
        <v/>
      </c>
      <c r="M332" t="str">
        <f>IF(ISERROR(VLOOKUP($F332,PinMuxPub!$C$2:$M$132,MATCH(M$4,PinMuxPub!$C$2:$M$2,0),FALSE)),"",VLOOKUP($F332,PinMuxPub!$C$2:$M$132,MATCH(M$4,PinMuxPub!$C$2:$M$2,0),FALSE))</f>
        <v/>
      </c>
      <c r="N332" t="str">
        <f>IF(ISERROR(VLOOKUP($F332,PinMuxPub!$C$2:$M$132,MATCH(N$4,PinMuxPub!$C$2:$M$2,0),FALSE)),"",VLOOKUP($F332,PinMuxPub!$C$2:$M$132,MATCH(N$4,PinMuxPub!$C$2:$M$2,0),FALSE))</f>
        <v/>
      </c>
      <c r="O332" t="str">
        <f>IF(ISERROR(VLOOKUP($F332,PinMuxPub!$C$2:$M$132,MATCH(O$4,PinMuxPub!$C$2:$M$2,0),FALSE)),"",VLOOKUP($F332,PinMuxPub!$C$2:$M$132,MATCH(O$4,PinMuxPub!$C$2:$M$2,0),FALSE))</f>
        <v/>
      </c>
      <c r="P332" t="str">
        <f>IF(ISERROR(VLOOKUP($F332,PinMuxPub!$C$2:$M$132,MATCH(P$4,PinMuxPub!$C$2:$M$2,0),FALSE)),"",VLOOKUP($F332,PinMuxPub!$C$2:$M$132,MATCH(P$4,PinMuxPub!$C$2:$M$2,0),FALSE))</f>
        <v/>
      </c>
    </row>
    <row r="333" spans="1:16">
      <c r="A333" s="302">
        <f t="shared" si="40"/>
        <v>195</v>
      </c>
      <c r="B333" s="9">
        <f t="shared" si="37"/>
        <v>13</v>
      </c>
      <c r="C333" s="9">
        <f t="shared" si="38"/>
        <v>13</v>
      </c>
      <c r="D333" s="9" t="str">
        <f t="shared" si="39"/>
        <v>P</v>
      </c>
      <c r="E333" s="9">
        <f t="shared" si="41"/>
        <v>14</v>
      </c>
      <c r="I333" t="str">
        <f>IF(ISERROR(VLOOKUP($F333,PinMuxPub!$C$2:$M$132,MATCH(I$4,PinMuxPub!$C$2:$M$2,0),FALSE)),"",VLOOKUP($F333,PinMuxPub!$C$2:$M$132,MATCH(I$4,PinMuxPub!$C$2:$M$2,0),FALSE))</f>
        <v/>
      </c>
      <c r="J333" t="str">
        <f>IF(ISERROR(VLOOKUP($F333,PinMuxPub!$C$2:$M$132,MATCH(J$4,PinMuxPub!$C$2:$M$2,0),FALSE)),"",VLOOKUP($F333,PinMuxPub!$C$2:$M$132,MATCH(J$4,PinMuxPub!$C$2:$M$2,0),FALSE))</f>
        <v/>
      </c>
      <c r="K333" t="str">
        <f>IF(ISERROR(VLOOKUP($F333,PinMuxPub!$C$2:$M$132,MATCH(K$4,PinMuxPub!$C$2:$M$2,0),FALSE)),"",VLOOKUP($F333,PinMuxPub!$C$2:$M$132,MATCH(K$4,PinMuxPub!$C$2:$M$2,0),FALSE))</f>
        <v/>
      </c>
      <c r="L333" t="str">
        <f>IF(ISERROR(VLOOKUP($F333,PinMuxPub!$C$2:$M$132,MATCH(L$4,PinMuxPub!$C$2:$M$2,0),FALSE)),"",VLOOKUP($F333,PinMuxPub!$C$2:$M$132,MATCH(L$4,PinMuxPub!$C$2:$M$2,0),FALSE))</f>
        <v/>
      </c>
      <c r="M333" t="str">
        <f>IF(ISERROR(VLOOKUP($F333,PinMuxPub!$C$2:$M$132,MATCH(M$4,PinMuxPub!$C$2:$M$2,0),FALSE)),"",VLOOKUP($F333,PinMuxPub!$C$2:$M$132,MATCH(M$4,PinMuxPub!$C$2:$M$2,0),FALSE))</f>
        <v/>
      </c>
      <c r="N333" t="str">
        <f>IF(ISERROR(VLOOKUP($F333,PinMuxPub!$C$2:$M$132,MATCH(N$4,PinMuxPub!$C$2:$M$2,0),FALSE)),"",VLOOKUP($F333,PinMuxPub!$C$2:$M$132,MATCH(N$4,PinMuxPub!$C$2:$M$2,0),FALSE))</f>
        <v/>
      </c>
      <c r="O333" t="str">
        <f>IF(ISERROR(VLOOKUP($F333,PinMuxPub!$C$2:$M$132,MATCH(O$4,PinMuxPub!$C$2:$M$2,0),FALSE)),"",VLOOKUP($F333,PinMuxPub!$C$2:$M$132,MATCH(O$4,PinMuxPub!$C$2:$M$2,0),FALSE))</f>
        <v/>
      </c>
      <c r="P333" t="str">
        <f>IF(ISERROR(VLOOKUP($F333,PinMuxPub!$C$2:$M$132,MATCH(P$4,PinMuxPub!$C$2:$M$2,0),FALSE)),"",VLOOKUP($F333,PinMuxPub!$C$2:$M$132,MATCH(P$4,PinMuxPub!$C$2:$M$2,0),FALSE))</f>
        <v/>
      </c>
    </row>
    <row r="334" spans="1:16">
      <c r="A334" s="302">
        <f t="shared" si="40"/>
        <v>195</v>
      </c>
      <c r="B334" s="9">
        <f t="shared" si="37"/>
        <v>13</v>
      </c>
      <c r="C334" s="9">
        <f t="shared" si="38"/>
        <v>13</v>
      </c>
      <c r="D334" s="9" t="str">
        <f t="shared" si="39"/>
        <v>P</v>
      </c>
      <c r="E334" s="9">
        <f t="shared" si="41"/>
        <v>14</v>
      </c>
      <c r="I334" t="str">
        <f>IF(ISERROR(VLOOKUP($F334,PinMuxPub!$C$2:$M$132,MATCH(I$4,PinMuxPub!$C$2:$M$2,0),FALSE)),"",VLOOKUP($F334,PinMuxPub!$C$2:$M$132,MATCH(I$4,PinMuxPub!$C$2:$M$2,0),FALSE))</f>
        <v/>
      </c>
      <c r="J334" t="str">
        <f>IF(ISERROR(VLOOKUP($F334,PinMuxPub!$C$2:$M$132,MATCH(J$4,PinMuxPub!$C$2:$M$2,0),FALSE)),"",VLOOKUP($F334,PinMuxPub!$C$2:$M$132,MATCH(J$4,PinMuxPub!$C$2:$M$2,0),FALSE))</f>
        <v/>
      </c>
      <c r="K334" t="str">
        <f>IF(ISERROR(VLOOKUP($F334,PinMuxPub!$C$2:$M$132,MATCH(K$4,PinMuxPub!$C$2:$M$2,0),FALSE)),"",VLOOKUP($F334,PinMuxPub!$C$2:$M$132,MATCH(K$4,PinMuxPub!$C$2:$M$2,0),FALSE))</f>
        <v/>
      </c>
      <c r="L334" t="str">
        <f>IF(ISERROR(VLOOKUP($F334,PinMuxPub!$C$2:$M$132,MATCH(L$4,PinMuxPub!$C$2:$M$2,0),FALSE)),"",VLOOKUP($F334,PinMuxPub!$C$2:$M$132,MATCH(L$4,PinMuxPub!$C$2:$M$2,0),FALSE))</f>
        <v/>
      </c>
      <c r="M334" t="str">
        <f>IF(ISERROR(VLOOKUP($F334,PinMuxPub!$C$2:$M$132,MATCH(M$4,PinMuxPub!$C$2:$M$2,0),FALSE)),"",VLOOKUP($F334,PinMuxPub!$C$2:$M$132,MATCH(M$4,PinMuxPub!$C$2:$M$2,0),FALSE))</f>
        <v/>
      </c>
      <c r="N334" t="str">
        <f>IF(ISERROR(VLOOKUP($F334,PinMuxPub!$C$2:$M$132,MATCH(N$4,PinMuxPub!$C$2:$M$2,0),FALSE)),"",VLOOKUP($F334,PinMuxPub!$C$2:$M$132,MATCH(N$4,PinMuxPub!$C$2:$M$2,0),FALSE))</f>
        <v/>
      </c>
      <c r="O334" t="str">
        <f>IF(ISERROR(VLOOKUP($F334,PinMuxPub!$C$2:$M$132,MATCH(O$4,PinMuxPub!$C$2:$M$2,0),FALSE)),"",VLOOKUP($F334,PinMuxPub!$C$2:$M$132,MATCH(O$4,PinMuxPub!$C$2:$M$2,0),FALSE))</f>
        <v/>
      </c>
      <c r="P334" t="str">
        <f>IF(ISERROR(VLOOKUP($F334,PinMuxPub!$C$2:$M$132,MATCH(P$4,PinMuxPub!$C$2:$M$2,0),FALSE)),"",VLOOKUP($F334,PinMuxPub!$C$2:$M$132,MATCH(P$4,PinMuxPub!$C$2:$M$2,0),FALSE))</f>
        <v/>
      </c>
    </row>
    <row r="335" spans="1:16">
      <c r="A335" s="302">
        <f t="shared" si="40"/>
        <v>195</v>
      </c>
      <c r="B335" s="9">
        <f t="shared" si="37"/>
        <v>13</v>
      </c>
      <c r="C335" s="9">
        <f t="shared" si="38"/>
        <v>13</v>
      </c>
      <c r="D335" s="9" t="str">
        <f t="shared" si="39"/>
        <v>P</v>
      </c>
      <c r="E335" s="9">
        <f t="shared" si="41"/>
        <v>14</v>
      </c>
      <c r="I335" t="str">
        <f>IF(ISERROR(VLOOKUP($F335,PinMuxPub!$C$2:$M$132,MATCH(I$4,PinMuxPub!$C$2:$M$2,0),FALSE)),"",VLOOKUP($F335,PinMuxPub!$C$2:$M$132,MATCH(I$4,PinMuxPub!$C$2:$M$2,0),FALSE))</f>
        <v/>
      </c>
      <c r="J335" t="str">
        <f>IF(ISERROR(VLOOKUP($F335,PinMuxPub!$C$2:$M$132,MATCH(J$4,PinMuxPub!$C$2:$M$2,0),FALSE)),"",VLOOKUP($F335,PinMuxPub!$C$2:$M$132,MATCH(J$4,PinMuxPub!$C$2:$M$2,0),FALSE))</f>
        <v/>
      </c>
      <c r="K335" t="str">
        <f>IF(ISERROR(VLOOKUP($F335,PinMuxPub!$C$2:$M$132,MATCH(K$4,PinMuxPub!$C$2:$M$2,0),FALSE)),"",VLOOKUP($F335,PinMuxPub!$C$2:$M$132,MATCH(K$4,PinMuxPub!$C$2:$M$2,0),FALSE))</f>
        <v/>
      </c>
      <c r="L335" t="str">
        <f>IF(ISERROR(VLOOKUP($F335,PinMuxPub!$C$2:$M$132,MATCH(L$4,PinMuxPub!$C$2:$M$2,0),FALSE)),"",VLOOKUP($F335,PinMuxPub!$C$2:$M$132,MATCH(L$4,PinMuxPub!$C$2:$M$2,0),FALSE))</f>
        <v/>
      </c>
      <c r="M335" t="str">
        <f>IF(ISERROR(VLOOKUP($F335,PinMuxPub!$C$2:$M$132,MATCH(M$4,PinMuxPub!$C$2:$M$2,0),FALSE)),"",VLOOKUP($F335,PinMuxPub!$C$2:$M$132,MATCH(M$4,PinMuxPub!$C$2:$M$2,0),FALSE))</f>
        <v/>
      </c>
      <c r="N335" t="str">
        <f>IF(ISERROR(VLOOKUP($F335,PinMuxPub!$C$2:$M$132,MATCH(N$4,PinMuxPub!$C$2:$M$2,0),FALSE)),"",VLOOKUP($F335,PinMuxPub!$C$2:$M$132,MATCH(N$4,PinMuxPub!$C$2:$M$2,0),FALSE))</f>
        <v/>
      </c>
      <c r="O335" t="str">
        <f>IF(ISERROR(VLOOKUP($F335,PinMuxPub!$C$2:$M$132,MATCH(O$4,PinMuxPub!$C$2:$M$2,0),FALSE)),"",VLOOKUP($F335,PinMuxPub!$C$2:$M$132,MATCH(O$4,PinMuxPub!$C$2:$M$2,0),FALSE))</f>
        <v/>
      </c>
      <c r="P335" t="str">
        <f>IF(ISERROR(VLOOKUP($F335,PinMuxPub!$C$2:$M$132,MATCH(P$4,PinMuxPub!$C$2:$M$2,0),FALSE)),"",VLOOKUP($F335,PinMuxPub!$C$2:$M$132,MATCH(P$4,PinMuxPub!$C$2:$M$2,0),FALSE))</f>
        <v/>
      </c>
    </row>
    <row r="336" spans="1:16">
      <c r="A336" s="302">
        <f t="shared" si="40"/>
        <v>195</v>
      </c>
      <c r="B336" s="9">
        <f t="shared" si="37"/>
        <v>13</v>
      </c>
      <c r="C336" s="9">
        <f t="shared" si="38"/>
        <v>13</v>
      </c>
      <c r="D336" s="9" t="str">
        <f t="shared" si="39"/>
        <v>P</v>
      </c>
      <c r="E336" s="9">
        <f t="shared" si="41"/>
        <v>14</v>
      </c>
      <c r="I336" t="str">
        <f>IF(ISERROR(VLOOKUP($F336,PinMuxPub!$C$2:$M$132,MATCH(I$4,PinMuxPub!$C$2:$M$2,0),FALSE)),"",VLOOKUP($F336,PinMuxPub!$C$2:$M$132,MATCH(I$4,PinMuxPub!$C$2:$M$2,0),FALSE))</f>
        <v/>
      </c>
      <c r="J336" t="str">
        <f>IF(ISERROR(VLOOKUP($F336,PinMuxPub!$C$2:$M$132,MATCH(J$4,PinMuxPub!$C$2:$M$2,0),FALSE)),"",VLOOKUP($F336,PinMuxPub!$C$2:$M$132,MATCH(J$4,PinMuxPub!$C$2:$M$2,0),FALSE))</f>
        <v/>
      </c>
      <c r="K336" t="str">
        <f>IF(ISERROR(VLOOKUP($F336,PinMuxPub!$C$2:$M$132,MATCH(K$4,PinMuxPub!$C$2:$M$2,0),FALSE)),"",VLOOKUP($F336,PinMuxPub!$C$2:$M$132,MATCH(K$4,PinMuxPub!$C$2:$M$2,0),FALSE))</f>
        <v/>
      </c>
      <c r="L336" t="str">
        <f>IF(ISERROR(VLOOKUP($F336,PinMuxPub!$C$2:$M$132,MATCH(L$4,PinMuxPub!$C$2:$M$2,0),FALSE)),"",VLOOKUP($F336,PinMuxPub!$C$2:$M$132,MATCH(L$4,PinMuxPub!$C$2:$M$2,0),FALSE))</f>
        <v/>
      </c>
      <c r="M336" t="str">
        <f>IF(ISERROR(VLOOKUP($F336,PinMuxPub!$C$2:$M$132,MATCH(M$4,PinMuxPub!$C$2:$M$2,0),FALSE)),"",VLOOKUP($F336,PinMuxPub!$C$2:$M$132,MATCH(M$4,PinMuxPub!$C$2:$M$2,0),FALSE))</f>
        <v/>
      </c>
      <c r="N336" t="str">
        <f>IF(ISERROR(VLOOKUP($F336,PinMuxPub!$C$2:$M$132,MATCH(N$4,PinMuxPub!$C$2:$M$2,0),FALSE)),"",VLOOKUP($F336,PinMuxPub!$C$2:$M$132,MATCH(N$4,PinMuxPub!$C$2:$M$2,0),FALSE))</f>
        <v/>
      </c>
      <c r="O336" t="str">
        <f>IF(ISERROR(VLOOKUP($F336,PinMuxPub!$C$2:$M$132,MATCH(O$4,PinMuxPub!$C$2:$M$2,0),FALSE)),"",VLOOKUP($F336,PinMuxPub!$C$2:$M$132,MATCH(O$4,PinMuxPub!$C$2:$M$2,0),FALSE))</f>
        <v/>
      </c>
      <c r="P336" t="str">
        <f>IF(ISERROR(VLOOKUP($F336,PinMuxPub!$C$2:$M$132,MATCH(P$4,PinMuxPub!$C$2:$M$2,0),FALSE)),"",VLOOKUP($F336,PinMuxPub!$C$2:$M$132,MATCH(P$4,PinMuxPub!$C$2:$M$2,0),FALSE))</f>
        <v/>
      </c>
    </row>
    <row r="337" spans="1:16">
      <c r="A337" s="302">
        <f t="shared" si="40"/>
        <v>195</v>
      </c>
      <c r="B337" s="9">
        <f t="shared" si="37"/>
        <v>13</v>
      </c>
      <c r="C337" s="9">
        <f t="shared" si="38"/>
        <v>13</v>
      </c>
      <c r="D337" s="9" t="str">
        <f t="shared" si="39"/>
        <v>P</v>
      </c>
      <c r="E337" s="9">
        <f t="shared" si="41"/>
        <v>14</v>
      </c>
      <c r="I337" t="str">
        <f>IF(ISERROR(VLOOKUP($F337,PinMuxPub!$C$2:$M$132,MATCH(I$4,PinMuxPub!$C$2:$M$2,0),FALSE)),"",VLOOKUP($F337,PinMuxPub!$C$2:$M$132,MATCH(I$4,PinMuxPub!$C$2:$M$2,0),FALSE))</f>
        <v/>
      </c>
      <c r="J337" t="str">
        <f>IF(ISERROR(VLOOKUP($F337,PinMuxPub!$C$2:$M$132,MATCH(J$4,PinMuxPub!$C$2:$M$2,0),FALSE)),"",VLOOKUP($F337,PinMuxPub!$C$2:$M$132,MATCH(J$4,PinMuxPub!$C$2:$M$2,0),FALSE))</f>
        <v/>
      </c>
      <c r="K337" t="str">
        <f>IF(ISERROR(VLOOKUP($F337,PinMuxPub!$C$2:$M$132,MATCH(K$4,PinMuxPub!$C$2:$M$2,0),FALSE)),"",VLOOKUP($F337,PinMuxPub!$C$2:$M$132,MATCH(K$4,PinMuxPub!$C$2:$M$2,0),FALSE))</f>
        <v/>
      </c>
      <c r="L337" t="str">
        <f>IF(ISERROR(VLOOKUP($F337,PinMuxPub!$C$2:$M$132,MATCH(L$4,PinMuxPub!$C$2:$M$2,0),FALSE)),"",VLOOKUP($F337,PinMuxPub!$C$2:$M$132,MATCH(L$4,PinMuxPub!$C$2:$M$2,0),FALSE))</f>
        <v/>
      </c>
      <c r="M337" t="str">
        <f>IF(ISERROR(VLOOKUP($F337,PinMuxPub!$C$2:$M$132,MATCH(M$4,PinMuxPub!$C$2:$M$2,0),FALSE)),"",VLOOKUP($F337,PinMuxPub!$C$2:$M$132,MATCH(M$4,PinMuxPub!$C$2:$M$2,0),FALSE))</f>
        <v/>
      </c>
      <c r="N337" t="str">
        <f>IF(ISERROR(VLOOKUP($F337,PinMuxPub!$C$2:$M$132,MATCH(N$4,PinMuxPub!$C$2:$M$2,0),FALSE)),"",VLOOKUP($F337,PinMuxPub!$C$2:$M$132,MATCH(N$4,PinMuxPub!$C$2:$M$2,0),FALSE))</f>
        <v/>
      </c>
      <c r="O337" t="str">
        <f>IF(ISERROR(VLOOKUP($F337,PinMuxPub!$C$2:$M$132,MATCH(O$4,PinMuxPub!$C$2:$M$2,0),FALSE)),"",VLOOKUP($F337,PinMuxPub!$C$2:$M$132,MATCH(O$4,PinMuxPub!$C$2:$M$2,0),FALSE))</f>
        <v/>
      </c>
      <c r="P337" t="str">
        <f>IF(ISERROR(VLOOKUP($F337,PinMuxPub!$C$2:$M$132,MATCH(P$4,PinMuxPub!$C$2:$M$2,0),FALSE)),"",VLOOKUP($F337,PinMuxPub!$C$2:$M$132,MATCH(P$4,PinMuxPub!$C$2:$M$2,0),FALSE))</f>
        <v/>
      </c>
    </row>
    <row r="338" spans="1:16">
      <c r="A338" s="302">
        <f t="shared" si="40"/>
        <v>195</v>
      </c>
      <c r="B338" s="9">
        <f t="shared" si="37"/>
        <v>13</v>
      </c>
      <c r="C338" s="9">
        <f t="shared" si="38"/>
        <v>13</v>
      </c>
      <c r="D338" s="9" t="str">
        <f t="shared" si="39"/>
        <v>P</v>
      </c>
      <c r="E338" s="9">
        <f t="shared" si="41"/>
        <v>14</v>
      </c>
      <c r="I338" t="str">
        <f>IF(ISERROR(VLOOKUP($F338,PinMuxPub!$C$2:$M$132,MATCH(I$4,PinMuxPub!$C$2:$M$2,0),FALSE)),"",VLOOKUP($F338,PinMuxPub!$C$2:$M$132,MATCH(I$4,PinMuxPub!$C$2:$M$2,0),FALSE))</f>
        <v/>
      </c>
      <c r="J338" t="str">
        <f>IF(ISERROR(VLOOKUP($F338,PinMuxPub!$C$2:$M$132,MATCH(J$4,PinMuxPub!$C$2:$M$2,0),FALSE)),"",VLOOKUP($F338,PinMuxPub!$C$2:$M$132,MATCH(J$4,PinMuxPub!$C$2:$M$2,0),FALSE))</f>
        <v/>
      </c>
      <c r="K338" t="str">
        <f>IF(ISERROR(VLOOKUP($F338,PinMuxPub!$C$2:$M$132,MATCH(K$4,PinMuxPub!$C$2:$M$2,0),FALSE)),"",VLOOKUP($F338,PinMuxPub!$C$2:$M$132,MATCH(K$4,PinMuxPub!$C$2:$M$2,0),FALSE))</f>
        <v/>
      </c>
      <c r="L338" t="str">
        <f>IF(ISERROR(VLOOKUP($F338,PinMuxPub!$C$2:$M$132,MATCH(L$4,PinMuxPub!$C$2:$M$2,0),FALSE)),"",VLOOKUP($F338,PinMuxPub!$C$2:$M$132,MATCH(L$4,PinMuxPub!$C$2:$M$2,0),FALSE))</f>
        <v/>
      </c>
      <c r="M338" t="str">
        <f>IF(ISERROR(VLOOKUP($F338,PinMuxPub!$C$2:$M$132,MATCH(M$4,PinMuxPub!$C$2:$M$2,0),FALSE)),"",VLOOKUP($F338,PinMuxPub!$C$2:$M$132,MATCH(M$4,PinMuxPub!$C$2:$M$2,0),FALSE))</f>
        <v/>
      </c>
      <c r="N338" t="str">
        <f>IF(ISERROR(VLOOKUP($F338,PinMuxPub!$C$2:$M$132,MATCH(N$4,PinMuxPub!$C$2:$M$2,0),FALSE)),"",VLOOKUP($F338,PinMuxPub!$C$2:$M$132,MATCH(N$4,PinMuxPub!$C$2:$M$2,0),FALSE))</f>
        <v/>
      </c>
      <c r="O338" t="str">
        <f>IF(ISERROR(VLOOKUP($F338,PinMuxPub!$C$2:$M$132,MATCH(O$4,PinMuxPub!$C$2:$M$2,0),FALSE)),"",VLOOKUP($F338,PinMuxPub!$C$2:$M$132,MATCH(O$4,PinMuxPub!$C$2:$M$2,0),FALSE))</f>
        <v/>
      </c>
      <c r="P338" t="str">
        <f>IF(ISERROR(VLOOKUP($F338,PinMuxPub!$C$2:$M$132,MATCH(P$4,PinMuxPub!$C$2:$M$2,0),FALSE)),"",VLOOKUP($F338,PinMuxPub!$C$2:$M$132,MATCH(P$4,PinMuxPub!$C$2:$M$2,0),FALSE))</f>
        <v/>
      </c>
    </row>
    <row r="339" spans="1:16">
      <c r="A339" s="302" t="str">
        <f>IF((A338+1)&gt;($F$2*$G$2-1),"",A338+1)</f>
        <v/>
      </c>
    </row>
  </sheetData>
  <phoneticPr fontId="46" type="noConversion"/>
  <conditionalFormatting sqref="I5:R400">
    <cfRule type="expression" dxfId="12" priority="1">
      <formula>$Q5="No"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265"/>
  <sheetViews>
    <sheetView workbookViewId="0">
      <pane xSplit="3" ySplit="2" topLeftCell="H3" activePane="bottomRight" state="frozen"/>
      <selection pane="topRight" activeCell="D1" sqref="D1"/>
      <selection pane="bottomLeft" activeCell="A3" sqref="A3"/>
      <selection pane="bottomRight" activeCell="C6" sqref="C6"/>
    </sheetView>
  </sheetViews>
  <sheetFormatPr defaultRowHeight="15.75"/>
  <cols>
    <col min="2" max="2" width="8.875" hidden="1" customWidth="1"/>
    <col min="3" max="3" width="20.25" style="14" customWidth="1"/>
    <col min="4" max="5" width="8.75" style="14" customWidth="1"/>
    <col min="6" max="11" width="18.75" style="15" customWidth="1"/>
    <col min="12" max="12" width="18.375" style="15" customWidth="1"/>
    <col min="13" max="14" width="18.625" style="15" customWidth="1"/>
    <col min="15" max="15" width="21.125" customWidth="1"/>
    <col min="16" max="16" width="12.75" style="9" customWidth="1"/>
    <col min="17" max="17" width="3.75" style="9" customWidth="1"/>
    <col min="18" max="18" width="20.75" style="16" customWidth="1"/>
    <col min="19" max="19" width="12.75" style="9" customWidth="1"/>
    <col min="20" max="20" width="3.75" style="9" customWidth="1"/>
    <col min="21" max="21" width="20.75" style="16" customWidth="1"/>
    <col min="22" max="22" width="12.75" style="9" customWidth="1"/>
    <col min="23" max="23" width="3.75" style="9" customWidth="1"/>
    <col min="24" max="24" width="20.75" style="16" customWidth="1"/>
    <col min="25" max="25" width="12.75" customWidth="1"/>
    <col min="26" max="26" width="2.125" style="9" bestFit="1" customWidth="1"/>
    <col min="27" max="27" width="30.25" style="9" bestFit="1" customWidth="1"/>
    <col min="28" max="28" width="12.75" style="16" customWidth="1"/>
    <col min="29" max="29" width="2.125" style="9" bestFit="1" customWidth="1"/>
    <col min="30" max="30" width="30.25" style="9" bestFit="1" customWidth="1"/>
    <col min="31" max="31" width="12.75" style="16" customWidth="1"/>
    <col min="32" max="32" width="2" style="9" bestFit="1" customWidth="1"/>
    <col min="33" max="33" width="30.25" style="9" bestFit="1" customWidth="1"/>
    <col min="34" max="34" width="12.75" style="16" customWidth="1"/>
    <col min="35" max="35" width="2.25" bestFit="1" customWidth="1"/>
    <col min="36" max="36" width="30.25" bestFit="1" customWidth="1"/>
    <col min="37" max="37" width="12.75" customWidth="1"/>
    <col min="38" max="38" width="2.25" bestFit="1" customWidth="1"/>
    <col min="39" max="39" width="30.25" bestFit="1" customWidth="1"/>
    <col min="41" max="41" width="2.25" bestFit="1" customWidth="1"/>
    <col min="42" max="42" width="30.25" bestFit="1" customWidth="1"/>
  </cols>
  <sheetData>
    <row r="1" spans="2:47" ht="19.5" thickBot="1">
      <c r="C1" s="85"/>
      <c r="D1" s="85"/>
      <c r="E1" s="85"/>
      <c r="G1" s="78"/>
      <c r="H1" s="78"/>
      <c r="I1" s="78"/>
      <c r="J1" s="78"/>
      <c r="K1" s="78"/>
      <c r="L1" s="78"/>
      <c r="M1" s="78"/>
      <c r="N1" s="78"/>
      <c r="O1" s="77"/>
      <c r="P1" s="122" t="s">
        <v>580</v>
      </c>
      <c r="Q1" s="123"/>
      <c r="R1" s="123"/>
      <c r="S1" s="125"/>
      <c r="T1" s="123"/>
      <c r="U1" s="124"/>
      <c r="V1" s="125"/>
      <c r="W1" s="123"/>
      <c r="X1" s="124"/>
      <c r="Y1" s="123"/>
      <c r="Z1" s="123"/>
      <c r="AA1" s="124"/>
      <c r="AB1" s="123"/>
      <c r="AC1" s="123"/>
      <c r="AD1" s="124"/>
      <c r="AE1" s="125"/>
      <c r="AF1" s="123"/>
      <c r="AG1" s="124"/>
      <c r="AH1" s="125"/>
      <c r="AI1" s="123"/>
      <c r="AJ1" s="123"/>
      <c r="AK1" s="125"/>
      <c r="AL1" s="123"/>
      <c r="AM1" s="123"/>
      <c r="AN1" s="125"/>
      <c r="AO1" s="123"/>
      <c r="AP1" s="123"/>
    </row>
    <row r="2" spans="2:47" ht="19.5" thickBot="1">
      <c r="B2" s="99"/>
      <c r="C2" s="94" t="s">
        <v>682</v>
      </c>
      <c r="D2" s="427" t="s">
        <v>679</v>
      </c>
      <c r="E2" s="427"/>
      <c r="F2" s="154" t="s">
        <v>55</v>
      </c>
      <c r="G2" s="154" t="s">
        <v>56</v>
      </c>
      <c r="H2" s="154" t="s">
        <v>57</v>
      </c>
      <c r="I2" s="154" t="s">
        <v>58</v>
      </c>
      <c r="J2" s="154" t="s">
        <v>59</v>
      </c>
      <c r="K2" s="154" t="s">
        <v>60</v>
      </c>
      <c r="L2" s="154" t="s">
        <v>61</v>
      </c>
      <c r="M2" s="154" t="s">
        <v>62</v>
      </c>
      <c r="N2" s="86" t="s">
        <v>63</v>
      </c>
      <c r="O2" t="s">
        <v>510</v>
      </c>
      <c r="P2" s="421" t="s">
        <v>732</v>
      </c>
      <c r="Q2" s="422"/>
      <c r="R2" s="423"/>
      <c r="S2" s="421" t="s">
        <v>733</v>
      </c>
      <c r="T2" s="422"/>
      <c r="U2" s="423"/>
      <c r="V2" s="421" t="s">
        <v>1111</v>
      </c>
      <c r="W2" s="422"/>
      <c r="X2" s="423"/>
      <c r="Y2" s="421" t="s">
        <v>1105</v>
      </c>
      <c r="Z2" s="422"/>
      <c r="AA2" s="423"/>
      <c r="AB2" s="421" t="s">
        <v>1124</v>
      </c>
      <c r="AC2" s="422"/>
      <c r="AD2" s="423"/>
      <c r="AE2" s="421" t="s">
        <v>792</v>
      </c>
      <c r="AF2" s="422"/>
      <c r="AG2" s="423"/>
      <c r="AH2" s="421" t="s">
        <v>1102</v>
      </c>
      <c r="AI2" s="422"/>
      <c r="AJ2" s="423"/>
      <c r="AK2" s="421" t="s">
        <v>1103</v>
      </c>
      <c r="AL2" s="422"/>
      <c r="AM2" s="423"/>
      <c r="AN2" s="421" t="s">
        <v>1104</v>
      </c>
      <c r="AO2" s="422"/>
      <c r="AP2" s="423"/>
    </row>
    <row r="3" spans="2:47" s="15" customFormat="1" ht="13.5">
      <c r="B3" s="106" t="s">
        <v>789</v>
      </c>
      <c r="C3" s="107" t="str">
        <f>PinMuxInt!C3</f>
        <v>TEST_MODE</v>
      </c>
      <c r="D3" s="156" t="str">
        <f>IF(ISERROR(VLOOKUP(LEFT(PinMuxInt!D3,FIND(".",PinMuxInt!D3)-1),Alias!$A$1:$B$200,2,FALSE)),IF(ISERROR(FIND(".",PinMuxInt!D3)),"",LEFT(PinMuxInt!D3,FIND(".",PinMuxInt!D3)-1)),VLOOKUP(LEFT(PinMuxInt!D3,FIND(".",PinMuxInt!D3)-1),Alias!$A$1:$B$200,2,FALSE))&amp;IF(ISERROR(FIND(".",PinMuxInt!D3)),"",RIGHT(PinMuxInt!D3,LEN(PinMuxInt!D3)-FIND(".",PinMuxInt!D3)+1))</f>
        <v/>
      </c>
      <c r="E3" s="156" t="str">
        <f>IF(ISERROR(VLOOKUP(LEFT(PinMuxInt!E3,FIND(".",PinMuxInt!E3)-1),Alias!$A$1:$B$200,2,FALSE)),IF(ISERROR(FIND(".",PinMuxInt!E3)),"",LEFT(PinMuxInt!E3,FIND(".",PinMuxInt!E3)-1)),VLOOKUP(LEFT(PinMuxInt!E3,FIND(".",PinMuxInt!E3)-1),Alias!$A$1:$B$200,2,FALSE))&amp;IF(ISERROR(FIND(".",PinMuxInt!E3)),"",RIGHT(PinMuxInt!E3,LEN(PinMuxInt!E3)-FIND(".",PinMuxInt!E3)+1))</f>
        <v/>
      </c>
      <c r="F3" s="156" t="str">
        <f>IF(ISERROR(VLOOKUP(LEFT(PinMuxInt!F3,FIND(".",PinMuxInt!F3)-1),Alias!$A$1:$B$200,2,FALSE)),IF(ISERROR(FIND(".",PinMuxInt!F3)),"",LEFT(PinMuxInt!F3,FIND(".",PinMuxInt!F3)-1)),VLOOKUP(LEFT(PinMuxInt!F3,FIND(".",PinMuxInt!F3)-1),Alias!$A$1:$B$200,2,FALSE))&amp;IF(ISERROR(FIND(".",PinMuxInt!F3)),"",RIGHT(PinMuxInt!F3,LEN(PinMuxInt!F3)-FIND(".",PinMuxInt!F3)+1))</f>
        <v>tcu.TEST_MODE</v>
      </c>
      <c r="G3" s="156" t="str">
        <f>IF(ISERROR(VLOOKUP(LEFT(PinMuxInt!G3,FIND(".",PinMuxInt!G3)-1),Alias!$A$1:$B$200,2,FALSE)),IF(ISERROR(FIND(".",PinMuxInt!G3)),"",LEFT(PinMuxInt!G3,FIND(".",PinMuxInt!G3)-1)),VLOOKUP(LEFT(PinMuxInt!G3,FIND(".",PinMuxInt!G3)-1),Alias!$A$1:$B$200,2,FALSE))&amp;IF(ISERROR(FIND(".",PinMuxInt!G3)),"",RIGHT(PinMuxInt!G3,LEN(PinMuxInt!G3)-FIND(".",PinMuxInt!G3)+1))</f>
        <v/>
      </c>
      <c r="H3" s="156" t="str">
        <f>IF(ISERROR(VLOOKUP(LEFT(PinMuxInt!H3,FIND(".",PinMuxInt!H3)-1),Alias!$A$1:$B$200,2,FALSE)),IF(ISERROR(FIND(".",PinMuxInt!H3)),"",LEFT(PinMuxInt!H3,FIND(".",PinMuxInt!H3)-1)),VLOOKUP(LEFT(PinMuxInt!H3,FIND(".",PinMuxInt!H3)-1),Alias!$A$1:$B$200,2,FALSE))&amp;IF(ISERROR(FIND(".",PinMuxInt!H3)),"",RIGHT(PinMuxInt!H3,LEN(PinMuxInt!H3)-FIND(".",PinMuxInt!H3)+1))</f>
        <v/>
      </c>
      <c r="I3" s="156" t="str">
        <f>IF(ISERROR(VLOOKUP(LEFT(PinMuxInt!I3,FIND(".",PinMuxInt!I3)-1),Alias!$A$1:$B$200,2,FALSE)),IF(ISERROR(FIND(".",PinMuxInt!I3)),"",LEFT(PinMuxInt!I3,FIND(".",PinMuxInt!I3)-1)),VLOOKUP(LEFT(PinMuxInt!I3,FIND(".",PinMuxInt!I3)-1),Alias!$A$1:$B$200,2,FALSE))&amp;IF(ISERROR(FIND(".",PinMuxInt!I3)),"",RIGHT(PinMuxInt!I3,LEN(PinMuxInt!I3)-FIND(".",PinMuxInt!I3)+1))</f>
        <v/>
      </c>
      <c r="J3" s="156" t="str">
        <f>IF(ISERROR(VLOOKUP(LEFT(PinMuxInt!J3,FIND(".",PinMuxInt!J3)-1),Alias!$A$1:$B$200,2,FALSE)),IF(ISERROR(FIND(".",PinMuxInt!J3)),"",LEFT(PinMuxInt!J3,FIND(".",PinMuxInt!J3)-1)),VLOOKUP(LEFT(PinMuxInt!J3,FIND(".",PinMuxInt!J3)-1),Alias!$A$1:$B$200,2,FALSE))&amp;IF(ISERROR(FIND(".",PinMuxInt!J3)),"",RIGHT(PinMuxInt!J3,LEN(PinMuxInt!J3)-FIND(".",PinMuxInt!J3)+1))</f>
        <v/>
      </c>
      <c r="K3" s="156" t="str">
        <f>IF(ISERROR(VLOOKUP(LEFT(PinMuxInt!K3,FIND(".",PinMuxInt!K3)-1),Alias!$A$1:$B$200,2,FALSE)),IF(ISERROR(FIND(".",PinMuxInt!K3)),"",LEFT(PinMuxInt!K3,FIND(".",PinMuxInt!K3)-1)),VLOOKUP(LEFT(PinMuxInt!K3,FIND(".",PinMuxInt!K3)-1),Alias!$A$1:$B$200,2,FALSE))&amp;IF(ISERROR(FIND(".",PinMuxInt!K3)),"",RIGHT(PinMuxInt!K3,LEN(PinMuxInt!K3)-FIND(".",PinMuxInt!K3)+1))</f>
        <v/>
      </c>
      <c r="L3" s="156" t="str">
        <f>IF(ISERROR(VLOOKUP(LEFT(PinMuxInt!L3,FIND(".",PinMuxInt!L3)-1),Alias!$A$1:$B$200,2,FALSE)),IF(ISERROR(FIND(".",PinMuxInt!L3)),"",LEFT(PinMuxInt!L3,FIND(".",PinMuxInt!L3)-1)),VLOOKUP(LEFT(PinMuxInt!L3,FIND(".",PinMuxInt!L3)-1),Alias!$A$1:$B$200,2,FALSE))&amp;IF(ISERROR(FIND(".",PinMuxInt!L3)),"",RIGHT(PinMuxInt!L3,LEN(PinMuxInt!L3)-FIND(".",PinMuxInt!L3)+1))</f>
        <v/>
      </c>
      <c r="M3" s="156" t="str">
        <f>IF(ISERROR(VLOOKUP(LEFT(PinMuxInt!M3,FIND(".",PinMuxInt!M3)-1),Alias!$A$1:$B$200,2,FALSE)),IF(ISERROR(FIND(".",PinMuxInt!M3)),"",LEFT(PinMuxInt!M3,FIND(".",PinMuxInt!M3)-1)),VLOOKUP(LEFT(PinMuxInt!M3,FIND(".",PinMuxInt!M3)-1),Alias!$A$1:$B$200,2,FALSE))&amp;IF(ISERROR(FIND(".",PinMuxInt!M3)),"",RIGHT(PinMuxInt!M3,LEN(PinMuxInt!M3)-FIND(".",PinMuxInt!M3)+1))</f>
        <v/>
      </c>
      <c r="N3" s="157" t="str">
        <f>IF(ISERROR(VLOOKUP(LEFT(PinMuxInt!N3,FIND(".",PinMuxInt!N3)-1),Alias!$A$1:$B$200,2,FALSE)),IF(ISERROR(FIND(".",PinMuxInt!N3)),"",LEFT(PinMuxInt!N3,FIND(".",PinMuxInt!N3)-1)),VLOOKUP(LEFT(PinMuxInt!N3,FIND(".",PinMuxInt!N3)-1),Alias!$A$1:$B$200,2,FALSE))&amp;IF(ISERROR(FIND(".",PinMuxInt!N3)),"",RIGHT(PinMuxInt!N3,LEN(PinMuxInt!N3)-FIND(".",PinMuxInt!N3)+1))</f>
        <v>tcu.TEST_MODE</v>
      </c>
      <c r="O3" s="15" t="s">
        <v>510</v>
      </c>
      <c r="P3" s="95"/>
      <c r="Q3" s="96">
        <v>0</v>
      </c>
      <c r="R3" s="97" t="str">
        <f t="shared" ref="R3:R67" ca="1" si="0">IF(Q3="","",OFFSET($F3,0,IF(Q3="A",-2,IF(Q3="C",-1,IF(Q3="U",9,Q3))),1,1))</f>
        <v>tcu.TEST_MODE</v>
      </c>
      <c r="S3" s="126"/>
      <c r="T3" s="96">
        <v>0</v>
      </c>
      <c r="U3" s="97" t="str">
        <f ca="1">IF(T3="","",OFFSET($F3,0,IF(T3="A",-2,IF(T3="C",-1,IF(T3="U",9,T3))),1,1))</f>
        <v>tcu.TEST_MODE</v>
      </c>
      <c r="V3" s="126"/>
      <c r="W3" s="96">
        <v>0</v>
      </c>
      <c r="X3" s="97" t="str">
        <f t="shared" ref="X3:X67" ca="1" si="1">IF(W3="","",OFFSET($F3,0,IF(W3="A",-2,IF(W3="C",-1,IF(W3="U",9,W3))),1,1))</f>
        <v>tcu.TEST_MODE</v>
      </c>
      <c r="Y3" s="95"/>
      <c r="Z3" s="96">
        <v>0</v>
      </c>
      <c r="AA3" s="97" t="str">
        <f t="shared" ref="AA3:AA67" ca="1" si="2">IF(Z3="","",OFFSET($F3,0,IF(Z3="A",-2,IF(Z3="C",-1,IF(Z3="U",9,Z3))),1,1))</f>
        <v>tcu.TEST_MODE</v>
      </c>
      <c r="AB3" s="95"/>
      <c r="AC3" s="96">
        <v>0</v>
      </c>
      <c r="AD3" s="97" t="str">
        <f t="shared" ref="AD3:AD67" ca="1" si="3">IF(AC3="","",OFFSET($F3,0,IF(AC3="A",-2,IF(AC3="C",-1,IF(AC3="U",9,AC3))),1,1))</f>
        <v>tcu.TEST_MODE</v>
      </c>
      <c r="AE3" s="126"/>
      <c r="AF3" s="96">
        <v>0</v>
      </c>
      <c r="AG3" s="97" t="str">
        <f t="shared" ref="AG3:AG67" ca="1" si="4">IF(AF3="","",OFFSET($F3,0,IF(AF3="A",-2,IF(AF3="C",-1,IF(AF3="U",9,AF3))),1,1))</f>
        <v>tcu.TEST_MODE</v>
      </c>
      <c r="AH3" s="126"/>
      <c r="AI3" s="96">
        <v>0</v>
      </c>
      <c r="AJ3" s="97" t="str">
        <f ca="1">IF(AI3="","",OFFSET($F3,0,IF(AI3="A",-2,IF(AI3="C",-1,IF(AI3="U",9,AI3))),1,1))</f>
        <v>tcu.TEST_MODE</v>
      </c>
      <c r="AK3" s="126"/>
      <c r="AL3" s="96">
        <v>0</v>
      </c>
      <c r="AM3" s="97" t="str">
        <f ca="1">IF(AL3="","",OFFSET($F3,0,IF(AL3="A",-2,IF(AL3="C",-1,IF(AL3="U",9,AL3))),1,1))</f>
        <v>tcu.TEST_MODE</v>
      </c>
      <c r="AN3" s="126"/>
      <c r="AO3" s="96">
        <v>0</v>
      </c>
      <c r="AP3" s="97" t="str">
        <f t="shared" ref="AP3:AP66" ca="1" si="5">IF(AO3="","",OFFSET($F3,0,IF(AO3="A",-2,IF(AO3="C",-1,IF(AO3="U",9,AO3))),1,1))</f>
        <v>tcu.TEST_MODE</v>
      </c>
      <c r="AU3" s="15">
        <v>1</v>
      </c>
    </row>
    <row r="4" spans="2:47" s="15" customFormat="1" ht="13.5">
      <c r="B4" s="106" t="s">
        <v>789</v>
      </c>
      <c r="C4" s="107" t="str">
        <f>PinMuxInt!C4</f>
        <v>POR_B</v>
      </c>
      <c r="D4" s="156" t="str">
        <f>IF(ISERROR(VLOOKUP(LEFT(PinMuxInt!D4,FIND(".",PinMuxInt!D4)-1),Alias!$A$1:$B$200,2,FALSE)),IF(ISERROR(FIND(".",PinMuxInt!D4)),"",LEFT(PinMuxInt!D4,FIND(".",PinMuxInt!D4)-1)),VLOOKUP(LEFT(PinMuxInt!D4,FIND(".",PinMuxInt!D4)-1),Alias!$A$1:$B$200,2,FALSE))&amp;IF(ISERROR(FIND(".",PinMuxInt!D4)),"",RIGHT(PinMuxInt!D4,LEN(PinMuxInt!D4)-FIND(".",PinMuxInt!D4)+1))</f>
        <v/>
      </c>
      <c r="E4" s="156" t="str">
        <f>IF(ISERROR(VLOOKUP(LEFT(PinMuxInt!E4,FIND(".",PinMuxInt!E4)-1),Alias!$A$1:$B$200,2,FALSE)),IF(ISERROR(FIND(".",PinMuxInt!E4)),"",LEFT(PinMuxInt!E4,FIND(".",PinMuxInt!E4)-1)),VLOOKUP(LEFT(PinMuxInt!E4,FIND(".",PinMuxInt!E4)-1),Alias!$A$1:$B$200,2,FALSE))&amp;IF(ISERROR(FIND(".",PinMuxInt!E4)),"",RIGHT(PinMuxInt!E4,LEN(PinMuxInt!E4)-FIND(".",PinMuxInt!E4)+1))</f>
        <v/>
      </c>
      <c r="F4" s="156" t="str">
        <f>IF(ISERROR(VLOOKUP(LEFT(PinMuxInt!F4,FIND(".",PinMuxInt!F4)-1),Alias!$A$1:$B$200,2,FALSE)),IF(ISERROR(FIND(".",PinMuxInt!F4)),"",LEFT(PinMuxInt!F4,FIND(".",PinMuxInt!F4)-1)),VLOOKUP(LEFT(PinMuxInt!F4,FIND(".",PinMuxInt!F4)-1),Alias!$A$1:$B$200,2,FALSE))&amp;IF(ISERROR(FIND(".",PinMuxInt!F4)),"",RIGHT(PinMuxInt!F4,LEN(PinMuxInt!F4)-FIND(".",PinMuxInt!F4)+1))</f>
        <v>src.POR_B</v>
      </c>
      <c r="G4" s="156" t="str">
        <f>IF(ISERROR(VLOOKUP(LEFT(PinMuxInt!G4,FIND(".",PinMuxInt!G4)-1),Alias!$A$1:$B$200,2,FALSE)),IF(ISERROR(FIND(".",PinMuxInt!G4)),"",LEFT(PinMuxInt!G4,FIND(".",PinMuxInt!G4)-1)),VLOOKUP(LEFT(PinMuxInt!G4,FIND(".",PinMuxInt!G4)-1),Alias!$A$1:$B$200,2,FALSE))&amp;IF(ISERROR(FIND(".",PinMuxInt!G4)),"",RIGHT(PinMuxInt!G4,LEN(PinMuxInt!G4)-FIND(".",PinMuxInt!G4)+1))</f>
        <v/>
      </c>
      <c r="H4" s="156" t="str">
        <f>IF(ISERROR(VLOOKUP(LEFT(PinMuxInt!H4,FIND(".",PinMuxInt!H4)-1),Alias!$A$1:$B$200,2,FALSE)),IF(ISERROR(FIND(".",PinMuxInt!H4)),"",LEFT(PinMuxInt!H4,FIND(".",PinMuxInt!H4)-1)),VLOOKUP(LEFT(PinMuxInt!H4,FIND(".",PinMuxInt!H4)-1),Alias!$A$1:$B$200,2,FALSE))&amp;IF(ISERROR(FIND(".",PinMuxInt!H4)),"",RIGHT(PinMuxInt!H4,LEN(PinMuxInt!H4)-FIND(".",PinMuxInt!H4)+1))</f>
        <v/>
      </c>
      <c r="I4" s="156" t="str">
        <f>IF(ISERROR(VLOOKUP(LEFT(PinMuxInt!I4,FIND(".",PinMuxInt!I4)-1),Alias!$A$1:$B$200,2,FALSE)),IF(ISERROR(FIND(".",PinMuxInt!I4)),"",LEFT(PinMuxInt!I4,FIND(".",PinMuxInt!I4)-1)),VLOOKUP(LEFT(PinMuxInt!I4,FIND(".",PinMuxInt!I4)-1),Alias!$A$1:$B$200,2,FALSE))&amp;IF(ISERROR(FIND(".",PinMuxInt!I4)),"",RIGHT(PinMuxInt!I4,LEN(PinMuxInt!I4)-FIND(".",PinMuxInt!I4)+1))</f>
        <v/>
      </c>
      <c r="J4" s="156" t="str">
        <f>IF(ISERROR(VLOOKUP(LEFT(PinMuxInt!J4,FIND(".",PinMuxInt!J4)-1),Alias!$A$1:$B$200,2,FALSE)),IF(ISERROR(FIND(".",PinMuxInt!J4)),"",LEFT(PinMuxInt!J4,FIND(".",PinMuxInt!J4)-1)),VLOOKUP(LEFT(PinMuxInt!J4,FIND(".",PinMuxInt!J4)-1),Alias!$A$1:$B$200,2,FALSE))&amp;IF(ISERROR(FIND(".",PinMuxInt!J4)),"",RIGHT(PinMuxInt!J4,LEN(PinMuxInt!J4)-FIND(".",PinMuxInt!J4)+1))</f>
        <v/>
      </c>
      <c r="K4" s="156" t="str">
        <f>IF(ISERROR(VLOOKUP(LEFT(PinMuxInt!K4,FIND(".",PinMuxInt!K4)-1),Alias!$A$1:$B$200,2,FALSE)),IF(ISERROR(FIND(".",PinMuxInt!K4)),"",LEFT(PinMuxInt!K4,FIND(".",PinMuxInt!K4)-1)),VLOOKUP(LEFT(PinMuxInt!K4,FIND(".",PinMuxInt!K4)-1),Alias!$A$1:$B$200,2,FALSE))&amp;IF(ISERROR(FIND(".",PinMuxInt!K4)),"",RIGHT(PinMuxInt!K4,LEN(PinMuxInt!K4)-FIND(".",PinMuxInt!K4)+1))</f>
        <v/>
      </c>
      <c r="L4" s="156" t="str">
        <f>IF(ISERROR(VLOOKUP(LEFT(PinMuxInt!L4,FIND(".",PinMuxInt!L4)-1),Alias!$A$1:$B$200,2,FALSE)),IF(ISERROR(FIND(".",PinMuxInt!L4)),"",LEFT(PinMuxInt!L4,FIND(".",PinMuxInt!L4)-1)),VLOOKUP(LEFT(PinMuxInt!L4,FIND(".",PinMuxInt!L4)-1),Alias!$A$1:$B$200,2,FALSE))&amp;IF(ISERROR(FIND(".",PinMuxInt!L4)),"",RIGHT(PinMuxInt!L4,LEN(PinMuxInt!L4)-FIND(".",PinMuxInt!L4)+1))</f>
        <v/>
      </c>
      <c r="M4" s="156" t="str">
        <f>IF(ISERROR(VLOOKUP(LEFT(PinMuxInt!M4,FIND(".",PinMuxInt!M4)-1),Alias!$A$1:$B$200,2,FALSE)),IF(ISERROR(FIND(".",PinMuxInt!M4)),"",LEFT(PinMuxInt!M4,FIND(".",PinMuxInt!M4)-1)),VLOOKUP(LEFT(PinMuxInt!M4,FIND(".",PinMuxInt!M4)-1),Alias!$A$1:$B$200,2,FALSE))&amp;IF(ISERROR(FIND(".",PinMuxInt!M4)),"",RIGHT(PinMuxInt!M4,LEN(PinMuxInt!M4)-FIND(".",PinMuxInt!M4)+1))</f>
        <v/>
      </c>
      <c r="N4" s="157" t="str">
        <f>IF(ISERROR(VLOOKUP(LEFT(PinMuxInt!N4,FIND(".",PinMuxInt!N4)-1),Alias!$A$1:$B$200,2,FALSE)),IF(ISERROR(FIND(".",PinMuxInt!N4)),"",LEFT(PinMuxInt!N4,FIND(".",PinMuxInt!N4)-1)),VLOOKUP(LEFT(PinMuxInt!N4,FIND(".",PinMuxInt!N4)-1),Alias!$A$1:$B$200,2,FALSE))&amp;IF(ISERROR(FIND(".",PinMuxInt!N4)),"",RIGHT(PinMuxInt!N4,LEN(PinMuxInt!N4)-FIND(".",PinMuxInt!N4)+1))</f>
        <v>src.POR_B</v>
      </c>
      <c r="O4" s="78"/>
      <c r="P4" s="81"/>
      <c r="Q4" s="79">
        <v>0</v>
      </c>
      <c r="R4" s="80" t="str">
        <f t="shared" ca="1" si="0"/>
        <v>src.POR_B</v>
      </c>
      <c r="S4" s="127"/>
      <c r="T4" s="79">
        <v>0</v>
      </c>
      <c r="U4" s="83" t="str">
        <f ca="1">IF(T4="","",OFFSET($F4,0,IF(T4="A",-2,IF(T4="C",-1,IF(T4="U",9,T4))),1,1))</f>
        <v>src.POR_B</v>
      </c>
      <c r="V4" s="127"/>
      <c r="W4" s="79">
        <v>0</v>
      </c>
      <c r="X4" s="83" t="str">
        <f t="shared" ca="1" si="1"/>
        <v>src.POR_B</v>
      </c>
      <c r="Y4" s="81"/>
      <c r="Z4" s="79">
        <v>0</v>
      </c>
      <c r="AA4" s="83" t="str">
        <f t="shared" ca="1" si="2"/>
        <v>src.POR_B</v>
      </c>
      <c r="AB4" s="81"/>
      <c r="AC4" s="79">
        <v>0</v>
      </c>
      <c r="AD4" s="83" t="str">
        <f t="shared" ca="1" si="3"/>
        <v>src.POR_B</v>
      </c>
      <c r="AE4" s="127"/>
      <c r="AF4" s="79">
        <v>0</v>
      </c>
      <c r="AG4" s="83" t="str">
        <f t="shared" ca="1" si="4"/>
        <v>src.POR_B</v>
      </c>
      <c r="AH4" s="127"/>
      <c r="AI4" s="82">
        <v>0</v>
      </c>
      <c r="AJ4" s="83" t="str">
        <f ca="1">IF(AI4="","",OFFSET($F4,0,IF(AI4="A",-2,IF(AI4="C",-1,IF(AI4="U",9,AI4))),1,1))</f>
        <v>src.POR_B</v>
      </c>
      <c r="AK4" s="127"/>
      <c r="AL4" s="82">
        <v>0</v>
      </c>
      <c r="AM4" s="83" t="str">
        <f ca="1">IF(AL4="","",OFFSET($F4,0,IF(AL4="A",-2,IF(AL4="C",-1,IF(AL4="U",9,AL4))),1,1))</f>
        <v>src.POR_B</v>
      </c>
      <c r="AN4" s="127"/>
      <c r="AO4" s="82">
        <v>0</v>
      </c>
      <c r="AP4" s="83" t="str">
        <f t="shared" ca="1" si="5"/>
        <v>src.POR_B</v>
      </c>
    </row>
    <row r="5" spans="2:47" s="15" customFormat="1" ht="13.5">
      <c r="B5" s="106" t="s">
        <v>789</v>
      </c>
      <c r="C5" s="107" t="str">
        <f>PinMuxInt!C5</f>
        <v>ONOFF</v>
      </c>
      <c r="D5" s="156" t="str">
        <f>IF(ISERROR(VLOOKUP(LEFT(PinMuxInt!D5,FIND(".",PinMuxInt!D5)-1),Alias!$A$1:$B$200,2,FALSE)),IF(ISERROR(FIND(".",PinMuxInt!D5)),"",LEFT(PinMuxInt!D5,FIND(".",PinMuxInt!D5)-1)),VLOOKUP(LEFT(PinMuxInt!D5,FIND(".",PinMuxInt!D5)-1),Alias!$A$1:$B$200,2,FALSE))&amp;IF(ISERROR(FIND(".",PinMuxInt!D5)),"",RIGHT(PinMuxInt!D5,LEN(PinMuxInt!D5)-FIND(".",PinMuxInt!D5)+1))</f>
        <v/>
      </c>
      <c r="E5" s="156" t="str">
        <f>IF(ISERROR(VLOOKUP(LEFT(PinMuxInt!E5,FIND(".",PinMuxInt!E5)-1),Alias!$A$1:$B$200,2,FALSE)),IF(ISERROR(FIND(".",PinMuxInt!E5)),"",LEFT(PinMuxInt!E5,FIND(".",PinMuxInt!E5)-1)),VLOOKUP(LEFT(PinMuxInt!E5,FIND(".",PinMuxInt!E5)-1),Alias!$A$1:$B$200,2,FALSE))&amp;IF(ISERROR(FIND(".",PinMuxInt!E5)),"",RIGHT(PinMuxInt!E5,LEN(PinMuxInt!E5)-FIND(".",PinMuxInt!E5)+1))</f>
        <v/>
      </c>
      <c r="F5" s="156" t="str">
        <f>IF(ISERROR(VLOOKUP(LEFT(PinMuxInt!F5,FIND(".",PinMuxInt!F5)-1),Alias!$A$1:$B$200,2,FALSE)),IF(ISERROR(FIND(".",PinMuxInt!F5)),"",LEFT(PinMuxInt!F5,FIND(".",PinMuxInt!F5)-1)),VLOOKUP(LEFT(PinMuxInt!F5,FIND(".",PinMuxInt!F5)-1),Alias!$A$1:$B$200,2,FALSE))&amp;IF(ISERROR(FIND(".",PinMuxInt!F5)),"",RIGHT(PinMuxInt!F5,LEN(PinMuxInt!F5)-FIND(".",PinMuxInt!F5)+1))</f>
        <v>src.RESET_B</v>
      </c>
      <c r="G5" s="156" t="str">
        <f>IF(ISERROR(VLOOKUP(LEFT(PinMuxInt!G5,FIND(".",PinMuxInt!G5)-1),Alias!$A$1:$B$200,2,FALSE)),IF(ISERROR(FIND(".",PinMuxInt!G5)),"",LEFT(PinMuxInt!G5,FIND(".",PinMuxInt!G5)-1)),VLOOKUP(LEFT(PinMuxInt!G5,FIND(".",PinMuxInt!G5)-1),Alias!$A$1:$B$200,2,FALSE))&amp;IF(ISERROR(FIND(".",PinMuxInt!G5)),"",RIGHT(PinMuxInt!G5,LEN(PinMuxInt!G5)-FIND(".",PinMuxInt!G5)+1))</f>
        <v/>
      </c>
      <c r="H5" s="156" t="str">
        <f>IF(ISERROR(VLOOKUP(LEFT(PinMuxInt!H5,FIND(".",PinMuxInt!H5)-1),Alias!$A$1:$B$200,2,FALSE)),IF(ISERROR(FIND(".",PinMuxInt!H5)),"",LEFT(PinMuxInt!H5,FIND(".",PinMuxInt!H5)-1)),VLOOKUP(LEFT(PinMuxInt!H5,FIND(".",PinMuxInt!H5)-1),Alias!$A$1:$B$200,2,FALSE))&amp;IF(ISERROR(FIND(".",PinMuxInt!H5)),"",RIGHT(PinMuxInt!H5,LEN(PinMuxInt!H5)-FIND(".",PinMuxInt!H5)+1))</f>
        <v/>
      </c>
      <c r="I5" s="156" t="str">
        <f>IF(ISERROR(VLOOKUP(LEFT(PinMuxInt!I5,FIND(".",PinMuxInt!I5)-1),Alias!$A$1:$B$200,2,FALSE)),IF(ISERROR(FIND(".",PinMuxInt!I5)),"",LEFT(PinMuxInt!I5,FIND(".",PinMuxInt!I5)-1)),VLOOKUP(LEFT(PinMuxInt!I5,FIND(".",PinMuxInt!I5)-1),Alias!$A$1:$B$200,2,FALSE))&amp;IF(ISERROR(FIND(".",PinMuxInt!I5)),"",RIGHT(PinMuxInt!I5,LEN(PinMuxInt!I5)-FIND(".",PinMuxInt!I5)+1))</f>
        <v/>
      </c>
      <c r="J5" s="156" t="str">
        <f>IF(ISERROR(VLOOKUP(LEFT(PinMuxInt!J5,FIND(".",PinMuxInt!J5)-1),Alias!$A$1:$B$200,2,FALSE)),IF(ISERROR(FIND(".",PinMuxInt!J5)),"",LEFT(PinMuxInt!J5,FIND(".",PinMuxInt!J5)-1)),VLOOKUP(LEFT(PinMuxInt!J5,FIND(".",PinMuxInt!J5)-1),Alias!$A$1:$B$200,2,FALSE))&amp;IF(ISERROR(FIND(".",PinMuxInt!J5)),"",RIGHT(PinMuxInt!J5,LEN(PinMuxInt!J5)-FIND(".",PinMuxInt!J5)+1))</f>
        <v/>
      </c>
      <c r="K5" s="156" t="str">
        <f>IF(ISERROR(VLOOKUP(LEFT(PinMuxInt!K5,FIND(".",PinMuxInt!K5)-1),Alias!$A$1:$B$200,2,FALSE)),IF(ISERROR(FIND(".",PinMuxInt!K5)),"",LEFT(PinMuxInt!K5,FIND(".",PinMuxInt!K5)-1)),VLOOKUP(LEFT(PinMuxInt!K5,FIND(".",PinMuxInt!K5)-1),Alias!$A$1:$B$200,2,FALSE))&amp;IF(ISERROR(FIND(".",PinMuxInt!K5)),"",RIGHT(PinMuxInt!K5,LEN(PinMuxInt!K5)-FIND(".",PinMuxInt!K5)+1))</f>
        <v/>
      </c>
      <c r="L5" s="156" t="str">
        <f>IF(ISERROR(VLOOKUP(LEFT(PinMuxInt!L5,FIND(".",PinMuxInt!L5)-1),Alias!$A$1:$B$200,2,FALSE)),IF(ISERROR(FIND(".",PinMuxInt!L5)),"",LEFT(PinMuxInt!L5,FIND(".",PinMuxInt!L5)-1)),VLOOKUP(LEFT(PinMuxInt!L5,FIND(".",PinMuxInt!L5)-1),Alias!$A$1:$B$200,2,FALSE))&amp;IF(ISERROR(FIND(".",PinMuxInt!L5)),"",RIGHT(PinMuxInt!L5,LEN(PinMuxInt!L5)-FIND(".",PinMuxInt!L5)+1))</f>
        <v/>
      </c>
      <c r="M5" s="156" t="str">
        <f>IF(ISERROR(VLOOKUP(LEFT(PinMuxInt!M5,FIND(".",PinMuxInt!M5)-1),Alias!$A$1:$B$200,2,FALSE)),IF(ISERROR(FIND(".",PinMuxInt!M5)),"",LEFT(PinMuxInt!M5,FIND(".",PinMuxInt!M5)-1)),VLOOKUP(LEFT(PinMuxInt!M5,FIND(".",PinMuxInt!M5)-1),Alias!$A$1:$B$200,2,FALSE))&amp;IF(ISERROR(FIND(".",PinMuxInt!M5)),"",RIGHT(PinMuxInt!M5,LEN(PinMuxInt!M5)-FIND(".",PinMuxInt!M5)+1))</f>
        <v/>
      </c>
      <c r="N5" s="157" t="str">
        <f>IF(ISERROR(VLOOKUP(LEFT(PinMuxInt!N5,FIND(".",PinMuxInt!N5)-1),Alias!$A$1:$B$200,2,FALSE)),IF(ISERROR(FIND(".",PinMuxInt!N5)),"",LEFT(PinMuxInt!N5,FIND(".",PinMuxInt!N5)-1)),VLOOKUP(LEFT(PinMuxInt!N5,FIND(".",PinMuxInt!N5)-1),Alias!$A$1:$B$200,2,FALSE))&amp;IF(ISERROR(FIND(".",PinMuxInt!N5)),"",RIGHT(PinMuxInt!N5,LEN(PinMuxInt!N5)-FIND(".",PinMuxInt!N5)+1))</f>
        <v>src.RESET_B</v>
      </c>
      <c r="O5" s="15" t="s">
        <v>510</v>
      </c>
      <c r="P5" s="81"/>
      <c r="Q5" s="79">
        <v>0</v>
      </c>
      <c r="R5" s="80" t="str">
        <f t="shared" ca="1" si="0"/>
        <v>src.RESET_B</v>
      </c>
      <c r="S5" s="127"/>
      <c r="T5" s="79">
        <v>0</v>
      </c>
      <c r="U5" s="83" t="str">
        <f t="shared" ref="U5:U68" ca="1" si="6">IF(T5="","",OFFSET($F5,0,IF(T5="A",-2,IF(T5="C",-1,IF(T5="U",9,T5))),1,1))</f>
        <v>src.RESET_B</v>
      </c>
      <c r="V5" s="127"/>
      <c r="W5" s="79">
        <v>0</v>
      </c>
      <c r="X5" s="83" t="str">
        <f t="shared" ca="1" si="1"/>
        <v>src.RESET_B</v>
      </c>
      <c r="Y5" s="81"/>
      <c r="Z5" s="79">
        <v>0</v>
      </c>
      <c r="AA5" s="83" t="str">
        <f t="shared" ca="1" si="2"/>
        <v>src.RESET_B</v>
      </c>
      <c r="AB5" s="81"/>
      <c r="AC5" s="79">
        <v>0</v>
      </c>
      <c r="AD5" s="83" t="str">
        <f t="shared" ca="1" si="3"/>
        <v>src.RESET_B</v>
      </c>
      <c r="AE5" s="127"/>
      <c r="AF5" s="79">
        <v>0</v>
      </c>
      <c r="AG5" s="83" t="str">
        <f t="shared" ca="1" si="4"/>
        <v>src.RESET_B</v>
      </c>
      <c r="AH5" s="127"/>
      <c r="AI5" s="82">
        <v>0</v>
      </c>
      <c r="AJ5" s="83" t="str">
        <f t="shared" ref="AJ5:AJ68" ca="1" si="7">IF(AI5="","",OFFSET($F5,0,IF(AI5="A",-2,IF(AI5="C",-1,IF(AI5="U",9,AI5))),1,1))</f>
        <v>src.RESET_B</v>
      </c>
      <c r="AK5" s="127"/>
      <c r="AL5" s="82">
        <v>0</v>
      </c>
      <c r="AM5" s="83" t="str">
        <f t="shared" ref="AM5:AM68" ca="1" si="8">IF(AL5="","",OFFSET($F5,0,IF(AL5="A",-2,IF(AL5="C",-1,IF(AL5="U",9,AL5))),1,1))</f>
        <v>src.RESET_B</v>
      </c>
      <c r="AN5" s="127"/>
      <c r="AO5" s="82">
        <v>0</v>
      </c>
      <c r="AP5" s="83" t="str">
        <f t="shared" ca="1" si="5"/>
        <v>src.RESET_B</v>
      </c>
    </row>
    <row r="6" spans="2:47" s="15" customFormat="1" ht="13.5">
      <c r="B6" s="106" t="s">
        <v>789</v>
      </c>
      <c r="C6" s="107" t="str">
        <f>PinMuxInt!C6</f>
        <v>WAKEUP</v>
      </c>
      <c r="D6" s="156" t="str">
        <f>IF(ISERROR(VLOOKUP(LEFT(PinMuxInt!D6,FIND(".",PinMuxInt!D6)-1),Alias!$A$1:$B$200,2,FALSE)),IF(ISERROR(FIND(".",PinMuxInt!D6)),"",LEFT(PinMuxInt!D6,FIND(".",PinMuxInt!D6)-1)),VLOOKUP(LEFT(PinMuxInt!D6,FIND(".",PinMuxInt!D6)-1),Alias!$A$1:$B$200,2,FALSE))&amp;IF(ISERROR(FIND(".",PinMuxInt!D6)),"",RIGHT(PinMuxInt!D6,LEN(PinMuxInt!D6)-FIND(".",PinMuxInt!D6)+1))</f>
        <v/>
      </c>
      <c r="E6" s="156" t="str">
        <f>IF(ISERROR(VLOOKUP(LEFT(PinMuxInt!E6,FIND(".",PinMuxInt!E6)-1),Alias!$A$1:$B$200,2,FALSE)),IF(ISERROR(FIND(".",PinMuxInt!E6)),"",LEFT(PinMuxInt!E6,FIND(".",PinMuxInt!E6)-1)),VLOOKUP(LEFT(PinMuxInt!E6,FIND(".",PinMuxInt!E6)-1),Alias!$A$1:$B$200,2,FALSE))&amp;IF(ISERROR(FIND(".",PinMuxInt!E6)),"",RIGHT(PinMuxInt!E6,LEN(PinMuxInt!E6)-FIND(".",PinMuxInt!E6)+1))</f>
        <v/>
      </c>
      <c r="F6" s="156" t="str">
        <f>IF(ISERROR(VLOOKUP(LEFT(PinMuxInt!F6,FIND(".",PinMuxInt!F6)-1),Alias!$A$1:$B$200,2,FALSE)),IF(ISERROR(FIND(".",PinMuxInt!F6)),"",LEFT(PinMuxInt!F6,FIND(".",PinMuxInt!F6)-1)),VLOOKUP(LEFT(PinMuxInt!F6,FIND(".",PinMuxInt!F6)-1),Alias!$A$1:$B$200,2,FALSE))&amp;IF(ISERROR(FIND(".",PinMuxInt!F6)),"",RIGHT(PinMuxInt!F6,LEN(PinMuxInt!F6)-FIND(".",PinMuxInt!F6)+1))</f>
        <v/>
      </c>
      <c r="G6" s="156" t="str">
        <f>IF(ISERROR(VLOOKUP(LEFT(PinMuxInt!G6,FIND(".",PinMuxInt!G6)-1),Alias!$A$1:$B$200,2,FALSE)),IF(ISERROR(FIND(".",PinMuxInt!G6)),"",LEFT(PinMuxInt!G6,FIND(".",PinMuxInt!G6)-1)),VLOOKUP(LEFT(PinMuxInt!G6,FIND(".",PinMuxInt!G6)-1),Alias!$A$1:$B$200,2,FALSE))&amp;IF(ISERROR(FIND(".",PinMuxInt!G6)),"",RIGHT(PinMuxInt!G6,LEN(PinMuxInt!G6)-FIND(".",PinMuxInt!G6)+1))</f>
        <v/>
      </c>
      <c r="H6" s="156" t="str">
        <f>IF(ISERROR(VLOOKUP(LEFT(PinMuxInt!H6,FIND(".",PinMuxInt!H6)-1),Alias!$A$1:$B$200,2,FALSE)),IF(ISERROR(FIND(".",PinMuxInt!H6)),"",LEFT(PinMuxInt!H6,FIND(".",PinMuxInt!H6)-1)),VLOOKUP(LEFT(PinMuxInt!H6,FIND(".",PinMuxInt!H6)-1),Alias!$A$1:$B$200,2,FALSE))&amp;IF(ISERROR(FIND(".",PinMuxInt!H6)),"",RIGHT(PinMuxInt!H6,LEN(PinMuxInt!H6)-FIND(".",PinMuxInt!H6)+1))</f>
        <v/>
      </c>
      <c r="I6" s="156" t="str">
        <f>IF(ISERROR(VLOOKUP(LEFT(PinMuxInt!I6,FIND(".",PinMuxInt!I6)-1),Alias!$A$1:$B$200,2,FALSE)),IF(ISERROR(FIND(".",PinMuxInt!I6)),"",LEFT(PinMuxInt!I6,FIND(".",PinMuxInt!I6)-1)),VLOOKUP(LEFT(PinMuxInt!I6,FIND(".",PinMuxInt!I6)-1),Alias!$A$1:$B$200,2,FALSE))&amp;IF(ISERROR(FIND(".",PinMuxInt!I6)),"",RIGHT(PinMuxInt!I6,LEN(PinMuxInt!I6)-FIND(".",PinMuxInt!I6)+1))</f>
        <v/>
      </c>
      <c r="J6" s="156" t="str">
        <f>IF(ISERROR(VLOOKUP(LEFT(PinMuxInt!J6,FIND(".",PinMuxInt!J6)-1),Alias!$A$1:$B$200,2,FALSE)),IF(ISERROR(FIND(".",PinMuxInt!J6)),"",LEFT(PinMuxInt!J6,FIND(".",PinMuxInt!J6)-1)),VLOOKUP(LEFT(PinMuxInt!J6,FIND(".",PinMuxInt!J6)-1),Alias!$A$1:$B$200,2,FALSE))&amp;IF(ISERROR(FIND(".",PinMuxInt!J6)),"",RIGHT(PinMuxInt!J6,LEN(PinMuxInt!J6)-FIND(".",PinMuxInt!J6)+1))</f>
        <v/>
      </c>
      <c r="K6" s="156" t="str">
        <f>IF(ISERROR(VLOOKUP(LEFT(PinMuxInt!K6,FIND(".",PinMuxInt!K6)-1),Alias!$A$1:$B$200,2,FALSE)),IF(ISERROR(FIND(".",PinMuxInt!K6)),"",LEFT(PinMuxInt!K6,FIND(".",PinMuxInt!K6)-1)),VLOOKUP(LEFT(PinMuxInt!K6,FIND(".",PinMuxInt!K6)-1),Alias!$A$1:$B$200,2,FALSE))&amp;IF(ISERROR(FIND(".",PinMuxInt!K6)),"",RIGHT(PinMuxInt!K6,LEN(PinMuxInt!K6)-FIND(".",PinMuxInt!K6)+1))</f>
        <v>gpio5.IO[0]</v>
      </c>
      <c r="L6" s="156" t="str">
        <f>IF(ISERROR(VLOOKUP(LEFT(PinMuxInt!L6,FIND(".",PinMuxInt!L6)-1),Alias!$A$1:$B$200,2,FALSE)),IF(ISERROR(FIND(".",PinMuxInt!L6)),"",LEFT(PinMuxInt!L6,FIND(".",PinMuxInt!L6)-1)),VLOOKUP(LEFT(PinMuxInt!L6,FIND(".",PinMuxInt!L6)-1),Alias!$A$1:$B$200,2,FALSE))&amp;IF(ISERROR(FIND(".",PinMuxInt!L6)),"",RIGHT(PinMuxInt!L6,LEN(PinMuxInt!L6)-FIND(".",PinMuxInt!L6)+1))</f>
        <v/>
      </c>
      <c r="M6" s="156" t="str">
        <f>IF(ISERROR(VLOOKUP(LEFT(PinMuxInt!M6,FIND(".",PinMuxInt!M6)-1),Alias!$A$1:$B$200,2,FALSE)),IF(ISERROR(FIND(".",PinMuxInt!M6)),"",LEFT(PinMuxInt!M6,FIND(".",PinMuxInt!M6)-1)),VLOOKUP(LEFT(PinMuxInt!M6,FIND(".",PinMuxInt!M6)-1),Alias!$A$1:$B$200,2,FALSE))&amp;IF(ISERROR(FIND(".",PinMuxInt!M6)),"",RIGHT(PinMuxInt!M6,LEN(PinMuxInt!M6)-FIND(".",PinMuxInt!M6)+1))</f>
        <v>cm7.NMI</v>
      </c>
      <c r="N6" s="157" t="str">
        <f>IF(ISERROR(VLOOKUP(LEFT(PinMuxInt!N6,FIND(".",PinMuxInt!N6)-1),Alias!$A$1:$B$200,2,FALSE)),IF(ISERROR(FIND(".",PinMuxInt!N6)),"",LEFT(PinMuxInt!N6,FIND(".",PinMuxInt!N6)-1)),VLOOKUP(LEFT(PinMuxInt!N6,FIND(".",PinMuxInt!N6)-1),Alias!$A$1:$B$200,2,FALSE))&amp;IF(ISERROR(FIND(".",PinMuxInt!N6)),"",RIGHT(PinMuxInt!N6,LEN(PinMuxInt!N6)-FIND(".",PinMuxInt!N6)+1))</f>
        <v>gpio5.IO[0]</v>
      </c>
      <c r="O6" s="15" t="s">
        <v>510</v>
      </c>
      <c r="P6" s="81"/>
      <c r="Q6" s="79">
        <v>5</v>
      </c>
      <c r="R6" s="80" t="str">
        <f t="shared" ca="1" si="0"/>
        <v>gpio5.IO[0]</v>
      </c>
      <c r="S6" s="127"/>
      <c r="T6" s="79">
        <v>0</v>
      </c>
      <c r="U6" s="83" t="str">
        <f t="shared" ca="1" si="6"/>
        <v/>
      </c>
      <c r="V6" s="127"/>
      <c r="W6" s="79">
        <v>0</v>
      </c>
      <c r="X6" s="83" t="str">
        <f t="shared" ca="1" si="1"/>
        <v/>
      </c>
      <c r="Y6" s="81"/>
      <c r="Z6" s="79">
        <v>0</v>
      </c>
      <c r="AA6" s="83" t="str">
        <f t="shared" ca="1" si="2"/>
        <v/>
      </c>
      <c r="AB6" s="81"/>
      <c r="AC6" s="79">
        <v>0</v>
      </c>
      <c r="AD6" s="83" t="str">
        <f t="shared" ca="1" si="3"/>
        <v/>
      </c>
      <c r="AE6" s="127"/>
      <c r="AF6" s="79">
        <v>0</v>
      </c>
      <c r="AG6" s="83" t="str">
        <f t="shared" ca="1" si="4"/>
        <v/>
      </c>
      <c r="AH6" s="127"/>
      <c r="AI6" s="82">
        <v>0</v>
      </c>
      <c r="AJ6" s="83" t="str">
        <f t="shared" ca="1" si="7"/>
        <v/>
      </c>
      <c r="AK6" s="127"/>
      <c r="AL6" s="82">
        <v>0</v>
      </c>
      <c r="AM6" s="83" t="str">
        <f t="shared" ca="1" si="8"/>
        <v/>
      </c>
      <c r="AN6" s="127"/>
      <c r="AO6" s="82">
        <v>0</v>
      </c>
      <c r="AP6" s="83" t="str">
        <f t="shared" ca="1" si="5"/>
        <v/>
      </c>
    </row>
    <row r="7" spans="2:47" s="15" customFormat="1" ht="13.5">
      <c r="B7" s="106" t="s">
        <v>789</v>
      </c>
      <c r="C7" s="107" t="str">
        <f>PinMuxInt!C7</f>
        <v>PMIC_ON_REQ</v>
      </c>
      <c r="D7" s="156" t="str">
        <f>IF(ISERROR(VLOOKUP(LEFT(PinMuxInt!D7,FIND(".",PinMuxInt!D7)-1),Alias!$A$1:$B$200,2,FALSE)),IF(ISERROR(FIND(".",PinMuxInt!D7)),"",LEFT(PinMuxInt!D7,FIND(".",PinMuxInt!D7)-1)),VLOOKUP(LEFT(PinMuxInt!D7,FIND(".",PinMuxInt!D7)-1),Alias!$A$1:$B$200,2,FALSE))&amp;IF(ISERROR(FIND(".",PinMuxInt!D7)),"",RIGHT(PinMuxInt!D7,LEN(PinMuxInt!D7)-FIND(".",PinMuxInt!D7)+1))</f>
        <v/>
      </c>
      <c r="E7" s="156" t="str">
        <f>IF(ISERROR(VLOOKUP(LEFT(PinMuxInt!E7,FIND(".",PinMuxInt!E7)-1),Alias!$A$1:$B$200,2,FALSE)),IF(ISERROR(FIND(".",PinMuxInt!E7)),"",LEFT(PinMuxInt!E7,FIND(".",PinMuxInt!E7)-1)),VLOOKUP(LEFT(PinMuxInt!E7,FIND(".",PinMuxInt!E7)-1),Alias!$A$1:$B$200,2,FALSE))&amp;IF(ISERROR(FIND(".",PinMuxInt!E7)),"",RIGHT(PinMuxInt!E7,LEN(PinMuxInt!E7)-FIND(".",PinMuxInt!E7)+1))</f>
        <v/>
      </c>
      <c r="F7" s="156" t="str">
        <f>IF(ISERROR(VLOOKUP(LEFT(PinMuxInt!F7,FIND(".",PinMuxInt!F7)-1),Alias!$A$1:$B$200,2,FALSE)),IF(ISERROR(FIND(".",PinMuxInt!F7)),"",LEFT(PinMuxInt!F7,FIND(".",PinMuxInt!F7)-1)),VLOOKUP(LEFT(PinMuxInt!F7,FIND(".",PinMuxInt!F7)-1),Alias!$A$1:$B$200,2,FALSE))&amp;IF(ISERROR(FIND(".",PinMuxInt!F7)),"",RIGHT(PinMuxInt!F7,LEN(PinMuxInt!F7)-FIND(".",PinMuxInt!F7)+1))</f>
        <v>snvs_lp.PMIC_ON_REQ</v>
      </c>
      <c r="G7" s="156" t="str">
        <f>IF(ISERROR(VLOOKUP(LEFT(PinMuxInt!G7,FIND(".",PinMuxInt!G7)-1),Alias!$A$1:$B$200,2,FALSE)),IF(ISERROR(FIND(".",PinMuxInt!G7)),"",LEFT(PinMuxInt!G7,FIND(".",PinMuxInt!G7)-1)),VLOOKUP(LEFT(PinMuxInt!G7,FIND(".",PinMuxInt!G7)-1),Alias!$A$1:$B$200,2,FALSE))&amp;IF(ISERROR(FIND(".",PinMuxInt!G7)),"",RIGHT(PinMuxInt!G7,LEN(PinMuxInt!G7)-FIND(".",PinMuxInt!G7)+1))</f>
        <v/>
      </c>
      <c r="H7" s="156" t="str">
        <f>IF(ISERROR(VLOOKUP(LEFT(PinMuxInt!H7,FIND(".",PinMuxInt!H7)-1),Alias!$A$1:$B$200,2,FALSE)),IF(ISERROR(FIND(".",PinMuxInt!H7)),"",LEFT(PinMuxInt!H7,FIND(".",PinMuxInt!H7)-1)),VLOOKUP(LEFT(PinMuxInt!H7,FIND(".",PinMuxInt!H7)-1),Alias!$A$1:$B$200,2,FALSE))&amp;IF(ISERROR(FIND(".",PinMuxInt!H7)),"",RIGHT(PinMuxInt!H7,LEN(PinMuxInt!H7)-FIND(".",PinMuxInt!H7)+1))</f>
        <v/>
      </c>
      <c r="I7" s="156" t="str">
        <f>IF(ISERROR(VLOOKUP(LEFT(PinMuxInt!I7,FIND(".",PinMuxInt!I7)-1),Alias!$A$1:$B$200,2,FALSE)),IF(ISERROR(FIND(".",PinMuxInt!I7)),"",LEFT(PinMuxInt!I7,FIND(".",PinMuxInt!I7)-1)),VLOOKUP(LEFT(PinMuxInt!I7,FIND(".",PinMuxInt!I7)-1),Alias!$A$1:$B$200,2,FALSE))&amp;IF(ISERROR(FIND(".",PinMuxInt!I7)),"",RIGHT(PinMuxInt!I7,LEN(PinMuxInt!I7)-FIND(".",PinMuxInt!I7)+1))</f>
        <v/>
      </c>
      <c r="J7" s="156" t="str">
        <f>IF(ISERROR(VLOOKUP(LEFT(PinMuxInt!J7,FIND(".",PinMuxInt!J7)-1),Alias!$A$1:$B$200,2,FALSE)),IF(ISERROR(FIND(".",PinMuxInt!J7)),"",LEFT(PinMuxInt!J7,FIND(".",PinMuxInt!J7)-1)),VLOOKUP(LEFT(PinMuxInt!J7,FIND(".",PinMuxInt!J7)-1),Alias!$A$1:$B$200,2,FALSE))&amp;IF(ISERROR(FIND(".",PinMuxInt!J7)),"",RIGHT(PinMuxInt!J7,LEN(PinMuxInt!J7)-FIND(".",PinMuxInt!J7)+1))</f>
        <v/>
      </c>
      <c r="K7" s="156" t="str">
        <f>IF(ISERROR(VLOOKUP(LEFT(PinMuxInt!K7,FIND(".",PinMuxInt!K7)-1),Alias!$A$1:$B$200,2,FALSE)),IF(ISERROR(FIND(".",PinMuxInt!K7)),"",LEFT(PinMuxInt!K7,FIND(".",PinMuxInt!K7)-1)),VLOOKUP(LEFT(PinMuxInt!K7,FIND(".",PinMuxInt!K7)-1),Alias!$A$1:$B$200,2,FALSE))&amp;IF(ISERROR(FIND(".",PinMuxInt!K7)),"",RIGHT(PinMuxInt!K7,LEN(PinMuxInt!K7)-FIND(".",PinMuxInt!K7)+1))</f>
        <v>gpio5.IO[1]</v>
      </c>
      <c r="L7" s="156" t="str">
        <f>IF(ISERROR(VLOOKUP(LEFT(PinMuxInt!L7,FIND(".",PinMuxInt!L7)-1),Alias!$A$1:$B$200,2,FALSE)),IF(ISERROR(FIND(".",PinMuxInt!L7)),"",LEFT(PinMuxInt!L7,FIND(".",PinMuxInt!L7)-1)),VLOOKUP(LEFT(PinMuxInt!L7,FIND(".",PinMuxInt!L7)-1),Alias!$A$1:$B$200,2,FALSE))&amp;IF(ISERROR(FIND(".",PinMuxInt!L7)),"",RIGHT(PinMuxInt!L7,LEN(PinMuxInt!L7)-FIND(".",PinMuxInt!L7)+1))</f>
        <v/>
      </c>
      <c r="M7" s="156" t="str">
        <f>IF(ISERROR(VLOOKUP(LEFT(PinMuxInt!M7,FIND(".",PinMuxInt!M7)-1),Alias!$A$1:$B$200,2,FALSE)),IF(ISERROR(FIND(".",PinMuxInt!M7)),"",LEFT(PinMuxInt!M7,FIND(".",PinMuxInt!M7)-1)),VLOOKUP(LEFT(PinMuxInt!M7,FIND(".",PinMuxInt!M7)-1),Alias!$A$1:$B$200,2,FALSE))&amp;IF(ISERROR(FIND(".",PinMuxInt!M7)),"",RIGHT(PinMuxInt!M7,LEN(PinMuxInt!M7)-FIND(".",PinMuxInt!M7)+1))</f>
        <v/>
      </c>
      <c r="N7" s="157" t="str">
        <f>IF(ISERROR(VLOOKUP(LEFT(PinMuxInt!N7,FIND(".",PinMuxInt!N7)-1),Alias!$A$1:$B$200,2,FALSE)),IF(ISERROR(FIND(".",PinMuxInt!N7)),"",LEFT(PinMuxInt!N7,FIND(".",PinMuxInt!N7)-1)),VLOOKUP(LEFT(PinMuxInt!N7,FIND(".",PinMuxInt!N7)-1),Alias!$A$1:$B$200,2,FALSE))&amp;IF(ISERROR(FIND(".",PinMuxInt!N7)),"",RIGHT(PinMuxInt!N7,LEN(PinMuxInt!N7)-FIND(".",PinMuxInt!N7)+1))</f>
        <v>snvs_lp.PMIC_ON_REQ</v>
      </c>
      <c r="O7" s="15" t="s">
        <v>510</v>
      </c>
      <c r="P7" s="81"/>
      <c r="Q7" s="79">
        <v>0</v>
      </c>
      <c r="R7" s="80" t="str">
        <f t="shared" ca="1" si="0"/>
        <v>snvs_lp.PMIC_ON_REQ</v>
      </c>
      <c r="S7" s="127"/>
      <c r="T7" s="79">
        <v>0</v>
      </c>
      <c r="U7" s="83" t="str">
        <f t="shared" ca="1" si="6"/>
        <v>snvs_lp.PMIC_ON_REQ</v>
      </c>
      <c r="V7" s="127"/>
      <c r="W7" s="79">
        <v>0</v>
      </c>
      <c r="X7" s="83" t="str">
        <f t="shared" ca="1" si="1"/>
        <v>snvs_lp.PMIC_ON_REQ</v>
      </c>
      <c r="Y7" s="81"/>
      <c r="Z7" s="79">
        <v>0</v>
      </c>
      <c r="AA7" s="83" t="str">
        <f t="shared" ca="1" si="2"/>
        <v>snvs_lp.PMIC_ON_REQ</v>
      </c>
      <c r="AB7" s="81"/>
      <c r="AC7" s="79">
        <v>0</v>
      </c>
      <c r="AD7" s="83" t="str">
        <f t="shared" ca="1" si="3"/>
        <v>snvs_lp.PMIC_ON_REQ</v>
      </c>
      <c r="AE7" s="127"/>
      <c r="AF7" s="79">
        <v>0</v>
      </c>
      <c r="AG7" s="83" t="str">
        <f t="shared" ca="1" si="4"/>
        <v>snvs_lp.PMIC_ON_REQ</v>
      </c>
      <c r="AH7" s="127"/>
      <c r="AI7" s="82">
        <v>0</v>
      </c>
      <c r="AJ7" s="83" t="str">
        <f t="shared" ca="1" si="7"/>
        <v>snvs_lp.PMIC_ON_REQ</v>
      </c>
      <c r="AK7" s="127"/>
      <c r="AL7" s="82">
        <v>0</v>
      </c>
      <c r="AM7" s="83" t="str">
        <f t="shared" ca="1" si="8"/>
        <v>snvs_lp.PMIC_ON_REQ</v>
      </c>
      <c r="AN7" s="127"/>
      <c r="AO7" s="82">
        <v>0</v>
      </c>
      <c r="AP7" s="83" t="str">
        <f t="shared" ca="1" si="5"/>
        <v>snvs_lp.PMIC_ON_REQ</v>
      </c>
    </row>
    <row r="8" spans="2:47" s="15" customFormat="1" ht="15" customHeight="1">
      <c r="B8" s="106" t="s">
        <v>789</v>
      </c>
      <c r="C8" s="107" t="str">
        <f>PinMuxInt!C8</f>
        <v>PMIC_STBY_REQ</v>
      </c>
      <c r="D8" s="156" t="str">
        <f>IF(ISERROR(VLOOKUP(LEFT(PinMuxInt!D8,FIND(".",PinMuxInt!D8)-1),Alias!$A$1:$B$200,2,FALSE)),IF(ISERROR(FIND(".",PinMuxInt!D8)),"",LEFT(PinMuxInt!D8,FIND(".",PinMuxInt!D8)-1)),VLOOKUP(LEFT(PinMuxInt!D8,FIND(".",PinMuxInt!D8)-1),Alias!$A$1:$B$200,2,FALSE))&amp;IF(ISERROR(FIND(".",PinMuxInt!D8)),"",RIGHT(PinMuxInt!D8,LEN(PinMuxInt!D8)-FIND(".",PinMuxInt!D8)+1))</f>
        <v/>
      </c>
      <c r="E8" s="156" t="str">
        <f>IF(ISERROR(VLOOKUP(LEFT(PinMuxInt!E8,FIND(".",PinMuxInt!E8)-1),Alias!$A$1:$B$200,2,FALSE)),IF(ISERROR(FIND(".",PinMuxInt!E8)),"",LEFT(PinMuxInt!E8,FIND(".",PinMuxInt!E8)-1)),VLOOKUP(LEFT(PinMuxInt!E8,FIND(".",PinMuxInt!E8)-1),Alias!$A$1:$B$200,2,FALSE))&amp;IF(ISERROR(FIND(".",PinMuxInt!E8)),"",RIGHT(PinMuxInt!E8,LEN(PinMuxInt!E8)-FIND(".",PinMuxInt!E8)+1))</f>
        <v/>
      </c>
      <c r="F8" s="156" t="str">
        <f>IF(ISERROR(VLOOKUP(LEFT(PinMuxInt!F8,FIND(".",PinMuxInt!F8)-1),Alias!$A$1:$B$200,2,FALSE)),IF(ISERROR(FIND(".",PinMuxInt!F8)),"",LEFT(PinMuxInt!F8,FIND(".",PinMuxInt!F8)-1)),VLOOKUP(LEFT(PinMuxInt!F8,FIND(".",PinMuxInt!F8)-1),Alias!$A$1:$B$200,2,FALSE))&amp;IF(ISERROR(FIND(".",PinMuxInt!F8)),"",RIGHT(PinMuxInt!F8,LEN(PinMuxInt!F8)-FIND(".",PinMuxInt!F8)+1))</f>
        <v>ccm.PMIC_VSTBY_REQ</v>
      </c>
      <c r="G8" s="156" t="str">
        <f>IF(ISERROR(VLOOKUP(LEFT(PinMuxInt!G8,FIND(".",PinMuxInt!G8)-1),Alias!$A$1:$B$200,2,FALSE)),IF(ISERROR(FIND(".",PinMuxInt!G8)),"",LEFT(PinMuxInt!G8,FIND(".",PinMuxInt!G8)-1)),VLOOKUP(LEFT(PinMuxInt!G8,FIND(".",PinMuxInt!G8)-1),Alias!$A$1:$B$200,2,FALSE))&amp;IF(ISERROR(FIND(".",PinMuxInt!G8)),"",RIGHT(PinMuxInt!G8,LEN(PinMuxInt!G8)-FIND(".",PinMuxInt!G8)+1))</f>
        <v/>
      </c>
      <c r="H8" s="156" t="str">
        <f>IF(ISERROR(VLOOKUP(LEFT(PinMuxInt!H8,FIND(".",PinMuxInt!H8)-1),Alias!$A$1:$B$200,2,FALSE)),IF(ISERROR(FIND(".",PinMuxInt!H8)),"",LEFT(PinMuxInt!H8,FIND(".",PinMuxInt!H8)-1)),VLOOKUP(LEFT(PinMuxInt!H8,FIND(".",PinMuxInt!H8)-1),Alias!$A$1:$B$200,2,FALSE))&amp;IF(ISERROR(FIND(".",PinMuxInt!H8)),"",RIGHT(PinMuxInt!H8,LEN(PinMuxInt!H8)-FIND(".",PinMuxInt!H8)+1))</f>
        <v/>
      </c>
      <c r="I8" s="156" t="str">
        <f>IF(ISERROR(VLOOKUP(LEFT(PinMuxInt!I8,FIND(".",PinMuxInt!I8)-1),Alias!$A$1:$B$200,2,FALSE)),IF(ISERROR(FIND(".",PinMuxInt!I8)),"",LEFT(PinMuxInt!I8,FIND(".",PinMuxInt!I8)-1)),VLOOKUP(LEFT(PinMuxInt!I8,FIND(".",PinMuxInt!I8)-1),Alias!$A$1:$B$200,2,FALSE))&amp;IF(ISERROR(FIND(".",PinMuxInt!I8)),"",RIGHT(PinMuxInt!I8,LEN(PinMuxInt!I8)-FIND(".",PinMuxInt!I8)+1))</f>
        <v/>
      </c>
      <c r="J8" s="156" t="str">
        <f>IF(ISERROR(VLOOKUP(LEFT(PinMuxInt!J8,FIND(".",PinMuxInt!J8)-1),Alias!$A$1:$B$200,2,FALSE)),IF(ISERROR(FIND(".",PinMuxInt!J8)),"",LEFT(PinMuxInt!J8,FIND(".",PinMuxInt!J8)-1)),VLOOKUP(LEFT(PinMuxInt!J8,FIND(".",PinMuxInt!J8)-1),Alias!$A$1:$B$200,2,FALSE))&amp;IF(ISERROR(FIND(".",PinMuxInt!J8)),"",RIGHT(PinMuxInt!J8,LEN(PinMuxInt!J8)-FIND(".",PinMuxInt!J8)+1))</f>
        <v/>
      </c>
      <c r="K8" s="156" t="str">
        <f>IF(ISERROR(VLOOKUP(LEFT(PinMuxInt!K8,FIND(".",PinMuxInt!K8)-1),Alias!$A$1:$B$200,2,FALSE)),IF(ISERROR(FIND(".",PinMuxInt!K8)),"",LEFT(PinMuxInt!K8,FIND(".",PinMuxInt!K8)-1)),VLOOKUP(LEFT(PinMuxInt!K8,FIND(".",PinMuxInt!K8)-1),Alias!$A$1:$B$200,2,FALSE))&amp;IF(ISERROR(FIND(".",PinMuxInt!K8)),"",RIGHT(PinMuxInt!K8,LEN(PinMuxInt!K8)-FIND(".",PinMuxInt!K8)+1))</f>
        <v>gpio5.IO[2]</v>
      </c>
      <c r="L8" s="156" t="str">
        <f>IF(ISERROR(VLOOKUP(LEFT(PinMuxInt!L8,FIND(".",PinMuxInt!L8)-1),Alias!$A$1:$B$200,2,FALSE)),IF(ISERROR(FIND(".",PinMuxInt!L8)),"",LEFT(PinMuxInt!L8,FIND(".",PinMuxInt!L8)-1)),VLOOKUP(LEFT(PinMuxInt!L8,FIND(".",PinMuxInt!L8)-1),Alias!$A$1:$B$200,2,FALSE))&amp;IF(ISERROR(FIND(".",PinMuxInt!L8)),"",RIGHT(PinMuxInt!L8,LEN(PinMuxInt!L8)-FIND(".",PinMuxInt!L8)+1))</f>
        <v/>
      </c>
      <c r="M8" s="156" t="str">
        <f>IF(ISERROR(VLOOKUP(LEFT(PinMuxInt!M8,FIND(".",PinMuxInt!M8)-1),Alias!$A$1:$B$200,2,FALSE)),IF(ISERROR(FIND(".",PinMuxInt!M8)),"",LEFT(PinMuxInt!M8,FIND(".",PinMuxInt!M8)-1)),VLOOKUP(LEFT(PinMuxInt!M8,FIND(".",PinMuxInt!M8)-1),Alias!$A$1:$B$200,2,FALSE))&amp;IF(ISERROR(FIND(".",PinMuxInt!M8)),"",RIGHT(PinMuxInt!M8,LEN(PinMuxInt!M8)-FIND(".",PinMuxInt!M8)+1))</f>
        <v/>
      </c>
      <c r="N8" s="157" t="str">
        <f>IF(ISERROR(VLOOKUP(LEFT(PinMuxInt!N8,FIND(".",PinMuxInt!N8)-1),Alias!$A$1:$B$200,2,FALSE)),IF(ISERROR(FIND(".",PinMuxInt!N8)),"",LEFT(PinMuxInt!N8,FIND(".",PinMuxInt!N8)-1)),VLOOKUP(LEFT(PinMuxInt!N8,FIND(".",PinMuxInt!N8)-1),Alias!$A$1:$B$200,2,FALSE))&amp;IF(ISERROR(FIND(".",PinMuxInt!N8)),"",RIGHT(PinMuxInt!N8,LEN(PinMuxInt!N8)-FIND(".",PinMuxInt!N8)+1))</f>
        <v>ccm.PMIC_VSTBY_REQ</v>
      </c>
      <c r="O8" s="15" t="s">
        <v>510</v>
      </c>
      <c r="P8" s="17" t="s">
        <v>1284</v>
      </c>
      <c r="Q8" s="79">
        <v>5</v>
      </c>
      <c r="R8" s="80" t="str">
        <f t="shared" ca="1" si="0"/>
        <v>gpio5.IO[2]</v>
      </c>
      <c r="S8" s="127"/>
      <c r="T8" s="79">
        <v>0</v>
      </c>
      <c r="U8" s="83" t="str">
        <f t="shared" ca="1" si="6"/>
        <v>ccm.PMIC_VSTBY_REQ</v>
      </c>
      <c r="V8" s="127"/>
      <c r="W8" s="79">
        <v>0</v>
      </c>
      <c r="X8" s="83" t="str">
        <f t="shared" ca="1" si="1"/>
        <v>ccm.PMIC_VSTBY_REQ</v>
      </c>
      <c r="Y8" s="81"/>
      <c r="Z8" s="79">
        <v>0</v>
      </c>
      <c r="AA8" s="83" t="str">
        <f t="shared" ca="1" si="2"/>
        <v>ccm.PMIC_VSTBY_REQ</v>
      </c>
      <c r="AB8" s="81"/>
      <c r="AC8" s="79">
        <v>0</v>
      </c>
      <c r="AD8" s="83" t="str">
        <f t="shared" ca="1" si="3"/>
        <v>ccm.PMIC_VSTBY_REQ</v>
      </c>
      <c r="AE8" s="127"/>
      <c r="AF8" s="79">
        <v>0</v>
      </c>
      <c r="AG8" s="83" t="str">
        <f t="shared" ca="1" si="4"/>
        <v>ccm.PMIC_VSTBY_REQ</v>
      </c>
      <c r="AH8" s="127"/>
      <c r="AI8" s="82">
        <v>0</v>
      </c>
      <c r="AJ8" s="83" t="str">
        <f t="shared" ca="1" si="7"/>
        <v>ccm.PMIC_VSTBY_REQ</v>
      </c>
      <c r="AK8" s="127"/>
      <c r="AL8" s="82">
        <v>0</v>
      </c>
      <c r="AM8" s="83" t="str">
        <f t="shared" ca="1" si="8"/>
        <v>ccm.PMIC_VSTBY_REQ</v>
      </c>
      <c r="AN8" s="127"/>
      <c r="AO8" s="82">
        <v>0</v>
      </c>
      <c r="AP8" s="83" t="str">
        <f t="shared" ca="1" si="5"/>
        <v>ccm.PMIC_VSTBY_REQ</v>
      </c>
    </row>
    <row r="9" spans="2:47" s="15" customFormat="1" ht="13.5">
      <c r="B9" s="106" t="s">
        <v>786</v>
      </c>
      <c r="C9" s="107" t="str">
        <f>PinMuxInt!C9</f>
        <v>GPIO_EMC_00</v>
      </c>
      <c r="D9" s="156" t="str">
        <f>IF(ISERROR(VLOOKUP(LEFT(PinMuxInt!D9,FIND(".",PinMuxInt!D9)-1),Alias!$A$1:$B$200,2,FALSE)),IF(ISERROR(FIND(".",PinMuxInt!D9)),"",LEFT(PinMuxInt!D9,FIND(".",PinMuxInt!D9)-1)),VLOOKUP(LEFT(PinMuxInt!D9,FIND(".",PinMuxInt!D9)-1),Alias!$A$1:$B$200,2,FALSE))&amp;IF(ISERROR(FIND(".",PinMuxInt!D9)),"",RIGHT(PinMuxInt!D9,LEN(PinMuxInt!D9)-FIND(".",PinMuxInt!D9)+1))</f>
        <v/>
      </c>
      <c r="E9" s="156" t="str">
        <f>IF(ISERROR(VLOOKUP(LEFT(PinMuxInt!E9,FIND(".",PinMuxInt!E9)-1),Alias!$A$1:$B$200,2,FALSE)),IF(ISERROR(FIND(".",PinMuxInt!E9)),"",LEFT(PinMuxInt!E9,FIND(".",PinMuxInt!E9)-1)),VLOOKUP(LEFT(PinMuxInt!E9,FIND(".",PinMuxInt!E9)-1),Alias!$A$1:$B$200,2,FALSE))&amp;IF(ISERROR(FIND(".",PinMuxInt!E9)),"",RIGHT(PinMuxInt!E9,LEN(PinMuxInt!E9)-FIND(".",PinMuxInt!E9)+1))</f>
        <v/>
      </c>
      <c r="F9" s="156" t="str">
        <f>IF(ISERROR(VLOOKUP(LEFT(PinMuxInt!F9,FIND(".",PinMuxInt!F9)-1),Alias!$A$1:$B$200,2,FALSE)),IF(ISERROR(FIND(".",PinMuxInt!F9)),"",LEFT(PinMuxInt!F9,FIND(".",PinMuxInt!F9)-1)),VLOOKUP(LEFT(PinMuxInt!F9,FIND(".",PinMuxInt!F9)-1),Alias!$A$1:$B$200,2,FALSE))&amp;IF(ISERROR(FIND(".",PinMuxInt!F9)),"",RIGHT(PinMuxInt!F9,LEN(PinMuxInt!F9)-FIND(".",PinMuxInt!F9)+1))</f>
        <v>semc.DATA[0]</v>
      </c>
      <c r="G9" s="156" t="str">
        <f>IF(ISERROR(VLOOKUP(LEFT(PinMuxInt!G9,FIND(".",PinMuxInt!G9)-1),Alias!$A$1:$B$200,2,FALSE)),IF(ISERROR(FIND(".",PinMuxInt!G9)),"",LEFT(PinMuxInt!G9,FIND(".",PinMuxInt!G9)-1)),VLOOKUP(LEFT(PinMuxInt!G9,FIND(".",PinMuxInt!G9)-1),Alias!$A$1:$B$200,2,FALSE))&amp;IF(ISERROR(FIND(".",PinMuxInt!G9)),"",RIGHT(PinMuxInt!G9,LEN(PinMuxInt!G9)-FIND(".",PinMuxInt!G9)+1))</f>
        <v>flexpwm4.PWMA[0]</v>
      </c>
      <c r="H9" s="156" t="str">
        <f>IF(ISERROR(VLOOKUP(LEFT(PinMuxInt!H9,FIND(".",PinMuxInt!H9)-1),Alias!$A$1:$B$200,2,FALSE)),IF(ISERROR(FIND(".",PinMuxInt!H9)),"",LEFT(PinMuxInt!H9,FIND(".",PinMuxInt!H9)-1)),VLOOKUP(LEFT(PinMuxInt!H9,FIND(".",PinMuxInt!H9)-1),Alias!$A$1:$B$200,2,FALSE))&amp;IF(ISERROR(FIND(".",PinMuxInt!H9)),"",RIGHT(PinMuxInt!H9,LEN(PinMuxInt!H9)-FIND(".",PinMuxInt!H9)+1))</f>
        <v>lpspi2.SCK</v>
      </c>
      <c r="I9" s="156" t="str">
        <f>IF(ISERROR(VLOOKUP(LEFT(PinMuxInt!I9,FIND(".",PinMuxInt!I9)-1),Alias!$A$1:$B$200,2,FALSE)),IF(ISERROR(FIND(".",PinMuxInt!I9)),"",LEFT(PinMuxInt!I9,FIND(".",PinMuxInt!I9)-1)),VLOOKUP(LEFT(PinMuxInt!I9,FIND(".",PinMuxInt!I9)-1),Alias!$A$1:$B$200,2,FALSE))&amp;IF(ISERROR(FIND(".",PinMuxInt!I9)),"",RIGHT(PinMuxInt!I9,LEN(PinMuxInt!I9)-FIND(".",PinMuxInt!I9)+1))</f>
        <v>xbar1.XBAR_IN[2]</v>
      </c>
      <c r="J9" s="156" t="str">
        <f>IF(ISERROR(VLOOKUP(LEFT(PinMuxInt!J9,FIND(".",PinMuxInt!J9)-1),Alias!$A$1:$B$200,2,FALSE)),IF(ISERROR(FIND(".",PinMuxInt!J9)),"",LEFT(PinMuxInt!J9,FIND(".",PinMuxInt!J9)-1)),VLOOKUP(LEFT(PinMuxInt!J9,FIND(".",PinMuxInt!J9)-1),Alias!$A$1:$B$200,2,FALSE))&amp;IF(ISERROR(FIND(".",PinMuxInt!J9)),"",RIGHT(PinMuxInt!J9,LEN(PinMuxInt!J9)-FIND(".",PinMuxInt!J9)+1))</f>
        <v>flexio1.FLEXIO[0]</v>
      </c>
      <c r="K9" s="156" t="str">
        <f>IF(ISERROR(VLOOKUP(LEFT(PinMuxInt!K9,FIND(".",PinMuxInt!K9)-1),Alias!$A$1:$B$200,2,FALSE)),IF(ISERROR(FIND(".",PinMuxInt!K9)),"",LEFT(PinMuxInt!K9,FIND(".",PinMuxInt!K9)-1)),VLOOKUP(LEFT(PinMuxInt!K9,FIND(".",PinMuxInt!K9)-1),Alias!$A$1:$B$200,2,FALSE))&amp;IF(ISERROR(FIND(".",PinMuxInt!K9)),"",RIGHT(PinMuxInt!K9,LEN(PinMuxInt!K9)-FIND(".",PinMuxInt!K9)+1))</f>
        <v>gpio4.IO[0]</v>
      </c>
      <c r="L9" s="156" t="str">
        <f>IF(ISERROR(VLOOKUP(LEFT(PinMuxInt!L9,FIND(".",PinMuxInt!L9)-1),Alias!$A$1:$B$200,2,FALSE)),IF(ISERROR(FIND(".",PinMuxInt!L9)),"",LEFT(PinMuxInt!L9,FIND(".",PinMuxInt!L9)-1)),VLOOKUP(LEFT(PinMuxInt!L9,FIND(".",PinMuxInt!L9)-1),Alias!$A$1:$B$200,2,FALSE))&amp;IF(ISERROR(FIND(".",PinMuxInt!L9)),"",RIGHT(PinMuxInt!L9,LEN(PinMuxInt!L9)-FIND(".",PinMuxInt!L9)+1))</f>
        <v>anatop.USBPHY1_TSTI_TX_LS_MODE</v>
      </c>
      <c r="M9" s="156" t="str">
        <f>IF(ISERROR(VLOOKUP(LEFT(PinMuxInt!M9,FIND(".",PinMuxInt!M9)-1),Alias!$A$1:$B$200,2,FALSE)),IF(ISERROR(FIND(".",PinMuxInt!M9)),"",LEFT(PinMuxInt!M9,FIND(".",PinMuxInt!M9)-1)),VLOOKUP(LEFT(PinMuxInt!M9,FIND(".",PinMuxInt!M9)-1),Alias!$A$1:$B$200,2,FALSE))&amp;IF(ISERROR(FIND(".",PinMuxInt!M9)),"",RIGHT(PinMuxInt!M9,LEN(PinMuxInt!M9)-FIND(".",PinMuxInt!M9)+1))</f>
        <v>sjc.DONE</v>
      </c>
      <c r="N9" s="157" t="str">
        <f>IF(ISERROR(VLOOKUP(LEFT(PinMuxInt!N9,FIND(".",PinMuxInt!N9)-1),Alias!$A$1:$B$200,2,FALSE)),IF(ISERROR(FIND(".",PinMuxInt!N9)),"",LEFT(PinMuxInt!N9,FIND(".",PinMuxInt!N9)-1)),VLOOKUP(LEFT(PinMuxInt!N9,FIND(".",PinMuxInt!N9)-1),Alias!$A$1:$B$200,2,FALSE))&amp;IF(ISERROR(FIND(".",PinMuxInt!N9)),"",RIGHT(PinMuxInt!N9,LEN(PinMuxInt!N9)-FIND(".",PinMuxInt!N9)+1))</f>
        <v>gpio4.IO[0]</v>
      </c>
      <c r="O9" s="78"/>
      <c r="P9" s="429" t="s">
        <v>1092</v>
      </c>
      <c r="Q9" s="79">
        <v>0</v>
      </c>
      <c r="R9" s="80" t="str">
        <f t="shared" ca="1" si="0"/>
        <v>semc.DATA[0]</v>
      </c>
      <c r="S9" s="429" t="s">
        <v>1092</v>
      </c>
      <c r="T9" s="79">
        <v>0</v>
      </c>
      <c r="U9" s="83" t="str">
        <f t="shared" ca="1" si="6"/>
        <v>semc.DATA[0]</v>
      </c>
      <c r="V9" s="429" t="s">
        <v>1092</v>
      </c>
      <c r="W9" s="79">
        <v>0</v>
      </c>
      <c r="X9" s="83" t="str">
        <f t="shared" ca="1" si="1"/>
        <v>semc.DATA[0]</v>
      </c>
      <c r="Y9" s="429" t="s">
        <v>1092</v>
      </c>
      <c r="Z9" s="79">
        <v>0</v>
      </c>
      <c r="AA9" s="83" t="str">
        <f t="shared" ca="1" si="2"/>
        <v>semc.DATA[0]</v>
      </c>
      <c r="AB9" s="424" t="s">
        <v>1115</v>
      </c>
      <c r="AC9" s="79">
        <v>2</v>
      </c>
      <c r="AD9" s="83" t="str">
        <f t="shared" ca="1" si="3"/>
        <v>lpspi2.SCK</v>
      </c>
      <c r="AE9" s="429" t="s">
        <v>1092</v>
      </c>
      <c r="AF9" s="79">
        <v>0</v>
      </c>
      <c r="AG9" s="83" t="str">
        <f t="shared" ca="1" si="4"/>
        <v>semc.DATA[0]</v>
      </c>
      <c r="AH9" s="431" t="s">
        <v>578</v>
      </c>
      <c r="AI9" s="82">
        <v>1</v>
      </c>
      <c r="AJ9" s="83" t="str">
        <f t="shared" ca="1" si="7"/>
        <v>flexpwm4.PWMA[0]</v>
      </c>
      <c r="AK9" s="431" t="s">
        <v>578</v>
      </c>
      <c r="AL9" s="82">
        <v>1</v>
      </c>
      <c r="AM9" s="83" t="str">
        <f t="shared" ca="1" si="8"/>
        <v>flexpwm4.PWMA[0]</v>
      </c>
      <c r="AN9" s="429" t="s">
        <v>1092</v>
      </c>
      <c r="AO9" s="82">
        <v>0</v>
      </c>
      <c r="AP9" s="83" t="str">
        <f t="shared" ca="1" si="5"/>
        <v>semc.DATA[0]</v>
      </c>
    </row>
    <row r="10" spans="2:47" s="15" customFormat="1" ht="13.5">
      <c r="B10" s="106" t="s">
        <v>786</v>
      </c>
      <c r="C10" s="107" t="str">
        <f>PinMuxInt!C10</f>
        <v>GPIO_EMC_01</v>
      </c>
      <c r="D10" s="156" t="str">
        <f>IF(ISERROR(VLOOKUP(LEFT(PinMuxInt!D10,FIND(".",PinMuxInt!D10)-1),Alias!$A$1:$B$200,2,FALSE)),IF(ISERROR(FIND(".",PinMuxInt!D10)),"",LEFT(PinMuxInt!D10,FIND(".",PinMuxInt!D10)-1)),VLOOKUP(LEFT(PinMuxInt!D10,FIND(".",PinMuxInt!D10)-1),Alias!$A$1:$B$200,2,FALSE))&amp;IF(ISERROR(FIND(".",PinMuxInt!D10)),"",RIGHT(PinMuxInt!D10,LEN(PinMuxInt!D10)-FIND(".",PinMuxInt!D10)+1))</f>
        <v/>
      </c>
      <c r="E10" s="156" t="str">
        <f>IF(ISERROR(VLOOKUP(LEFT(PinMuxInt!E10,FIND(".",PinMuxInt!E10)-1),Alias!$A$1:$B$200,2,FALSE)),IF(ISERROR(FIND(".",PinMuxInt!E10)),"",LEFT(PinMuxInt!E10,FIND(".",PinMuxInt!E10)-1)),VLOOKUP(LEFT(PinMuxInt!E10,FIND(".",PinMuxInt!E10)-1),Alias!$A$1:$B$200,2,FALSE))&amp;IF(ISERROR(FIND(".",PinMuxInt!E10)),"",RIGHT(PinMuxInt!E10,LEN(PinMuxInt!E10)-FIND(".",PinMuxInt!E10)+1))</f>
        <v/>
      </c>
      <c r="F10" s="156" t="str">
        <f>IF(ISERROR(VLOOKUP(LEFT(PinMuxInt!F10,FIND(".",PinMuxInt!F10)-1),Alias!$A$1:$B$200,2,FALSE)),IF(ISERROR(FIND(".",PinMuxInt!F10)),"",LEFT(PinMuxInt!F10,FIND(".",PinMuxInt!F10)-1)),VLOOKUP(LEFT(PinMuxInt!F10,FIND(".",PinMuxInt!F10)-1),Alias!$A$1:$B$200,2,FALSE))&amp;IF(ISERROR(FIND(".",PinMuxInt!F10)),"",RIGHT(PinMuxInt!F10,LEN(PinMuxInt!F10)-FIND(".",PinMuxInt!F10)+1))</f>
        <v>semc.DATA[1]</v>
      </c>
      <c r="G10" s="156" t="str">
        <f>IF(ISERROR(VLOOKUP(LEFT(PinMuxInt!G10,FIND(".",PinMuxInt!G10)-1),Alias!$A$1:$B$200,2,FALSE)),IF(ISERROR(FIND(".",PinMuxInt!G10)),"",LEFT(PinMuxInt!G10,FIND(".",PinMuxInt!G10)-1)),VLOOKUP(LEFT(PinMuxInt!G10,FIND(".",PinMuxInt!G10)-1),Alias!$A$1:$B$200,2,FALSE))&amp;IF(ISERROR(FIND(".",PinMuxInt!G10)),"",RIGHT(PinMuxInt!G10,LEN(PinMuxInt!G10)-FIND(".",PinMuxInt!G10)+1))</f>
        <v>flexpwm4.PWMB[0]</v>
      </c>
      <c r="H10" s="156" t="str">
        <f>IF(ISERROR(VLOOKUP(LEFT(PinMuxInt!H10,FIND(".",PinMuxInt!H10)-1),Alias!$A$1:$B$200,2,FALSE)),IF(ISERROR(FIND(".",PinMuxInt!H10)),"",LEFT(PinMuxInt!H10,FIND(".",PinMuxInt!H10)-1)),VLOOKUP(LEFT(PinMuxInt!H10,FIND(".",PinMuxInt!H10)-1),Alias!$A$1:$B$200,2,FALSE))&amp;IF(ISERROR(FIND(".",PinMuxInt!H10)),"",RIGHT(PinMuxInt!H10,LEN(PinMuxInt!H10)-FIND(".",PinMuxInt!H10)+1))</f>
        <v>lpspi2.PCS0</v>
      </c>
      <c r="I10" s="156" t="str">
        <f>IF(ISERROR(VLOOKUP(LEFT(PinMuxInt!I10,FIND(".",PinMuxInt!I10)-1),Alias!$A$1:$B$200,2,FALSE)),IF(ISERROR(FIND(".",PinMuxInt!I10)),"",LEFT(PinMuxInt!I10,FIND(".",PinMuxInt!I10)-1)),VLOOKUP(LEFT(PinMuxInt!I10,FIND(".",PinMuxInt!I10)-1),Alias!$A$1:$B$200,2,FALSE))&amp;IF(ISERROR(FIND(".",PinMuxInt!I10)),"",RIGHT(PinMuxInt!I10,LEN(PinMuxInt!I10)-FIND(".",PinMuxInt!I10)+1))</f>
        <v>xbar1.XBAR_IN[3]</v>
      </c>
      <c r="J10" s="156" t="str">
        <f>IF(ISERROR(VLOOKUP(LEFT(PinMuxInt!J10,FIND(".",PinMuxInt!J10)-1),Alias!$A$1:$B$200,2,FALSE)),IF(ISERROR(FIND(".",PinMuxInt!J10)),"",LEFT(PinMuxInt!J10,FIND(".",PinMuxInt!J10)-1)),VLOOKUP(LEFT(PinMuxInt!J10,FIND(".",PinMuxInt!J10)-1),Alias!$A$1:$B$200,2,FALSE))&amp;IF(ISERROR(FIND(".",PinMuxInt!J10)),"",RIGHT(PinMuxInt!J10,LEN(PinMuxInt!J10)-FIND(".",PinMuxInt!J10)+1))</f>
        <v>flexio1.FLEXIO[1]</v>
      </c>
      <c r="K10" s="156" t="str">
        <f>IF(ISERROR(VLOOKUP(LEFT(PinMuxInt!K10,FIND(".",PinMuxInt!K10)-1),Alias!$A$1:$B$200,2,FALSE)),IF(ISERROR(FIND(".",PinMuxInt!K10)),"",LEFT(PinMuxInt!K10,FIND(".",PinMuxInt!K10)-1)),VLOOKUP(LEFT(PinMuxInt!K10,FIND(".",PinMuxInt!K10)-1),Alias!$A$1:$B$200,2,FALSE))&amp;IF(ISERROR(FIND(".",PinMuxInt!K10)),"",RIGHT(PinMuxInt!K10,LEN(PinMuxInt!K10)-FIND(".",PinMuxInt!K10)+1))</f>
        <v>gpio4.IO[1]</v>
      </c>
      <c r="L10" s="156" t="str">
        <f>IF(ISERROR(VLOOKUP(LEFT(PinMuxInt!L10,FIND(".",PinMuxInt!L10)-1),Alias!$A$1:$B$200,2,FALSE)),IF(ISERROR(FIND(".",PinMuxInt!L10)),"",LEFT(PinMuxInt!L10,FIND(".",PinMuxInt!L10)-1)),VLOOKUP(LEFT(PinMuxInt!L10,FIND(".",PinMuxInt!L10)-1),Alias!$A$1:$B$200,2,FALSE))&amp;IF(ISERROR(FIND(".",PinMuxInt!L10)),"",RIGHT(PinMuxInt!L10,LEN(PinMuxInt!L10)-FIND(".",PinMuxInt!L10)+1))</f>
        <v>anatop.USBPHY1_TSTI_TX_HS_MODE</v>
      </c>
      <c r="M10" s="156" t="str">
        <f>IF(ISERROR(VLOOKUP(LEFT(PinMuxInt!M10,FIND(".",PinMuxInt!M10)-1),Alias!$A$1:$B$200,2,FALSE)),IF(ISERROR(FIND(".",PinMuxInt!M10)),"",LEFT(PinMuxInt!M10,FIND(".",PinMuxInt!M10)-1)),VLOOKUP(LEFT(PinMuxInt!M10,FIND(".",PinMuxInt!M10)-1),Alias!$A$1:$B$200,2,FALSE))&amp;IF(ISERROR(FIND(".",PinMuxInt!M10)),"",RIGHT(PinMuxInt!M10,LEN(PinMuxInt!M10)-FIND(".",PinMuxInt!M10)+1))</f>
        <v>sjc.DE_B</v>
      </c>
      <c r="N10" s="157" t="str">
        <f>IF(ISERROR(VLOOKUP(LEFT(PinMuxInt!N10,FIND(".",PinMuxInt!N10)-1),Alias!$A$1:$B$200,2,FALSE)),IF(ISERROR(FIND(".",PinMuxInt!N10)),"",LEFT(PinMuxInt!N10,FIND(".",PinMuxInt!N10)-1)),VLOOKUP(LEFT(PinMuxInt!N10,FIND(".",PinMuxInt!N10)-1),Alias!$A$1:$B$200,2,FALSE))&amp;IF(ISERROR(FIND(".",PinMuxInt!N10)),"",RIGHT(PinMuxInt!N10,LEN(PinMuxInt!N10)-FIND(".",PinMuxInt!N10)+1))</f>
        <v>gpio4.IO[1]</v>
      </c>
      <c r="O10" s="78"/>
      <c r="P10" s="430"/>
      <c r="Q10" s="79">
        <v>0</v>
      </c>
      <c r="R10" s="80" t="str">
        <f t="shared" ca="1" si="0"/>
        <v>semc.DATA[1]</v>
      </c>
      <c r="S10" s="430"/>
      <c r="T10" s="79">
        <v>0</v>
      </c>
      <c r="U10" s="83" t="str">
        <f t="shared" ca="1" si="6"/>
        <v>semc.DATA[1]</v>
      </c>
      <c r="V10" s="430"/>
      <c r="W10" s="79">
        <v>0</v>
      </c>
      <c r="X10" s="83" t="str">
        <f t="shared" ca="1" si="1"/>
        <v>semc.DATA[1]</v>
      </c>
      <c r="Y10" s="430"/>
      <c r="Z10" s="79">
        <v>0</v>
      </c>
      <c r="AA10" s="83" t="str">
        <f t="shared" ca="1" si="2"/>
        <v>semc.DATA[1]</v>
      </c>
      <c r="AB10" s="425"/>
      <c r="AC10" s="79">
        <v>2</v>
      </c>
      <c r="AD10" s="83" t="str">
        <f t="shared" ca="1" si="3"/>
        <v>lpspi2.PCS0</v>
      </c>
      <c r="AE10" s="430"/>
      <c r="AF10" s="79">
        <v>0</v>
      </c>
      <c r="AG10" s="83" t="str">
        <f t="shared" ca="1" si="4"/>
        <v>semc.DATA[1]</v>
      </c>
      <c r="AH10" s="425"/>
      <c r="AI10" s="82">
        <v>1</v>
      </c>
      <c r="AJ10" s="83" t="str">
        <f t="shared" ca="1" si="7"/>
        <v>flexpwm4.PWMB[0]</v>
      </c>
      <c r="AK10" s="425"/>
      <c r="AL10" s="82">
        <v>1</v>
      </c>
      <c r="AM10" s="83" t="str">
        <f t="shared" ca="1" si="8"/>
        <v>flexpwm4.PWMB[0]</v>
      </c>
      <c r="AN10" s="430"/>
      <c r="AO10" s="82">
        <v>0</v>
      </c>
      <c r="AP10" s="83" t="str">
        <f t="shared" ca="1" si="5"/>
        <v>semc.DATA[1]</v>
      </c>
    </row>
    <row r="11" spans="2:47" s="15" customFormat="1" ht="13.5">
      <c r="B11" s="106" t="s">
        <v>786</v>
      </c>
      <c r="C11" s="107" t="str">
        <f>PinMuxInt!C11</f>
        <v>GPIO_EMC_02</v>
      </c>
      <c r="D11" s="156" t="str">
        <f>IF(ISERROR(VLOOKUP(LEFT(PinMuxInt!D11,FIND(".",PinMuxInt!D11)-1),Alias!$A$1:$B$200,2,FALSE)),IF(ISERROR(FIND(".",PinMuxInt!D11)),"",LEFT(PinMuxInt!D11,FIND(".",PinMuxInt!D11)-1)),VLOOKUP(LEFT(PinMuxInt!D11,FIND(".",PinMuxInt!D11)-1),Alias!$A$1:$B$200,2,FALSE))&amp;IF(ISERROR(FIND(".",PinMuxInt!D11)),"",RIGHT(PinMuxInt!D11,LEN(PinMuxInt!D11)-FIND(".",PinMuxInt!D11)+1))</f>
        <v/>
      </c>
      <c r="E11" s="156" t="str">
        <f>IF(ISERROR(VLOOKUP(LEFT(PinMuxInt!E11,FIND(".",PinMuxInt!E11)-1),Alias!$A$1:$B$200,2,FALSE)),IF(ISERROR(FIND(".",PinMuxInt!E11)),"",LEFT(PinMuxInt!E11,FIND(".",PinMuxInt!E11)-1)),VLOOKUP(LEFT(PinMuxInt!E11,FIND(".",PinMuxInt!E11)-1),Alias!$A$1:$B$200,2,FALSE))&amp;IF(ISERROR(FIND(".",PinMuxInt!E11)),"",RIGHT(PinMuxInt!E11,LEN(PinMuxInt!E11)-FIND(".",PinMuxInt!E11)+1))</f>
        <v/>
      </c>
      <c r="F11" s="156" t="str">
        <f>IF(ISERROR(VLOOKUP(LEFT(PinMuxInt!F11,FIND(".",PinMuxInt!F11)-1),Alias!$A$1:$B$200,2,FALSE)),IF(ISERROR(FIND(".",PinMuxInt!F11)),"",LEFT(PinMuxInt!F11,FIND(".",PinMuxInt!F11)-1)),VLOOKUP(LEFT(PinMuxInt!F11,FIND(".",PinMuxInt!F11)-1),Alias!$A$1:$B$200,2,FALSE))&amp;IF(ISERROR(FIND(".",PinMuxInt!F11)),"",RIGHT(PinMuxInt!F11,LEN(PinMuxInt!F11)-FIND(".",PinMuxInt!F11)+1))</f>
        <v>semc.DATA[2]</v>
      </c>
      <c r="G11" s="156" t="str">
        <f>IF(ISERROR(VLOOKUP(LEFT(PinMuxInt!G11,FIND(".",PinMuxInt!G11)-1),Alias!$A$1:$B$200,2,FALSE)),IF(ISERROR(FIND(".",PinMuxInt!G11)),"",LEFT(PinMuxInt!G11,FIND(".",PinMuxInt!G11)-1)),VLOOKUP(LEFT(PinMuxInt!G11,FIND(".",PinMuxInt!G11)-1),Alias!$A$1:$B$200,2,FALSE))&amp;IF(ISERROR(FIND(".",PinMuxInt!G11)),"",RIGHT(PinMuxInt!G11,LEN(PinMuxInt!G11)-FIND(".",PinMuxInt!G11)+1))</f>
        <v>flexpwm4.PWMA[1]</v>
      </c>
      <c r="H11" s="156" t="str">
        <f>IF(ISERROR(VLOOKUP(LEFT(PinMuxInt!H11,FIND(".",PinMuxInt!H11)-1),Alias!$A$1:$B$200,2,FALSE)),IF(ISERROR(FIND(".",PinMuxInt!H11)),"",LEFT(PinMuxInt!H11,FIND(".",PinMuxInt!H11)-1)),VLOOKUP(LEFT(PinMuxInt!H11,FIND(".",PinMuxInt!H11)-1),Alias!$A$1:$B$200,2,FALSE))&amp;IF(ISERROR(FIND(".",PinMuxInt!H11)),"",RIGHT(PinMuxInt!H11,LEN(PinMuxInt!H11)-FIND(".",PinMuxInt!H11)+1))</f>
        <v>lpspi2.SDO</v>
      </c>
      <c r="I11" s="156" t="str">
        <f>IF(ISERROR(VLOOKUP(LEFT(PinMuxInt!I11,FIND(".",PinMuxInt!I11)-1),Alias!$A$1:$B$200,2,FALSE)),IF(ISERROR(FIND(".",PinMuxInt!I11)),"",LEFT(PinMuxInt!I11,FIND(".",PinMuxInt!I11)-1)),VLOOKUP(LEFT(PinMuxInt!I11,FIND(".",PinMuxInt!I11)-1),Alias!$A$1:$B$200,2,FALSE))&amp;IF(ISERROR(FIND(".",PinMuxInt!I11)),"",RIGHT(PinMuxInt!I11,LEN(PinMuxInt!I11)-FIND(".",PinMuxInt!I11)+1))</f>
        <v>xbar1.XBAR_INOUT[4]</v>
      </c>
      <c r="J11" s="156" t="str">
        <f>IF(ISERROR(VLOOKUP(LEFT(PinMuxInt!J11,FIND(".",PinMuxInt!J11)-1),Alias!$A$1:$B$200,2,FALSE)),IF(ISERROR(FIND(".",PinMuxInt!J11)),"",LEFT(PinMuxInt!J11,FIND(".",PinMuxInt!J11)-1)),VLOOKUP(LEFT(PinMuxInt!J11,FIND(".",PinMuxInt!J11)-1),Alias!$A$1:$B$200,2,FALSE))&amp;IF(ISERROR(FIND(".",PinMuxInt!J11)),"",RIGHT(PinMuxInt!J11,LEN(PinMuxInt!J11)-FIND(".",PinMuxInt!J11)+1))</f>
        <v>flexio1.FLEXIO[2]</v>
      </c>
      <c r="K11" s="156" t="str">
        <f>IF(ISERROR(VLOOKUP(LEFT(PinMuxInt!K11,FIND(".",PinMuxInt!K11)-1),Alias!$A$1:$B$200,2,FALSE)),IF(ISERROR(FIND(".",PinMuxInt!K11)),"",LEFT(PinMuxInt!K11,FIND(".",PinMuxInt!K11)-1)),VLOOKUP(LEFT(PinMuxInt!K11,FIND(".",PinMuxInt!K11)-1),Alias!$A$1:$B$200,2,FALSE))&amp;IF(ISERROR(FIND(".",PinMuxInt!K11)),"",RIGHT(PinMuxInt!K11,LEN(PinMuxInt!K11)-FIND(".",PinMuxInt!K11)+1))</f>
        <v>gpio4.IO[2]</v>
      </c>
      <c r="L11" s="156" t="str">
        <f>IF(ISERROR(VLOOKUP(LEFT(PinMuxInt!L11,FIND(".",PinMuxInt!L11)-1),Alias!$A$1:$B$200,2,FALSE)),IF(ISERROR(FIND(".",PinMuxInt!L11)),"",LEFT(PinMuxInt!L11,FIND(".",PinMuxInt!L11)-1)),VLOOKUP(LEFT(PinMuxInt!L11,FIND(".",PinMuxInt!L11)-1),Alias!$A$1:$B$200,2,FALSE))&amp;IF(ISERROR(FIND(".",PinMuxInt!L11)),"",RIGHT(PinMuxInt!L11,LEN(PinMuxInt!L11)-FIND(".",PinMuxInt!L11)+1))</f>
        <v>anatop.USBPHY1_TSTI_TX_DN</v>
      </c>
      <c r="M11" s="156" t="str">
        <f>IF(ISERROR(VLOOKUP(LEFT(PinMuxInt!M11,FIND(".",PinMuxInt!M11)-1),Alias!$A$1:$B$200,2,FALSE)),IF(ISERROR(FIND(".",PinMuxInt!M11)),"",LEFT(PinMuxInt!M11,FIND(".",PinMuxInt!M11)-1)),VLOOKUP(LEFT(PinMuxInt!M11,FIND(".",PinMuxInt!M11)-1),Alias!$A$1:$B$200,2,FALSE))&amp;IF(ISERROR(FIND(".",PinMuxInt!M11)),"",RIGHT(PinMuxInt!M11,LEN(PinMuxInt!M11)-FIND(".",PinMuxInt!M11)+1))</f>
        <v>sjc.FAIL</v>
      </c>
      <c r="N11" s="157" t="str">
        <f>IF(ISERROR(VLOOKUP(LEFT(PinMuxInt!N11,FIND(".",PinMuxInt!N11)-1),Alias!$A$1:$B$200,2,FALSE)),IF(ISERROR(FIND(".",PinMuxInt!N11)),"",LEFT(PinMuxInt!N11,FIND(".",PinMuxInt!N11)-1)),VLOOKUP(LEFT(PinMuxInt!N11,FIND(".",PinMuxInt!N11)-1),Alias!$A$1:$B$200,2,FALSE))&amp;IF(ISERROR(FIND(".",PinMuxInt!N11)),"",RIGHT(PinMuxInt!N11,LEN(PinMuxInt!N11)-FIND(".",PinMuxInt!N11)+1))</f>
        <v>gpio4.IO[2]</v>
      </c>
      <c r="O11" s="78"/>
      <c r="P11" s="430"/>
      <c r="Q11" s="79">
        <v>0</v>
      </c>
      <c r="R11" s="80" t="str">
        <f t="shared" ca="1" si="0"/>
        <v>semc.DATA[2]</v>
      </c>
      <c r="S11" s="430"/>
      <c r="T11" s="79">
        <v>0</v>
      </c>
      <c r="U11" s="83" t="str">
        <f t="shared" ca="1" si="6"/>
        <v>semc.DATA[2]</v>
      </c>
      <c r="V11" s="430"/>
      <c r="W11" s="79">
        <v>0</v>
      </c>
      <c r="X11" s="83" t="str">
        <f t="shared" ca="1" si="1"/>
        <v>semc.DATA[2]</v>
      </c>
      <c r="Y11" s="430"/>
      <c r="Z11" s="79">
        <v>0</v>
      </c>
      <c r="AA11" s="83" t="str">
        <f t="shared" ca="1" si="2"/>
        <v>semc.DATA[2]</v>
      </c>
      <c r="AB11" s="425"/>
      <c r="AC11" s="79">
        <v>2</v>
      </c>
      <c r="AD11" s="83" t="str">
        <f t="shared" ca="1" si="3"/>
        <v>lpspi2.SDO</v>
      </c>
      <c r="AE11" s="430"/>
      <c r="AF11" s="79">
        <v>0</v>
      </c>
      <c r="AG11" s="83" t="str">
        <f t="shared" ca="1" si="4"/>
        <v>semc.DATA[2]</v>
      </c>
      <c r="AH11" s="425"/>
      <c r="AI11" s="82">
        <v>1</v>
      </c>
      <c r="AJ11" s="83" t="str">
        <f t="shared" ca="1" si="7"/>
        <v>flexpwm4.PWMA[1]</v>
      </c>
      <c r="AK11" s="425"/>
      <c r="AL11" s="82">
        <v>1</v>
      </c>
      <c r="AM11" s="83" t="str">
        <f t="shared" ca="1" si="8"/>
        <v>flexpwm4.PWMA[1]</v>
      </c>
      <c r="AN11" s="430"/>
      <c r="AO11" s="82">
        <v>0</v>
      </c>
      <c r="AP11" s="83" t="str">
        <f t="shared" ca="1" si="5"/>
        <v>semc.DATA[2]</v>
      </c>
    </row>
    <row r="12" spans="2:47" s="15" customFormat="1" ht="13.5">
      <c r="B12" s="106" t="s">
        <v>786</v>
      </c>
      <c r="C12" s="107" t="str">
        <f>PinMuxInt!C12</f>
        <v>GPIO_EMC_03</v>
      </c>
      <c r="D12" s="156" t="str">
        <f>IF(ISERROR(VLOOKUP(LEFT(PinMuxInt!D12,FIND(".",PinMuxInt!D12)-1),Alias!$A$1:$B$200,2,FALSE)),IF(ISERROR(FIND(".",PinMuxInt!D12)),"",LEFT(PinMuxInt!D12,FIND(".",PinMuxInt!D12)-1)),VLOOKUP(LEFT(PinMuxInt!D12,FIND(".",PinMuxInt!D12)-1),Alias!$A$1:$B$200,2,FALSE))&amp;IF(ISERROR(FIND(".",PinMuxInt!D12)),"",RIGHT(PinMuxInt!D12,LEN(PinMuxInt!D12)-FIND(".",PinMuxInt!D12)+1))</f>
        <v/>
      </c>
      <c r="E12" s="156" t="str">
        <f>IF(ISERROR(VLOOKUP(LEFT(PinMuxInt!E12,FIND(".",PinMuxInt!E12)-1),Alias!$A$1:$B$200,2,FALSE)),IF(ISERROR(FIND(".",PinMuxInt!E12)),"",LEFT(PinMuxInt!E12,FIND(".",PinMuxInt!E12)-1)),VLOOKUP(LEFT(PinMuxInt!E12,FIND(".",PinMuxInt!E12)-1),Alias!$A$1:$B$200,2,FALSE))&amp;IF(ISERROR(FIND(".",PinMuxInt!E12)),"",RIGHT(PinMuxInt!E12,LEN(PinMuxInt!E12)-FIND(".",PinMuxInt!E12)+1))</f>
        <v/>
      </c>
      <c r="F12" s="156" t="str">
        <f>IF(ISERROR(VLOOKUP(LEFT(PinMuxInt!F12,FIND(".",PinMuxInt!F12)-1),Alias!$A$1:$B$200,2,FALSE)),IF(ISERROR(FIND(".",PinMuxInt!F12)),"",LEFT(PinMuxInt!F12,FIND(".",PinMuxInt!F12)-1)),VLOOKUP(LEFT(PinMuxInt!F12,FIND(".",PinMuxInt!F12)-1),Alias!$A$1:$B$200,2,FALSE))&amp;IF(ISERROR(FIND(".",PinMuxInt!F12)),"",RIGHT(PinMuxInt!F12,LEN(PinMuxInt!F12)-FIND(".",PinMuxInt!F12)+1))</f>
        <v>semc.DATA[3]</v>
      </c>
      <c r="G12" s="156" t="str">
        <f>IF(ISERROR(VLOOKUP(LEFT(PinMuxInt!G12,FIND(".",PinMuxInt!G12)-1),Alias!$A$1:$B$200,2,FALSE)),IF(ISERROR(FIND(".",PinMuxInt!G12)),"",LEFT(PinMuxInt!G12,FIND(".",PinMuxInt!G12)-1)),VLOOKUP(LEFT(PinMuxInt!G12,FIND(".",PinMuxInt!G12)-1),Alias!$A$1:$B$200,2,FALSE))&amp;IF(ISERROR(FIND(".",PinMuxInt!G12)),"",RIGHT(PinMuxInt!G12,LEN(PinMuxInt!G12)-FIND(".",PinMuxInt!G12)+1))</f>
        <v>flexpwm4.PWMB[1]</v>
      </c>
      <c r="H12" s="156" t="str">
        <f>IF(ISERROR(VLOOKUP(LEFT(PinMuxInt!H12,FIND(".",PinMuxInt!H12)-1),Alias!$A$1:$B$200,2,FALSE)),IF(ISERROR(FIND(".",PinMuxInt!H12)),"",LEFT(PinMuxInt!H12,FIND(".",PinMuxInt!H12)-1)),VLOOKUP(LEFT(PinMuxInt!H12,FIND(".",PinMuxInt!H12)-1),Alias!$A$1:$B$200,2,FALSE))&amp;IF(ISERROR(FIND(".",PinMuxInt!H12)),"",RIGHT(PinMuxInt!H12,LEN(PinMuxInt!H12)-FIND(".",PinMuxInt!H12)+1))</f>
        <v>lpspi2.SDI</v>
      </c>
      <c r="I12" s="156" t="str">
        <f>IF(ISERROR(VLOOKUP(LEFT(PinMuxInt!I12,FIND(".",PinMuxInt!I12)-1),Alias!$A$1:$B$200,2,FALSE)),IF(ISERROR(FIND(".",PinMuxInt!I12)),"",LEFT(PinMuxInt!I12,FIND(".",PinMuxInt!I12)-1)),VLOOKUP(LEFT(PinMuxInt!I12,FIND(".",PinMuxInt!I12)-1),Alias!$A$1:$B$200,2,FALSE))&amp;IF(ISERROR(FIND(".",PinMuxInt!I12)),"",RIGHT(PinMuxInt!I12,LEN(PinMuxInt!I12)-FIND(".",PinMuxInt!I12)+1))</f>
        <v>xbar1.XBAR_INOUT[5]</v>
      </c>
      <c r="J12" s="156" t="str">
        <f>IF(ISERROR(VLOOKUP(LEFT(PinMuxInt!J12,FIND(".",PinMuxInt!J12)-1),Alias!$A$1:$B$200,2,FALSE)),IF(ISERROR(FIND(".",PinMuxInt!J12)),"",LEFT(PinMuxInt!J12,FIND(".",PinMuxInt!J12)-1)),VLOOKUP(LEFT(PinMuxInt!J12,FIND(".",PinMuxInt!J12)-1),Alias!$A$1:$B$200,2,FALSE))&amp;IF(ISERROR(FIND(".",PinMuxInt!J12)),"",RIGHT(PinMuxInt!J12,LEN(PinMuxInt!J12)-FIND(".",PinMuxInt!J12)+1))</f>
        <v>flexio1.FLEXIO[3]</v>
      </c>
      <c r="K12" s="156" t="str">
        <f>IF(ISERROR(VLOOKUP(LEFT(PinMuxInt!K12,FIND(".",PinMuxInt!K12)-1),Alias!$A$1:$B$200,2,FALSE)),IF(ISERROR(FIND(".",PinMuxInt!K12)),"",LEFT(PinMuxInt!K12,FIND(".",PinMuxInt!K12)-1)),VLOOKUP(LEFT(PinMuxInt!K12,FIND(".",PinMuxInt!K12)-1),Alias!$A$1:$B$200,2,FALSE))&amp;IF(ISERROR(FIND(".",PinMuxInt!K12)),"",RIGHT(PinMuxInt!K12,LEN(PinMuxInt!K12)-FIND(".",PinMuxInt!K12)+1))</f>
        <v>gpio4.IO[3]</v>
      </c>
      <c r="L12" s="156" t="str">
        <f>IF(ISERROR(VLOOKUP(LEFT(PinMuxInt!L12,FIND(".",PinMuxInt!L12)-1),Alias!$A$1:$B$200,2,FALSE)),IF(ISERROR(FIND(".",PinMuxInt!L12)),"",LEFT(PinMuxInt!L12,FIND(".",PinMuxInt!L12)-1)),VLOOKUP(LEFT(PinMuxInt!L12,FIND(".",PinMuxInt!L12)-1),Alias!$A$1:$B$200,2,FALSE))&amp;IF(ISERROR(FIND(".",PinMuxInt!L12)),"",RIGHT(PinMuxInt!L12,LEN(PinMuxInt!L12)-FIND(".",PinMuxInt!L12)+1))</f>
        <v>anatop.USBPHY1_TSTO_RX_SQUELCH</v>
      </c>
      <c r="M12" s="156" t="str">
        <f>IF(ISERROR(VLOOKUP(LEFT(PinMuxInt!M12,FIND(".",PinMuxInt!M12)-1),Alias!$A$1:$B$200,2,FALSE)),IF(ISERROR(FIND(".",PinMuxInt!M12)),"",LEFT(PinMuxInt!M12,FIND(".",PinMuxInt!M12)-1)),VLOOKUP(LEFT(PinMuxInt!M12,FIND(".",PinMuxInt!M12)-1),Alias!$A$1:$B$200,2,FALSE))&amp;IF(ISERROR(FIND(".",PinMuxInt!M12)),"",RIGHT(PinMuxInt!M12,LEN(PinMuxInt!M12)-FIND(".",PinMuxInt!M12)+1))</f>
        <v>sjc.JTAG_ACT</v>
      </c>
      <c r="N12" s="157" t="str">
        <f>IF(ISERROR(VLOOKUP(LEFT(PinMuxInt!N12,FIND(".",PinMuxInt!N12)-1),Alias!$A$1:$B$200,2,FALSE)),IF(ISERROR(FIND(".",PinMuxInt!N12)),"",LEFT(PinMuxInt!N12,FIND(".",PinMuxInt!N12)-1)),VLOOKUP(LEFT(PinMuxInt!N12,FIND(".",PinMuxInt!N12)-1),Alias!$A$1:$B$200,2,FALSE))&amp;IF(ISERROR(FIND(".",PinMuxInt!N12)),"",RIGHT(PinMuxInt!N12,LEN(PinMuxInt!N12)-FIND(".",PinMuxInt!N12)+1))</f>
        <v>gpio4.IO[3]</v>
      </c>
      <c r="O12" s="78"/>
      <c r="P12" s="430"/>
      <c r="Q12" s="79">
        <v>0</v>
      </c>
      <c r="R12" s="80" t="str">
        <f t="shared" ca="1" si="0"/>
        <v>semc.DATA[3]</v>
      </c>
      <c r="S12" s="430"/>
      <c r="T12" s="79">
        <v>0</v>
      </c>
      <c r="U12" s="83" t="str">
        <f t="shared" ca="1" si="6"/>
        <v>semc.DATA[3]</v>
      </c>
      <c r="V12" s="430"/>
      <c r="W12" s="79">
        <v>0</v>
      </c>
      <c r="X12" s="83" t="str">
        <f t="shared" ca="1" si="1"/>
        <v>semc.DATA[3]</v>
      </c>
      <c r="Y12" s="430"/>
      <c r="Z12" s="79">
        <v>0</v>
      </c>
      <c r="AA12" s="83" t="str">
        <f t="shared" ca="1" si="2"/>
        <v>semc.DATA[3]</v>
      </c>
      <c r="AB12" s="426"/>
      <c r="AC12" s="79">
        <v>2</v>
      </c>
      <c r="AD12" s="83" t="str">
        <f t="shared" ca="1" si="3"/>
        <v>lpspi2.SDI</v>
      </c>
      <c r="AE12" s="430"/>
      <c r="AF12" s="79">
        <v>0</v>
      </c>
      <c r="AG12" s="83" t="str">
        <f t="shared" ca="1" si="4"/>
        <v>semc.DATA[3]</v>
      </c>
      <c r="AH12" s="425"/>
      <c r="AI12" s="82">
        <v>1</v>
      </c>
      <c r="AJ12" s="83" t="str">
        <f t="shared" ca="1" si="7"/>
        <v>flexpwm4.PWMB[1]</v>
      </c>
      <c r="AK12" s="425"/>
      <c r="AL12" s="82">
        <v>1</v>
      </c>
      <c r="AM12" s="83" t="str">
        <f t="shared" ca="1" si="8"/>
        <v>flexpwm4.PWMB[1]</v>
      </c>
      <c r="AN12" s="430"/>
      <c r="AO12" s="82">
        <v>0</v>
      </c>
      <c r="AP12" s="83" t="str">
        <f t="shared" ca="1" si="5"/>
        <v>semc.DATA[3]</v>
      </c>
    </row>
    <row r="13" spans="2:47" s="15" customFormat="1" ht="13.5">
      <c r="B13" s="106" t="s">
        <v>786</v>
      </c>
      <c r="C13" s="107" t="str">
        <f>PinMuxInt!C13</f>
        <v>GPIO_EMC_04</v>
      </c>
      <c r="D13" s="156" t="str">
        <f>IF(ISERROR(VLOOKUP(LEFT(PinMuxInt!D13,FIND(".",PinMuxInt!D13)-1),Alias!$A$1:$B$200,2,FALSE)),IF(ISERROR(FIND(".",PinMuxInt!D13)),"",LEFT(PinMuxInt!D13,FIND(".",PinMuxInt!D13)-1)),VLOOKUP(LEFT(PinMuxInt!D13,FIND(".",PinMuxInt!D13)-1),Alias!$A$1:$B$200,2,FALSE))&amp;IF(ISERROR(FIND(".",PinMuxInt!D13)),"",RIGHT(PinMuxInt!D13,LEN(PinMuxInt!D13)-FIND(".",PinMuxInt!D13)+1))</f>
        <v/>
      </c>
      <c r="E13" s="156" t="str">
        <f>IF(ISERROR(VLOOKUP(LEFT(PinMuxInt!E13,FIND(".",PinMuxInt!E13)-1),Alias!$A$1:$B$200,2,FALSE)),IF(ISERROR(FIND(".",PinMuxInt!E13)),"",LEFT(PinMuxInt!E13,FIND(".",PinMuxInt!E13)-1)),VLOOKUP(LEFT(PinMuxInt!E13,FIND(".",PinMuxInt!E13)-1),Alias!$A$1:$B$200,2,FALSE))&amp;IF(ISERROR(FIND(".",PinMuxInt!E13)),"",RIGHT(PinMuxInt!E13,LEN(PinMuxInt!E13)-FIND(".",PinMuxInt!E13)+1))</f>
        <v/>
      </c>
      <c r="F13" s="156" t="str">
        <f>IF(ISERROR(VLOOKUP(LEFT(PinMuxInt!F13,FIND(".",PinMuxInt!F13)-1),Alias!$A$1:$B$200,2,FALSE)),IF(ISERROR(FIND(".",PinMuxInt!F13)),"",LEFT(PinMuxInt!F13,FIND(".",PinMuxInt!F13)-1)),VLOOKUP(LEFT(PinMuxInt!F13,FIND(".",PinMuxInt!F13)-1),Alias!$A$1:$B$200,2,FALSE))&amp;IF(ISERROR(FIND(".",PinMuxInt!F13)),"",RIGHT(PinMuxInt!F13,LEN(PinMuxInt!F13)-FIND(".",PinMuxInt!F13)+1))</f>
        <v>semc.DATA[4]</v>
      </c>
      <c r="G13" s="156" t="str">
        <f>IF(ISERROR(VLOOKUP(LEFT(PinMuxInt!G13,FIND(".",PinMuxInt!G13)-1),Alias!$A$1:$B$200,2,FALSE)),IF(ISERROR(FIND(".",PinMuxInt!G13)),"",LEFT(PinMuxInt!G13,FIND(".",PinMuxInt!G13)-1)),VLOOKUP(LEFT(PinMuxInt!G13,FIND(".",PinMuxInt!G13)-1),Alias!$A$1:$B$200,2,FALSE))&amp;IF(ISERROR(FIND(".",PinMuxInt!G13)),"",RIGHT(PinMuxInt!G13,LEN(PinMuxInt!G13)-FIND(".",PinMuxInt!G13)+1))</f>
        <v>flexpwm4.PWMA[2]</v>
      </c>
      <c r="H13" s="156" t="str">
        <f>IF(ISERROR(VLOOKUP(LEFT(PinMuxInt!H13,FIND(".",PinMuxInt!H13)-1),Alias!$A$1:$B$200,2,FALSE)),IF(ISERROR(FIND(".",PinMuxInt!H13)),"",LEFT(PinMuxInt!H13,FIND(".",PinMuxInt!H13)-1)),VLOOKUP(LEFT(PinMuxInt!H13,FIND(".",PinMuxInt!H13)-1),Alias!$A$1:$B$200,2,FALSE))&amp;IF(ISERROR(FIND(".",PinMuxInt!H13)),"",RIGHT(PinMuxInt!H13,LEN(PinMuxInt!H13)-FIND(".",PinMuxInt!H13)+1))</f>
        <v>sai2.TX_DATA</v>
      </c>
      <c r="I13" s="156" t="str">
        <f>IF(ISERROR(VLOOKUP(LEFT(PinMuxInt!I13,FIND(".",PinMuxInt!I13)-1),Alias!$A$1:$B$200,2,FALSE)),IF(ISERROR(FIND(".",PinMuxInt!I13)),"",LEFT(PinMuxInt!I13,FIND(".",PinMuxInt!I13)-1)),VLOOKUP(LEFT(PinMuxInt!I13,FIND(".",PinMuxInt!I13)-1),Alias!$A$1:$B$200,2,FALSE))&amp;IF(ISERROR(FIND(".",PinMuxInt!I13)),"",RIGHT(PinMuxInt!I13,LEN(PinMuxInt!I13)-FIND(".",PinMuxInt!I13)+1))</f>
        <v>xbar1.XBAR_INOUT[6]</v>
      </c>
      <c r="J13" s="156" t="str">
        <f>IF(ISERROR(VLOOKUP(LEFT(PinMuxInt!J13,FIND(".",PinMuxInt!J13)-1),Alias!$A$1:$B$200,2,FALSE)),IF(ISERROR(FIND(".",PinMuxInt!J13)),"",LEFT(PinMuxInt!J13,FIND(".",PinMuxInt!J13)-1)),VLOOKUP(LEFT(PinMuxInt!J13,FIND(".",PinMuxInt!J13)-1),Alias!$A$1:$B$200,2,FALSE))&amp;IF(ISERROR(FIND(".",PinMuxInt!J13)),"",RIGHT(PinMuxInt!J13,LEN(PinMuxInt!J13)-FIND(".",PinMuxInt!J13)+1))</f>
        <v>flexio1.FLEXIO[4]</v>
      </c>
      <c r="K13" s="156" t="str">
        <f>IF(ISERROR(VLOOKUP(LEFT(PinMuxInt!K13,FIND(".",PinMuxInt!K13)-1),Alias!$A$1:$B$200,2,FALSE)),IF(ISERROR(FIND(".",PinMuxInt!K13)),"",LEFT(PinMuxInt!K13,FIND(".",PinMuxInt!K13)-1)),VLOOKUP(LEFT(PinMuxInt!K13,FIND(".",PinMuxInt!K13)-1),Alias!$A$1:$B$200,2,FALSE))&amp;IF(ISERROR(FIND(".",PinMuxInt!K13)),"",RIGHT(PinMuxInt!K13,LEN(PinMuxInt!K13)-FIND(".",PinMuxInt!K13)+1))</f>
        <v>gpio4.IO[4]</v>
      </c>
      <c r="L13" s="156" t="str">
        <f>IF(ISERROR(VLOOKUP(LEFT(PinMuxInt!L13,FIND(".",PinMuxInt!L13)-1),Alias!$A$1:$B$200,2,FALSE)),IF(ISERROR(FIND(".",PinMuxInt!L13)),"",LEFT(PinMuxInt!L13,FIND(".",PinMuxInt!L13)-1)),VLOOKUP(LEFT(PinMuxInt!L13,FIND(".",PinMuxInt!L13)-1),Alias!$A$1:$B$200,2,FALSE))&amp;IF(ISERROR(FIND(".",PinMuxInt!L13)),"",RIGHT(PinMuxInt!L13,LEN(PinMuxInt!L13)-FIND(".",PinMuxInt!L13)+1))</f>
        <v>anatop.USBPHY1_TSTO_RX_DISCON_DET</v>
      </c>
      <c r="M13" s="156" t="str">
        <f>IF(ISERROR(VLOOKUP(LEFT(PinMuxInt!M13,FIND(".",PinMuxInt!M13)-1),Alias!$A$1:$B$200,2,FALSE)),IF(ISERROR(FIND(".",PinMuxInt!M13)),"",LEFT(PinMuxInt!M13,FIND(".",PinMuxInt!M13)-1)),VLOOKUP(LEFT(PinMuxInt!M13,FIND(".",PinMuxInt!M13)-1),Alias!$A$1:$B$200,2,FALSE))&amp;IF(ISERROR(FIND(".",PinMuxInt!M13)),"",RIGHT(PinMuxInt!M13,LEN(PinMuxInt!M13)-FIND(".",PinMuxInt!M13)+1))</f>
        <v>sim_m.HADDR[0]</v>
      </c>
      <c r="N13" s="157" t="str">
        <f>IF(ISERROR(VLOOKUP(LEFT(PinMuxInt!N13,FIND(".",PinMuxInt!N13)-1),Alias!$A$1:$B$200,2,FALSE)),IF(ISERROR(FIND(".",PinMuxInt!N13)),"",LEFT(PinMuxInt!N13,FIND(".",PinMuxInt!N13)-1)),VLOOKUP(LEFT(PinMuxInt!N13,FIND(".",PinMuxInt!N13)-1),Alias!$A$1:$B$200,2,FALSE))&amp;IF(ISERROR(FIND(".",PinMuxInt!N13)),"",RIGHT(PinMuxInt!N13,LEN(PinMuxInt!N13)-FIND(".",PinMuxInt!N13)+1))</f>
        <v>gpio4.IO[4]</v>
      </c>
      <c r="O13" s="78"/>
      <c r="P13" s="430"/>
      <c r="Q13" s="79">
        <v>0</v>
      </c>
      <c r="R13" s="80" t="str">
        <f t="shared" ca="1" si="0"/>
        <v>semc.DATA[4]</v>
      </c>
      <c r="S13" s="430"/>
      <c r="T13" s="79">
        <v>0</v>
      </c>
      <c r="U13" s="83" t="str">
        <f t="shared" ca="1" si="6"/>
        <v>semc.DATA[4]</v>
      </c>
      <c r="V13" s="430"/>
      <c r="W13" s="79">
        <v>0</v>
      </c>
      <c r="X13" s="83" t="str">
        <f t="shared" ca="1" si="1"/>
        <v>semc.DATA[4]</v>
      </c>
      <c r="Y13" s="430"/>
      <c r="Z13" s="79">
        <v>0</v>
      </c>
      <c r="AA13" s="83" t="str">
        <f t="shared" ca="1" si="2"/>
        <v>semc.DATA[4]</v>
      </c>
      <c r="AB13" s="424" t="s">
        <v>1108</v>
      </c>
      <c r="AC13" s="79">
        <v>2</v>
      </c>
      <c r="AD13" s="83" t="str">
        <f t="shared" ca="1" si="3"/>
        <v>sai2.TX_DATA</v>
      </c>
      <c r="AE13" s="430"/>
      <c r="AF13" s="79">
        <v>0</v>
      </c>
      <c r="AG13" s="83" t="str">
        <f t="shared" ca="1" si="4"/>
        <v>semc.DATA[4]</v>
      </c>
      <c r="AH13" s="425"/>
      <c r="AI13" s="82">
        <v>1</v>
      </c>
      <c r="AJ13" s="83" t="str">
        <f t="shared" ca="1" si="7"/>
        <v>flexpwm4.PWMA[2]</v>
      </c>
      <c r="AK13" s="425"/>
      <c r="AL13" s="82">
        <v>1</v>
      </c>
      <c r="AM13" s="83" t="str">
        <f t="shared" ca="1" si="8"/>
        <v>flexpwm4.PWMA[2]</v>
      </c>
      <c r="AN13" s="430"/>
      <c r="AO13" s="82">
        <v>0</v>
      </c>
      <c r="AP13" s="83" t="str">
        <f t="shared" ca="1" si="5"/>
        <v>semc.DATA[4]</v>
      </c>
    </row>
    <row r="14" spans="2:47" s="15" customFormat="1" ht="13.5">
      <c r="B14" s="106" t="s">
        <v>786</v>
      </c>
      <c r="C14" s="107" t="str">
        <f>PinMuxInt!C14</f>
        <v>GPIO_EMC_05</v>
      </c>
      <c r="D14" s="156" t="str">
        <f>IF(ISERROR(VLOOKUP(LEFT(PinMuxInt!D14,FIND(".",PinMuxInt!D14)-1),Alias!$A$1:$B$200,2,FALSE)),IF(ISERROR(FIND(".",PinMuxInt!D14)),"",LEFT(PinMuxInt!D14,FIND(".",PinMuxInt!D14)-1)),VLOOKUP(LEFT(PinMuxInt!D14,FIND(".",PinMuxInt!D14)-1),Alias!$A$1:$B$200,2,FALSE))&amp;IF(ISERROR(FIND(".",PinMuxInt!D14)),"",RIGHT(PinMuxInt!D14,LEN(PinMuxInt!D14)-FIND(".",PinMuxInt!D14)+1))</f>
        <v/>
      </c>
      <c r="E14" s="156" t="str">
        <f>IF(ISERROR(VLOOKUP(LEFT(PinMuxInt!E14,FIND(".",PinMuxInt!E14)-1),Alias!$A$1:$B$200,2,FALSE)),IF(ISERROR(FIND(".",PinMuxInt!E14)),"",LEFT(PinMuxInt!E14,FIND(".",PinMuxInt!E14)-1)),VLOOKUP(LEFT(PinMuxInt!E14,FIND(".",PinMuxInt!E14)-1),Alias!$A$1:$B$200,2,FALSE))&amp;IF(ISERROR(FIND(".",PinMuxInt!E14)),"",RIGHT(PinMuxInt!E14,LEN(PinMuxInt!E14)-FIND(".",PinMuxInt!E14)+1))</f>
        <v/>
      </c>
      <c r="F14" s="156" t="str">
        <f>IF(ISERROR(VLOOKUP(LEFT(PinMuxInt!F14,FIND(".",PinMuxInt!F14)-1),Alias!$A$1:$B$200,2,FALSE)),IF(ISERROR(FIND(".",PinMuxInt!F14)),"",LEFT(PinMuxInt!F14,FIND(".",PinMuxInt!F14)-1)),VLOOKUP(LEFT(PinMuxInt!F14,FIND(".",PinMuxInt!F14)-1),Alias!$A$1:$B$200,2,FALSE))&amp;IF(ISERROR(FIND(".",PinMuxInt!F14)),"",RIGHT(PinMuxInt!F14,LEN(PinMuxInt!F14)-FIND(".",PinMuxInt!F14)+1))</f>
        <v>semc.DATA[5]</v>
      </c>
      <c r="G14" s="156" t="str">
        <f>IF(ISERROR(VLOOKUP(LEFT(PinMuxInt!G14,FIND(".",PinMuxInt!G14)-1),Alias!$A$1:$B$200,2,FALSE)),IF(ISERROR(FIND(".",PinMuxInt!G14)),"",LEFT(PinMuxInt!G14,FIND(".",PinMuxInt!G14)-1)),VLOOKUP(LEFT(PinMuxInt!G14,FIND(".",PinMuxInt!G14)-1),Alias!$A$1:$B$200,2,FALSE))&amp;IF(ISERROR(FIND(".",PinMuxInt!G14)),"",RIGHT(PinMuxInt!G14,LEN(PinMuxInt!G14)-FIND(".",PinMuxInt!G14)+1))</f>
        <v>flexpwm4.PWMB[2]</v>
      </c>
      <c r="H14" s="156" t="str">
        <f>IF(ISERROR(VLOOKUP(LEFT(PinMuxInt!H14,FIND(".",PinMuxInt!H14)-1),Alias!$A$1:$B$200,2,FALSE)),IF(ISERROR(FIND(".",PinMuxInt!H14)),"",LEFT(PinMuxInt!H14,FIND(".",PinMuxInt!H14)-1)),VLOOKUP(LEFT(PinMuxInt!H14,FIND(".",PinMuxInt!H14)-1),Alias!$A$1:$B$200,2,FALSE))&amp;IF(ISERROR(FIND(".",PinMuxInt!H14)),"",RIGHT(PinMuxInt!H14,LEN(PinMuxInt!H14)-FIND(".",PinMuxInt!H14)+1))</f>
        <v>sai2.TX_SYNC</v>
      </c>
      <c r="I14" s="156" t="str">
        <f>IF(ISERROR(VLOOKUP(LEFT(PinMuxInt!I14,FIND(".",PinMuxInt!I14)-1),Alias!$A$1:$B$200,2,FALSE)),IF(ISERROR(FIND(".",PinMuxInt!I14)),"",LEFT(PinMuxInt!I14,FIND(".",PinMuxInt!I14)-1)),VLOOKUP(LEFT(PinMuxInt!I14,FIND(".",PinMuxInt!I14)-1),Alias!$A$1:$B$200,2,FALSE))&amp;IF(ISERROR(FIND(".",PinMuxInt!I14)),"",RIGHT(PinMuxInt!I14,LEN(PinMuxInt!I14)-FIND(".",PinMuxInt!I14)+1))</f>
        <v>xbar1.XBAR_INOUT[7]</v>
      </c>
      <c r="J14" s="156" t="str">
        <f>IF(ISERROR(VLOOKUP(LEFT(PinMuxInt!J14,FIND(".",PinMuxInt!J14)-1),Alias!$A$1:$B$200,2,FALSE)),IF(ISERROR(FIND(".",PinMuxInt!J14)),"",LEFT(PinMuxInt!J14,FIND(".",PinMuxInt!J14)-1)),VLOOKUP(LEFT(PinMuxInt!J14,FIND(".",PinMuxInt!J14)-1),Alias!$A$1:$B$200,2,FALSE))&amp;IF(ISERROR(FIND(".",PinMuxInt!J14)),"",RIGHT(PinMuxInt!J14,LEN(PinMuxInt!J14)-FIND(".",PinMuxInt!J14)+1))</f>
        <v>flexio1.FLEXIO[5]</v>
      </c>
      <c r="K14" s="156" t="str">
        <f>IF(ISERROR(VLOOKUP(LEFT(PinMuxInt!K14,FIND(".",PinMuxInt!K14)-1),Alias!$A$1:$B$200,2,FALSE)),IF(ISERROR(FIND(".",PinMuxInt!K14)),"",LEFT(PinMuxInt!K14,FIND(".",PinMuxInt!K14)-1)),VLOOKUP(LEFT(PinMuxInt!K14,FIND(".",PinMuxInt!K14)-1),Alias!$A$1:$B$200,2,FALSE))&amp;IF(ISERROR(FIND(".",PinMuxInt!K14)),"",RIGHT(PinMuxInt!K14,LEN(PinMuxInt!K14)-FIND(".",PinMuxInt!K14)+1))</f>
        <v>gpio4.IO[5]</v>
      </c>
      <c r="L14" s="156" t="str">
        <f>IF(ISERROR(VLOOKUP(LEFT(PinMuxInt!L14,FIND(".",PinMuxInt!L14)-1),Alias!$A$1:$B$200,2,FALSE)),IF(ISERROR(FIND(".",PinMuxInt!L14)),"",LEFT(PinMuxInt!L14,FIND(".",PinMuxInt!L14)-1)),VLOOKUP(LEFT(PinMuxInt!L14,FIND(".",PinMuxInt!L14)-1),Alias!$A$1:$B$200,2,FALSE))&amp;IF(ISERROR(FIND(".",PinMuxInt!L14)),"",RIGHT(PinMuxInt!L14,LEN(PinMuxInt!L14)-FIND(".",PinMuxInt!L14)+1))</f>
        <v>anatop.USBPHY1_TSTO_RX_HS_RXD</v>
      </c>
      <c r="M14" s="156" t="str">
        <f>IF(ISERROR(VLOOKUP(LEFT(PinMuxInt!M14,FIND(".",PinMuxInt!M14)-1),Alias!$A$1:$B$200,2,FALSE)),IF(ISERROR(FIND(".",PinMuxInt!M14)),"",LEFT(PinMuxInt!M14,FIND(".",PinMuxInt!M14)-1)),VLOOKUP(LEFT(PinMuxInt!M14,FIND(".",PinMuxInt!M14)-1),Alias!$A$1:$B$200,2,FALSE))&amp;IF(ISERROR(FIND(".",PinMuxInt!M14)),"",RIGHT(PinMuxInt!M14,LEN(PinMuxInt!M14)-FIND(".",PinMuxInt!M14)+1))</f>
        <v>sim_m.HADDR[1]</v>
      </c>
      <c r="N14" s="157" t="str">
        <f>IF(ISERROR(VLOOKUP(LEFT(PinMuxInt!N14,FIND(".",PinMuxInt!N14)-1),Alias!$A$1:$B$200,2,FALSE)),IF(ISERROR(FIND(".",PinMuxInt!N14)),"",LEFT(PinMuxInt!N14,FIND(".",PinMuxInt!N14)-1)),VLOOKUP(LEFT(PinMuxInt!N14,FIND(".",PinMuxInt!N14)-1),Alias!$A$1:$B$200,2,FALSE))&amp;IF(ISERROR(FIND(".",PinMuxInt!N14)),"",RIGHT(PinMuxInt!N14,LEN(PinMuxInt!N14)-FIND(".",PinMuxInt!N14)+1))</f>
        <v>gpio4.IO[5]</v>
      </c>
      <c r="O14" s="78"/>
      <c r="P14" s="430"/>
      <c r="Q14" s="79">
        <v>0</v>
      </c>
      <c r="R14" s="80" t="str">
        <f t="shared" ca="1" si="0"/>
        <v>semc.DATA[5]</v>
      </c>
      <c r="S14" s="430"/>
      <c r="T14" s="79">
        <v>0</v>
      </c>
      <c r="U14" s="83" t="str">
        <f t="shared" ca="1" si="6"/>
        <v>semc.DATA[5]</v>
      </c>
      <c r="V14" s="430"/>
      <c r="W14" s="79">
        <v>0</v>
      </c>
      <c r="X14" s="83" t="str">
        <f t="shared" ca="1" si="1"/>
        <v>semc.DATA[5]</v>
      </c>
      <c r="Y14" s="430"/>
      <c r="Z14" s="79">
        <v>0</v>
      </c>
      <c r="AA14" s="83" t="str">
        <f t="shared" ca="1" si="2"/>
        <v>semc.DATA[5]</v>
      </c>
      <c r="AB14" s="430"/>
      <c r="AC14" s="79">
        <v>2</v>
      </c>
      <c r="AD14" s="83" t="str">
        <f t="shared" ca="1" si="3"/>
        <v>sai2.TX_SYNC</v>
      </c>
      <c r="AE14" s="430"/>
      <c r="AF14" s="79">
        <v>0</v>
      </c>
      <c r="AG14" s="83" t="str">
        <f t="shared" ca="1" si="4"/>
        <v>semc.DATA[5]</v>
      </c>
      <c r="AH14" s="425"/>
      <c r="AI14" s="82">
        <v>1</v>
      </c>
      <c r="AJ14" s="83" t="str">
        <f t="shared" ca="1" si="7"/>
        <v>flexpwm4.PWMB[2]</v>
      </c>
      <c r="AK14" s="425"/>
      <c r="AL14" s="82">
        <v>1</v>
      </c>
      <c r="AM14" s="83" t="str">
        <f t="shared" ca="1" si="8"/>
        <v>flexpwm4.PWMB[2]</v>
      </c>
      <c r="AN14" s="430"/>
      <c r="AO14" s="82">
        <v>0</v>
      </c>
      <c r="AP14" s="83" t="str">
        <f t="shared" ca="1" si="5"/>
        <v>semc.DATA[5]</v>
      </c>
    </row>
    <row r="15" spans="2:47" s="15" customFormat="1" ht="13.5">
      <c r="B15" s="106" t="s">
        <v>786</v>
      </c>
      <c r="C15" s="107" t="str">
        <f>PinMuxInt!C15</f>
        <v>GPIO_EMC_06</v>
      </c>
      <c r="D15" s="156" t="str">
        <f>IF(ISERROR(VLOOKUP(LEFT(PinMuxInt!D15,FIND(".",PinMuxInt!D15)-1),Alias!$A$1:$B$200,2,FALSE)),IF(ISERROR(FIND(".",PinMuxInt!D15)),"",LEFT(PinMuxInt!D15,FIND(".",PinMuxInt!D15)-1)),VLOOKUP(LEFT(PinMuxInt!D15,FIND(".",PinMuxInt!D15)-1),Alias!$A$1:$B$200,2,FALSE))&amp;IF(ISERROR(FIND(".",PinMuxInt!D15)),"",RIGHT(PinMuxInt!D15,LEN(PinMuxInt!D15)-FIND(".",PinMuxInt!D15)+1))</f>
        <v/>
      </c>
      <c r="E15" s="156" t="str">
        <f>IF(ISERROR(VLOOKUP(LEFT(PinMuxInt!E15,FIND(".",PinMuxInt!E15)-1),Alias!$A$1:$B$200,2,FALSE)),IF(ISERROR(FIND(".",PinMuxInt!E15)),"",LEFT(PinMuxInt!E15,FIND(".",PinMuxInt!E15)-1)),VLOOKUP(LEFT(PinMuxInt!E15,FIND(".",PinMuxInt!E15)-1),Alias!$A$1:$B$200,2,FALSE))&amp;IF(ISERROR(FIND(".",PinMuxInt!E15)),"",RIGHT(PinMuxInt!E15,LEN(PinMuxInt!E15)-FIND(".",PinMuxInt!E15)+1))</f>
        <v/>
      </c>
      <c r="F15" s="156" t="str">
        <f>IF(ISERROR(VLOOKUP(LEFT(PinMuxInt!F15,FIND(".",PinMuxInt!F15)-1),Alias!$A$1:$B$200,2,FALSE)),IF(ISERROR(FIND(".",PinMuxInt!F15)),"",LEFT(PinMuxInt!F15,FIND(".",PinMuxInt!F15)-1)),VLOOKUP(LEFT(PinMuxInt!F15,FIND(".",PinMuxInt!F15)-1),Alias!$A$1:$B$200,2,FALSE))&amp;IF(ISERROR(FIND(".",PinMuxInt!F15)),"",RIGHT(PinMuxInt!F15,LEN(PinMuxInt!F15)-FIND(".",PinMuxInt!F15)+1))</f>
        <v>semc.DATA[6]</v>
      </c>
      <c r="G15" s="156" t="str">
        <f>IF(ISERROR(VLOOKUP(LEFT(PinMuxInt!G15,FIND(".",PinMuxInt!G15)-1),Alias!$A$1:$B$200,2,FALSE)),IF(ISERROR(FIND(".",PinMuxInt!G15)),"",LEFT(PinMuxInt!G15,FIND(".",PinMuxInt!G15)-1)),VLOOKUP(LEFT(PinMuxInt!G15,FIND(".",PinMuxInt!G15)-1),Alias!$A$1:$B$200,2,FALSE))&amp;IF(ISERROR(FIND(".",PinMuxInt!G15)),"",RIGHT(PinMuxInt!G15,LEN(PinMuxInt!G15)-FIND(".",PinMuxInt!G15)+1))</f>
        <v>flexpwm2.PWMA[0]</v>
      </c>
      <c r="H15" s="156" t="str">
        <f>IF(ISERROR(VLOOKUP(LEFT(PinMuxInt!H15,FIND(".",PinMuxInt!H15)-1),Alias!$A$1:$B$200,2,FALSE)),IF(ISERROR(FIND(".",PinMuxInt!H15)),"",LEFT(PinMuxInt!H15,FIND(".",PinMuxInt!H15)-1)),VLOOKUP(LEFT(PinMuxInt!H15,FIND(".",PinMuxInt!H15)-1),Alias!$A$1:$B$200,2,FALSE))&amp;IF(ISERROR(FIND(".",PinMuxInt!H15)),"",RIGHT(PinMuxInt!H15,LEN(PinMuxInt!H15)-FIND(".",PinMuxInt!H15)+1))</f>
        <v>sai2.TX_BCLK</v>
      </c>
      <c r="I15" s="156" t="str">
        <f>IF(ISERROR(VLOOKUP(LEFT(PinMuxInt!I15,FIND(".",PinMuxInt!I15)-1),Alias!$A$1:$B$200,2,FALSE)),IF(ISERROR(FIND(".",PinMuxInt!I15)),"",LEFT(PinMuxInt!I15,FIND(".",PinMuxInt!I15)-1)),VLOOKUP(LEFT(PinMuxInt!I15,FIND(".",PinMuxInt!I15)-1),Alias!$A$1:$B$200,2,FALSE))&amp;IF(ISERROR(FIND(".",PinMuxInt!I15)),"",RIGHT(PinMuxInt!I15,LEN(PinMuxInt!I15)-FIND(".",PinMuxInt!I15)+1))</f>
        <v>xbar1.XBAR_INOUT[8]</v>
      </c>
      <c r="J15" s="156" t="str">
        <f>IF(ISERROR(VLOOKUP(LEFT(PinMuxInt!J15,FIND(".",PinMuxInt!J15)-1),Alias!$A$1:$B$200,2,FALSE)),IF(ISERROR(FIND(".",PinMuxInt!J15)),"",LEFT(PinMuxInt!J15,FIND(".",PinMuxInt!J15)-1)),VLOOKUP(LEFT(PinMuxInt!J15,FIND(".",PinMuxInt!J15)-1),Alias!$A$1:$B$200,2,FALSE))&amp;IF(ISERROR(FIND(".",PinMuxInt!J15)),"",RIGHT(PinMuxInt!J15,LEN(PinMuxInt!J15)-FIND(".",PinMuxInt!J15)+1))</f>
        <v>flexio1.FLEXIO[6]</v>
      </c>
      <c r="K15" s="156" t="str">
        <f>IF(ISERROR(VLOOKUP(LEFT(PinMuxInt!K15,FIND(".",PinMuxInt!K15)-1),Alias!$A$1:$B$200,2,FALSE)),IF(ISERROR(FIND(".",PinMuxInt!K15)),"",LEFT(PinMuxInt!K15,FIND(".",PinMuxInt!K15)-1)),VLOOKUP(LEFT(PinMuxInt!K15,FIND(".",PinMuxInt!K15)-1),Alias!$A$1:$B$200,2,FALSE))&amp;IF(ISERROR(FIND(".",PinMuxInt!K15)),"",RIGHT(PinMuxInt!K15,LEN(PinMuxInt!K15)-FIND(".",PinMuxInt!K15)+1))</f>
        <v>gpio4.IO[6]</v>
      </c>
      <c r="L15" s="156" t="str">
        <f>IF(ISERROR(VLOOKUP(LEFT(PinMuxInt!L15,FIND(".",PinMuxInt!L15)-1),Alias!$A$1:$B$200,2,FALSE)),IF(ISERROR(FIND(".",PinMuxInt!L15)),"",LEFT(PinMuxInt!L15,FIND(".",PinMuxInt!L15)-1)),VLOOKUP(LEFT(PinMuxInt!L15,FIND(".",PinMuxInt!L15)-1),Alias!$A$1:$B$200,2,FALSE))&amp;IF(ISERROR(FIND(".",PinMuxInt!L15)),"",RIGHT(PinMuxInt!L15,LEN(PinMuxInt!L15)-FIND(".",PinMuxInt!L15)+1))</f>
        <v>anatop.USBPHY2_TSTO_RX_FS_RXD</v>
      </c>
      <c r="M15" s="156" t="str">
        <f>IF(ISERROR(VLOOKUP(LEFT(PinMuxInt!M15,FIND(".",PinMuxInt!M15)-1),Alias!$A$1:$B$200,2,FALSE)),IF(ISERROR(FIND(".",PinMuxInt!M15)),"",LEFT(PinMuxInt!M15,FIND(".",PinMuxInt!M15)-1)),VLOOKUP(LEFT(PinMuxInt!M15,FIND(".",PinMuxInt!M15)-1),Alias!$A$1:$B$200,2,FALSE))&amp;IF(ISERROR(FIND(".",PinMuxInt!M15)),"",RIGHT(PinMuxInt!M15,LEN(PinMuxInt!M15)-FIND(".",PinMuxInt!M15)+1))</f>
        <v>sim_m.HADDR[2]</v>
      </c>
      <c r="N15" s="157" t="str">
        <f>IF(ISERROR(VLOOKUP(LEFT(PinMuxInt!N15,FIND(".",PinMuxInt!N15)-1),Alias!$A$1:$B$200,2,FALSE)),IF(ISERROR(FIND(".",PinMuxInt!N15)),"",LEFT(PinMuxInt!N15,FIND(".",PinMuxInt!N15)-1)),VLOOKUP(LEFT(PinMuxInt!N15,FIND(".",PinMuxInt!N15)-1),Alias!$A$1:$B$200,2,FALSE))&amp;IF(ISERROR(FIND(".",PinMuxInt!N15)),"",RIGHT(PinMuxInt!N15,LEN(PinMuxInt!N15)-FIND(".",PinMuxInt!N15)+1))</f>
        <v>gpio4.IO[6]</v>
      </c>
      <c r="O15" s="78"/>
      <c r="P15" s="430"/>
      <c r="Q15" s="79">
        <v>0</v>
      </c>
      <c r="R15" s="80" t="str">
        <f t="shared" ca="1" si="0"/>
        <v>semc.DATA[6]</v>
      </c>
      <c r="S15" s="430"/>
      <c r="T15" s="79">
        <v>0</v>
      </c>
      <c r="U15" s="83" t="str">
        <f t="shared" ca="1" si="6"/>
        <v>semc.DATA[6]</v>
      </c>
      <c r="V15" s="430"/>
      <c r="W15" s="79">
        <v>0</v>
      </c>
      <c r="X15" s="83" t="str">
        <f t="shared" ca="1" si="1"/>
        <v>semc.DATA[6]</v>
      </c>
      <c r="Y15" s="430"/>
      <c r="Z15" s="79">
        <v>0</v>
      </c>
      <c r="AA15" s="83" t="str">
        <f t="shared" ca="1" si="2"/>
        <v>semc.DATA[6]</v>
      </c>
      <c r="AB15" s="430"/>
      <c r="AC15" s="79">
        <v>2</v>
      </c>
      <c r="AD15" s="83" t="str">
        <f t="shared" ca="1" si="3"/>
        <v>sai2.TX_BCLK</v>
      </c>
      <c r="AE15" s="430"/>
      <c r="AF15" s="79">
        <v>0</v>
      </c>
      <c r="AG15" s="83" t="str">
        <f t="shared" ca="1" si="4"/>
        <v>semc.DATA[6]</v>
      </c>
      <c r="AH15" s="425"/>
      <c r="AI15" s="82">
        <v>1</v>
      </c>
      <c r="AJ15" s="83" t="str">
        <f t="shared" ca="1" si="7"/>
        <v>flexpwm2.PWMA[0]</v>
      </c>
      <c r="AK15" s="425"/>
      <c r="AL15" s="82">
        <v>1</v>
      </c>
      <c r="AM15" s="83" t="str">
        <f t="shared" ca="1" si="8"/>
        <v>flexpwm2.PWMA[0]</v>
      </c>
      <c r="AN15" s="430"/>
      <c r="AO15" s="82">
        <v>0</v>
      </c>
      <c r="AP15" s="83" t="str">
        <f t="shared" ca="1" si="5"/>
        <v>semc.DATA[6]</v>
      </c>
    </row>
    <row r="16" spans="2:47" s="15" customFormat="1" ht="13.5">
      <c r="B16" s="106" t="s">
        <v>786</v>
      </c>
      <c r="C16" s="107" t="str">
        <f>PinMuxInt!C16</f>
        <v>GPIO_EMC_07</v>
      </c>
      <c r="D16" s="156" t="str">
        <f>IF(ISERROR(VLOOKUP(LEFT(PinMuxInt!D16,FIND(".",PinMuxInt!D16)-1),Alias!$A$1:$B$200,2,FALSE)),IF(ISERROR(FIND(".",PinMuxInt!D16)),"",LEFT(PinMuxInt!D16,FIND(".",PinMuxInt!D16)-1)),VLOOKUP(LEFT(PinMuxInt!D16,FIND(".",PinMuxInt!D16)-1),Alias!$A$1:$B$200,2,FALSE))&amp;IF(ISERROR(FIND(".",PinMuxInt!D16)),"",RIGHT(PinMuxInt!D16,LEN(PinMuxInt!D16)-FIND(".",PinMuxInt!D16)+1))</f>
        <v/>
      </c>
      <c r="E16" s="156" t="str">
        <f>IF(ISERROR(VLOOKUP(LEFT(PinMuxInt!E16,FIND(".",PinMuxInt!E16)-1),Alias!$A$1:$B$200,2,FALSE)),IF(ISERROR(FIND(".",PinMuxInt!E16)),"",LEFT(PinMuxInt!E16,FIND(".",PinMuxInt!E16)-1)),VLOOKUP(LEFT(PinMuxInt!E16,FIND(".",PinMuxInt!E16)-1),Alias!$A$1:$B$200,2,FALSE))&amp;IF(ISERROR(FIND(".",PinMuxInt!E16)),"",RIGHT(PinMuxInt!E16,LEN(PinMuxInt!E16)-FIND(".",PinMuxInt!E16)+1))</f>
        <v/>
      </c>
      <c r="F16" s="156" t="str">
        <f>IF(ISERROR(VLOOKUP(LEFT(PinMuxInt!F16,FIND(".",PinMuxInt!F16)-1),Alias!$A$1:$B$200,2,FALSE)),IF(ISERROR(FIND(".",PinMuxInt!F16)),"",LEFT(PinMuxInt!F16,FIND(".",PinMuxInt!F16)-1)),VLOOKUP(LEFT(PinMuxInt!F16,FIND(".",PinMuxInt!F16)-1),Alias!$A$1:$B$200,2,FALSE))&amp;IF(ISERROR(FIND(".",PinMuxInt!F16)),"",RIGHT(PinMuxInt!F16,LEN(PinMuxInt!F16)-FIND(".",PinMuxInt!F16)+1))</f>
        <v>semc.DATA[7]</v>
      </c>
      <c r="G16" s="156" t="str">
        <f>IF(ISERROR(VLOOKUP(LEFT(PinMuxInt!G16,FIND(".",PinMuxInt!G16)-1),Alias!$A$1:$B$200,2,FALSE)),IF(ISERROR(FIND(".",PinMuxInt!G16)),"",LEFT(PinMuxInt!G16,FIND(".",PinMuxInt!G16)-1)),VLOOKUP(LEFT(PinMuxInt!G16,FIND(".",PinMuxInt!G16)-1),Alias!$A$1:$B$200,2,FALSE))&amp;IF(ISERROR(FIND(".",PinMuxInt!G16)),"",RIGHT(PinMuxInt!G16,LEN(PinMuxInt!G16)-FIND(".",PinMuxInt!G16)+1))</f>
        <v>flexpwm2.PWMB[0]</v>
      </c>
      <c r="H16" s="156" t="str">
        <f>IF(ISERROR(VLOOKUP(LEFT(PinMuxInt!H16,FIND(".",PinMuxInt!H16)-1),Alias!$A$1:$B$200,2,FALSE)),IF(ISERROR(FIND(".",PinMuxInt!H16)),"",LEFT(PinMuxInt!H16,FIND(".",PinMuxInt!H16)-1)),VLOOKUP(LEFT(PinMuxInt!H16,FIND(".",PinMuxInt!H16)-1),Alias!$A$1:$B$200,2,FALSE))&amp;IF(ISERROR(FIND(".",PinMuxInt!H16)),"",RIGHT(PinMuxInt!H16,LEN(PinMuxInt!H16)-FIND(".",PinMuxInt!H16)+1))</f>
        <v>sai2.MCLK</v>
      </c>
      <c r="I16" s="156" t="str">
        <f>IF(ISERROR(VLOOKUP(LEFT(PinMuxInt!I16,FIND(".",PinMuxInt!I16)-1),Alias!$A$1:$B$200,2,FALSE)),IF(ISERROR(FIND(".",PinMuxInt!I16)),"",LEFT(PinMuxInt!I16,FIND(".",PinMuxInt!I16)-1)),VLOOKUP(LEFT(PinMuxInt!I16,FIND(".",PinMuxInt!I16)-1),Alias!$A$1:$B$200,2,FALSE))&amp;IF(ISERROR(FIND(".",PinMuxInt!I16)),"",RIGHT(PinMuxInt!I16,LEN(PinMuxInt!I16)-FIND(".",PinMuxInt!I16)+1))</f>
        <v>xbar1.XBAR_INOUT[9]</v>
      </c>
      <c r="J16" s="156" t="str">
        <f>IF(ISERROR(VLOOKUP(LEFT(PinMuxInt!J16,FIND(".",PinMuxInt!J16)-1),Alias!$A$1:$B$200,2,FALSE)),IF(ISERROR(FIND(".",PinMuxInt!J16)),"",LEFT(PinMuxInt!J16,FIND(".",PinMuxInt!J16)-1)),VLOOKUP(LEFT(PinMuxInt!J16,FIND(".",PinMuxInt!J16)-1),Alias!$A$1:$B$200,2,FALSE))&amp;IF(ISERROR(FIND(".",PinMuxInt!J16)),"",RIGHT(PinMuxInt!J16,LEN(PinMuxInt!J16)-FIND(".",PinMuxInt!J16)+1))</f>
        <v>flexio1.FLEXIO[7]</v>
      </c>
      <c r="K16" s="156" t="str">
        <f>IF(ISERROR(VLOOKUP(LEFT(PinMuxInt!K16,FIND(".",PinMuxInt!K16)-1),Alias!$A$1:$B$200,2,FALSE)),IF(ISERROR(FIND(".",PinMuxInt!K16)),"",LEFT(PinMuxInt!K16,FIND(".",PinMuxInt!K16)-1)),VLOOKUP(LEFT(PinMuxInt!K16,FIND(".",PinMuxInt!K16)-1),Alias!$A$1:$B$200,2,FALSE))&amp;IF(ISERROR(FIND(".",PinMuxInt!K16)),"",RIGHT(PinMuxInt!K16,LEN(PinMuxInt!K16)-FIND(".",PinMuxInt!K16)+1))</f>
        <v>gpio4.IO[7]</v>
      </c>
      <c r="L16" s="156" t="str">
        <f>IF(ISERROR(VLOOKUP(LEFT(PinMuxInt!L16,FIND(".",PinMuxInt!L16)-1),Alias!$A$1:$B$200,2,FALSE)),IF(ISERROR(FIND(".",PinMuxInt!L16)),"",LEFT(PinMuxInt!L16,FIND(".",PinMuxInt!L16)-1)),VLOOKUP(LEFT(PinMuxInt!L16,FIND(".",PinMuxInt!L16)-1),Alias!$A$1:$B$200,2,FALSE))&amp;IF(ISERROR(FIND(".",PinMuxInt!L16)),"",RIGHT(PinMuxInt!L16,LEN(PinMuxInt!L16)-FIND(".",PinMuxInt!L16)+1))</f>
        <v>anatop.USBPHY1_TSTO_RX_FS_RXD</v>
      </c>
      <c r="M16" s="156" t="str">
        <f>IF(ISERROR(VLOOKUP(LEFT(PinMuxInt!M16,FIND(".",PinMuxInt!M16)-1),Alias!$A$1:$B$200,2,FALSE)),IF(ISERROR(FIND(".",PinMuxInt!M16)),"",LEFT(PinMuxInt!M16,FIND(".",PinMuxInt!M16)-1)),VLOOKUP(LEFT(PinMuxInt!M16,FIND(".",PinMuxInt!M16)-1),Alias!$A$1:$B$200,2,FALSE))&amp;IF(ISERROR(FIND(".",PinMuxInt!M16)),"",RIGHT(PinMuxInt!M16,LEN(PinMuxInt!M16)-FIND(".",PinMuxInt!M16)+1))</f>
        <v>sim_m.HADDR[3]</v>
      </c>
      <c r="N16" s="157" t="str">
        <f>IF(ISERROR(VLOOKUP(LEFT(PinMuxInt!N16,FIND(".",PinMuxInt!N16)-1),Alias!$A$1:$B$200,2,FALSE)),IF(ISERROR(FIND(".",PinMuxInt!N16)),"",LEFT(PinMuxInt!N16,FIND(".",PinMuxInt!N16)-1)),VLOOKUP(LEFT(PinMuxInt!N16,FIND(".",PinMuxInt!N16)-1),Alias!$A$1:$B$200,2,FALSE))&amp;IF(ISERROR(FIND(".",PinMuxInt!N16)),"",RIGHT(PinMuxInt!N16,LEN(PinMuxInt!N16)-FIND(".",PinMuxInt!N16)+1))</f>
        <v>gpio4.IO[7]</v>
      </c>
      <c r="O16" s="78"/>
      <c r="P16" s="430"/>
      <c r="Q16" s="79">
        <v>0</v>
      </c>
      <c r="R16" s="80" t="str">
        <f t="shared" ca="1" si="0"/>
        <v>semc.DATA[7]</v>
      </c>
      <c r="S16" s="430"/>
      <c r="T16" s="79">
        <v>0</v>
      </c>
      <c r="U16" s="83" t="str">
        <f t="shared" ca="1" si="6"/>
        <v>semc.DATA[7]</v>
      </c>
      <c r="V16" s="430"/>
      <c r="W16" s="79">
        <v>0</v>
      </c>
      <c r="X16" s="83" t="str">
        <f t="shared" ca="1" si="1"/>
        <v>semc.DATA[7]</v>
      </c>
      <c r="Y16" s="430"/>
      <c r="Z16" s="79">
        <v>0</v>
      </c>
      <c r="AA16" s="83" t="str">
        <f t="shared" ca="1" si="2"/>
        <v>semc.DATA[7]</v>
      </c>
      <c r="AB16" s="430"/>
      <c r="AC16" s="79">
        <v>2</v>
      </c>
      <c r="AD16" s="83" t="str">
        <f t="shared" ca="1" si="3"/>
        <v>sai2.MCLK</v>
      </c>
      <c r="AE16" s="430"/>
      <c r="AF16" s="79">
        <v>0</v>
      </c>
      <c r="AG16" s="83" t="str">
        <f t="shared" ca="1" si="4"/>
        <v>semc.DATA[7]</v>
      </c>
      <c r="AH16" s="425"/>
      <c r="AI16" s="82">
        <v>1</v>
      </c>
      <c r="AJ16" s="83" t="str">
        <f t="shared" ca="1" si="7"/>
        <v>flexpwm2.PWMB[0]</v>
      </c>
      <c r="AK16" s="425"/>
      <c r="AL16" s="82">
        <v>1</v>
      </c>
      <c r="AM16" s="83" t="str">
        <f t="shared" ca="1" si="8"/>
        <v>flexpwm2.PWMB[0]</v>
      </c>
      <c r="AN16" s="430"/>
      <c r="AO16" s="82">
        <v>0</v>
      </c>
      <c r="AP16" s="83" t="str">
        <f t="shared" ca="1" si="5"/>
        <v>semc.DATA[7]</v>
      </c>
    </row>
    <row r="17" spans="2:42" s="15" customFormat="1" ht="13.5">
      <c r="B17" s="106" t="s">
        <v>786</v>
      </c>
      <c r="C17" s="107" t="str">
        <f>PinMuxInt!C17</f>
        <v>GPIO_EMC_08</v>
      </c>
      <c r="D17" s="156" t="str">
        <f>IF(ISERROR(VLOOKUP(LEFT(PinMuxInt!D17,FIND(".",PinMuxInt!D17)-1),Alias!$A$1:$B$200,2,FALSE)),IF(ISERROR(FIND(".",PinMuxInt!D17)),"",LEFT(PinMuxInt!D17,FIND(".",PinMuxInt!D17)-1)),VLOOKUP(LEFT(PinMuxInt!D17,FIND(".",PinMuxInt!D17)-1),Alias!$A$1:$B$200,2,FALSE))&amp;IF(ISERROR(FIND(".",PinMuxInt!D17)),"",RIGHT(PinMuxInt!D17,LEN(PinMuxInt!D17)-FIND(".",PinMuxInt!D17)+1))</f>
        <v/>
      </c>
      <c r="E17" s="156" t="str">
        <f>IF(ISERROR(VLOOKUP(LEFT(PinMuxInt!E17,FIND(".",PinMuxInt!E17)-1),Alias!$A$1:$B$200,2,FALSE)),IF(ISERROR(FIND(".",PinMuxInt!E17)),"",LEFT(PinMuxInt!E17,FIND(".",PinMuxInt!E17)-1)),VLOOKUP(LEFT(PinMuxInt!E17,FIND(".",PinMuxInt!E17)-1),Alias!$A$1:$B$200,2,FALSE))&amp;IF(ISERROR(FIND(".",PinMuxInt!E17)),"",RIGHT(PinMuxInt!E17,LEN(PinMuxInt!E17)-FIND(".",PinMuxInt!E17)+1))</f>
        <v/>
      </c>
      <c r="F17" s="156" t="str">
        <f>IF(ISERROR(VLOOKUP(LEFT(PinMuxInt!F17,FIND(".",PinMuxInt!F17)-1),Alias!$A$1:$B$200,2,FALSE)),IF(ISERROR(FIND(".",PinMuxInt!F17)),"",LEFT(PinMuxInt!F17,FIND(".",PinMuxInt!F17)-1)),VLOOKUP(LEFT(PinMuxInt!F17,FIND(".",PinMuxInt!F17)-1),Alias!$A$1:$B$200,2,FALSE))&amp;IF(ISERROR(FIND(".",PinMuxInt!F17)),"",RIGHT(PinMuxInt!F17,LEN(PinMuxInt!F17)-FIND(".",PinMuxInt!F17)+1))</f>
        <v>semc.DM[0]</v>
      </c>
      <c r="G17" s="156" t="str">
        <f>IF(ISERROR(VLOOKUP(LEFT(PinMuxInt!G17,FIND(".",PinMuxInt!G17)-1),Alias!$A$1:$B$200,2,FALSE)),IF(ISERROR(FIND(".",PinMuxInt!G17)),"",LEFT(PinMuxInt!G17,FIND(".",PinMuxInt!G17)-1)),VLOOKUP(LEFT(PinMuxInt!G17,FIND(".",PinMuxInt!G17)-1),Alias!$A$1:$B$200,2,FALSE))&amp;IF(ISERROR(FIND(".",PinMuxInt!G17)),"",RIGHT(PinMuxInt!G17,LEN(PinMuxInt!G17)-FIND(".",PinMuxInt!G17)+1))</f>
        <v>flexpwm2.PWMA[1]</v>
      </c>
      <c r="H17" s="156" t="str">
        <f>IF(ISERROR(VLOOKUP(LEFT(PinMuxInt!H17,FIND(".",PinMuxInt!H17)-1),Alias!$A$1:$B$200,2,FALSE)),IF(ISERROR(FIND(".",PinMuxInt!H17)),"",LEFT(PinMuxInt!H17,FIND(".",PinMuxInt!H17)-1)),VLOOKUP(LEFT(PinMuxInt!H17,FIND(".",PinMuxInt!H17)-1),Alias!$A$1:$B$200,2,FALSE))&amp;IF(ISERROR(FIND(".",PinMuxInt!H17)),"",RIGHT(PinMuxInt!H17,LEN(PinMuxInt!H17)-FIND(".",PinMuxInt!H17)+1))</f>
        <v>sai2.RX_DATA</v>
      </c>
      <c r="I17" s="156" t="str">
        <f>IF(ISERROR(VLOOKUP(LEFT(PinMuxInt!I17,FIND(".",PinMuxInt!I17)-1),Alias!$A$1:$B$200,2,FALSE)),IF(ISERROR(FIND(".",PinMuxInt!I17)),"",LEFT(PinMuxInt!I17,FIND(".",PinMuxInt!I17)-1)),VLOOKUP(LEFT(PinMuxInt!I17,FIND(".",PinMuxInt!I17)-1),Alias!$A$1:$B$200,2,FALSE))&amp;IF(ISERROR(FIND(".",PinMuxInt!I17)),"",RIGHT(PinMuxInt!I17,LEN(PinMuxInt!I17)-FIND(".",PinMuxInt!I17)+1))</f>
        <v>xbar1.XBAR_INOUT[17]</v>
      </c>
      <c r="J17" s="156" t="str">
        <f>IF(ISERROR(VLOOKUP(LEFT(PinMuxInt!J17,FIND(".",PinMuxInt!J17)-1),Alias!$A$1:$B$200,2,FALSE)),IF(ISERROR(FIND(".",PinMuxInt!J17)),"",LEFT(PinMuxInt!J17,FIND(".",PinMuxInt!J17)-1)),VLOOKUP(LEFT(PinMuxInt!J17,FIND(".",PinMuxInt!J17)-1),Alias!$A$1:$B$200,2,FALSE))&amp;IF(ISERROR(FIND(".",PinMuxInt!J17)),"",RIGHT(PinMuxInt!J17,LEN(PinMuxInt!J17)-FIND(".",PinMuxInt!J17)+1))</f>
        <v>flexio1.FLEXIO[8]</v>
      </c>
      <c r="K17" s="156" t="str">
        <f>IF(ISERROR(VLOOKUP(LEFT(PinMuxInt!K17,FIND(".",PinMuxInt!K17)-1),Alias!$A$1:$B$200,2,FALSE)),IF(ISERROR(FIND(".",PinMuxInt!K17)),"",LEFT(PinMuxInt!K17,FIND(".",PinMuxInt!K17)-1)),VLOOKUP(LEFT(PinMuxInt!K17,FIND(".",PinMuxInt!K17)-1),Alias!$A$1:$B$200,2,FALSE))&amp;IF(ISERROR(FIND(".",PinMuxInt!K17)),"",RIGHT(PinMuxInt!K17,LEN(PinMuxInt!K17)-FIND(".",PinMuxInt!K17)+1))</f>
        <v>gpio4.IO[8]</v>
      </c>
      <c r="L17" s="156" t="str">
        <f>IF(ISERROR(VLOOKUP(LEFT(PinMuxInt!L17,FIND(".",PinMuxInt!L17)-1),Alias!$A$1:$B$200,2,FALSE)),IF(ISERROR(FIND(".",PinMuxInt!L17)),"",LEFT(PinMuxInt!L17,FIND(".",PinMuxInt!L17)-1)),VLOOKUP(LEFT(PinMuxInt!L17,FIND(".",PinMuxInt!L17)-1),Alias!$A$1:$B$200,2,FALSE))&amp;IF(ISERROR(FIND(".",PinMuxInt!L17)),"",RIGHT(PinMuxInt!L17,LEN(PinMuxInt!L17)-FIND(".",PinMuxInt!L17)+1))</f>
        <v>anatop.USBPHY1_TSTI_TX_DP</v>
      </c>
      <c r="M17" s="156" t="str">
        <f>IF(ISERROR(VLOOKUP(LEFT(PinMuxInt!M17,FIND(".",PinMuxInt!M17)-1),Alias!$A$1:$B$200,2,FALSE)),IF(ISERROR(FIND(".",PinMuxInt!M17)),"",LEFT(PinMuxInt!M17,FIND(".",PinMuxInt!M17)-1)),VLOOKUP(LEFT(PinMuxInt!M17,FIND(".",PinMuxInt!M17)-1),Alias!$A$1:$B$200,2,FALSE))&amp;IF(ISERROR(FIND(".",PinMuxInt!M17)),"",RIGHT(PinMuxInt!M17,LEN(PinMuxInt!M17)-FIND(".",PinMuxInt!M17)+1))</f>
        <v>sim_m.HADDR[4]</v>
      </c>
      <c r="N17" s="157" t="str">
        <f>IF(ISERROR(VLOOKUP(LEFT(PinMuxInt!N17,FIND(".",PinMuxInt!N17)-1),Alias!$A$1:$B$200,2,FALSE)),IF(ISERROR(FIND(".",PinMuxInt!N17)),"",LEFT(PinMuxInt!N17,FIND(".",PinMuxInt!N17)-1)),VLOOKUP(LEFT(PinMuxInt!N17,FIND(".",PinMuxInt!N17)-1),Alias!$A$1:$B$200,2,FALSE))&amp;IF(ISERROR(FIND(".",PinMuxInt!N17)),"",RIGHT(PinMuxInt!N17,LEN(PinMuxInt!N17)-FIND(".",PinMuxInt!N17)+1))</f>
        <v>gpio4.IO[8]</v>
      </c>
      <c r="O17" s="78"/>
      <c r="P17" s="430"/>
      <c r="Q17" s="79">
        <v>0</v>
      </c>
      <c r="R17" s="80" t="str">
        <f t="shared" ca="1" si="0"/>
        <v>semc.DM[0]</v>
      </c>
      <c r="S17" s="430"/>
      <c r="T17" s="79">
        <v>0</v>
      </c>
      <c r="U17" s="83" t="str">
        <f t="shared" ca="1" si="6"/>
        <v>semc.DM[0]</v>
      </c>
      <c r="V17" s="430"/>
      <c r="W17" s="79">
        <v>0</v>
      </c>
      <c r="X17" s="83" t="str">
        <f t="shared" ca="1" si="1"/>
        <v>semc.DM[0]</v>
      </c>
      <c r="Y17" s="430"/>
      <c r="Z17" s="79">
        <v>0</v>
      </c>
      <c r="AA17" s="83" t="str">
        <f t="shared" ca="1" si="2"/>
        <v>semc.DM[0]</v>
      </c>
      <c r="AB17" s="430"/>
      <c r="AC17" s="79">
        <v>2</v>
      </c>
      <c r="AD17" s="83" t="str">
        <f t="shared" ca="1" si="3"/>
        <v>sai2.RX_DATA</v>
      </c>
      <c r="AE17" s="430"/>
      <c r="AF17" s="79">
        <v>0</v>
      </c>
      <c r="AG17" s="83" t="str">
        <f t="shared" ca="1" si="4"/>
        <v>semc.DM[0]</v>
      </c>
      <c r="AH17" s="425"/>
      <c r="AI17" s="82">
        <v>1</v>
      </c>
      <c r="AJ17" s="83" t="str">
        <f t="shared" ca="1" si="7"/>
        <v>flexpwm2.PWMA[1]</v>
      </c>
      <c r="AK17" s="425"/>
      <c r="AL17" s="82">
        <v>1</v>
      </c>
      <c r="AM17" s="83" t="str">
        <f t="shared" ca="1" si="8"/>
        <v>flexpwm2.PWMA[1]</v>
      </c>
      <c r="AN17" s="430"/>
      <c r="AO17" s="82">
        <v>0</v>
      </c>
      <c r="AP17" s="83" t="str">
        <f t="shared" ca="1" si="5"/>
        <v>semc.DM[0]</v>
      </c>
    </row>
    <row r="18" spans="2:42" s="15" customFormat="1" ht="13.5">
      <c r="B18" s="106" t="s">
        <v>786</v>
      </c>
      <c r="C18" s="107" t="str">
        <f>PinMuxInt!C18</f>
        <v>GPIO_EMC_09</v>
      </c>
      <c r="D18" s="156" t="str">
        <f>IF(ISERROR(VLOOKUP(LEFT(PinMuxInt!D18,FIND(".",PinMuxInt!D18)-1),Alias!$A$1:$B$200,2,FALSE)),IF(ISERROR(FIND(".",PinMuxInt!D18)),"",LEFT(PinMuxInt!D18,FIND(".",PinMuxInt!D18)-1)),VLOOKUP(LEFT(PinMuxInt!D18,FIND(".",PinMuxInt!D18)-1),Alias!$A$1:$B$200,2,FALSE))&amp;IF(ISERROR(FIND(".",PinMuxInt!D18)),"",RIGHT(PinMuxInt!D18,LEN(PinMuxInt!D18)-FIND(".",PinMuxInt!D18)+1))</f>
        <v/>
      </c>
      <c r="E18" s="156" t="str">
        <f>IF(ISERROR(VLOOKUP(LEFT(PinMuxInt!E18,FIND(".",PinMuxInt!E18)-1),Alias!$A$1:$B$200,2,FALSE)),IF(ISERROR(FIND(".",PinMuxInt!E18)),"",LEFT(PinMuxInt!E18,FIND(".",PinMuxInt!E18)-1)),VLOOKUP(LEFT(PinMuxInt!E18,FIND(".",PinMuxInt!E18)-1),Alias!$A$1:$B$200,2,FALSE))&amp;IF(ISERROR(FIND(".",PinMuxInt!E18)),"",RIGHT(PinMuxInt!E18,LEN(PinMuxInt!E18)-FIND(".",PinMuxInt!E18)+1))</f>
        <v/>
      </c>
      <c r="F18" s="156" t="str">
        <f>IF(ISERROR(VLOOKUP(LEFT(PinMuxInt!F18,FIND(".",PinMuxInt!F18)-1),Alias!$A$1:$B$200,2,FALSE)),IF(ISERROR(FIND(".",PinMuxInt!F18)),"",LEFT(PinMuxInt!F18,FIND(".",PinMuxInt!F18)-1)),VLOOKUP(LEFT(PinMuxInt!F18,FIND(".",PinMuxInt!F18)-1),Alias!$A$1:$B$200,2,FALSE))&amp;IF(ISERROR(FIND(".",PinMuxInt!F18)),"",RIGHT(PinMuxInt!F18,LEN(PinMuxInt!F18)-FIND(".",PinMuxInt!F18)+1))</f>
        <v>semc.ADDR[0]</v>
      </c>
      <c r="G18" s="156" t="str">
        <f>IF(ISERROR(VLOOKUP(LEFT(PinMuxInt!G18,FIND(".",PinMuxInt!G18)-1),Alias!$A$1:$B$200,2,FALSE)),IF(ISERROR(FIND(".",PinMuxInt!G18)),"",LEFT(PinMuxInt!G18,FIND(".",PinMuxInt!G18)-1)),VLOOKUP(LEFT(PinMuxInt!G18,FIND(".",PinMuxInt!G18)-1),Alias!$A$1:$B$200,2,FALSE))&amp;IF(ISERROR(FIND(".",PinMuxInt!G18)),"",RIGHT(PinMuxInt!G18,LEN(PinMuxInt!G18)-FIND(".",PinMuxInt!G18)+1))</f>
        <v>flexpwm2.PWMB[1]</v>
      </c>
      <c r="H18" s="156" t="str">
        <f>IF(ISERROR(VLOOKUP(LEFT(PinMuxInt!H18,FIND(".",PinMuxInt!H18)-1),Alias!$A$1:$B$200,2,FALSE)),IF(ISERROR(FIND(".",PinMuxInt!H18)),"",LEFT(PinMuxInt!H18,FIND(".",PinMuxInt!H18)-1)),VLOOKUP(LEFT(PinMuxInt!H18,FIND(".",PinMuxInt!H18)-1),Alias!$A$1:$B$200,2,FALSE))&amp;IF(ISERROR(FIND(".",PinMuxInt!H18)),"",RIGHT(PinMuxInt!H18,LEN(PinMuxInt!H18)-FIND(".",PinMuxInt!H18)+1))</f>
        <v>sai2.RX_SYNC</v>
      </c>
      <c r="I18" s="156" t="str">
        <f>IF(ISERROR(VLOOKUP(LEFT(PinMuxInt!I18,FIND(".",PinMuxInt!I18)-1),Alias!$A$1:$B$200,2,FALSE)),IF(ISERROR(FIND(".",PinMuxInt!I18)),"",LEFT(PinMuxInt!I18,FIND(".",PinMuxInt!I18)-1)),VLOOKUP(LEFT(PinMuxInt!I18,FIND(".",PinMuxInt!I18)-1),Alias!$A$1:$B$200,2,FALSE))&amp;IF(ISERROR(FIND(".",PinMuxInt!I18)),"",RIGHT(PinMuxInt!I18,LEN(PinMuxInt!I18)-FIND(".",PinMuxInt!I18)+1))</f>
        <v>flexcan2.TX</v>
      </c>
      <c r="J18" s="156" t="str">
        <f>IF(ISERROR(VLOOKUP(LEFT(PinMuxInt!J18,FIND(".",PinMuxInt!J18)-1),Alias!$A$1:$B$200,2,FALSE)),IF(ISERROR(FIND(".",PinMuxInt!J18)),"",LEFT(PinMuxInt!J18,FIND(".",PinMuxInt!J18)-1)),VLOOKUP(LEFT(PinMuxInt!J18,FIND(".",PinMuxInt!J18)-1),Alias!$A$1:$B$200,2,FALSE))&amp;IF(ISERROR(FIND(".",PinMuxInt!J18)),"",RIGHT(PinMuxInt!J18,LEN(PinMuxInt!J18)-FIND(".",PinMuxInt!J18)+1))</f>
        <v>flexio1.FLEXIO[9]</v>
      </c>
      <c r="K18" s="156" t="str">
        <f>IF(ISERROR(VLOOKUP(LEFT(PinMuxInt!K18,FIND(".",PinMuxInt!K18)-1),Alias!$A$1:$B$200,2,FALSE)),IF(ISERROR(FIND(".",PinMuxInt!K18)),"",LEFT(PinMuxInt!K18,FIND(".",PinMuxInt!K18)-1)),VLOOKUP(LEFT(PinMuxInt!K18,FIND(".",PinMuxInt!K18)-1),Alias!$A$1:$B$200,2,FALSE))&amp;IF(ISERROR(FIND(".",PinMuxInt!K18)),"",RIGHT(PinMuxInt!K18,LEN(PinMuxInt!K18)-FIND(".",PinMuxInt!K18)+1))</f>
        <v>gpio4.IO[9]</v>
      </c>
      <c r="L18" s="156" t="str">
        <f>IF(ISERROR(VLOOKUP(LEFT(PinMuxInt!L18,FIND(".",PinMuxInt!L18)-1),Alias!$A$1:$B$200,2,FALSE)),IF(ISERROR(FIND(".",PinMuxInt!L18)),"",LEFT(PinMuxInt!L18,FIND(".",PinMuxInt!L18)-1)),VLOOKUP(LEFT(PinMuxInt!L18,FIND(".",PinMuxInt!L18)-1),Alias!$A$1:$B$200,2,FALSE))&amp;IF(ISERROR(FIND(".",PinMuxInt!L18)),"",RIGHT(PinMuxInt!L18,LEN(PinMuxInt!L18)-FIND(".",PinMuxInt!L18)+1))</f>
        <v>anatop.USBPHY1_TSTI_TX_EN</v>
      </c>
      <c r="M18" s="156" t="str">
        <f>IF(ISERROR(VLOOKUP(LEFT(PinMuxInt!M18,FIND(".",PinMuxInt!M18)-1),Alias!$A$1:$B$200,2,FALSE)),IF(ISERROR(FIND(".",PinMuxInt!M18)),"",LEFT(PinMuxInt!M18,FIND(".",PinMuxInt!M18)-1)),VLOOKUP(LEFT(PinMuxInt!M18,FIND(".",PinMuxInt!M18)-1),Alias!$A$1:$B$200,2,FALSE))&amp;IF(ISERROR(FIND(".",PinMuxInt!M18)),"",RIGHT(PinMuxInt!M18,LEN(PinMuxInt!M18)-FIND(".",PinMuxInt!M18)+1))</f>
        <v>sim_m.HADDR[5]</v>
      </c>
      <c r="N18" s="157" t="str">
        <f>IF(ISERROR(VLOOKUP(LEFT(PinMuxInt!N18,FIND(".",PinMuxInt!N18)-1),Alias!$A$1:$B$200,2,FALSE)),IF(ISERROR(FIND(".",PinMuxInt!N18)),"",LEFT(PinMuxInt!N18,FIND(".",PinMuxInt!N18)-1)),VLOOKUP(LEFT(PinMuxInt!N18,FIND(".",PinMuxInt!N18)-1),Alias!$A$1:$B$200,2,FALSE))&amp;IF(ISERROR(FIND(".",PinMuxInt!N18)),"",RIGHT(PinMuxInt!N18,LEN(PinMuxInt!N18)-FIND(".",PinMuxInt!N18)+1))</f>
        <v>gpio4.IO[9]</v>
      </c>
      <c r="O18" s="78"/>
      <c r="P18" s="430"/>
      <c r="Q18" s="79">
        <v>0</v>
      </c>
      <c r="R18" s="80" t="str">
        <f t="shared" ca="1" si="0"/>
        <v>semc.ADDR[0]</v>
      </c>
      <c r="S18" s="430"/>
      <c r="T18" s="79">
        <v>0</v>
      </c>
      <c r="U18" s="83" t="str">
        <f t="shared" ca="1" si="6"/>
        <v>semc.ADDR[0]</v>
      </c>
      <c r="V18" s="430"/>
      <c r="W18" s="79">
        <v>0</v>
      </c>
      <c r="X18" s="83" t="str">
        <f t="shared" ca="1" si="1"/>
        <v>semc.ADDR[0]</v>
      </c>
      <c r="Y18" s="430"/>
      <c r="Z18" s="79">
        <v>0</v>
      </c>
      <c r="AA18" s="83" t="str">
        <f t="shared" ca="1" si="2"/>
        <v>semc.ADDR[0]</v>
      </c>
      <c r="AB18" s="430"/>
      <c r="AC18" s="79">
        <v>2</v>
      </c>
      <c r="AD18" s="83" t="str">
        <f t="shared" ca="1" si="3"/>
        <v>sai2.RX_SYNC</v>
      </c>
      <c r="AE18" s="430"/>
      <c r="AF18" s="79">
        <v>0</v>
      </c>
      <c r="AG18" s="83" t="str">
        <f t="shared" ca="1" si="4"/>
        <v>semc.ADDR[0]</v>
      </c>
      <c r="AH18" s="425"/>
      <c r="AI18" s="82">
        <v>1</v>
      </c>
      <c r="AJ18" s="83" t="str">
        <f t="shared" ca="1" si="7"/>
        <v>flexpwm2.PWMB[1]</v>
      </c>
      <c r="AK18" s="425"/>
      <c r="AL18" s="82">
        <v>1</v>
      </c>
      <c r="AM18" s="83" t="str">
        <f t="shared" ca="1" si="8"/>
        <v>flexpwm2.PWMB[1]</v>
      </c>
      <c r="AN18" s="430"/>
      <c r="AO18" s="82">
        <v>0</v>
      </c>
      <c r="AP18" s="83" t="str">
        <f t="shared" ca="1" si="5"/>
        <v>semc.ADDR[0]</v>
      </c>
    </row>
    <row r="19" spans="2:42" s="15" customFormat="1" ht="13.5">
      <c r="B19" s="106" t="s">
        <v>786</v>
      </c>
      <c r="C19" s="107" t="str">
        <f>PinMuxInt!C19</f>
        <v>GPIO_EMC_10</v>
      </c>
      <c r="D19" s="156" t="str">
        <f>IF(ISERROR(VLOOKUP(LEFT(PinMuxInt!D19,FIND(".",PinMuxInt!D19)-1),Alias!$A$1:$B$200,2,FALSE)),IF(ISERROR(FIND(".",PinMuxInt!D19)),"",LEFT(PinMuxInt!D19,FIND(".",PinMuxInt!D19)-1)),VLOOKUP(LEFT(PinMuxInt!D19,FIND(".",PinMuxInt!D19)-1),Alias!$A$1:$B$200,2,FALSE))&amp;IF(ISERROR(FIND(".",PinMuxInt!D19)),"",RIGHT(PinMuxInt!D19,LEN(PinMuxInt!D19)-FIND(".",PinMuxInt!D19)+1))</f>
        <v/>
      </c>
      <c r="E19" s="156" t="str">
        <f>IF(ISERROR(VLOOKUP(LEFT(PinMuxInt!E19,FIND(".",PinMuxInt!E19)-1),Alias!$A$1:$B$200,2,FALSE)),IF(ISERROR(FIND(".",PinMuxInt!E19)),"",LEFT(PinMuxInt!E19,FIND(".",PinMuxInt!E19)-1)),VLOOKUP(LEFT(PinMuxInt!E19,FIND(".",PinMuxInt!E19)-1),Alias!$A$1:$B$200,2,FALSE))&amp;IF(ISERROR(FIND(".",PinMuxInt!E19)),"",RIGHT(PinMuxInt!E19,LEN(PinMuxInt!E19)-FIND(".",PinMuxInt!E19)+1))</f>
        <v/>
      </c>
      <c r="F19" s="156" t="str">
        <f>IF(ISERROR(VLOOKUP(LEFT(PinMuxInt!F19,FIND(".",PinMuxInt!F19)-1),Alias!$A$1:$B$200,2,FALSE)),IF(ISERROR(FIND(".",PinMuxInt!F19)),"",LEFT(PinMuxInt!F19,FIND(".",PinMuxInt!F19)-1)),VLOOKUP(LEFT(PinMuxInt!F19,FIND(".",PinMuxInt!F19)-1),Alias!$A$1:$B$200,2,FALSE))&amp;IF(ISERROR(FIND(".",PinMuxInt!F19)),"",RIGHT(PinMuxInt!F19,LEN(PinMuxInt!F19)-FIND(".",PinMuxInt!F19)+1))</f>
        <v>semc.ADDR[1]</v>
      </c>
      <c r="G19" s="156" t="str">
        <f>IF(ISERROR(VLOOKUP(LEFT(PinMuxInt!G19,FIND(".",PinMuxInt!G19)-1),Alias!$A$1:$B$200,2,FALSE)),IF(ISERROR(FIND(".",PinMuxInt!G19)),"",LEFT(PinMuxInt!G19,FIND(".",PinMuxInt!G19)-1)),VLOOKUP(LEFT(PinMuxInt!G19,FIND(".",PinMuxInt!G19)-1),Alias!$A$1:$B$200,2,FALSE))&amp;IF(ISERROR(FIND(".",PinMuxInt!G19)),"",RIGHT(PinMuxInt!G19,LEN(PinMuxInt!G19)-FIND(".",PinMuxInt!G19)+1))</f>
        <v>flexpwm2.PWMA[2]</v>
      </c>
      <c r="H19" s="156" t="str">
        <f>IF(ISERROR(VLOOKUP(LEFT(PinMuxInt!H19,FIND(".",PinMuxInt!H19)-1),Alias!$A$1:$B$200,2,FALSE)),IF(ISERROR(FIND(".",PinMuxInt!H19)),"",LEFT(PinMuxInt!H19,FIND(".",PinMuxInt!H19)-1)),VLOOKUP(LEFT(PinMuxInt!H19,FIND(".",PinMuxInt!H19)-1),Alias!$A$1:$B$200,2,FALSE))&amp;IF(ISERROR(FIND(".",PinMuxInt!H19)),"",RIGHT(PinMuxInt!H19,LEN(PinMuxInt!H19)-FIND(".",PinMuxInt!H19)+1))</f>
        <v>sai2.RX_BCLK</v>
      </c>
      <c r="I19" s="156" t="str">
        <f>IF(ISERROR(VLOOKUP(LEFT(PinMuxInt!I19,FIND(".",PinMuxInt!I19)-1),Alias!$A$1:$B$200,2,FALSE)),IF(ISERROR(FIND(".",PinMuxInt!I19)),"",LEFT(PinMuxInt!I19,FIND(".",PinMuxInt!I19)-1)),VLOOKUP(LEFT(PinMuxInt!I19,FIND(".",PinMuxInt!I19)-1),Alias!$A$1:$B$200,2,FALSE))&amp;IF(ISERROR(FIND(".",PinMuxInt!I19)),"",RIGHT(PinMuxInt!I19,LEN(PinMuxInt!I19)-FIND(".",PinMuxInt!I19)+1))</f>
        <v>flexcan2.RX</v>
      </c>
      <c r="J19" s="156" t="str">
        <f>IF(ISERROR(VLOOKUP(LEFT(PinMuxInt!J19,FIND(".",PinMuxInt!J19)-1),Alias!$A$1:$B$200,2,FALSE)),IF(ISERROR(FIND(".",PinMuxInt!J19)),"",LEFT(PinMuxInt!J19,FIND(".",PinMuxInt!J19)-1)),VLOOKUP(LEFT(PinMuxInt!J19,FIND(".",PinMuxInt!J19)-1),Alias!$A$1:$B$200,2,FALSE))&amp;IF(ISERROR(FIND(".",PinMuxInt!J19)),"",RIGHT(PinMuxInt!J19,LEN(PinMuxInt!J19)-FIND(".",PinMuxInt!J19)+1))</f>
        <v>flexio1.FLEXIO[10]</v>
      </c>
      <c r="K19" s="156" t="str">
        <f>IF(ISERROR(VLOOKUP(LEFT(PinMuxInt!K19,FIND(".",PinMuxInt!K19)-1),Alias!$A$1:$B$200,2,FALSE)),IF(ISERROR(FIND(".",PinMuxInt!K19)),"",LEFT(PinMuxInt!K19,FIND(".",PinMuxInt!K19)-1)),VLOOKUP(LEFT(PinMuxInt!K19,FIND(".",PinMuxInt!K19)-1),Alias!$A$1:$B$200,2,FALSE))&amp;IF(ISERROR(FIND(".",PinMuxInt!K19)),"",RIGHT(PinMuxInt!K19,LEN(PinMuxInt!K19)-FIND(".",PinMuxInt!K19)+1))</f>
        <v>gpio4.IO[10]</v>
      </c>
      <c r="L19" s="156" t="str">
        <f>IF(ISERROR(VLOOKUP(LEFT(PinMuxInt!L19,FIND(".",PinMuxInt!L19)-1),Alias!$A$1:$B$200,2,FALSE)),IF(ISERROR(FIND(".",PinMuxInt!L19)),"",LEFT(PinMuxInt!L19,FIND(".",PinMuxInt!L19)-1)),VLOOKUP(LEFT(PinMuxInt!L19,FIND(".",PinMuxInt!L19)-1),Alias!$A$1:$B$200,2,FALSE))&amp;IF(ISERROR(FIND(".",PinMuxInt!L19)),"",RIGHT(PinMuxInt!L19,LEN(PinMuxInt!L19)-FIND(".",PinMuxInt!L19)+1))</f>
        <v>anatop.USBPHY1_TSTI_TX_HIZ</v>
      </c>
      <c r="M19" s="156" t="str">
        <f>IF(ISERROR(VLOOKUP(LEFT(PinMuxInt!M19,FIND(".",PinMuxInt!M19)-1),Alias!$A$1:$B$200,2,FALSE)),IF(ISERROR(FIND(".",PinMuxInt!M19)),"",LEFT(PinMuxInt!M19,FIND(".",PinMuxInt!M19)-1)),VLOOKUP(LEFT(PinMuxInt!M19,FIND(".",PinMuxInt!M19)-1),Alias!$A$1:$B$200,2,FALSE))&amp;IF(ISERROR(FIND(".",PinMuxInt!M19)),"",RIGHT(PinMuxInt!M19,LEN(PinMuxInt!M19)-FIND(".",PinMuxInt!M19)+1))</f>
        <v>sim_m.HADDR[6]</v>
      </c>
      <c r="N19" s="157" t="str">
        <f>IF(ISERROR(VLOOKUP(LEFT(PinMuxInt!N19,FIND(".",PinMuxInt!N19)-1),Alias!$A$1:$B$200,2,FALSE)),IF(ISERROR(FIND(".",PinMuxInt!N19)),"",LEFT(PinMuxInt!N19,FIND(".",PinMuxInt!N19)-1)),VLOOKUP(LEFT(PinMuxInt!N19,FIND(".",PinMuxInt!N19)-1),Alias!$A$1:$B$200,2,FALSE))&amp;IF(ISERROR(FIND(".",PinMuxInt!N19)),"",RIGHT(PinMuxInt!N19,LEN(PinMuxInt!N19)-FIND(".",PinMuxInt!N19)+1))</f>
        <v>gpio4.IO[10]</v>
      </c>
      <c r="O19" s="78"/>
      <c r="P19" s="430"/>
      <c r="Q19" s="79">
        <v>0</v>
      </c>
      <c r="R19" s="80" t="str">
        <f t="shared" ca="1" si="0"/>
        <v>semc.ADDR[1]</v>
      </c>
      <c r="S19" s="430"/>
      <c r="T19" s="79">
        <v>0</v>
      </c>
      <c r="U19" s="83" t="str">
        <f t="shared" ca="1" si="6"/>
        <v>semc.ADDR[1]</v>
      </c>
      <c r="V19" s="430"/>
      <c r="W19" s="79">
        <v>0</v>
      </c>
      <c r="X19" s="83" t="str">
        <f t="shared" ca="1" si="1"/>
        <v>semc.ADDR[1]</v>
      </c>
      <c r="Y19" s="430"/>
      <c r="Z19" s="79">
        <v>0</v>
      </c>
      <c r="AA19" s="83" t="str">
        <f t="shared" ca="1" si="2"/>
        <v>semc.ADDR[1]</v>
      </c>
      <c r="AB19" s="428"/>
      <c r="AC19" s="79">
        <v>2</v>
      </c>
      <c r="AD19" s="83" t="str">
        <f t="shared" ca="1" si="3"/>
        <v>sai2.RX_BCLK</v>
      </c>
      <c r="AE19" s="430"/>
      <c r="AF19" s="79">
        <v>0</v>
      </c>
      <c r="AG19" s="83" t="str">
        <f t="shared" ca="1" si="4"/>
        <v>semc.ADDR[1]</v>
      </c>
      <c r="AH19" s="425"/>
      <c r="AI19" s="82">
        <v>1</v>
      </c>
      <c r="AJ19" s="83" t="str">
        <f t="shared" ca="1" si="7"/>
        <v>flexpwm2.PWMA[2]</v>
      </c>
      <c r="AK19" s="425"/>
      <c r="AL19" s="82">
        <v>1</v>
      </c>
      <c r="AM19" s="83" t="str">
        <f t="shared" ca="1" si="8"/>
        <v>flexpwm2.PWMA[2]</v>
      </c>
      <c r="AN19" s="430"/>
      <c r="AO19" s="82">
        <v>0</v>
      </c>
      <c r="AP19" s="83" t="str">
        <f t="shared" ca="1" si="5"/>
        <v>semc.ADDR[1]</v>
      </c>
    </row>
    <row r="20" spans="2:42" s="15" customFormat="1" ht="13.5">
      <c r="B20" s="106" t="s">
        <v>786</v>
      </c>
      <c r="C20" s="107" t="str">
        <f>PinMuxInt!C20</f>
        <v>GPIO_EMC_11</v>
      </c>
      <c r="D20" s="156" t="str">
        <f>IF(ISERROR(VLOOKUP(LEFT(PinMuxInt!D20,FIND(".",PinMuxInt!D20)-1),Alias!$A$1:$B$200,2,FALSE)),IF(ISERROR(FIND(".",PinMuxInt!D20)),"",LEFT(PinMuxInt!D20,FIND(".",PinMuxInt!D20)-1)),VLOOKUP(LEFT(PinMuxInt!D20,FIND(".",PinMuxInt!D20)-1),Alias!$A$1:$B$200,2,FALSE))&amp;IF(ISERROR(FIND(".",PinMuxInt!D20)),"",RIGHT(PinMuxInt!D20,LEN(PinMuxInt!D20)-FIND(".",PinMuxInt!D20)+1))</f>
        <v/>
      </c>
      <c r="E20" s="156" t="str">
        <f>IF(ISERROR(VLOOKUP(LEFT(PinMuxInt!E20,FIND(".",PinMuxInt!E20)-1),Alias!$A$1:$B$200,2,FALSE)),IF(ISERROR(FIND(".",PinMuxInt!E20)),"",LEFT(PinMuxInt!E20,FIND(".",PinMuxInt!E20)-1)),VLOOKUP(LEFT(PinMuxInt!E20,FIND(".",PinMuxInt!E20)-1),Alias!$A$1:$B$200,2,FALSE))&amp;IF(ISERROR(FIND(".",PinMuxInt!E20)),"",RIGHT(PinMuxInt!E20,LEN(PinMuxInt!E20)-FIND(".",PinMuxInt!E20)+1))</f>
        <v/>
      </c>
      <c r="F20" s="156" t="str">
        <f>IF(ISERROR(VLOOKUP(LEFT(PinMuxInt!F20,FIND(".",PinMuxInt!F20)-1),Alias!$A$1:$B$200,2,FALSE)),IF(ISERROR(FIND(".",PinMuxInt!F20)),"",LEFT(PinMuxInt!F20,FIND(".",PinMuxInt!F20)-1)),VLOOKUP(LEFT(PinMuxInt!F20,FIND(".",PinMuxInt!F20)-1),Alias!$A$1:$B$200,2,FALSE))&amp;IF(ISERROR(FIND(".",PinMuxInt!F20)),"",RIGHT(PinMuxInt!F20,LEN(PinMuxInt!F20)-FIND(".",PinMuxInt!F20)+1))</f>
        <v>semc.ADDR[2]</v>
      </c>
      <c r="G20" s="156" t="str">
        <f>IF(ISERROR(VLOOKUP(LEFT(PinMuxInt!G20,FIND(".",PinMuxInt!G20)-1),Alias!$A$1:$B$200,2,FALSE)),IF(ISERROR(FIND(".",PinMuxInt!G20)),"",LEFT(PinMuxInt!G20,FIND(".",PinMuxInt!G20)-1)),VLOOKUP(LEFT(PinMuxInt!G20,FIND(".",PinMuxInt!G20)-1),Alias!$A$1:$B$200,2,FALSE))&amp;IF(ISERROR(FIND(".",PinMuxInt!G20)),"",RIGHT(PinMuxInt!G20,LEN(PinMuxInt!G20)-FIND(".",PinMuxInt!G20)+1))</f>
        <v>flexpwm2.PWMB[2]</v>
      </c>
      <c r="H20" s="156" t="str">
        <f>IF(ISERROR(VLOOKUP(LEFT(PinMuxInt!H20,FIND(".",PinMuxInt!H20)-1),Alias!$A$1:$B$200,2,FALSE)),IF(ISERROR(FIND(".",PinMuxInt!H20)),"",LEFT(PinMuxInt!H20,FIND(".",PinMuxInt!H20)-1)),VLOOKUP(LEFT(PinMuxInt!H20,FIND(".",PinMuxInt!H20)-1),Alias!$A$1:$B$200,2,FALSE))&amp;IF(ISERROR(FIND(".",PinMuxInt!H20)),"",RIGHT(PinMuxInt!H20,LEN(PinMuxInt!H20)-FIND(".",PinMuxInt!H20)+1))</f>
        <v>lpi2c4.SDA</v>
      </c>
      <c r="I20" s="156" t="str">
        <f>IF(ISERROR(VLOOKUP(LEFT(PinMuxInt!I20,FIND(".",PinMuxInt!I20)-1),Alias!$A$1:$B$200,2,FALSE)),IF(ISERROR(FIND(".",PinMuxInt!I20)),"",LEFT(PinMuxInt!I20,FIND(".",PinMuxInt!I20)-1)),VLOOKUP(LEFT(PinMuxInt!I20,FIND(".",PinMuxInt!I20)-1),Alias!$A$1:$B$200,2,FALSE))&amp;IF(ISERROR(FIND(".",PinMuxInt!I20)),"",RIGHT(PinMuxInt!I20,LEN(PinMuxInt!I20)-FIND(".",PinMuxInt!I20)+1))</f>
        <v>usdhc2.RESET_B</v>
      </c>
      <c r="J20" s="156" t="str">
        <f>IF(ISERROR(VLOOKUP(LEFT(PinMuxInt!J20,FIND(".",PinMuxInt!J20)-1),Alias!$A$1:$B$200,2,FALSE)),IF(ISERROR(FIND(".",PinMuxInt!J20)),"",LEFT(PinMuxInt!J20,FIND(".",PinMuxInt!J20)-1)),VLOOKUP(LEFT(PinMuxInt!J20,FIND(".",PinMuxInt!J20)-1),Alias!$A$1:$B$200,2,FALSE))&amp;IF(ISERROR(FIND(".",PinMuxInt!J20)),"",RIGHT(PinMuxInt!J20,LEN(PinMuxInt!J20)-FIND(".",PinMuxInt!J20)+1))</f>
        <v>flexio1.FLEXIO[11]</v>
      </c>
      <c r="K20" s="156" t="str">
        <f>IF(ISERROR(VLOOKUP(LEFT(PinMuxInt!K20,FIND(".",PinMuxInt!K20)-1),Alias!$A$1:$B$200,2,FALSE)),IF(ISERROR(FIND(".",PinMuxInt!K20)),"",LEFT(PinMuxInt!K20,FIND(".",PinMuxInt!K20)-1)),VLOOKUP(LEFT(PinMuxInt!K20,FIND(".",PinMuxInt!K20)-1),Alias!$A$1:$B$200,2,FALSE))&amp;IF(ISERROR(FIND(".",PinMuxInt!K20)),"",RIGHT(PinMuxInt!K20,LEN(PinMuxInt!K20)-FIND(".",PinMuxInt!K20)+1))</f>
        <v>gpio4.IO[11]</v>
      </c>
      <c r="L20" s="156" t="str">
        <f>IF(ISERROR(VLOOKUP(LEFT(PinMuxInt!L20,FIND(".",PinMuxInt!L20)-1),Alias!$A$1:$B$200,2,FALSE)),IF(ISERROR(FIND(".",PinMuxInt!L20)),"",LEFT(PinMuxInt!L20,FIND(".",PinMuxInt!L20)-1)),VLOOKUP(LEFT(PinMuxInt!L20,FIND(".",PinMuxInt!L20)-1),Alias!$A$1:$B$200,2,FALSE))&amp;IF(ISERROR(FIND(".",PinMuxInt!L20)),"",RIGHT(PinMuxInt!L20,LEN(PinMuxInt!L20)-FIND(".",PinMuxInt!L20)+1))</f>
        <v>anatop.USBPHY2_TSTO_RX_HS_RXD</v>
      </c>
      <c r="M20" s="156" t="str">
        <f>IF(ISERROR(VLOOKUP(LEFT(PinMuxInt!M20,FIND(".",PinMuxInt!M20)-1),Alias!$A$1:$B$200,2,FALSE)),IF(ISERROR(FIND(".",PinMuxInt!M20)),"",LEFT(PinMuxInt!M20,FIND(".",PinMuxInt!M20)-1)),VLOOKUP(LEFT(PinMuxInt!M20,FIND(".",PinMuxInt!M20)-1),Alias!$A$1:$B$200,2,FALSE))&amp;IF(ISERROR(FIND(".",PinMuxInt!M20)),"",RIGHT(PinMuxInt!M20,LEN(PinMuxInt!M20)-FIND(".",PinMuxInt!M20)+1))</f>
        <v>sim_m.HADDR[7]</v>
      </c>
      <c r="N20" s="157" t="str">
        <f>IF(ISERROR(VLOOKUP(LEFT(PinMuxInt!N20,FIND(".",PinMuxInt!N20)-1),Alias!$A$1:$B$200,2,FALSE)),IF(ISERROR(FIND(".",PinMuxInt!N20)),"",LEFT(PinMuxInt!N20,FIND(".",PinMuxInt!N20)-1)),VLOOKUP(LEFT(PinMuxInt!N20,FIND(".",PinMuxInt!N20)-1),Alias!$A$1:$B$200,2,FALSE))&amp;IF(ISERROR(FIND(".",PinMuxInt!N20)),"",RIGHT(PinMuxInt!N20,LEN(PinMuxInt!N20)-FIND(".",PinMuxInt!N20)+1))</f>
        <v>gpio4.IO[11]</v>
      </c>
      <c r="O20" s="78"/>
      <c r="P20" s="430"/>
      <c r="Q20" s="79">
        <v>0</v>
      </c>
      <c r="R20" s="80" t="str">
        <f t="shared" ca="1" si="0"/>
        <v>semc.ADDR[2]</v>
      </c>
      <c r="S20" s="430"/>
      <c r="T20" s="79">
        <v>0</v>
      </c>
      <c r="U20" s="83" t="str">
        <f t="shared" ca="1" si="6"/>
        <v>semc.ADDR[2]</v>
      </c>
      <c r="V20" s="430"/>
      <c r="W20" s="79">
        <v>0</v>
      </c>
      <c r="X20" s="83" t="str">
        <f t="shared" ca="1" si="1"/>
        <v>semc.ADDR[2]</v>
      </c>
      <c r="Y20" s="430"/>
      <c r="Z20" s="79">
        <v>0</v>
      </c>
      <c r="AA20" s="83" t="str">
        <f t="shared" ca="1" si="2"/>
        <v>semc.ADDR[2]</v>
      </c>
      <c r="AB20" s="424" t="s">
        <v>1135</v>
      </c>
      <c r="AC20" s="79">
        <v>2</v>
      </c>
      <c r="AD20" s="83" t="str">
        <f t="shared" ca="1" si="3"/>
        <v>lpi2c4.SDA</v>
      </c>
      <c r="AE20" s="430"/>
      <c r="AF20" s="79">
        <v>0</v>
      </c>
      <c r="AG20" s="83" t="str">
        <f t="shared" ca="1" si="4"/>
        <v>semc.ADDR[2]</v>
      </c>
      <c r="AH20" s="426"/>
      <c r="AI20" s="82">
        <v>1</v>
      </c>
      <c r="AJ20" s="83" t="str">
        <f t="shared" ca="1" si="7"/>
        <v>flexpwm2.PWMB[2]</v>
      </c>
      <c r="AK20" s="426"/>
      <c r="AL20" s="82">
        <v>1</v>
      </c>
      <c r="AM20" s="83" t="str">
        <f t="shared" ca="1" si="8"/>
        <v>flexpwm2.PWMB[2]</v>
      </c>
      <c r="AN20" s="430"/>
      <c r="AO20" s="82">
        <v>0</v>
      </c>
      <c r="AP20" s="83" t="str">
        <f t="shared" ca="1" si="5"/>
        <v>semc.ADDR[2]</v>
      </c>
    </row>
    <row r="21" spans="2:42" s="15" customFormat="1" ht="13.5">
      <c r="B21" s="106" t="s">
        <v>786</v>
      </c>
      <c r="C21" s="107" t="str">
        <f>PinMuxInt!C21</f>
        <v>GPIO_EMC_12</v>
      </c>
      <c r="D21" s="156" t="str">
        <f>IF(ISERROR(VLOOKUP(LEFT(PinMuxInt!D21,FIND(".",PinMuxInt!D21)-1),Alias!$A$1:$B$200,2,FALSE)),IF(ISERROR(FIND(".",PinMuxInt!D21)),"",LEFT(PinMuxInt!D21,FIND(".",PinMuxInt!D21)-1)),VLOOKUP(LEFT(PinMuxInt!D21,FIND(".",PinMuxInt!D21)-1),Alias!$A$1:$B$200,2,FALSE))&amp;IF(ISERROR(FIND(".",PinMuxInt!D21)),"",RIGHT(PinMuxInt!D21,LEN(PinMuxInt!D21)-FIND(".",PinMuxInt!D21)+1))</f>
        <v/>
      </c>
      <c r="E21" s="156" t="str">
        <f>IF(ISERROR(VLOOKUP(LEFT(PinMuxInt!E21,FIND(".",PinMuxInt!E21)-1),Alias!$A$1:$B$200,2,FALSE)),IF(ISERROR(FIND(".",PinMuxInt!E21)),"",LEFT(PinMuxInt!E21,FIND(".",PinMuxInt!E21)-1)),VLOOKUP(LEFT(PinMuxInt!E21,FIND(".",PinMuxInt!E21)-1),Alias!$A$1:$B$200,2,FALSE))&amp;IF(ISERROR(FIND(".",PinMuxInt!E21)),"",RIGHT(PinMuxInt!E21,LEN(PinMuxInt!E21)-FIND(".",PinMuxInt!E21)+1))</f>
        <v/>
      </c>
      <c r="F21" s="156" t="str">
        <f>IF(ISERROR(VLOOKUP(LEFT(PinMuxInt!F21,FIND(".",PinMuxInt!F21)-1),Alias!$A$1:$B$200,2,FALSE)),IF(ISERROR(FIND(".",PinMuxInt!F21)),"",LEFT(PinMuxInt!F21,FIND(".",PinMuxInt!F21)-1)),VLOOKUP(LEFT(PinMuxInt!F21,FIND(".",PinMuxInt!F21)-1),Alias!$A$1:$B$200,2,FALSE))&amp;IF(ISERROR(FIND(".",PinMuxInt!F21)),"",RIGHT(PinMuxInt!F21,LEN(PinMuxInt!F21)-FIND(".",PinMuxInt!F21)+1))</f>
        <v>semc.ADDR[3]</v>
      </c>
      <c r="G21" s="156" t="str">
        <f>IF(ISERROR(VLOOKUP(LEFT(PinMuxInt!G21,FIND(".",PinMuxInt!G21)-1),Alias!$A$1:$B$200,2,FALSE)),IF(ISERROR(FIND(".",PinMuxInt!G21)),"",LEFT(PinMuxInt!G21,FIND(".",PinMuxInt!G21)-1)),VLOOKUP(LEFT(PinMuxInt!G21,FIND(".",PinMuxInt!G21)-1),Alias!$A$1:$B$200,2,FALSE))&amp;IF(ISERROR(FIND(".",PinMuxInt!G21)),"",RIGHT(PinMuxInt!G21,LEN(PinMuxInt!G21)-FIND(".",PinMuxInt!G21)+1))</f>
        <v>xbar1.XBAR_IN[24]</v>
      </c>
      <c r="H21" s="156" t="str">
        <f>IF(ISERROR(VLOOKUP(LEFT(PinMuxInt!H21,FIND(".",PinMuxInt!H21)-1),Alias!$A$1:$B$200,2,FALSE)),IF(ISERROR(FIND(".",PinMuxInt!H21)),"",LEFT(PinMuxInt!H21,FIND(".",PinMuxInt!H21)-1)),VLOOKUP(LEFT(PinMuxInt!H21,FIND(".",PinMuxInt!H21)-1),Alias!$A$1:$B$200,2,FALSE))&amp;IF(ISERROR(FIND(".",PinMuxInt!H21)),"",RIGHT(PinMuxInt!H21,LEN(PinMuxInt!H21)-FIND(".",PinMuxInt!H21)+1))</f>
        <v>lpi2c4.SCL</v>
      </c>
      <c r="I21" s="156" t="str">
        <f>IF(ISERROR(VLOOKUP(LEFT(PinMuxInt!I21,FIND(".",PinMuxInt!I21)-1),Alias!$A$1:$B$200,2,FALSE)),IF(ISERROR(FIND(".",PinMuxInt!I21)),"",LEFT(PinMuxInt!I21,FIND(".",PinMuxInt!I21)-1)),VLOOKUP(LEFT(PinMuxInt!I21,FIND(".",PinMuxInt!I21)-1),Alias!$A$1:$B$200,2,FALSE))&amp;IF(ISERROR(FIND(".",PinMuxInt!I21)),"",RIGHT(PinMuxInt!I21,LEN(PinMuxInt!I21)-FIND(".",PinMuxInt!I21)+1))</f>
        <v>usdhc1.WP</v>
      </c>
      <c r="J21" s="156" t="str">
        <f>IF(ISERROR(VLOOKUP(LEFT(PinMuxInt!J21,FIND(".",PinMuxInt!J21)-1),Alias!$A$1:$B$200,2,FALSE)),IF(ISERROR(FIND(".",PinMuxInt!J21)),"",LEFT(PinMuxInt!J21,FIND(".",PinMuxInt!J21)-1)),VLOOKUP(LEFT(PinMuxInt!J21,FIND(".",PinMuxInt!J21)-1),Alias!$A$1:$B$200,2,FALSE))&amp;IF(ISERROR(FIND(".",PinMuxInt!J21)),"",RIGHT(PinMuxInt!J21,LEN(PinMuxInt!J21)-FIND(".",PinMuxInt!J21)+1))</f>
        <v>flexpwm1.PWMA[3]</v>
      </c>
      <c r="K21" s="156" t="str">
        <f>IF(ISERROR(VLOOKUP(LEFT(PinMuxInt!K21,FIND(".",PinMuxInt!K21)-1),Alias!$A$1:$B$200,2,FALSE)),IF(ISERROR(FIND(".",PinMuxInt!K21)),"",LEFT(PinMuxInt!K21,FIND(".",PinMuxInt!K21)-1)),VLOOKUP(LEFT(PinMuxInt!K21,FIND(".",PinMuxInt!K21)-1),Alias!$A$1:$B$200,2,FALSE))&amp;IF(ISERROR(FIND(".",PinMuxInt!K21)),"",RIGHT(PinMuxInt!K21,LEN(PinMuxInt!K21)-FIND(".",PinMuxInt!K21)+1))</f>
        <v>gpio4.IO[12]</v>
      </c>
      <c r="L21" s="156" t="str">
        <f>IF(ISERROR(VLOOKUP(LEFT(PinMuxInt!L21,FIND(".",PinMuxInt!L21)-1),Alias!$A$1:$B$200,2,FALSE)),IF(ISERROR(FIND(".",PinMuxInt!L21)),"",LEFT(PinMuxInt!L21,FIND(".",PinMuxInt!L21)-1)),VLOOKUP(LEFT(PinMuxInt!L21,FIND(".",PinMuxInt!L21)-1),Alias!$A$1:$B$200,2,FALSE))&amp;IF(ISERROR(FIND(".",PinMuxInt!L21)),"",RIGHT(PinMuxInt!L21,LEN(PinMuxInt!L21)-FIND(".",PinMuxInt!L21)+1))</f>
        <v>anatop.USBPHY1_TSTO_PLL_CLK20DIV</v>
      </c>
      <c r="M21" s="156" t="str">
        <f>IF(ISERROR(VLOOKUP(LEFT(PinMuxInt!M21,FIND(".",PinMuxInt!M21)-1),Alias!$A$1:$B$200,2,FALSE)),IF(ISERROR(FIND(".",PinMuxInt!M21)),"",LEFT(PinMuxInt!M21,FIND(".",PinMuxInt!M21)-1)),VLOOKUP(LEFT(PinMuxInt!M21,FIND(".",PinMuxInt!M21)-1),Alias!$A$1:$B$200,2,FALSE))&amp;IF(ISERROR(FIND(".",PinMuxInt!M21)),"",RIGHT(PinMuxInt!M21,LEN(PinMuxInt!M21)-FIND(".",PinMuxInt!M21)+1))</f>
        <v>sim_m.HADDR[8]</v>
      </c>
      <c r="N21" s="157" t="str">
        <f>IF(ISERROR(VLOOKUP(LEFT(PinMuxInt!N21,FIND(".",PinMuxInt!N21)-1),Alias!$A$1:$B$200,2,FALSE)),IF(ISERROR(FIND(".",PinMuxInt!N21)),"",LEFT(PinMuxInt!N21,FIND(".",PinMuxInt!N21)-1)),VLOOKUP(LEFT(PinMuxInt!N21,FIND(".",PinMuxInt!N21)-1),Alias!$A$1:$B$200,2,FALSE))&amp;IF(ISERROR(FIND(".",PinMuxInt!N21)),"",RIGHT(PinMuxInt!N21,LEN(PinMuxInt!N21)-FIND(".",PinMuxInt!N21)+1))</f>
        <v>gpio4.IO[12]</v>
      </c>
      <c r="O21" s="78"/>
      <c r="P21" s="430"/>
      <c r="Q21" s="79">
        <v>0</v>
      </c>
      <c r="R21" s="80" t="str">
        <f t="shared" ca="1" si="0"/>
        <v>semc.ADDR[3]</v>
      </c>
      <c r="S21" s="430"/>
      <c r="T21" s="79">
        <v>0</v>
      </c>
      <c r="U21" s="83" t="str">
        <f t="shared" ca="1" si="6"/>
        <v>semc.ADDR[3]</v>
      </c>
      <c r="V21" s="430"/>
      <c r="W21" s="79">
        <v>0</v>
      </c>
      <c r="X21" s="83" t="str">
        <f t="shared" ca="1" si="1"/>
        <v>semc.ADDR[3]</v>
      </c>
      <c r="Y21" s="430"/>
      <c r="Z21" s="79">
        <v>0</v>
      </c>
      <c r="AA21" s="83" t="str">
        <f t="shared" ca="1" si="2"/>
        <v>semc.ADDR[3]</v>
      </c>
      <c r="AB21" s="428"/>
      <c r="AC21" s="79">
        <v>2</v>
      </c>
      <c r="AD21" s="83" t="str">
        <f t="shared" ca="1" si="3"/>
        <v>lpi2c4.SCL</v>
      </c>
      <c r="AE21" s="430"/>
      <c r="AF21" s="79">
        <v>0</v>
      </c>
      <c r="AG21" s="83" t="str">
        <f t="shared" ca="1" si="4"/>
        <v>semc.ADDR[3]</v>
      </c>
      <c r="AH21" s="424" t="s">
        <v>1101</v>
      </c>
      <c r="AI21" s="82">
        <v>1</v>
      </c>
      <c r="AJ21" s="83" t="str">
        <f t="shared" ca="1" si="7"/>
        <v>xbar1.XBAR_IN[24]</v>
      </c>
      <c r="AK21" s="424" t="s">
        <v>1101</v>
      </c>
      <c r="AL21" s="82">
        <v>1</v>
      </c>
      <c r="AM21" s="83" t="str">
        <f t="shared" ca="1" si="8"/>
        <v>xbar1.XBAR_IN[24]</v>
      </c>
      <c r="AN21" s="430"/>
      <c r="AO21" s="82">
        <v>0</v>
      </c>
      <c r="AP21" s="83" t="str">
        <f t="shared" ca="1" si="5"/>
        <v>semc.ADDR[3]</v>
      </c>
    </row>
    <row r="22" spans="2:42" s="15" customFormat="1" ht="13.5">
      <c r="B22" s="106" t="s">
        <v>786</v>
      </c>
      <c r="C22" s="107" t="str">
        <f>PinMuxInt!C22</f>
        <v>GPIO_EMC_13</v>
      </c>
      <c r="D22" s="156" t="str">
        <f>IF(ISERROR(VLOOKUP(LEFT(PinMuxInt!D22,FIND(".",PinMuxInt!D22)-1),Alias!$A$1:$B$200,2,FALSE)),IF(ISERROR(FIND(".",PinMuxInt!D22)),"",LEFT(PinMuxInt!D22,FIND(".",PinMuxInt!D22)-1)),VLOOKUP(LEFT(PinMuxInt!D22,FIND(".",PinMuxInt!D22)-1),Alias!$A$1:$B$200,2,FALSE))&amp;IF(ISERROR(FIND(".",PinMuxInt!D22)),"",RIGHT(PinMuxInt!D22,LEN(PinMuxInt!D22)-FIND(".",PinMuxInt!D22)+1))</f>
        <v/>
      </c>
      <c r="E22" s="156" t="str">
        <f>IF(ISERROR(VLOOKUP(LEFT(PinMuxInt!E22,FIND(".",PinMuxInt!E22)-1),Alias!$A$1:$B$200,2,FALSE)),IF(ISERROR(FIND(".",PinMuxInt!E22)),"",LEFT(PinMuxInt!E22,FIND(".",PinMuxInt!E22)-1)),VLOOKUP(LEFT(PinMuxInt!E22,FIND(".",PinMuxInt!E22)-1),Alias!$A$1:$B$200,2,FALSE))&amp;IF(ISERROR(FIND(".",PinMuxInt!E22)),"",RIGHT(PinMuxInt!E22,LEN(PinMuxInt!E22)-FIND(".",PinMuxInt!E22)+1))</f>
        <v/>
      </c>
      <c r="F22" s="156" t="str">
        <f>IF(ISERROR(VLOOKUP(LEFT(PinMuxInt!F22,FIND(".",PinMuxInt!F22)-1),Alias!$A$1:$B$200,2,FALSE)),IF(ISERROR(FIND(".",PinMuxInt!F22)),"",LEFT(PinMuxInt!F22,FIND(".",PinMuxInt!F22)-1)),VLOOKUP(LEFT(PinMuxInt!F22,FIND(".",PinMuxInt!F22)-1),Alias!$A$1:$B$200,2,FALSE))&amp;IF(ISERROR(FIND(".",PinMuxInt!F22)),"",RIGHT(PinMuxInt!F22,LEN(PinMuxInt!F22)-FIND(".",PinMuxInt!F22)+1))</f>
        <v>semc.ADDR[4]</v>
      </c>
      <c r="G22" s="156" t="str">
        <f>IF(ISERROR(VLOOKUP(LEFT(PinMuxInt!G22,FIND(".",PinMuxInt!G22)-1),Alias!$A$1:$B$200,2,FALSE)),IF(ISERROR(FIND(".",PinMuxInt!G22)),"",LEFT(PinMuxInt!G22,FIND(".",PinMuxInt!G22)-1)),VLOOKUP(LEFT(PinMuxInt!G22,FIND(".",PinMuxInt!G22)-1),Alias!$A$1:$B$200,2,FALSE))&amp;IF(ISERROR(FIND(".",PinMuxInt!G22)),"",RIGHT(PinMuxInt!G22,LEN(PinMuxInt!G22)-FIND(".",PinMuxInt!G22)+1))</f>
        <v>xbar1.XBAR_IN[25]</v>
      </c>
      <c r="H22" s="156" t="str">
        <f>IF(ISERROR(VLOOKUP(LEFT(PinMuxInt!H22,FIND(".",PinMuxInt!H22)-1),Alias!$A$1:$B$200,2,FALSE)),IF(ISERROR(FIND(".",PinMuxInt!H22)),"",LEFT(PinMuxInt!H22,FIND(".",PinMuxInt!H22)-1)),VLOOKUP(LEFT(PinMuxInt!H22,FIND(".",PinMuxInt!H22)-1),Alias!$A$1:$B$200,2,FALSE))&amp;IF(ISERROR(FIND(".",PinMuxInt!H22)),"",RIGHT(PinMuxInt!H22,LEN(PinMuxInt!H22)-FIND(".",PinMuxInt!H22)+1))</f>
        <v>lpuart3.TX</v>
      </c>
      <c r="I22" s="156" t="str">
        <f>IF(ISERROR(VLOOKUP(LEFT(PinMuxInt!I22,FIND(".",PinMuxInt!I22)-1),Alias!$A$1:$B$200,2,FALSE)),IF(ISERROR(FIND(".",PinMuxInt!I22)),"",LEFT(PinMuxInt!I22,FIND(".",PinMuxInt!I22)-1)),VLOOKUP(LEFT(PinMuxInt!I22,FIND(".",PinMuxInt!I22)-1),Alias!$A$1:$B$200,2,FALSE))&amp;IF(ISERROR(FIND(".",PinMuxInt!I22)),"",RIGHT(PinMuxInt!I22,LEN(PinMuxInt!I22)-FIND(".",PinMuxInt!I22)+1))</f>
        <v>mqs.RIGHT</v>
      </c>
      <c r="J22" s="156" t="str">
        <f>IF(ISERROR(VLOOKUP(LEFT(PinMuxInt!J22,FIND(".",PinMuxInt!J22)-1),Alias!$A$1:$B$200,2,FALSE)),IF(ISERROR(FIND(".",PinMuxInt!J22)),"",LEFT(PinMuxInt!J22,FIND(".",PinMuxInt!J22)-1)),VLOOKUP(LEFT(PinMuxInt!J22,FIND(".",PinMuxInt!J22)-1),Alias!$A$1:$B$200,2,FALSE))&amp;IF(ISERROR(FIND(".",PinMuxInt!J22)),"",RIGHT(PinMuxInt!J22,LEN(PinMuxInt!J22)-FIND(".",PinMuxInt!J22)+1))</f>
        <v>flexpwm1.PWMB[3]</v>
      </c>
      <c r="K22" s="156" t="str">
        <f>IF(ISERROR(VLOOKUP(LEFT(PinMuxInt!K22,FIND(".",PinMuxInt!K22)-1),Alias!$A$1:$B$200,2,FALSE)),IF(ISERROR(FIND(".",PinMuxInt!K22)),"",LEFT(PinMuxInt!K22,FIND(".",PinMuxInt!K22)-1)),VLOOKUP(LEFT(PinMuxInt!K22,FIND(".",PinMuxInt!K22)-1),Alias!$A$1:$B$200,2,FALSE))&amp;IF(ISERROR(FIND(".",PinMuxInt!K22)),"",RIGHT(PinMuxInt!K22,LEN(PinMuxInt!K22)-FIND(".",PinMuxInt!K22)+1))</f>
        <v>gpio4.IO[13]</v>
      </c>
      <c r="L22" s="156" t="str">
        <f>IF(ISERROR(VLOOKUP(LEFT(PinMuxInt!L22,FIND(".",PinMuxInt!L22)-1),Alias!$A$1:$B$200,2,FALSE)),IF(ISERROR(FIND(".",PinMuxInt!L22)),"",LEFT(PinMuxInt!L22,FIND(".",PinMuxInt!L22)-1)),VLOOKUP(LEFT(PinMuxInt!L22,FIND(".",PinMuxInt!L22)-1),Alias!$A$1:$B$200,2,FALSE))&amp;IF(ISERROR(FIND(".",PinMuxInt!L22)),"",RIGHT(PinMuxInt!L22,LEN(PinMuxInt!L22)-FIND(".",PinMuxInt!L22)+1))</f>
        <v>anatop.USBPHY2_TSTO_PLL_CLK20DIV</v>
      </c>
      <c r="M22" s="156" t="str">
        <f>IF(ISERROR(VLOOKUP(LEFT(PinMuxInt!M22,FIND(".",PinMuxInt!M22)-1),Alias!$A$1:$B$200,2,FALSE)),IF(ISERROR(FIND(".",PinMuxInt!M22)),"",LEFT(PinMuxInt!M22,FIND(".",PinMuxInt!M22)-1)),VLOOKUP(LEFT(PinMuxInt!M22,FIND(".",PinMuxInt!M22)-1),Alias!$A$1:$B$200,2,FALSE))&amp;IF(ISERROR(FIND(".",PinMuxInt!M22)),"",RIGHT(PinMuxInt!M22,LEN(PinMuxInt!M22)-FIND(".",PinMuxInt!M22)+1))</f>
        <v>sim_m.HADDR[9]</v>
      </c>
      <c r="N22" s="157" t="str">
        <f>IF(ISERROR(VLOOKUP(LEFT(PinMuxInt!N22,FIND(".",PinMuxInt!N22)-1),Alias!$A$1:$B$200,2,FALSE)),IF(ISERROR(FIND(".",PinMuxInt!N22)),"",LEFT(PinMuxInt!N22,FIND(".",PinMuxInt!N22)-1)),VLOOKUP(LEFT(PinMuxInt!N22,FIND(".",PinMuxInt!N22)-1),Alias!$A$1:$B$200,2,FALSE))&amp;IF(ISERROR(FIND(".",PinMuxInt!N22)),"",RIGHT(PinMuxInt!N22,LEN(PinMuxInt!N22)-FIND(".",PinMuxInt!N22)+1))</f>
        <v>gpio4.IO[13]</v>
      </c>
      <c r="O22" s="78"/>
      <c r="P22" s="430"/>
      <c r="Q22" s="79">
        <v>0</v>
      </c>
      <c r="R22" s="80" t="str">
        <f t="shared" ca="1" si="0"/>
        <v>semc.ADDR[4]</v>
      </c>
      <c r="S22" s="430"/>
      <c r="T22" s="79">
        <v>0</v>
      </c>
      <c r="U22" s="83" t="str">
        <f t="shared" ca="1" si="6"/>
        <v>semc.ADDR[4]</v>
      </c>
      <c r="V22" s="430"/>
      <c r="W22" s="79">
        <v>0</v>
      </c>
      <c r="X22" s="83" t="str">
        <f t="shared" ca="1" si="1"/>
        <v>semc.ADDR[4]</v>
      </c>
      <c r="Y22" s="430"/>
      <c r="Z22" s="79">
        <v>0</v>
      </c>
      <c r="AA22" s="83" t="str">
        <f t="shared" ca="1" si="2"/>
        <v>semc.ADDR[4]</v>
      </c>
      <c r="AB22" s="424" t="s">
        <v>1125</v>
      </c>
      <c r="AC22" s="79">
        <v>2</v>
      </c>
      <c r="AD22" s="83" t="str">
        <f t="shared" ca="1" si="3"/>
        <v>lpuart3.TX</v>
      </c>
      <c r="AE22" s="430"/>
      <c r="AF22" s="79">
        <v>0</v>
      </c>
      <c r="AG22" s="83" t="str">
        <f t="shared" ca="1" si="4"/>
        <v>semc.ADDR[4]</v>
      </c>
      <c r="AH22" s="425"/>
      <c r="AI22" s="82">
        <v>1</v>
      </c>
      <c r="AJ22" s="83" t="str">
        <f t="shared" ca="1" si="7"/>
        <v>xbar1.XBAR_IN[25]</v>
      </c>
      <c r="AK22" s="425"/>
      <c r="AL22" s="82">
        <v>1</v>
      </c>
      <c r="AM22" s="83" t="str">
        <f t="shared" ca="1" si="8"/>
        <v>xbar1.XBAR_IN[25]</v>
      </c>
      <c r="AN22" s="430"/>
      <c r="AO22" s="82">
        <v>0</v>
      </c>
      <c r="AP22" s="83" t="str">
        <f t="shared" ca="1" si="5"/>
        <v>semc.ADDR[4]</v>
      </c>
    </row>
    <row r="23" spans="2:42" s="15" customFormat="1" ht="13.5">
      <c r="B23" s="106" t="s">
        <v>786</v>
      </c>
      <c r="C23" s="107" t="str">
        <f>PinMuxInt!C23</f>
        <v>GPIO_EMC_14</v>
      </c>
      <c r="D23" s="156" t="str">
        <f>IF(ISERROR(VLOOKUP(LEFT(PinMuxInt!D23,FIND(".",PinMuxInt!D23)-1),Alias!$A$1:$B$200,2,FALSE)),IF(ISERROR(FIND(".",PinMuxInt!D23)),"",LEFT(PinMuxInt!D23,FIND(".",PinMuxInt!D23)-1)),VLOOKUP(LEFT(PinMuxInt!D23,FIND(".",PinMuxInt!D23)-1),Alias!$A$1:$B$200,2,FALSE))&amp;IF(ISERROR(FIND(".",PinMuxInt!D23)),"",RIGHT(PinMuxInt!D23,LEN(PinMuxInt!D23)-FIND(".",PinMuxInt!D23)+1))</f>
        <v/>
      </c>
      <c r="E23" s="156" t="str">
        <f>IF(ISERROR(VLOOKUP(LEFT(PinMuxInt!E23,FIND(".",PinMuxInt!E23)-1),Alias!$A$1:$B$200,2,FALSE)),IF(ISERROR(FIND(".",PinMuxInt!E23)),"",LEFT(PinMuxInt!E23,FIND(".",PinMuxInt!E23)-1)),VLOOKUP(LEFT(PinMuxInt!E23,FIND(".",PinMuxInt!E23)-1),Alias!$A$1:$B$200,2,FALSE))&amp;IF(ISERROR(FIND(".",PinMuxInt!E23)),"",RIGHT(PinMuxInt!E23,LEN(PinMuxInt!E23)-FIND(".",PinMuxInt!E23)+1))</f>
        <v/>
      </c>
      <c r="F23" s="156" t="str">
        <f>IF(ISERROR(VLOOKUP(LEFT(PinMuxInt!F23,FIND(".",PinMuxInt!F23)-1),Alias!$A$1:$B$200,2,FALSE)),IF(ISERROR(FIND(".",PinMuxInt!F23)),"",LEFT(PinMuxInt!F23,FIND(".",PinMuxInt!F23)-1)),VLOOKUP(LEFT(PinMuxInt!F23,FIND(".",PinMuxInt!F23)-1),Alias!$A$1:$B$200,2,FALSE))&amp;IF(ISERROR(FIND(".",PinMuxInt!F23)),"",RIGHT(PinMuxInt!F23,LEN(PinMuxInt!F23)-FIND(".",PinMuxInt!F23)+1))</f>
        <v>semc.ADDR[5]</v>
      </c>
      <c r="G23" s="156" t="str">
        <f>IF(ISERROR(VLOOKUP(LEFT(PinMuxInt!G23,FIND(".",PinMuxInt!G23)-1),Alias!$A$1:$B$200,2,FALSE)),IF(ISERROR(FIND(".",PinMuxInt!G23)),"",LEFT(PinMuxInt!G23,FIND(".",PinMuxInt!G23)-1)),VLOOKUP(LEFT(PinMuxInt!G23,FIND(".",PinMuxInt!G23)-1),Alias!$A$1:$B$200,2,FALSE))&amp;IF(ISERROR(FIND(".",PinMuxInt!G23)),"",RIGHT(PinMuxInt!G23,LEN(PinMuxInt!G23)-FIND(".",PinMuxInt!G23)+1))</f>
        <v>xbar1.XBAR_INOUT[19]</v>
      </c>
      <c r="H23" s="156" t="str">
        <f>IF(ISERROR(VLOOKUP(LEFT(PinMuxInt!H23,FIND(".",PinMuxInt!H23)-1),Alias!$A$1:$B$200,2,FALSE)),IF(ISERROR(FIND(".",PinMuxInt!H23)),"",LEFT(PinMuxInt!H23,FIND(".",PinMuxInt!H23)-1)),VLOOKUP(LEFT(PinMuxInt!H23,FIND(".",PinMuxInt!H23)-1),Alias!$A$1:$B$200,2,FALSE))&amp;IF(ISERROR(FIND(".",PinMuxInt!H23)),"",RIGHT(PinMuxInt!H23,LEN(PinMuxInt!H23)-FIND(".",PinMuxInt!H23)+1))</f>
        <v>lpuart3.RX</v>
      </c>
      <c r="I23" s="156" t="str">
        <f>IF(ISERROR(VLOOKUP(LEFT(PinMuxInt!I23,FIND(".",PinMuxInt!I23)-1),Alias!$A$1:$B$200,2,FALSE)),IF(ISERROR(FIND(".",PinMuxInt!I23)),"",LEFT(PinMuxInt!I23,FIND(".",PinMuxInt!I23)-1)),VLOOKUP(LEFT(PinMuxInt!I23,FIND(".",PinMuxInt!I23)-1),Alias!$A$1:$B$200,2,FALSE))&amp;IF(ISERROR(FIND(".",PinMuxInt!I23)),"",RIGHT(PinMuxInt!I23,LEN(PinMuxInt!I23)-FIND(".",PinMuxInt!I23)+1))</f>
        <v>mqs.LEFT</v>
      </c>
      <c r="J23" s="156" t="str">
        <f>IF(ISERROR(VLOOKUP(LEFT(PinMuxInt!J23,FIND(".",PinMuxInt!J23)-1),Alias!$A$1:$B$200,2,FALSE)),IF(ISERROR(FIND(".",PinMuxInt!J23)),"",LEFT(PinMuxInt!J23,FIND(".",PinMuxInt!J23)-1)),VLOOKUP(LEFT(PinMuxInt!J23,FIND(".",PinMuxInt!J23)-1),Alias!$A$1:$B$200,2,FALSE))&amp;IF(ISERROR(FIND(".",PinMuxInt!J23)),"",RIGHT(PinMuxInt!J23,LEN(PinMuxInt!J23)-FIND(".",PinMuxInt!J23)+1))</f>
        <v>lpspi2.PCS1</v>
      </c>
      <c r="K23" s="156" t="str">
        <f>IF(ISERROR(VLOOKUP(LEFT(PinMuxInt!K23,FIND(".",PinMuxInt!K23)-1),Alias!$A$1:$B$200,2,FALSE)),IF(ISERROR(FIND(".",PinMuxInt!K23)),"",LEFT(PinMuxInt!K23,FIND(".",PinMuxInt!K23)-1)),VLOOKUP(LEFT(PinMuxInt!K23,FIND(".",PinMuxInt!K23)-1),Alias!$A$1:$B$200,2,FALSE))&amp;IF(ISERROR(FIND(".",PinMuxInt!K23)),"",RIGHT(PinMuxInt!K23,LEN(PinMuxInt!K23)-FIND(".",PinMuxInt!K23)+1))</f>
        <v>gpio4.IO[14]</v>
      </c>
      <c r="L23" s="156" t="str">
        <f>IF(ISERROR(VLOOKUP(LEFT(PinMuxInt!L23,FIND(".",PinMuxInt!L23)-1),Alias!$A$1:$B$200,2,FALSE)),IF(ISERROR(FIND(".",PinMuxInt!L23)),"",LEFT(PinMuxInt!L23,FIND(".",PinMuxInt!L23)-1)),VLOOKUP(LEFT(PinMuxInt!L23,FIND(".",PinMuxInt!L23)-1),Alias!$A$1:$B$200,2,FALSE))&amp;IF(ISERROR(FIND(".",PinMuxInt!L23)),"",RIGHT(PinMuxInt!L23,LEN(PinMuxInt!L23)-FIND(".",PinMuxInt!L23)+1))</f>
        <v>anatop.USBPHY2_TSTO_RX_SQUELCH</v>
      </c>
      <c r="M23" s="156" t="str">
        <f>IF(ISERROR(VLOOKUP(LEFT(PinMuxInt!M23,FIND(".",PinMuxInt!M23)-1),Alias!$A$1:$B$200,2,FALSE)),IF(ISERROR(FIND(".",PinMuxInt!M23)),"",LEFT(PinMuxInt!M23,FIND(".",PinMuxInt!M23)-1)),VLOOKUP(LEFT(PinMuxInt!M23,FIND(".",PinMuxInt!M23)-1),Alias!$A$1:$B$200,2,FALSE))&amp;IF(ISERROR(FIND(".",PinMuxInt!M23)),"",RIGHT(PinMuxInt!M23,LEN(PinMuxInt!M23)-FIND(".",PinMuxInt!M23)+1))</f>
        <v>sim_m.HADDR[10]</v>
      </c>
      <c r="N23" s="157" t="str">
        <f>IF(ISERROR(VLOOKUP(LEFT(PinMuxInt!N23,FIND(".",PinMuxInt!N23)-1),Alias!$A$1:$B$200,2,FALSE)),IF(ISERROR(FIND(".",PinMuxInt!N23)),"",LEFT(PinMuxInt!N23,FIND(".",PinMuxInt!N23)-1)),VLOOKUP(LEFT(PinMuxInt!N23,FIND(".",PinMuxInt!N23)-1),Alias!$A$1:$B$200,2,FALSE))&amp;IF(ISERROR(FIND(".",PinMuxInt!N23)),"",RIGHT(PinMuxInt!N23,LEN(PinMuxInt!N23)-FIND(".",PinMuxInt!N23)+1))</f>
        <v>gpio4.IO[14]</v>
      </c>
      <c r="O23" s="78"/>
      <c r="P23" s="430"/>
      <c r="Q23" s="79">
        <v>0</v>
      </c>
      <c r="R23" s="80" t="str">
        <f t="shared" ca="1" si="0"/>
        <v>semc.ADDR[5]</v>
      </c>
      <c r="S23" s="430"/>
      <c r="T23" s="79">
        <v>0</v>
      </c>
      <c r="U23" s="83" t="str">
        <f t="shared" ca="1" si="6"/>
        <v>semc.ADDR[5]</v>
      </c>
      <c r="V23" s="430"/>
      <c r="W23" s="79">
        <v>0</v>
      </c>
      <c r="X23" s="83" t="str">
        <f t="shared" ca="1" si="1"/>
        <v>semc.ADDR[5]</v>
      </c>
      <c r="Y23" s="430"/>
      <c r="Z23" s="79">
        <v>0</v>
      </c>
      <c r="AA23" s="83" t="str">
        <f t="shared" ca="1" si="2"/>
        <v>semc.ADDR[5]</v>
      </c>
      <c r="AB23" s="425"/>
      <c r="AC23" s="79">
        <v>2</v>
      </c>
      <c r="AD23" s="83" t="str">
        <f t="shared" ca="1" si="3"/>
        <v>lpuart3.RX</v>
      </c>
      <c r="AE23" s="430"/>
      <c r="AF23" s="79">
        <v>0</v>
      </c>
      <c r="AG23" s="83" t="str">
        <f t="shared" ca="1" si="4"/>
        <v>semc.ADDR[5]</v>
      </c>
      <c r="AH23" s="425"/>
      <c r="AI23" s="82">
        <v>1</v>
      </c>
      <c r="AJ23" s="83" t="str">
        <f t="shared" ca="1" si="7"/>
        <v>xbar1.XBAR_INOUT[19]</v>
      </c>
      <c r="AK23" s="425"/>
      <c r="AL23" s="82">
        <v>1</v>
      </c>
      <c r="AM23" s="83" t="str">
        <f t="shared" ca="1" si="8"/>
        <v>xbar1.XBAR_INOUT[19]</v>
      </c>
      <c r="AN23" s="430"/>
      <c r="AO23" s="82">
        <v>0</v>
      </c>
      <c r="AP23" s="83" t="str">
        <f t="shared" ca="1" si="5"/>
        <v>semc.ADDR[5]</v>
      </c>
    </row>
    <row r="24" spans="2:42" s="15" customFormat="1" ht="13.5">
      <c r="B24" s="106" t="s">
        <v>786</v>
      </c>
      <c r="C24" s="107" t="str">
        <f>PinMuxInt!C24</f>
        <v>GPIO_EMC_15</v>
      </c>
      <c r="D24" s="156" t="str">
        <f>IF(ISERROR(VLOOKUP(LEFT(PinMuxInt!D24,FIND(".",PinMuxInt!D24)-1),Alias!$A$1:$B$200,2,FALSE)),IF(ISERROR(FIND(".",PinMuxInt!D24)),"",LEFT(PinMuxInt!D24,FIND(".",PinMuxInt!D24)-1)),VLOOKUP(LEFT(PinMuxInt!D24,FIND(".",PinMuxInt!D24)-1),Alias!$A$1:$B$200,2,FALSE))&amp;IF(ISERROR(FIND(".",PinMuxInt!D24)),"",RIGHT(PinMuxInt!D24,LEN(PinMuxInt!D24)-FIND(".",PinMuxInt!D24)+1))</f>
        <v/>
      </c>
      <c r="E24" s="156" t="str">
        <f>IF(ISERROR(VLOOKUP(LEFT(PinMuxInt!E24,FIND(".",PinMuxInt!E24)-1),Alias!$A$1:$B$200,2,FALSE)),IF(ISERROR(FIND(".",PinMuxInt!E24)),"",LEFT(PinMuxInt!E24,FIND(".",PinMuxInt!E24)-1)),VLOOKUP(LEFT(PinMuxInt!E24,FIND(".",PinMuxInt!E24)-1),Alias!$A$1:$B$200,2,FALSE))&amp;IF(ISERROR(FIND(".",PinMuxInt!E24)),"",RIGHT(PinMuxInt!E24,LEN(PinMuxInt!E24)-FIND(".",PinMuxInt!E24)+1))</f>
        <v/>
      </c>
      <c r="F24" s="156" t="str">
        <f>IF(ISERROR(VLOOKUP(LEFT(PinMuxInt!F24,FIND(".",PinMuxInt!F24)-1),Alias!$A$1:$B$200,2,FALSE)),IF(ISERROR(FIND(".",PinMuxInt!F24)),"",LEFT(PinMuxInt!F24,FIND(".",PinMuxInt!F24)-1)),VLOOKUP(LEFT(PinMuxInt!F24,FIND(".",PinMuxInt!F24)-1),Alias!$A$1:$B$200,2,FALSE))&amp;IF(ISERROR(FIND(".",PinMuxInt!F24)),"",RIGHT(PinMuxInt!F24,LEN(PinMuxInt!F24)-FIND(".",PinMuxInt!F24)+1))</f>
        <v>semc.ADDR[6]</v>
      </c>
      <c r="G24" s="156" t="str">
        <f>IF(ISERROR(VLOOKUP(LEFT(PinMuxInt!G24,FIND(".",PinMuxInt!G24)-1),Alias!$A$1:$B$200,2,FALSE)),IF(ISERROR(FIND(".",PinMuxInt!G24)),"",LEFT(PinMuxInt!G24,FIND(".",PinMuxInt!G24)-1)),VLOOKUP(LEFT(PinMuxInt!G24,FIND(".",PinMuxInt!G24)-1),Alias!$A$1:$B$200,2,FALSE))&amp;IF(ISERROR(FIND(".",PinMuxInt!G24)),"",RIGHT(PinMuxInt!G24,LEN(PinMuxInt!G24)-FIND(".",PinMuxInt!G24)+1))</f>
        <v>xbar1.XBAR_IN[20]</v>
      </c>
      <c r="H24" s="156" t="str">
        <f>IF(ISERROR(VLOOKUP(LEFT(PinMuxInt!H24,FIND(".",PinMuxInt!H24)-1),Alias!$A$1:$B$200,2,FALSE)),IF(ISERROR(FIND(".",PinMuxInt!H24)),"",LEFT(PinMuxInt!H24,FIND(".",PinMuxInt!H24)-1)),VLOOKUP(LEFT(PinMuxInt!H24,FIND(".",PinMuxInt!H24)-1),Alias!$A$1:$B$200,2,FALSE))&amp;IF(ISERROR(FIND(".",PinMuxInt!H24)),"",RIGHT(PinMuxInt!H24,LEN(PinMuxInt!H24)-FIND(".",PinMuxInt!H24)+1))</f>
        <v>lpuart3.CTS_B</v>
      </c>
      <c r="I24" s="156" t="str">
        <f>IF(ISERROR(VLOOKUP(LEFT(PinMuxInt!I24,FIND(".",PinMuxInt!I24)-1),Alias!$A$1:$B$200,2,FALSE)),IF(ISERROR(FIND(".",PinMuxInt!I24)),"",LEFT(PinMuxInt!I24,FIND(".",PinMuxInt!I24)-1)),VLOOKUP(LEFT(PinMuxInt!I24,FIND(".",PinMuxInt!I24)-1),Alias!$A$1:$B$200,2,FALSE))&amp;IF(ISERROR(FIND(".",PinMuxInt!I24)),"",RIGHT(PinMuxInt!I24,LEN(PinMuxInt!I24)-FIND(".",PinMuxInt!I24)+1))</f>
        <v>spdif.OUT</v>
      </c>
      <c r="J24" s="156" t="str">
        <f>IF(ISERROR(VLOOKUP(LEFT(PinMuxInt!J24,FIND(".",PinMuxInt!J24)-1),Alias!$A$1:$B$200,2,FALSE)),IF(ISERROR(FIND(".",PinMuxInt!J24)),"",LEFT(PinMuxInt!J24,FIND(".",PinMuxInt!J24)-1)),VLOOKUP(LEFT(PinMuxInt!J24,FIND(".",PinMuxInt!J24)-1),Alias!$A$1:$B$200,2,FALSE))&amp;IF(ISERROR(FIND(".",PinMuxInt!J24)),"",RIGHT(PinMuxInt!J24,LEN(PinMuxInt!J24)-FIND(".",PinMuxInt!J24)+1))</f>
        <v>qtimer3.TIMER0</v>
      </c>
      <c r="K24" s="156" t="str">
        <f>IF(ISERROR(VLOOKUP(LEFT(PinMuxInt!K24,FIND(".",PinMuxInt!K24)-1),Alias!$A$1:$B$200,2,FALSE)),IF(ISERROR(FIND(".",PinMuxInt!K24)),"",LEFT(PinMuxInt!K24,FIND(".",PinMuxInt!K24)-1)),VLOOKUP(LEFT(PinMuxInt!K24,FIND(".",PinMuxInt!K24)-1),Alias!$A$1:$B$200,2,FALSE))&amp;IF(ISERROR(FIND(".",PinMuxInt!K24)),"",RIGHT(PinMuxInt!K24,LEN(PinMuxInt!K24)-FIND(".",PinMuxInt!K24)+1))</f>
        <v>gpio4.IO[15]</v>
      </c>
      <c r="L24" s="156" t="str">
        <f>IF(ISERROR(VLOOKUP(LEFT(PinMuxInt!L24,FIND(".",PinMuxInt!L24)-1),Alias!$A$1:$B$200,2,FALSE)),IF(ISERROR(FIND(".",PinMuxInt!L24)),"",LEFT(PinMuxInt!L24,FIND(".",PinMuxInt!L24)-1)),VLOOKUP(LEFT(PinMuxInt!L24,FIND(".",PinMuxInt!L24)-1),Alias!$A$1:$B$200,2,FALSE))&amp;IF(ISERROR(FIND(".",PinMuxInt!L24)),"",RIGHT(PinMuxInt!L24,LEN(PinMuxInt!L24)-FIND(".",PinMuxInt!L24)+1))</f>
        <v>anatop.USBPHY2_TSTO_RX_DISCON_DET</v>
      </c>
      <c r="M24" s="156" t="str">
        <f>IF(ISERROR(VLOOKUP(LEFT(PinMuxInt!M24,FIND(".",PinMuxInt!M24)-1),Alias!$A$1:$B$200,2,FALSE)),IF(ISERROR(FIND(".",PinMuxInt!M24)),"",LEFT(PinMuxInt!M24,FIND(".",PinMuxInt!M24)-1)),VLOOKUP(LEFT(PinMuxInt!M24,FIND(".",PinMuxInt!M24)-1),Alias!$A$1:$B$200,2,FALSE))&amp;IF(ISERROR(FIND(".",PinMuxInt!M24)),"",RIGHT(PinMuxInt!M24,LEN(PinMuxInt!M24)-FIND(".",PinMuxInt!M24)+1))</f>
        <v>sim_m.HADDR[11]</v>
      </c>
      <c r="N24" s="157" t="str">
        <f>IF(ISERROR(VLOOKUP(LEFT(PinMuxInt!N24,FIND(".",PinMuxInt!N24)-1),Alias!$A$1:$B$200,2,FALSE)),IF(ISERROR(FIND(".",PinMuxInt!N24)),"",LEFT(PinMuxInt!N24,FIND(".",PinMuxInt!N24)-1)),VLOOKUP(LEFT(PinMuxInt!N24,FIND(".",PinMuxInt!N24)-1),Alias!$A$1:$B$200,2,FALSE))&amp;IF(ISERROR(FIND(".",PinMuxInt!N24)),"",RIGHT(PinMuxInt!N24,LEN(PinMuxInt!N24)-FIND(".",PinMuxInt!N24)+1))</f>
        <v>gpio4.IO[15]</v>
      </c>
      <c r="O24" s="78"/>
      <c r="P24" s="430"/>
      <c r="Q24" s="79">
        <v>0</v>
      </c>
      <c r="R24" s="80" t="str">
        <f t="shared" ca="1" si="0"/>
        <v>semc.ADDR[6]</v>
      </c>
      <c r="S24" s="430"/>
      <c r="T24" s="79">
        <v>0</v>
      </c>
      <c r="U24" s="83" t="str">
        <f t="shared" ca="1" si="6"/>
        <v>semc.ADDR[6]</v>
      </c>
      <c r="V24" s="430"/>
      <c r="W24" s="79">
        <v>0</v>
      </c>
      <c r="X24" s="83" t="str">
        <f t="shared" ca="1" si="1"/>
        <v>semc.ADDR[6]</v>
      </c>
      <c r="Y24" s="430"/>
      <c r="Z24" s="79">
        <v>0</v>
      </c>
      <c r="AA24" s="83" t="str">
        <f t="shared" ca="1" si="2"/>
        <v>semc.ADDR[6]</v>
      </c>
      <c r="AB24" s="425"/>
      <c r="AC24" s="79">
        <v>2</v>
      </c>
      <c r="AD24" s="83" t="str">
        <f t="shared" ca="1" si="3"/>
        <v>lpuart3.CTS_B</v>
      </c>
      <c r="AE24" s="430"/>
      <c r="AF24" s="79">
        <v>0</v>
      </c>
      <c r="AG24" s="83" t="str">
        <f t="shared" ca="1" si="4"/>
        <v>semc.ADDR[6]</v>
      </c>
      <c r="AH24" s="425"/>
      <c r="AI24" s="82">
        <v>1</v>
      </c>
      <c r="AJ24" s="83" t="str">
        <f t="shared" ca="1" si="7"/>
        <v>xbar1.XBAR_IN[20]</v>
      </c>
      <c r="AK24" s="425"/>
      <c r="AL24" s="82">
        <v>1</v>
      </c>
      <c r="AM24" s="83" t="str">
        <f t="shared" ca="1" si="8"/>
        <v>xbar1.XBAR_IN[20]</v>
      </c>
      <c r="AN24" s="430"/>
      <c r="AO24" s="82">
        <v>0</v>
      </c>
      <c r="AP24" s="83" t="str">
        <f t="shared" ca="1" si="5"/>
        <v>semc.ADDR[6]</v>
      </c>
    </row>
    <row r="25" spans="2:42" s="15" customFormat="1" ht="13.5">
      <c r="B25" s="106" t="s">
        <v>786</v>
      </c>
      <c r="C25" s="107" t="str">
        <f>PinMuxInt!C25</f>
        <v>GPIO_EMC_16</v>
      </c>
      <c r="D25" s="156" t="str">
        <f>IF(ISERROR(VLOOKUP(LEFT(PinMuxInt!D25,FIND(".",PinMuxInt!D25)-1),Alias!$A$1:$B$200,2,FALSE)),IF(ISERROR(FIND(".",PinMuxInt!D25)),"",LEFT(PinMuxInt!D25,FIND(".",PinMuxInt!D25)-1)),VLOOKUP(LEFT(PinMuxInt!D25,FIND(".",PinMuxInt!D25)-1),Alias!$A$1:$B$200,2,FALSE))&amp;IF(ISERROR(FIND(".",PinMuxInt!D25)),"",RIGHT(PinMuxInt!D25,LEN(PinMuxInt!D25)-FIND(".",PinMuxInt!D25)+1))</f>
        <v/>
      </c>
      <c r="E25" s="156" t="str">
        <f>IF(ISERROR(VLOOKUP(LEFT(PinMuxInt!E25,FIND(".",PinMuxInt!E25)-1),Alias!$A$1:$B$200,2,FALSE)),IF(ISERROR(FIND(".",PinMuxInt!E25)),"",LEFT(PinMuxInt!E25,FIND(".",PinMuxInt!E25)-1)),VLOOKUP(LEFT(PinMuxInt!E25,FIND(".",PinMuxInt!E25)-1),Alias!$A$1:$B$200,2,FALSE))&amp;IF(ISERROR(FIND(".",PinMuxInt!E25)),"",RIGHT(PinMuxInt!E25,LEN(PinMuxInt!E25)-FIND(".",PinMuxInt!E25)+1))</f>
        <v/>
      </c>
      <c r="F25" s="156" t="str">
        <f>IF(ISERROR(VLOOKUP(LEFT(PinMuxInt!F25,FIND(".",PinMuxInt!F25)-1),Alias!$A$1:$B$200,2,FALSE)),IF(ISERROR(FIND(".",PinMuxInt!F25)),"",LEFT(PinMuxInt!F25,FIND(".",PinMuxInt!F25)-1)),VLOOKUP(LEFT(PinMuxInt!F25,FIND(".",PinMuxInt!F25)-1),Alias!$A$1:$B$200,2,FALSE))&amp;IF(ISERROR(FIND(".",PinMuxInt!F25)),"",RIGHT(PinMuxInt!F25,LEN(PinMuxInt!F25)-FIND(".",PinMuxInt!F25)+1))</f>
        <v>semc.ADDR[7]</v>
      </c>
      <c r="G25" s="156" t="str">
        <f>IF(ISERROR(VLOOKUP(LEFT(PinMuxInt!G25,FIND(".",PinMuxInt!G25)-1),Alias!$A$1:$B$200,2,FALSE)),IF(ISERROR(FIND(".",PinMuxInt!G25)),"",LEFT(PinMuxInt!G25,FIND(".",PinMuxInt!G25)-1)),VLOOKUP(LEFT(PinMuxInt!G25,FIND(".",PinMuxInt!G25)-1),Alias!$A$1:$B$200,2,FALSE))&amp;IF(ISERROR(FIND(".",PinMuxInt!G25)),"",RIGHT(PinMuxInt!G25,LEN(PinMuxInt!G25)-FIND(".",PinMuxInt!G25)+1))</f>
        <v>xbar1.XBAR_IN[21]</v>
      </c>
      <c r="H25" s="156" t="str">
        <f>IF(ISERROR(VLOOKUP(LEFT(PinMuxInt!H25,FIND(".",PinMuxInt!H25)-1),Alias!$A$1:$B$200,2,FALSE)),IF(ISERROR(FIND(".",PinMuxInt!H25)),"",LEFT(PinMuxInt!H25,FIND(".",PinMuxInt!H25)-1)),VLOOKUP(LEFT(PinMuxInt!H25,FIND(".",PinMuxInt!H25)-1),Alias!$A$1:$B$200,2,FALSE))&amp;IF(ISERROR(FIND(".",PinMuxInt!H25)),"",RIGHT(PinMuxInt!H25,LEN(PinMuxInt!H25)-FIND(".",PinMuxInt!H25)+1))</f>
        <v>lpuart3.RTS_B</v>
      </c>
      <c r="I25" s="156" t="str">
        <f>IF(ISERROR(VLOOKUP(LEFT(PinMuxInt!I25,FIND(".",PinMuxInt!I25)-1),Alias!$A$1:$B$200,2,FALSE)),IF(ISERROR(FIND(".",PinMuxInt!I25)),"",LEFT(PinMuxInt!I25,FIND(".",PinMuxInt!I25)-1)),VLOOKUP(LEFT(PinMuxInt!I25,FIND(".",PinMuxInt!I25)-1),Alias!$A$1:$B$200,2,FALSE))&amp;IF(ISERROR(FIND(".",PinMuxInt!I25)),"",RIGHT(PinMuxInt!I25,LEN(PinMuxInt!I25)-FIND(".",PinMuxInt!I25)+1))</f>
        <v>spdif.IN</v>
      </c>
      <c r="J25" s="156" t="str">
        <f>IF(ISERROR(VLOOKUP(LEFT(PinMuxInt!J25,FIND(".",PinMuxInt!J25)-1),Alias!$A$1:$B$200,2,FALSE)),IF(ISERROR(FIND(".",PinMuxInt!J25)),"",LEFT(PinMuxInt!J25,FIND(".",PinMuxInt!J25)-1)),VLOOKUP(LEFT(PinMuxInt!J25,FIND(".",PinMuxInt!J25)-1),Alias!$A$1:$B$200,2,FALSE))&amp;IF(ISERROR(FIND(".",PinMuxInt!J25)),"",RIGHT(PinMuxInt!J25,LEN(PinMuxInt!J25)-FIND(".",PinMuxInt!J25)+1))</f>
        <v>qtimer3.TIMER1</v>
      </c>
      <c r="K25" s="156" t="str">
        <f>IF(ISERROR(VLOOKUP(LEFT(PinMuxInt!K25,FIND(".",PinMuxInt!K25)-1),Alias!$A$1:$B$200,2,FALSE)),IF(ISERROR(FIND(".",PinMuxInt!K25)),"",LEFT(PinMuxInt!K25,FIND(".",PinMuxInt!K25)-1)),VLOOKUP(LEFT(PinMuxInt!K25,FIND(".",PinMuxInt!K25)-1),Alias!$A$1:$B$200,2,FALSE))&amp;IF(ISERROR(FIND(".",PinMuxInt!K25)),"",RIGHT(PinMuxInt!K25,LEN(PinMuxInt!K25)-FIND(".",PinMuxInt!K25)+1))</f>
        <v>gpio4.IO[16]</v>
      </c>
      <c r="L25" s="156" t="str">
        <f>IF(ISERROR(VLOOKUP(LEFT(PinMuxInt!L25,FIND(".",PinMuxInt!L25)-1),Alias!$A$1:$B$200,2,FALSE)),IF(ISERROR(FIND(".",PinMuxInt!L25)),"",LEFT(PinMuxInt!L25,FIND(".",PinMuxInt!L25)-1)),VLOOKUP(LEFT(PinMuxInt!L25,FIND(".",PinMuxInt!L25)-1),Alias!$A$1:$B$200,2,FALSE))&amp;IF(ISERROR(FIND(".",PinMuxInt!L25)),"",RIGHT(PinMuxInt!L25,LEN(PinMuxInt!L25)-FIND(".",PinMuxInt!L25)+1))</f>
        <v>anatop.TESTO[15]</v>
      </c>
      <c r="M25" s="156" t="str">
        <f>IF(ISERROR(VLOOKUP(LEFT(PinMuxInt!M25,FIND(".",PinMuxInt!M25)-1),Alias!$A$1:$B$200,2,FALSE)),IF(ISERROR(FIND(".",PinMuxInt!M25)),"",LEFT(PinMuxInt!M25,FIND(".",PinMuxInt!M25)-1)),VLOOKUP(LEFT(PinMuxInt!M25,FIND(".",PinMuxInt!M25)-1),Alias!$A$1:$B$200,2,FALSE))&amp;IF(ISERROR(FIND(".",PinMuxInt!M25)),"",RIGHT(PinMuxInt!M25,LEN(PinMuxInt!M25)-FIND(".",PinMuxInt!M25)+1))</f>
        <v>sim_m.HADDR[12]</v>
      </c>
      <c r="N25" s="157" t="str">
        <f>IF(ISERROR(VLOOKUP(LEFT(PinMuxInt!N25,FIND(".",PinMuxInt!N25)-1),Alias!$A$1:$B$200,2,FALSE)),IF(ISERROR(FIND(".",PinMuxInt!N25)),"",LEFT(PinMuxInt!N25,FIND(".",PinMuxInt!N25)-1)),VLOOKUP(LEFT(PinMuxInt!N25,FIND(".",PinMuxInt!N25)-1),Alias!$A$1:$B$200,2,FALSE))&amp;IF(ISERROR(FIND(".",PinMuxInt!N25)),"",RIGHT(PinMuxInt!N25,LEN(PinMuxInt!N25)-FIND(".",PinMuxInt!N25)+1))</f>
        <v>gpio4.IO[16]</v>
      </c>
      <c r="O25" s="78"/>
      <c r="P25" s="430"/>
      <c r="Q25" s="79">
        <v>0</v>
      </c>
      <c r="R25" s="80" t="str">
        <f t="shared" ca="1" si="0"/>
        <v>semc.ADDR[7]</v>
      </c>
      <c r="S25" s="430"/>
      <c r="T25" s="79">
        <v>0</v>
      </c>
      <c r="U25" s="83" t="str">
        <f t="shared" ca="1" si="6"/>
        <v>semc.ADDR[7]</v>
      </c>
      <c r="V25" s="430"/>
      <c r="W25" s="79">
        <v>0</v>
      </c>
      <c r="X25" s="83" t="str">
        <f t="shared" ca="1" si="1"/>
        <v>semc.ADDR[7]</v>
      </c>
      <c r="Y25" s="430"/>
      <c r="Z25" s="79">
        <v>0</v>
      </c>
      <c r="AA25" s="83" t="str">
        <f t="shared" ca="1" si="2"/>
        <v>semc.ADDR[7]</v>
      </c>
      <c r="AB25" s="426"/>
      <c r="AC25" s="79">
        <v>2</v>
      </c>
      <c r="AD25" s="83" t="str">
        <f t="shared" ca="1" si="3"/>
        <v>lpuart3.RTS_B</v>
      </c>
      <c r="AE25" s="430"/>
      <c r="AF25" s="79">
        <v>0</v>
      </c>
      <c r="AG25" s="83" t="str">
        <f t="shared" ca="1" si="4"/>
        <v>semc.ADDR[7]</v>
      </c>
      <c r="AH25" s="426"/>
      <c r="AI25" s="82">
        <v>1</v>
      </c>
      <c r="AJ25" s="83" t="str">
        <f t="shared" ca="1" si="7"/>
        <v>xbar1.XBAR_IN[21]</v>
      </c>
      <c r="AK25" s="426"/>
      <c r="AL25" s="82">
        <v>1</v>
      </c>
      <c r="AM25" s="83" t="str">
        <f t="shared" ca="1" si="8"/>
        <v>xbar1.XBAR_IN[21]</v>
      </c>
      <c r="AN25" s="430"/>
      <c r="AO25" s="82">
        <v>0</v>
      </c>
      <c r="AP25" s="83" t="str">
        <f t="shared" ca="1" si="5"/>
        <v>semc.ADDR[7]</v>
      </c>
    </row>
    <row r="26" spans="2:42" s="15" customFormat="1" ht="15" customHeight="1">
      <c r="B26" s="106" t="s">
        <v>786</v>
      </c>
      <c r="C26" s="107" t="str">
        <f>PinMuxInt!C26</f>
        <v>GPIO_EMC_17</v>
      </c>
      <c r="D26" s="156" t="str">
        <f>IF(ISERROR(VLOOKUP(LEFT(PinMuxInt!D26,FIND(".",PinMuxInt!D26)-1),Alias!$A$1:$B$200,2,FALSE)),IF(ISERROR(FIND(".",PinMuxInt!D26)),"",LEFT(PinMuxInt!D26,FIND(".",PinMuxInt!D26)-1)),VLOOKUP(LEFT(PinMuxInt!D26,FIND(".",PinMuxInt!D26)-1),Alias!$A$1:$B$200,2,FALSE))&amp;IF(ISERROR(FIND(".",PinMuxInt!D26)),"",RIGHT(PinMuxInt!D26,LEN(PinMuxInt!D26)-FIND(".",PinMuxInt!D26)+1))</f>
        <v/>
      </c>
      <c r="E26" s="156" t="str">
        <f>IF(ISERROR(VLOOKUP(LEFT(PinMuxInt!E26,FIND(".",PinMuxInt!E26)-1),Alias!$A$1:$B$200,2,FALSE)),IF(ISERROR(FIND(".",PinMuxInt!E26)),"",LEFT(PinMuxInt!E26,FIND(".",PinMuxInt!E26)-1)),VLOOKUP(LEFT(PinMuxInt!E26,FIND(".",PinMuxInt!E26)-1),Alias!$A$1:$B$200,2,FALSE))&amp;IF(ISERROR(FIND(".",PinMuxInt!E26)),"",RIGHT(PinMuxInt!E26,LEN(PinMuxInt!E26)-FIND(".",PinMuxInt!E26)+1))</f>
        <v/>
      </c>
      <c r="F26" s="156" t="str">
        <f>IF(ISERROR(VLOOKUP(LEFT(PinMuxInt!F26,FIND(".",PinMuxInt!F26)-1),Alias!$A$1:$B$200,2,FALSE)),IF(ISERROR(FIND(".",PinMuxInt!F26)),"",LEFT(PinMuxInt!F26,FIND(".",PinMuxInt!F26)-1)),VLOOKUP(LEFT(PinMuxInt!F26,FIND(".",PinMuxInt!F26)-1),Alias!$A$1:$B$200,2,FALSE))&amp;IF(ISERROR(FIND(".",PinMuxInt!F26)),"",RIGHT(PinMuxInt!F26,LEN(PinMuxInt!F26)-FIND(".",PinMuxInt!F26)+1))</f>
        <v>semc.ADDR[8]</v>
      </c>
      <c r="G26" s="156" t="str">
        <f>IF(ISERROR(VLOOKUP(LEFT(PinMuxInt!G26,FIND(".",PinMuxInt!G26)-1),Alias!$A$1:$B$200,2,FALSE)),IF(ISERROR(FIND(".",PinMuxInt!G26)),"",LEFT(PinMuxInt!G26,FIND(".",PinMuxInt!G26)-1)),VLOOKUP(LEFT(PinMuxInt!G26,FIND(".",PinMuxInt!G26)-1),Alias!$A$1:$B$200,2,FALSE))&amp;IF(ISERROR(FIND(".",PinMuxInt!G26)),"",RIGHT(PinMuxInt!G26,LEN(PinMuxInt!G26)-FIND(".",PinMuxInt!G26)+1))</f>
        <v>flexpwm4.PWMA[3]</v>
      </c>
      <c r="H26" s="156" t="str">
        <f>IF(ISERROR(VLOOKUP(LEFT(PinMuxInt!H26,FIND(".",PinMuxInt!H26)-1),Alias!$A$1:$B$200,2,FALSE)),IF(ISERROR(FIND(".",PinMuxInt!H26)),"",LEFT(PinMuxInt!H26,FIND(".",PinMuxInt!H26)-1)),VLOOKUP(LEFT(PinMuxInt!H26,FIND(".",PinMuxInt!H26)-1),Alias!$A$1:$B$200,2,FALSE))&amp;IF(ISERROR(FIND(".",PinMuxInt!H26)),"",RIGHT(PinMuxInt!H26,LEN(PinMuxInt!H26)-FIND(".",PinMuxInt!H26)+1))</f>
        <v>lpuart4.CTS_B</v>
      </c>
      <c r="I26" s="156" t="str">
        <f>IF(ISERROR(VLOOKUP(LEFT(PinMuxInt!I26,FIND(".",PinMuxInt!I26)-1),Alias!$A$1:$B$200,2,FALSE)),IF(ISERROR(FIND(".",PinMuxInt!I26)),"",LEFT(PinMuxInt!I26,FIND(".",PinMuxInt!I26)-1)),VLOOKUP(LEFT(PinMuxInt!I26,FIND(".",PinMuxInt!I26)-1),Alias!$A$1:$B$200,2,FALSE))&amp;IF(ISERROR(FIND(".",PinMuxInt!I26)),"",RIGHT(PinMuxInt!I26,LEN(PinMuxInt!I26)-FIND(".",PinMuxInt!I26)+1))</f>
        <v>flexcan1.TX</v>
      </c>
      <c r="J26" s="156" t="str">
        <f>IF(ISERROR(VLOOKUP(LEFT(PinMuxInt!J26,FIND(".",PinMuxInt!J26)-1),Alias!$A$1:$B$200,2,FALSE)),IF(ISERROR(FIND(".",PinMuxInt!J26)),"",LEFT(PinMuxInt!J26,FIND(".",PinMuxInt!J26)-1)),VLOOKUP(LEFT(PinMuxInt!J26,FIND(".",PinMuxInt!J26)-1),Alias!$A$1:$B$200,2,FALSE))&amp;IF(ISERROR(FIND(".",PinMuxInt!J26)),"",RIGHT(PinMuxInt!J26,LEN(PinMuxInt!J26)-FIND(".",PinMuxInt!J26)+1))</f>
        <v>qtimer3.TIMER2</v>
      </c>
      <c r="K26" s="156" t="str">
        <f>IF(ISERROR(VLOOKUP(LEFT(PinMuxInt!K26,FIND(".",PinMuxInt!K26)-1),Alias!$A$1:$B$200,2,FALSE)),IF(ISERROR(FIND(".",PinMuxInt!K26)),"",LEFT(PinMuxInt!K26,FIND(".",PinMuxInt!K26)-1)),VLOOKUP(LEFT(PinMuxInt!K26,FIND(".",PinMuxInt!K26)-1),Alias!$A$1:$B$200,2,FALSE))&amp;IF(ISERROR(FIND(".",PinMuxInt!K26)),"",RIGHT(PinMuxInt!K26,LEN(PinMuxInt!K26)-FIND(".",PinMuxInt!K26)+1))</f>
        <v>gpio4.IO[17]</v>
      </c>
      <c r="L26" s="156" t="str">
        <f>IF(ISERROR(VLOOKUP(LEFT(PinMuxInt!L26,FIND(".",PinMuxInt!L26)-1),Alias!$A$1:$B$200,2,FALSE)),IF(ISERROR(FIND(".",PinMuxInt!L26)),"",LEFT(PinMuxInt!L26,FIND(".",PinMuxInt!L26)-1)),VLOOKUP(LEFT(PinMuxInt!L26,FIND(".",PinMuxInt!L26)-1),Alias!$A$1:$B$200,2,FALSE))&amp;IF(ISERROR(FIND(".",PinMuxInt!L26)),"",RIGHT(PinMuxInt!L26,LEN(PinMuxInt!L26)-FIND(".",PinMuxInt!L26)+1))</f>
        <v>ocotp.FUSE_LATCHED</v>
      </c>
      <c r="M26" s="156" t="str">
        <f>IF(ISERROR(VLOOKUP(LEFT(PinMuxInt!M26,FIND(".",PinMuxInt!M26)-1),Alias!$A$1:$B$200,2,FALSE)),IF(ISERROR(FIND(".",PinMuxInt!M26)),"",LEFT(PinMuxInt!M26,FIND(".",PinMuxInt!M26)-1)),VLOOKUP(LEFT(PinMuxInt!M26,FIND(".",PinMuxInt!M26)-1),Alias!$A$1:$B$200,2,FALSE))&amp;IF(ISERROR(FIND(".",PinMuxInt!M26)),"",RIGHT(PinMuxInt!M26,LEN(PinMuxInt!M26)-FIND(".",PinMuxInt!M26)+1))</f>
        <v>sim_m.HADDR[13]</v>
      </c>
      <c r="N26" s="157" t="str">
        <f>IF(ISERROR(VLOOKUP(LEFT(PinMuxInt!N26,FIND(".",PinMuxInt!N26)-1),Alias!$A$1:$B$200,2,FALSE)),IF(ISERROR(FIND(".",PinMuxInt!N26)),"",LEFT(PinMuxInt!N26,FIND(".",PinMuxInt!N26)-1)),VLOOKUP(LEFT(PinMuxInt!N26,FIND(".",PinMuxInt!N26)-1),Alias!$A$1:$B$200,2,FALSE))&amp;IF(ISERROR(FIND(".",PinMuxInt!N26)),"",RIGHT(PinMuxInt!N26,LEN(PinMuxInt!N26)-FIND(".",PinMuxInt!N26)+1))</f>
        <v>gpio4.IO[17]</v>
      </c>
      <c r="P26" s="430"/>
      <c r="Q26" s="79">
        <v>0</v>
      </c>
      <c r="R26" s="80" t="str">
        <f t="shared" ca="1" si="0"/>
        <v>semc.ADDR[8]</v>
      </c>
      <c r="S26" s="430"/>
      <c r="T26" s="79">
        <v>0</v>
      </c>
      <c r="U26" s="83" t="str">
        <f t="shared" ca="1" si="6"/>
        <v>semc.ADDR[8]</v>
      </c>
      <c r="V26" s="430"/>
      <c r="W26" s="79">
        <v>0</v>
      </c>
      <c r="X26" s="83" t="str">
        <f t="shared" ca="1" si="1"/>
        <v>semc.ADDR[8]</v>
      </c>
      <c r="Y26" s="430"/>
      <c r="Z26" s="79">
        <v>0</v>
      </c>
      <c r="AA26" s="83" t="str">
        <f t="shared" ca="1" si="2"/>
        <v>semc.ADDR[8]</v>
      </c>
      <c r="AB26" s="424" t="s">
        <v>1126</v>
      </c>
      <c r="AC26" s="79">
        <v>2</v>
      </c>
      <c r="AD26" s="83" t="str">
        <f t="shared" ca="1" si="3"/>
        <v>lpuart4.CTS_B</v>
      </c>
      <c r="AE26" s="430"/>
      <c r="AF26" s="79">
        <v>0</v>
      </c>
      <c r="AG26" s="83" t="str">
        <f t="shared" ca="1" si="4"/>
        <v>semc.ADDR[8]</v>
      </c>
      <c r="AH26" s="424" t="s">
        <v>578</v>
      </c>
      <c r="AI26" s="82">
        <v>1</v>
      </c>
      <c r="AJ26" s="83" t="str">
        <f t="shared" ca="1" si="7"/>
        <v>flexpwm4.PWMA[3]</v>
      </c>
      <c r="AK26" s="424" t="s">
        <v>1187</v>
      </c>
      <c r="AL26" s="11">
        <v>3</v>
      </c>
      <c r="AM26" s="83" t="str">
        <f t="shared" ca="1" si="8"/>
        <v>flexcan1.TX</v>
      </c>
      <c r="AN26" s="430"/>
      <c r="AO26" s="82">
        <v>0</v>
      </c>
      <c r="AP26" s="83" t="str">
        <f t="shared" ca="1" si="5"/>
        <v>semc.ADDR[8]</v>
      </c>
    </row>
    <row r="27" spans="2:42" s="15" customFormat="1" ht="13.5">
      <c r="B27" s="106" t="s">
        <v>786</v>
      </c>
      <c r="C27" s="107" t="str">
        <f>PinMuxInt!C27</f>
        <v>GPIO_EMC_18</v>
      </c>
      <c r="D27" s="156" t="str">
        <f>IF(ISERROR(VLOOKUP(LEFT(PinMuxInt!D27,FIND(".",PinMuxInt!D27)-1),Alias!$A$1:$B$200,2,FALSE)),IF(ISERROR(FIND(".",PinMuxInt!D27)),"",LEFT(PinMuxInt!D27,FIND(".",PinMuxInt!D27)-1)),VLOOKUP(LEFT(PinMuxInt!D27,FIND(".",PinMuxInt!D27)-1),Alias!$A$1:$B$200,2,FALSE))&amp;IF(ISERROR(FIND(".",PinMuxInt!D27)),"",RIGHT(PinMuxInt!D27,LEN(PinMuxInt!D27)-FIND(".",PinMuxInt!D27)+1))</f>
        <v/>
      </c>
      <c r="E27" s="156" t="str">
        <f>IF(ISERROR(VLOOKUP(LEFT(PinMuxInt!E27,FIND(".",PinMuxInt!E27)-1),Alias!$A$1:$B$200,2,FALSE)),IF(ISERROR(FIND(".",PinMuxInt!E27)),"",LEFT(PinMuxInt!E27,FIND(".",PinMuxInt!E27)-1)),VLOOKUP(LEFT(PinMuxInt!E27,FIND(".",PinMuxInt!E27)-1),Alias!$A$1:$B$200,2,FALSE))&amp;IF(ISERROR(FIND(".",PinMuxInt!E27)),"",RIGHT(PinMuxInt!E27,LEN(PinMuxInt!E27)-FIND(".",PinMuxInt!E27)+1))</f>
        <v/>
      </c>
      <c r="F27" s="156" t="str">
        <f>IF(ISERROR(VLOOKUP(LEFT(PinMuxInt!F27,FIND(".",PinMuxInt!F27)-1),Alias!$A$1:$B$200,2,FALSE)),IF(ISERROR(FIND(".",PinMuxInt!F27)),"",LEFT(PinMuxInt!F27,FIND(".",PinMuxInt!F27)-1)),VLOOKUP(LEFT(PinMuxInt!F27,FIND(".",PinMuxInt!F27)-1),Alias!$A$1:$B$200,2,FALSE))&amp;IF(ISERROR(FIND(".",PinMuxInt!F27)),"",RIGHT(PinMuxInt!F27,LEN(PinMuxInt!F27)-FIND(".",PinMuxInt!F27)+1))</f>
        <v>semc.ADDR[9]</v>
      </c>
      <c r="G27" s="156" t="str">
        <f>IF(ISERROR(VLOOKUP(LEFT(PinMuxInt!G27,FIND(".",PinMuxInt!G27)-1),Alias!$A$1:$B$200,2,FALSE)),IF(ISERROR(FIND(".",PinMuxInt!G27)),"",LEFT(PinMuxInt!G27,FIND(".",PinMuxInt!G27)-1)),VLOOKUP(LEFT(PinMuxInt!G27,FIND(".",PinMuxInt!G27)-1),Alias!$A$1:$B$200,2,FALSE))&amp;IF(ISERROR(FIND(".",PinMuxInt!G27)),"",RIGHT(PinMuxInt!G27,LEN(PinMuxInt!G27)-FIND(".",PinMuxInt!G27)+1))</f>
        <v>flexpwm4.PWMB[3]</v>
      </c>
      <c r="H27" s="156" t="str">
        <f>IF(ISERROR(VLOOKUP(LEFT(PinMuxInt!H27,FIND(".",PinMuxInt!H27)-1),Alias!$A$1:$B$200,2,FALSE)),IF(ISERROR(FIND(".",PinMuxInt!H27)),"",LEFT(PinMuxInt!H27,FIND(".",PinMuxInt!H27)-1)),VLOOKUP(LEFT(PinMuxInt!H27,FIND(".",PinMuxInt!H27)-1),Alias!$A$1:$B$200,2,FALSE))&amp;IF(ISERROR(FIND(".",PinMuxInt!H27)),"",RIGHT(PinMuxInt!H27,LEN(PinMuxInt!H27)-FIND(".",PinMuxInt!H27)+1))</f>
        <v>lpuart4.RTS_B</v>
      </c>
      <c r="I27" s="156" t="str">
        <f>IF(ISERROR(VLOOKUP(LEFT(PinMuxInt!I27,FIND(".",PinMuxInt!I27)-1),Alias!$A$1:$B$200,2,FALSE)),IF(ISERROR(FIND(".",PinMuxInt!I27)),"",LEFT(PinMuxInt!I27,FIND(".",PinMuxInt!I27)-1)),VLOOKUP(LEFT(PinMuxInt!I27,FIND(".",PinMuxInt!I27)-1),Alias!$A$1:$B$200,2,FALSE))&amp;IF(ISERROR(FIND(".",PinMuxInt!I27)),"",RIGHT(PinMuxInt!I27,LEN(PinMuxInt!I27)-FIND(".",PinMuxInt!I27)+1))</f>
        <v>flexcan1.RX</v>
      </c>
      <c r="J27" s="156" t="str">
        <f>IF(ISERROR(VLOOKUP(LEFT(PinMuxInt!J27,FIND(".",PinMuxInt!J27)-1),Alias!$A$1:$B$200,2,FALSE)),IF(ISERROR(FIND(".",PinMuxInt!J27)),"",LEFT(PinMuxInt!J27,FIND(".",PinMuxInt!J27)-1)),VLOOKUP(LEFT(PinMuxInt!J27,FIND(".",PinMuxInt!J27)-1),Alias!$A$1:$B$200,2,FALSE))&amp;IF(ISERROR(FIND(".",PinMuxInt!J27)),"",RIGHT(PinMuxInt!J27,LEN(PinMuxInt!J27)-FIND(".",PinMuxInt!J27)+1))</f>
        <v>qtimer3.TIMER3</v>
      </c>
      <c r="K27" s="156" t="str">
        <f>IF(ISERROR(VLOOKUP(LEFT(PinMuxInt!K27,FIND(".",PinMuxInt!K27)-1),Alias!$A$1:$B$200,2,FALSE)),IF(ISERROR(FIND(".",PinMuxInt!K27)),"",LEFT(PinMuxInt!K27,FIND(".",PinMuxInt!K27)-1)),VLOOKUP(LEFT(PinMuxInt!K27,FIND(".",PinMuxInt!K27)-1),Alias!$A$1:$B$200,2,FALSE))&amp;IF(ISERROR(FIND(".",PinMuxInt!K27)),"",RIGHT(PinMuxInt!K27,LEN(PinMuxInt!K27)-FIND(".",PinMuxInt!K27)+1))</f>
        <v>gpio4.IO[18]</v>
      </c>
      <c r="L27" s="156" t="str">
        <f>IF(ISERROR(VLOOKUP(LEFT(PinMuxInt!L27,FIND(".",PinMuxInt!L27)-1),Alias!$A$1:$B$200,2,FALSE)),IF(ISERROR(FIND(".",PinMuxInt!L27)),"",LEFT(PinMuxInt!L27,FIND(".",PinMuxInt!L27)-1)),VLOOKUP(LEFT(PinMuxInt!L27,FIND(".",PinMuxInt!L27)-1),Alias!$A$1:$B$200,2,FALSE))&amp;IF(ISERROR(FIND(".",PinMuxInt!L27)),"",RIGHT(PinMuxInt!L27,LEN(PinMuxInt!L27)-FIND(".",PinMuxInt!L27)+1))</f>
        <v>snvs_hp.VIO_5_CTL</v>
      </c>
      <c r="M27" s="156" t="str">
        <f>IF(ISERROR(VLOOKUP(LEFT(PinMuxInt!M27,FIND(".",PinMuxInt!M27)-1),Alias!$A$1:$B$200,2,FALSE)),IF(ISERROR(FIND(".",PinMuxInt!M27)),"",LEFT(PinMuxInt!M27,FIND(".",PinMuxInt!M27)-1)),VLOOKUP(LEFT(PinMuxInt!M27,FIND(".",PinMuxInt!M27)-1),Alias!$A$1:$B$200,2,FALSE))&amp;IF(ISERROR(FIND(".",PinMuxInt!M27)),"",RIGHT(PinMuxInt!M27,LEN(PinMuxInt!M27)-FIND(".",PinMuxInt!M27)+1))</f>
        <v>sim_m.HADDR[14]</v>
      </c>
      <c r="N27" s="157" t="str">
        <f>IF(ISERROR(VLOOKUP(LEFT(PinMuxInt!N27,FIND(".",PinMuxInt!N27)-1),Alias!$A$1:$B$200,2,FALSE)),IF(ISERROR(FIND(".",PinMuxInt!N27)),"",LEFT(PinMuxInt!N27,FIND(".",PinMuxInt!N27)-1)),VLOOKUP(LEFT(PinMuxInt!N27,FIND(".",PinMuxInt!N27)-1),Alias!$A$1:$B$200,2,FALSE))&amp;IF(ISERROR(FIND(".",PinMuxInt!N27)),"",RIGHT(PinMuxInt!N27,LEN(PinMuxInt!N27)-FIND(".",PinMuxInt!N27)+1))</f>
        <v>gpio4.IO[18]</v>
      </c>
      <c r="P27" s="430"/>
      <c r="Q27" s="79">
        <v>0</v>
      </c>
      <c r="R27" s="80" t="str">
        <f t="shared" ca="1" si="0"/>
        <v>semc.ADDR[9]</v>
      </c>
      <c r="S27" s="430"/>
      <c r="T27" s="79">
        <v>0</v>
      </c>
      <c r="U27" s="83" t="str">
        <f t="shared" ca="1" si="6"/>
        <v>semc.ADDR[9]</v>
      </c>
      <c r="V27" s="430"/>
      <c r="W27" s="79">
        <v>0</v>
      </c>
      <c r="X27" s="83" t="str">
        <f t="shared" ca="1" si="1"/>
        <v>semc.ADDR[9]</v>
      </c>
      <c r="Y27" s="430"/>
      <c r="Z27" s="79">
        <v>0</v>
      </c>
      <c r="AA27" s="83" t="str">
        <f t="shared" ca="1" si="2"/>
        <v>semc.ADDR[9]</v>
      </c>
      <c r="AB27" s="425"/>
      <c r="AC27" s="79">
        <v>2</v>
      </c>
      <c r="AD27" s="83" t="str">
        <f t="shared" ca="1" si="3"/>
        <v>lpuart4.RTS_B</v>
      </c>
      <c r="AE27" s="430"/>
      <c r="AF27" s="79">
        <v>0</v>
      </c>
      <c r="AG27" s="83" t="str">
        <f t="shared" ca="1" si="4"/>
        <v>semc.ADDR[9]</v>
      </c>
      <c r="AH27" s="425"/>
      <c r="AI27" s="82">
        <v>1</v>
      </c>
      <c r="AJ27" s="83" t="str">
        <f t="shared" ca="1" si="7"/>
        <v>flexpwm4.PWMB[3]</v>
      </c>
      <c r="AK27" s="428"/>
      <c r="AL27" s="11">
        <v>3</v>
      </c>
      <c r="AM27" s="83" t="str">
        <f t="shared" ca="1" si="8"/>
        <v>flexcan1.RX</v>
      </c>
      <c r="AN27" s="430"/>
      <c r="AO27" s="82">
        <v>0</v>
      </c>
      <c r="AP27" s="83" t="str">
        <f t="shared" ca="1" si="5"/>
        <v>semc.ADDR[9]</v>
      </c>
    </row>
    <row r="28" spans="2:42" s="15" customFormat="1" ht="13.5">
      <c r="B28" s="106" t="s">
        <v>786</v>
      </c>
      <c r="C28" s="107" t="str">
        <f>PinMuxInt!C28</f>
        <v>GPIO_EMC_19</v>
      </c>
      <c r="D28" s="156" t="str">
        <f>IF(ISERROR(VLOOKUP(LEFT(PinMuxInt!D28,FIND(".",PinMuxInt!D28)-1),Alias!$A$1:$B$200,2,FALSE)),IF(ISERROR(FIND(".",PinMuxInt!D28)),"",LEFT(PinMuxInt!D28,FIND(".",PinMuxInt!D28)-1)),VLOOKUP(LEFT(PinMuxInt!D28,FIND(".",PinMuxInt!D28)-1),Alias!$A$1:$B$200,2,FALSE))&amp;IF(ISERROR(FIND(".",PinMuxInt!D28)),"",RIGHT(PinMuxInt!D28,LEN(PinMuxInt!D28)-FIND(".",PinMuxInt!D28)+1))</f>
        <v/>
      </c>
      <c r="E28" s="156" t="str">
        <f>IF(ISERROR(VLOOKUP(LEFT(PinMuxInt!E28,FIND(".",PinMuxInt!E28)-1),Alias!$A$1:$B$200,2,FALSE)),IF(ISERROR(FIND(".",PinMuxInt!E28)),"",LEFT(PinMuxInt!E28,FIND(".",PinMuxInt!E28)-1)),VLOOKUP(LEFT(PinMuxInt!E28,FIND(".",PinMuxInt!E28)-1),Alias!$A$1:$B$200,2,FALSE))&amp;IF(ISERROR(FIND(".",PinMuxInt!E28)),"",RIGHT(PinMuxInt!E28,LEN(PinMuxInt!E28)-FIND(".",PinMuxInt!E28)+1))</f>
        <v/>
      </c>
      <c r="F28" s="156" t="str">
        <f>IF(ISERROR(VLOOKUP(LEFT(PinMuxInt!F28,FIND(".",PinMuxInt!F28)-1),Alias!$A$1:$B$200,2,FALSE)),IF(ISERROR(FIND(".",PinMuxInt!F28)),"",LEFT(PinMuxInt!F28,FIND(".",PinMuxInt!F28)-1)),VLOOKUP(LEFT(PinMuxInt!F28,FIND(".",PinMuxInt!F28)-1),Alias!$A$1:$B$200,2,FALSE))&amp;IF(ISERROR(FIND(".",PinMuxInt!F28)),"",RIGHT(PinMuxInt!F28,LEN(PinMuxInt!F28)-FIND(".",PinMuxInt!F28)+1))</f>
        <v>semc.ADDR[11]</v>
      </c>
      <c r="G28" s="156" t="str">
        <f>IF(ISERROR(VLOOKUP(LEFT(PinMuxInt!G28,FIND(".",PinMuxInt!G28)-1),Alias!$A$1:$B$200,2,FALSE)),IF(ISERROR(FIND(".",PinMuxInt!G28)),"",LEFT(PinMuxInt!G28,FIND(".",PinMuxInt!G28)-1)),VLOOKUP(LEFT(PinMuxInt!G28,FIND(".",PinMuxInt!G28)-1),Alias!$A$1:$B$200,2,FALSE))&amp;IF(ISERROR(FIND(".",PinMuxInt!G28)),"",RIGHT(PinMuxInt!G28,LEN(PinMuxInt!G28)-FIND(".",PinMuxInt!G28)+1))</f>
        <v>flexpwm2.PWMA[3]</v>
      </c>
      <c r="H28" s="156" t="str">
        <f>IF(ISERROR(VLOOKUP(LEFT(PinMuxInt!H28,FIND(".",PinMuxInt!H28)-1),Alias!$A$1:$B$200,2,FALSE)),IF(ISERROR(FIND(".",PinMuxInt!H28)),"",LEFT(PinMuxInt!H28,FIND(".",PinMuxInt!H28)-1)),VLOOKUP(LEFT(PinMuxInt!H28,FIND(".",PinMuxInt!H28)-1),Alias!$A$1:$B$200,2,FALSE))&amp;IF(ISERROR(FIND(".",PinMuxInt!H28)),"",RIGHT(PinMuxInt!H28,LEN(PinMuxInt!H28)-FIND(".",PinMuxInt!H28)+1))</f>
        <v>lpuart4.TX</v>
      </c>
      <c r="I28" s="156" t="str">
        <f>IF(ISERROR(VLOOKUP(LEFT(PinMuxInt!I28,FIND(".",PinMuxInt!I28)-1),Alias!$A$1:$B$200,2,FALSE)),IF(ISERROR(FIND(".",PinMuxInt!I28)),"",LEFT(PinMuxInt!I28,FIND(".",PinMuxInt!I28)-1)),VLOOKUP(LEFT(PinMuxInt!I28,FIND(".",PinMuxInt!I28)-1),Alias!$A$1:$B$200,2,FALSE))&amp;IF(ISERROR(FIND(".",PinMuxInt!I28)),"",RIGHT(PinMuxInt!I28,LEN(PinMuxInt!I28)-FIND(".",PinMuxInt!I28)+1))</f>
        <v>enet.RDATA[1]</v>
      </c>
      <c r="J28" s="156" t="str">
        <f>IF(ISERROR(VLOOKUP(LEFT(PinMuxInt!J28,FIND(".",PinMuxInt!J28)-1),Alias!$A$1:$B$200,2,FALSE)),IF(ISERROR(FIND(".",PinMuxInt!J28)),"",LEFT(PinMuxInt!J28,FIND(".",PinMuxInt!J28)-1)),VLOOKUP(LEFT(PinMuxInt!J28,FIND(".",PinMuxInt!J28)-1),Alias!$A$1:$B$200,2,FALSE))&amp;IF(ISERROR(FIND(".",PinMuxInt!J28)),"",RIGHT(PinMuxInt!J28,LEN(PinMuxInt!J28)-FIND(".",PinMuxInt!J28)+1))</f>
        <v>qtimer2.TIMER0</v>
      </c>
      <c r="K28" s="156" t="str">
        <f>IF(ISERROR(VLOOKUP(LEFT(PinMuxInt!K28,FIND(".",PinMuxInt!K28)-1),Alias!$A$1:$B$200,2,FALSE)),IF(ISERROR(FIND(".",PinMuxInt!K28)),"",LEFT(PinMuxInt!K28,FIND(".",PinMuxInt!K28)-1)),VLOOKUP(LEFT(PinMuxInt!K28,FIND(".",PinMuxInt!K28)-1),Alias!$A$1:$B$200,2,FALSE))&amp;IF(ISERROR(FIND(".",PinMuxInt!K28)),"",RIGHT(PinMuxInt!K28,LEN(PinMuxInt!K28)-FIND(".",PinMuxInt!K28)+1))</f>
        <v>gpio4.IO[19]</v>
      </c>
      <c r="L28" s="156" t="str">
        <f>IF(ISERROR(VLOOKUP(LEFT(PinMuxInt!L28,FIND(".",PinMuxInt!L28)-1),Alias!$A$1:$B$200,2,FALSE)),IF(ISERROR(FIND(".",PinMuxInt!L28)),"",LEFT(PinMuxInt!L28,FIND(".",PinMuxInt!L28)-1)),VLOOKUP(LEFT(PinMuxInt!L28,FIND(".",PinMuxInt!L28)-1),Alias!$A$1:$B$200,2,FALSE))&amp;IF(ISERROR(FIND(".",PinMuxInt!L28)),"",RIGHT(PinMuxInt!L28,LEN(PinMuxInt!L28)-FIND(".",PinMuxInt!L28)+1))</f>
        <v>snvs_hp.VIO_5_B</v>
      </c>
      <c r="M28" s="156" t="str">
        <f>IF(ISERROR(VLOOKUP(LEFT(PinMuxInt!M28,FIND(".",PinMuxInt!M28)-1),Alias!$A$1:$B$200,2,FALSE)),IF(ISERROR(FIND(".",PinMuxInt!M28)),"",LEFT(PinMuxInt!M28,FIND(".",PinMuxInt!M28)-1)),VLOOKUP(LEFT(PinMuxInt!M28,FIND(".",PinMuxInt!M28)-1),Alias!$A$1:$B$200,2,FALSE))&amp;IF(ISERROR(FIND(".",PinMuxInt!M28)),"",RIGHT(PinMuxInt!M28,LEN(PinMuxInt!M28)-FIND(".",PinMuxInt!M28)+1))</f>
        <v>sim_m.HADDR[15]</v>
      </c>
      <c r="N28" s="157" t="str">
        <f>IF(ISERROR(VLOOKUP(LEFT(PinMuxInt!N28,FIND(".",PinMuxInt!N28)-1),Alias!$A$1:$B$200,2,FALSE)),IF(ISERROR(FIND(".",PinMuxInt!N28)),"",LEFT(PinMuxInt!N28,FIND(".",PinMuxInt!N28)-1)),VLOOKUP(LEFT(PinMuxInt!N28,FIND(".",PinMuxInt!N28)-1),Alias!$A$1:$B$200,2,FALSE))&amp;IF(ISERROR(FIND(".",PinMuxInt!N28)),"",RIGHT(PinMuxInt!N28,LEN(PinMuxInt!N28)-FIND(".",PinMuxInt!N28)+1))</f>
        <v>gpio4.IO[19]</v>
      </c>
      <c r="P28" s="430"/>
      <c r="Q28" s="79">
        <v>0</v>
      </c>
      <c r="R28" s="80" t="str">
        <f t="shared" ca="1" si="0"/>
        <v>semc.ADDR[11]</v>
      </c>
      <c r="S28" s="430"/>
      <c r="T28" s="79">
        <v>0</v>
      </c>
      <c r="U28" s="83" t="str">
        <f t="shared" ca="1" si="6"/>
        <v>semc.ADDR[11]</v>
      </c>
      <c r="V28" s="430"/>
      <c r="W28" s="79">
        <v>0</v>
      </c>
      <c r="X28" s="83" t="str">
        <f t="shared" ca="1" si="1"/>
        <v>semc.ADDR[11]</v>
      </c>
      <c r="Y28" s="430"/>
      <c r="Z28" s="79">
        <v>0</v>
      </c>
      <c r="AA28" s="83" t="str">
        <f t="shared" ca="1" si="2"/>
        <v>semc.ADDR[11]</v>
      </c>
      <c r="AB28" s="425"/>
      <c r="AC28" s="79">
        <v>2</v>
      </c>
      <c r="AD28" s="83" t="str">
        <f t="shared" ca="1" si="3"/>
        <v>lpuart4.TX</v>
      </c>
      <c r="AE28" s="430"/>
      <c r="AF28" s="79">
        <v>0</v>
      </c>
      <c r="AG28" s="83" t="str">
        <f t="shared" ca="1" si="4"/>
        <v>semc.ADDR[11]</v>
      </c>
      <c r="AH28" s="425"/>
      <c r="AI28" s="82">
        <v>1</v>
      </c>
      <c r="AJ28" s="83" t="str">
        <f t="shared" ca="1" si="7"/>
        <v>flexpwm2.PWMA[3]</v>
      </c>
      <c r="AK28" s="424" t="s">
        <v>1126</v>
      </c>
      <c r="AL28" s="11">
        <v>2</v>
      </c>
      <c r="AM28" s="83" t="str">
        <f t="shared" ca="1" si="8"/>
        <v>lpuart4.TX</v>
      </c>
      <c r="AN28" s="430"/>
      <c r="AO28" s="82">
        <v>0</v>
      </c>
      <c r="AP28" s="83" t="str">
        <f t="shared" ca="1" si="5"/>
        <v>semc.ADDR[11]</v>
      </c>
    </row>
    <row r="29" spans="2:42" s="15" customFormat="1" ht="13.5">
      <c r="B29" s="106" t="s">
        <v>786</v>
      </c>
      <c r="C29" s="107" t="str">
        <f>PinMuxInt!C29</f>
        <v>GPIO_EMC_20</v>
      </c>
      <c r="D29" s="156" t="str">
        <f>IF(ISERROR(VLOOKUP(LEFT(PinMuxInt!D29,FIND(".",PinMuxInt!D29)-1),Alias!$A$1:$B$200,2,FALSE)),IF(ISERROR(FIND(".",PinMuxInt!D29)),"",LEFT(PinMuxInt!D29,FIND(".",PinMuxInt!D29)-1)),VLOOKUP(LEFT(PinMuxInt!D29,FIND(".",PinMuxInt!D29)-1),Alias!$A$1:$B$200,2,FALSE))&amp;IF(ISERROR(FIND(".",PinMuxInt!D29)),"",RIGHT(PinMuxInt!D29,LEN(PinMuxInt!D29)-FIND(".",PinMuxInt!D29)+1))</f>
        <v/>
      </c>
      <c r="E29" s="156" t="str">
        <f>IF(ISERROR(VLOOKUP(LEFT(PinMuxInt!E29,FIND(".",PinMuxInt!E29)-1),Alias!$A$1:$B$200,2,FALSE)),IF(ISERROR(FIND(".",PinMuxInt!E29)),"",LEFT(PinMuxInt!E29,FIND(".",PinMuxInt!E29)-1)),VLOOKUP(LEFT(PinMuxInt!E29,FIND(".",PinMuxInt!E29)-1),Alias!$A$1:$B$200,2,FALSE))&amp;IF(ISERROR(FIND(".",PinMuxInt!E29)),"",RIGHT(PinMuxInt!E29,LEN(PinMuxInt!E29)-FIND(".",PinMuxInt!E29)+1))</f>
        <v/>
      </c>
      <c r="F29" s="156" t="str">
        <f>IF(ISERROR(VLOOKUP(LEFT(PinMuxInt!F29,FIND(".",PinMuxInt!F29)-1),Alias!$A$1:$B$200,2,FALSE)),IF(ISERROR(FIND(".",PinMuxInt!F29)),"",LEFT(PinMuxInt!F29,FIND(".",PinMuxInt!F29)-1)),VLOOKUP(LEFT(PinMuxInt!F29,FIND(".",PinMuxInt!F29)-1),Alias!$A$1:$B$200,2,FALSE))&amp;IF(ISERROR(FIND(".",PinMuxInt!F29)),"",RIGHT(PinMuxInt!F29,LEN(PinMuxInt!F29)-FIND(".",PinMuxInt!F29)+1))</f>
        <v>semc.ADDR[12]</v>
      </c>
      <c r="G29" s="156" t="str">
        <f>IF(ISERROR(VLOOKUP(LEFT(PinMuxInt!G29,FIND(".",PinMuxInt!G29)-1),Alias!$A$1:$B$200,2,FALSE)),IF(ISERROR(FIND(".",PinMuxInt!G29)),"",LEFT(PinMuxInt!G29,FIND(".",PinMuxInt!G29)-1)),VLOOKUP(LEFT(PinMuxInt!G29,FIND(".",PinMuxInt!G29)-1),Alias!$A$1:$B$200,2,FALSE))&amp;IF(ISERROR(FIND(".",PinMuxInt!G29)),"",RIGHT(PinMuxInt!G29,LEN(PinMuxInt!G29)-FIND(".",PinMuxInt!G29)+1))</f>
        <v>flexpwm2.PWMB[3]</v>
      </c>
      <c r="H29" s="156" t="str">
        <f>IF(ISERROR(VLOOKUP(LEFT(PinMuxInt!H29,FIND(".",PinMuxInt!H29)-1),Alias!$A$1:$B$200,2,FALSE)),IF(ISERROR(FIND(".",PinMuxInt!H29)),"",LEFT(PinMuxInt!H29,FIND(".",PinMuxInt!H29)-1)),VLOOKUP(LEFT(PinMuxInt!H29,FIND(".",PinMuxInt!H29)-1),Alias!$A$1:$B$200,2,FALSE))&amp;IF(ISERROR(FIND(".",PinMuxInt!H29)),"",RIGHT(PinMuxInt!H29,LEN(PinMuxInt!H29)-FIND(".",PinMuxInt!H29)+1))</f>
        <v>lpuart4.RX</v>
      </c>
      <c r="I29" s="156" t="str">
        <f>IF(ISERROR(VLOOKUP(LEFT(PinMuxInt!I29,FIND(".",PinMuxInt!I29)-1),Alias!$A$1:$B$200,2,FALSE)),IF(ISERROR(FIND(".",PinMuxInt!I29)),"",LEFT(PinMuxInt!I29,FIND(".",PinMuxInt!I29)-1)),VLOOKUP(LEFT(PinMuxInt!I29,FIND(".",PinMuxInt!I29)-1),Alias!$A$1:$B$200,2,FALSE))&amp;IF(ISERROR(FIND(".",PinMuxInt!I29)),"",RIGHT(PinMuxInt!I29,LEN(PinMuxInt!I29)-FIND(".",PinMuxInt!I29)+1))</f>
        <v>enet.RDATA[0]</v>
      </c>
      <c r="J29" s="156" t="str">
        <f>IF(ISERROR(VLOOKUP(LEFT(PinMuxInt!J29,FIND(".",PinMuxInt!J29)-1),Alias!$A$1:$B$200,2,FALSE)),IF(ISERROR(FIND(".",PinMuxInt!J29)),"",LEFT(PinMuxInt!J29,FIND(".",PinMuxInt!J29)-1)),VLOOKUP(LEFT(PinMuxInt!J29,FIND(".",PinMuxInt!J29)-1),Alias!$A$1:$B$200,2,FALSE))&amp;IF(ISERROR(FIND(".",PinMuxInt!J29)),"",RIGHT(PinMuxInt!J29,LEN(PinMuxInt!J29)-FIND(".",PinMuxInt!J29)+1))</f>
        <v>qtimer2.TIMER1</v>
      </c>
      <c r="K29" s="156" t="str">
        <f>IF(ISERROR(VLOOKUP(LEFT(PinMuxInt!K29,FIND(".",PinMuxInt!K29)-1),Alias!$A$1:$B$200,2,FALSE)),IF(ISERROR(FIND(".",PinMuxInt!K29)),"",LEFT(PinMuxInt!K29,FIND(".",PinMuxInt!K29)-1)),VLOOKUP(LEFT(PinMuxInt!K29,FIND(".",PinMuxInt!K29)-1),Alias!$A$1:$B$200,2,FALSE))&amp;IF(ISERROR(FIND(".",PinMuxInt!K29)),"",RIGHT(PinMuxInt!K29,LEN(PinMuxInt!K29)-FIND(".",PinMuxInt!K29)+1))</f>
        <v>gpio4.IO[20]</v>
      </c>
      <c r="L29" s="156" t="str">
        <f>IF(ISERROR(VLOOKUP(LEFT(PinMuxInt!L29,FIND(".",PinMuxInt!L29)-1),Alias!$A$1:$B$200,2,FALSE)),IF(ISERROR(FIND(".",PinMuxInt!L29)),"",LEFT(PinMuxInt!L29,FIND(".",PinMuxInt!L29)-1)),VLOOKUP(LEFT(PinMuxInt!L29,FIND(".",PinMuxInt!L29)-1),Alias!$A$1:$B$200,2,FALSE))&amp;IF(ISERROR(FIND(".",PinMuxInt!L29)),"",RIGHT(PinMuxInt!L29,LEN(PinMuxInt!L29)-FIND(".",PinMuxInt!L29)+1))</f>
        <v>anatop.TESTO[0]</v>
      </c>
      <c r="M29" s="156" t="str">
        <f>IF(ISERROR(VLOOKUP(LEFT(PinMuxInt!M29,FIND(".",PinMuxInt!M29)-1),Alias!$A$1:$B$200,2,FALSE)),IF(ISERROR(FIND(".",PinMuxInt!M29)),"",LEFT(PinMuxInt!M29,FIND(".",PinMuxInt!M29)-1)),VLOOKUP(LEFT(PinMuxInt!M29,FIND(".",PinMuxInt!M29)-1),Alias!$A$1:$B$200,2,FALSE))&amp;IF(ISERROR(FIND(".",PinMuxInt!M29)),"",RIGHT(PinMuxInt!M29,LEN(PinMuxInt!M29)-FIND(".",PinMuxInt!M29)+1))</f>
        <v>sim_m.HADDR[16]</v>
      </c>
      <c r="N29" s="157" t="str">
        <f>IF(ISERROR(VLOOKUP(LEFT(PinMuxInt!N29,FIND(".",PinMuxInt!N29)-1),Alias!$A$1:$B$200,2,FALSE)),IF(ISERROR(FIND(".",PinMuxInt!N29)),"",LEFT(PinMuxInt!N29,FIND(".",PinMuxInt!N29)-1)),VLOOKUP(LEFT(PinMuxInt!N29,FIND(".",PinMuxInt!N29)-1),Alias!$A$1:$B$200,2,FALSE))&amp;IF(ISERROR(FIND(".",PinMuxInt!N29)),"",RIGHT(PinMuxInt!N29,LEN(PinMuxInt!N29)-FIND(".",PinMuxInt!N29)+1))</f>
        <v>gpio4.IO[20]</v>
      </c>
      <c r="P29" s="430"/>
      <c r="Q29" s="79">
        <v>0</v>
      </c>
      <c r="R29" s="80" t="str">
        <f t="shared" ca="1" si="0"/>
        <v>semc.ADDR[12]</v>
      </c>
      <c r="S29" s="430"/>
      <c r="T29" s="79">
        <v>0</v>
      </c>
      <c r="U29" s="83" t="str">
        <f t="shared" ca="1" si="6"/>
        <v>semc.ADDR[12]</v>
      </c>
      <c r="V29" s="430"/>
      <c r="W29" s="79">
        <v>0</v>
      </c>
      <c r="X29" s="83" t="str">
        <f t="shared" ca="1" si="1"/>
        <v>semc.ADDR[12]</v>
      </c>
      <c r="Y29" s="430"/>
      <c r="Z29" s="79">
        <v>0</v>
      </c>
      <c r="AA29" s="83" t="str">
        <f t="shared" ca="1" si="2"/>
        <v>semc.ADDR[12]</v>
      </c>
      <c r="AB29" s="426"/>
      <c r="AC29" s="79">
        <v>2</v>
      </c>
      <c r="AD29" s="83" t="str">
        <f t="shared" ca="1" si="3"/>
        <v>lpuart4.RX</v>
      </c>
      <c r="AE29" s="430"/>
      <c r="AF29" s="79">
        <v>0</v>
      </c>
      <c r="AG29" s="83" t="str">
        <f t="shared" ca="1" si="4"/>
        <v>semc.ADDR[12]</v>
      </c>
      <c r="AH29" s="425"/>
      <c r="AI29" s="82">
        <v>1</v>
      </c>
      <c r="AJ29" s="83" t="str">
        <f t="shared" ca="1" si="7"/>
        <v>flexpwm2.PWMB[3]</v>
      </c>
      <c r="AK29" s="428"/>
      <c r="AL29" s="11">
        <v>2</v>
      </c>
      <c r="AM29" s="83" t="str">
        <f t="shared" ca="1" si="8"/>
        <v>lpuart4.RX</v>
      </c>
      <c r="AN29" s="430"/>
      <c r="AO29" s="82">
        <v>0</v>
      </c>
      <c r="AP29" s="83" t="str">
        <f t="shared" ca="1" si="5"/>
        <v>semc.ADDR[12]</v>
      </c>
    </row>
    <row r="30" spans="2:42" s="15" customFormat="1" ht="13.5">
      <c r="B30" s="106" t="s">
        <v>786</v>
      </c>
      <c r="C30" s="107" t="str">
        <f>PinMuxInt!C30</f>
        <v>GPIO_EMC_21</v>
      </c>
      <c r="D30" s="156" t="str">
        <f>IF(ISERROR(VLOOKUP(LEFT(PinMuxInt!D30,FIND(".",PinMuxInt!D30)-1),Alias!$A$1:$B$200,2,FALSE)),IF(ISERROR(FIND(".",PinMuxInt!D30)),"",LEFT(PinMuxInt!D30,FIND(".",PinMuxInt!D30)-1)),VLOOKUP(LEFT(PinMuxInt!D30,FIND(".",PinMuxInt!D30)-1),Alias!$A$1:$B$200,2,FALSE))&amp;IF(ISERROR(FIND(".",PinMuxInt!D30)),"",RIGHT(PinMuxInt!D30,LEN(PinMuxInt!D30)-FIND(".",PinMuxInt!D30)+1))</f>
        <v/>
      </c>
      <c r="E30" s="156" t="str">
        <f>IF(ISERROR(VLOOKUP(LEFT(PinMuxInt!E30,FIND(".",PinMuxInt!E30)-1),Alias!$A$1:$B$200,2,FALSE)),IF(ISERROR(FIND(".",PinMuxInt!E30)),"",LEFT(PinMuxInt!E30,FIND(".",PinMuxInt!E30)-1)),VLOOKUP(LEFT(PinMuxInt!E30,FIND(".",PinMuxInt!E30)-1),Alias!$A$1:$B$200,2,FALSE))&amp;IF(ISERROR(FIND(".",PinMuxInt!E30)),"",RIGHT(PinMuxInt!E30,LEN(PinMuxInt!E30)-FIND(".",PinMuxInt!E30)+1))</f>
        <v/>
      </c>
      <c r="F30" s="156" t="str">
        <f>IF(ISERROR(VLOOKUP(LEFT(PinMuxInt!F30,FIND(".",PinMuxInt!F30)-1),Alias!$A$1:$B$200,2,FALSE)),IF(ISERROR(FIND(".",PinMuxInt!F30)),"",LEFT(PinMuxInt!F30,FIND(".",PinMuxInt!F30)-1)),VLOOKUP(LEFT(PinMuxInt!F30,FIND(".",PinMuxInt!F30)-1),Alias!$A$1:$B$200,2,FALSE))&amp;IF(ISERROR(FIND(".",PinMuxInt!F30)),"",RIGHT(PinMuxInt!F30,LEN(PinMuxInt!F30)-FIND(".",PinMuxInt!F30)+1))</f>
        <v>semc.BA0</v>
      </c>
      <c r="G30" s="156" t="str">
        <f>IF(ISERROR(VLOOKUP(LEFT(PinMuxInt!G30,FIND(".",PinMuxInt!G30)-1),Alias!$A$1:$B$200,2,FALSE)),IF(ISERROR(FIND(".",PinMuxInt!G30)),"",LEFT(PinMuxInt!G30,FIND(".",PinMuxInt!G30)-1)),VLOOKUP(LEFT(PinMuxInt!G30,FIND(".",PinMuxInt!G30)-1),Alias!$A$1:$B$200,2,FALSE))&amp;IF(ISERROR(FIND(".",PinMuxInt!G30)),"",RIGHT(PinMuxInt!G30,LEN(PinMuxInt!G30)-FIND(".",PinMuxInt!G30)+1))</f>
        <v>flexpwm3.PWMA[3]</v>
      </c>
      <c r="H30" s="156" t="str">
        <f>IF(ISERROR(VLOOKUP(LEFT(PinMuxInt!H30,FIND(".",PinMuxInt!H30)-1),Alias!$A$1:$B$200,2,FALSE)),IF(ISERROR(FIND(".",PinMuxInt!H30)),"",LEFT(PinMuxInt!H30,FIND(".",PinMuxInt!H30)-1)),VLOOKUP(LEFT(PinMuxInt!H30,FIND(".",PinMuxInt!H30)-1),Alias!$A$1:$B$200,2,FALSE))&amp;IF(ISERROR(FIND(".",PinMuxInt!H30)),"",RIGHT(PinMuxInt!H30,LEN(PinMuxInt!H30)-FIND(".",PinMuxInt!H30)+1))</f>
        <v>lpi2c3.SDA</v>
      </c>
      <c r="I30" s="156" t="str">
        <f>IF(ISERROR(VLOOKUP(LEFT(PinMuxInt!I30,FIND(".",PinMuxInt!I30)-1),Alias!$A$1:$B$200,2,FALSE)),IF(ISERROR(FIND(".",PinMuxInt!I30)),"",LEFT(PinMuxInt!I30,FIND(".",PinMuxInt!I30)-1)),VLOOKUP(LEFT(PinMuxInt!I30,FIND(".",PinMuxInt!I30)-1),Alias!$A$1:$B$200,2,FALSE))&amp;IF(ISERROR(FIND(".",PinMuxInt!I30)),"",RIGHT(PinMuxInt!I30,LEN(PinMuxInt!I30)-FIND(".",PinMuxInt!I30)+1))</f>
        <v>enet.TDATA[1]</v>
      </c>
      <c r="J30" s="156" t="str">
        <f>IF(ISERROR(VLOOKUP(LEFT(PinMuxInt!J30,FIND(".",PinMuxInt!J30)-1),Alias!$A$1:$B$200,2,FALSE)),IF(ISERROR(FIND(".",PinMuxInt!J30)),"",LEFT(PinMuxInt!J30,FIND(".",PinMuxInt!J30)-1)),VLOOKUP(LEFT(PinMuxInt!J30,FIND(".",PinMuxInt!J30)-1),Alias!$A$1:$B$200,2,FALSE))&amp;IF(ISERROR(FIND(".",PinMuxInt!J30)),"",RIGHT(PinMuxInt!J30,LEN(PinMuxInt!J30)-FIND(".",PinMuxInt!J30)+1))</f>
        <v>qtimer2.TIMER2</v>
      </c>
      <c r="K30" s="156" t="str">
        <f>IF(ISERROR(VLOOKUP(LEFT(PinMuxInt!K30,FIND(".",PinMuxInt!K30)-1),Alias!$A$1:$B$200,2,FALSE)),IF(ISERROR(FIND(".",PinMuxInt!K30)),"",LEFT(PinMuxInt!K30,FIND(".",PinMuxInt!K30)-1)),VLOOKUP(LEFT(PinMuxInt!K30,FIND(".",PinMuxInt!K30)-1),Alias!$A$1:$B$200,2,FALSE))&amp;IF(ISERROR(FIND(".",PinMuxInt!K30)),"",RIGHT(PinMuxInt!K30,LEN(PinMuxInt!K30)-FIND(".",PinMuxInt!K30)+1))</f>
        <v>gpio4.IO[21]</v>
      </c>
      <c r="L30" s="156" t="str">
        <f>IF(ISERROR(VLOOKUP(LEFT(PinMuxInt!L30,FIND(".",PinMuxInt!L30)-1),Alias!$A$1:$B$200,2,FALSE)),IF(ISERROR(FIND(".",PinMuxInt!L30)),"",LEFT(PinMuxInt!L30,FIND(".",PinMuxInt!L30)-1)),VLOOKUP(LEFT(PinMuxInt!L30,FIND(".",PinMuxInt!L30)-1),Alias!$A$1:$B$200,2,FALSE))&amp;IF(ISERROR(FIND(".",PinMuxInt!L30)),"",RIGHT(PinMuxInt!L30,LEN(PinMuxInt!L30)-FIND(".",PinMuxInt!L30)+1))</f>
        <v>anatop.TESTO[1]</v>
      </c>
      <c r="M30" s="156" t="str">
        <f>IF(ISERROR(VLOOKUP(LEFT(PinMuxInt!M30,FIND(".",PinMuxInt!M30)-1),Alias!$A$1:$B$200,2,FALSE)),IF(ISERROR(FIND(".",PinMuxInt!M30)),"",LEFT(PinMuxInt!M30,FIND(".",PinMuxInt!M30)-1)),VLOOKUP(LEFT(PinMuxInt!M30,FIND(".",PinMuxInt!M30)-1),Alias!$A$1:$B$200,2,FALSE))&amp;IF(ISERROR(FIND(".",PinMuxInt!M30)),"",RIGHT(PinMuxInt!M30,LEN(PinMuxInt!M30)-FIND(".",PinMuxInt!M30)+1))</f>
        <v>sim_m.HADDR[17]</v>
      </c>
      <c r="N30" s="157" t="str">
        <f>IF(ISERROR(VLOOKUP(LEFT(PinMuxInt!N30,FIND(".",PinMuxInt!N30)-1),Alias!$A$1:$B$200,2,FALSE)),IF(ISERROR(FIND(".",PinMuxInt!N30)),"",LEFT(PinMuxInt!N30,FIND(".",PinMuxInt!N30)-1)),VLOOKUP(LEFT(PinMuxInt!N30,FIND(".",PinMuxInt!N30)-1),Alias!$A$1:$B$200,2,FALSE))&amp;IF(ISERROR(FIND(".",PinMuxInt!N30)),"",RIGHT(PinMuxInt!N30,LEN(PinMuxInt!N30)-FIND(".",PinMuxInt!N30)+1))</f>
        <v>gpio4.IO[21]</v>
      </c>
      <c r="P30" s="430"/>
      <c r="Q30" s="79">
        <v>0</v>
      </c>
      <c r="R30" s="80" t="str">
        <f t="shared" ca="1" si="0"/>
        <v>semc.BA0</v>
      </c>
      <c r="S30" s="430"/>
      <c r="T30" s="79">
        <v>0</v>
      </c>
      <c r="U30" s="83" t="str">
        <f t="shared" ca="1" si="6"/>
        <v>semc.BA0</v>
      </c>
      <c r="V30" s="430"/>
      <c r="W30" s="79">
        <v>0</v>
      </c>
      <c r="X30" s="83" t="str">
        <f t="shared" ca="1" si="1"/>
        <v>semc.BA0</v>
      </c>
      <c r="Y30" s="430"/>
      <c r="Z30" s="79">
        <v>0</v>
      </c>
      <c r="AA30" s="83" t="str">
        <f t="shared" ca="1" si="2"/>
        <v>semc.BA0</v>
      </c>
      <c r="AB30" s="424" t="s">
        <v>1130</v>
      </c>
      <c r="AC30" s="79">
        <v>2</v>
      </c>
      <c r="AD30" s="83" t="str">
        <f t="shared" ca="1" si="3"/>
        <v>lpi2c3.SDA</v>
      </c>
      <c r="AE30" s="430"/>
      <c r="AF30" s="79">
        <v>0</v>
      </c>
      <c r="AG30" s="83" t="str">
        <f t="shared" ca="1" si="4"/>
        <v>semc.BA0</v>
      </c>
      <c r="AH30" s="425"/>
      <c r="AI30" s="82">
        <v>1</v>
      </c>
      <c r="AJ30" s="83" t="str">
        <f t="shared" ca="1" si="7"/>
        <v>flexpwm3.PWMA[3]</v>
      </c>
      <c r="AK30" s="424" t="s">
        <v>1130</v>
      </c>
      <c r="AL30" s="11">
        <v>2</v>
      </c>
      <c r="AM30" s="83" t="str">
        <f t="shared" ca="1" si="8"/>
        <v>lpi2c3.SDA</v>
      </c>
      <c r="AN30" s="430"/>
      <c r="AO30" s="82">
        <v>0</v>
      </c>
      <c r="AP30" s="83" t="str">
        <f t="shared" ca="1" si="5"/>
        <v>semc.BA0</v>
      </c>
    </row>
    <row r="31" spans="2:42" s="15" customFormat="1" ht="13.5">
      <c r="B31" s="106" t="s">
        <v>786</v>
      </c>
      <c r="C31" s="107" t="str">
        <f>PinMuxInt!C31</f>
        <v>GPIO_EMC_22</v>
      </c>
      <c r="D31" s="156" t="str">
        <f>IF(ISERROR(VLOOKUP(LEFT(PinMuxInt!D31,FIND(".",PinMuxInt!D31)-1),Alias!$A$1:$B$200,2,FALSE)),IF(ISERROR(FIND(".",PinMuxInt!D31)),"",LEFT(PinMuxInt!D31,FIND(".",PinMuxInt!D31)-1)),VLOOKUP(LEFT(PinMuxInt!D31,FIND(".",PinMuxInt!D31)-1),Alias!$A$1:$B$200,2,FALSE))&amp;IF(ISERROR(FIND(".",PinMuxInt!D31)),"",RIGHT(PinMuxInt!D31,LEN(PinMuxInt!D31)-FIND(".",PinMuxInt!D31)+1))</f>
        <v/>
      </c>
      <c r="E31" s="156" t="str">
        <f>IF(ISERROR(VLOOKUP(LEFT(PinMuxInt!E31,FIND(".",PinMuxInt!E31)-1),Alias!$A$1:$B$200,2,FALSE)),IF(ISERROR(FIND(".",PinMuxInt!E31)),"",LEFT(PinMuxInt!E31,FIND(".",PinMuxInt!E31)-1)),VLOOKUP(LEFT(PinMuxInt!E31,FIND(".",PinMuxInt!E31)-1),Alias!$A$1:$B$200,2,FALSE))&amp;IF(ISERROR(FIND(".",PinMuxInt!E31)),"",RIGHT(PinMuxInt!E31,LEN(PinMuxInt!E31)-FIND(".",PinMuxInt!E31)+1))</f>
        <v/>
      </c>
      <c r="F31" s="156" t="str">
        <f>IF(ISERROR(VLOOKUP(LEFT(PinMuxInt!F31,FIND(".",PinMuxInt!F31)-1),Alias!$A$1:$B$200,2,FALSE)),IF(ISERROR(FIND(".",PinMuxInt!F31)),"",LEFT(PinMuxInt!F31,FIND(".",PinMuxInt!F31)-1)),VLOOKUP(LEFT(PinMuxInt!F31,FIND(".",PinMuxInt!F31)-1),Alias!$A$1:$B$200,2,FALSE))&amp;IF(ISERROR(FIND(".",PinMuxInt!F31)),"",RIGHT(PinMuxInt!F31,LEN(PinMuxInt!F31)-FIND(".",PinMuxInt!F31)+1))</f>
        <v>semc.BA1</v>
      </c>
      <c r="G31" s="156" t="str">
        <f>IF(ISERROR(VLOOKUP(LEFT(PinMuxInt!G31,FIND(".",PinMuxInt!G31)-1),Alias!$A$1:$B$200,2,FALSE)),IF(ISERROR(FIND(".",PinMuxInt!G31)),"",LEFT(PinMuxInt!G31,FIND(".",PinMuxInt!G31)-1)),VLOOKUP(LEFT(PinMuxInt!G31,FIND(".",PinMuxInt!G31)-1),Alias!$A$1:$B$200,2,FALSE))&amp;IF(ISERROR(FIND(".",PinMuxInt!G31)),"",RIGHT(PinMuxInt!G31,LEN(PinMuxInt!G31)-FIND(".",PinMuxInt!G31)+1))</f>
        <v>flexpwm3.PWMB[3]</v>
      </c>
      <c r="H31" s="156" t="str">
        <f>IF(ISERROR(VLOOKUP(LEFT(PinMuxInt!H31,FIND(".",PinMuxInt!H31)-1),Alias!$A$1:$B$200,2,FALSE)),IF(ISERROR(FIND(".",PinMuxInt!H31)),"",LEFT(PinMuxInt!H31,FIND(".",PinMuxInt!H31)-1)),VLOOKUP(LEFT(PinMuxInt!H31,FIND(".",PinMuxInt!H31)-1),Alias!$A$1:$B$200,2,FALSE))&amp;IF(ISERROR(FIND(".",PinMuxInt!H31)),"",RIGHT(PinMuxInt!H31,LEN(PinMuxInt!H31)-FIND(".",PinMuxInt!H31)+1))</f>
        <v>lpi2c3.SCL</v>
      </c>
      <c r="I31" s="156" t="str">
        <f>IF(ISERROR(VLOOKUP(LEFT(PinMuxInt!I31,FIND(".",PinMuxInt!I31)-1),Alias!$A$1:$B$200,2,FALSE)),IF(ISERROR(FIND(".",PinMuxInt!I31)),"",LEFT(PinMuxInt!I31,FIND(".",PinMuxInt!I31)-1)),VLOOKUP(LEFT(PinMuxInt!I31,FIND(".",PinMuxInt!I31)-1),Alias!$A$1:$B$200,2,FALSE))&amp;IF(ISERROR(FIND(".",PinMuxInt!I31)),"",RIGHT(PinMuxInt!I31,LEN(PinMuxInt!I31)-FIND(".",PinMuxInt!I31)+1))</f>
        <v>enet.TDATA[0]</v>
      </c>
      <c r="J31" s="156" t="str">
        <f>IF(ISERROR(VLOOKUP(LEFT(PinMuxInt!J31,FIND(".",PinMuxInt!J31)-1),Alias!$A$1:$B$200,2,FALSE)),IF(ISERROR(FIND(".",PinMuxInt!J31)),"",LEFT(PinMuxInt!J31,FIND(".",PinMuxInt!J31)-1)),VLOOKUP(LEFT(PinMuxInt!J31,FIND(".",PinMuxInt!J31)-1),Alias!$A$1:$B$200,2,FALSE))&amp;IF(ISERROR(FIND(".",PinMuxInt!J31)),"",RIGHT(PinMuxInt!J31,LEN(PinMuxInt!J31)-FIND(".",PinMuxInt!J31)+1))</f>
        <v>qtimer2.TIMER3</v>
      </c>
      <c r="K31" s="156" t="str">
        <f>IF(ISERROR(VLOOKUP(LEFT(PinMuxInt!K31,FIND(".",PinMuxInt!K31)-1),Alias!$A$1:$B$200,2,FALSE)),IF(ISERROR(FIND(".",PinMuxInt!K31)),"",LEFT(PinMuxInt!K31,FIND(".",PinMuxInt!K31)-1)),VLOOKUP(LEFT(PinMuxInt!K31,FIND(".",PinMuxInt!K31)-1),Alias!$A$1:$B$200,2,FALSE))&amp;IF(ISERROR(FIND(".",PinMuxInt!K31)),"",RIGHT(PinMuxInt!K31,LEN(PinMuxInt!K31)-FIND(".",PinMuxInt!K31)+1))</f>
        <v>gpio4.IO[22]</v>
      </c>
      <c r="L31" s="156" t="str">
        <f>IF(ISERROR(VLOOKUP(LEFT(PinMuxInt!L31,FIND(".",PinMuxInt!L31)-1),Alias!$A$1:$B$200,2,FALSE)),IF(ISERROR(FIND(".",PinMuxInt!L31)),"",LEFT(PinMuxInt!L31,FIND(".",PinMuxInt!L31)-1)),VLOOKUP(LEFT(PinMuxInt!L31,FIND(".",PinMuxInt!L31)-1),Alias!$A$1:$B$200,2,FALSE))&amp;IF(ISERROR(FIND(".",PinMuxInt!L31)),"",RIGHT(PinMuxInt!L31,LEN(PinMuxInt!L31)-FIND(".",PinMuxInt!L31)+1))</f>
        <v>anatop.TESTO[2]</v>
      </c>
      <c r="M31" s="156" t="str">
        <f>IF(ISERROR(VLOOKUP(LEFT(PinMuxInt!M31,FIND(".",PinMuxInt!M31)-1),Alias!$A$1:$B$200,2,FALSE)),IF(ISERROR(FIND(".",PinMuxInt!M31)),"",LEFT(PinMuxInt!M31,FIND(".",PinMuxInt!M31)-1)),VLOOKUP(LEFT(PinMuxInt!M31,FIND(".",PinMuxInt!M31)-1),Alias!$A$1:$B$200,2,FALSE))&amp;IF(ISERROR(FIND(".",PinMuxInt!M31)),"",RIGHT(PinMuxInt!M31,LEN(PinMuxInt!M31)-FIND(".",PinMuxInt!M31)+1))</f>
        <v>sim_m.HADDR[18]</v>
      </c>
      <c r="N31" s="157" t="str">
        <f>IF(ISERROR(VLOOKUP(LEFT(PinMuxInt!N31,FIND(".",PinMuxInt!N31)-1),Alias!$A$1:$B$200,2,FALSE)),IF(ISERROR(FIND(".",PinMuxInt!N31)),"",LEFT(PinMuxInt!N31,FIND(".",PinMuxInt!N31)-1)),VLOOKUP(LEFT(PinMuxInt!N31,FIND(".",PinMuxInt!N31)-1),Alias!$A$1:$B$200,2,FALSE))&amp;IF(ISERROR(FIND(".",PinMuxInt!N31)),"",RIGHT(PinMuxInt!N31,LEN(PinMuxInt!N31)-FIND(".",PinMuxInt!N31)+1))</f>
        <v>gpio4.IO[22]</v>
      </c>
      <c r="P31" s="430"/>
      <c r="Q31" s="79">
        <v>0</v>
      </c>
      <c r="R31" s="80" t="str">
        <f t="shared" ca="1" si="0"/>
        <v>semc.BA1</v>
      </c>
      <c r="S31" s="430"/>
      <c r="T31" s="79">
        <v>0</v>
      </c>
      <c r="U31" s="83" t="str">
        <f t="shared" ca="1" si="6"/>
        <v>semc.BA1</v>
      </c>
      <c r="V31" s="430"/>
      <c r="W31" s="79">
        <v>0</v>
      </c>
      <c r="X31" s="83" t="str">
        <f t="shared" ca="1" si="1"/>
        <v>semc.BA1</v>
      </c>
      <c r="Y31" s="430"/>
      <c r="Z31" s="79">
        <v>0</v>
      </c>
      <c r="AA31" s="83" t="str">
        <f t="shared" ca="1" si="2"/>
        <v>semc.BA1</v>
      </c>
      <c r="AB31" s="428"/>
      <c r="AC31" s="79">
        <v>2</v>
      </c>
      <c r="AD31" s="83" t="str">
        <f t="shared" ca="1" si="3"/>
        <v>lpi2c3.SCL</v>
      </c>
      <c r="AE31" s="430"/>
      <c r="AF31" s="79">
        <v>0</v>
      </c>
      <c r="AG31" s="83" t="str">
        <f t="shared" ca="1" si="4"/>
        <v>semc.BA1</v>
      </c>
      <c r="AH31" s="425"/>
      <c r="AI31" s="82">
        <v>1</v>
      </c>
      <c r="AJ31" s="83" t="str">
        <f t="shared" ca="1" si="7"/>
        <v>flexpwm3.PWMB[3]</v>
      </c>
      <c r="AK31" s="428"/>
      <c r="AL31" s="11">
        <v>2</v>
      </c>
      <c r="AM31" s="83" t="str">
        <f t="shared" ca="1" si="8"/>
        <v>lpi2c3.SCL</v>
      </c>
      <c r="AN31" s="430"/>
      <c r="AO31" s="82">
        <v>0</v>
      </c>
      <c r="AP31" s="83" t="str">
        <f t="shared" ca="1" si="5"/>
        <v>semc.BA1</v>
      </c>
    </row>
    <row r="32" spans="2:42" s="15" customFormat="1" ht="13.5">
      <c r="B32" s="106" t="s">
        <v>786</v>
      </c>
      <c r="C32" s="107" t="str">
        <f>PinMuxInt!C32</f>
        <v>GPIO_EMC_23</v>
      </c>
      <c r="D32" s="156" t="str">
        <f>IF(ISERROR(VLOOKUP(LEFT(PinMuxInt!D32,FIND(".",PinMuxInt!D32)-1),Alias!$A$1:$B$200,2,FALSE)),IF(ISERROR(FIND(".",PinMuxInt!D32)),"",LEFT(PinMuxInt!D32,FIND(".",PinMuxInt!D32)-1)),VLOOKUP(LEFT(PinMuxInt!D32,FIND(".",PinMuxInt!D32)-1),Alias!$A$1:$B$200,2,FALSE))&amp;IF(ISERROR(FIND(".",PinMuxInt!D32)),"",RIGHT(PinMuxInt!D32,LEN(PinMuxInt!D32)-FIND(".",PinMuxInt!D32)+1))</f>
        <v/>
      </c>
      <c r="E32" s="156" t="str">
        <f>IF(ISERROR(VLOOKUP(LEFT(PinMuxInt!E32,FIND(".",PinMuxInt!E32)-1),Alias!$A$1:$B$200,2,FALSE)),IF(ISERROR(FIND(".",PinMuxInt!E32)),"",LEFT(PinMuxInt!E32,FIND(".",PinMuxInt!E32)-1)),VLOOKUP(LEFT(PinMuxInt!E32,FIND(".",PinMuxInt!E32)-1),Alias!$A$1:$B$200,2,FALSE))&amp;IF(ISERROR(FIND(".",PinMuxInt!E32)),"",RIGHT(PinMuxInt!E32,LEN(PinMuxInt!E32)-FIND(".",PinMuxInt!E32)+1))</f>
        <v/>
      </c>
      <c r="F32" s="156" t="str">
        <f>IF(ISERROR(VLOOKUP(LEFT(PinMuxInt!F32,FIND(".",PinMuxInt!F32)-1),Alias!$A$1:$B$200,2,FALSE)),IF(ISERROR(FIND(".",PinMuxInt!F32)),"",LEFT(PinMuxInt!F32,FIND(".",PinMuxInt!F32)-1)),VLOOKUP(LEFT(PinMuxInt!F32,FIND(".",PinMuxInt!F32)-1),Alias!$A$1:$B$200,2,FALSE))&amp;IF(ISERROR(FIND(".",PinMuxInt!F32)),"",RIGHT(PinMuxInt!F32,LEN(PinMuxInt!F32)-FIND(".",PinMuxInt!F32)+1))</f>
        <v>semc.ADDR[10]</v>
      </c>
      <c r="G32" s="156" t="str">
        <f>IF(ISERROR(VLOOKUP(LEFT(PinMuxInt!G32,FIND(".",PinMuxInt!G32)-1),Alias!$A$1:$B$200,2,FALSE)),IF(ISERROR(FIND(".",PinMuxInt!G32)),"",LEFT(PinMuxInt!G32,FIND(".",PinMuxInt!G32)-1)),VLOOKUP(LEFT(PinMuxInt!G32,FIND(".",PinMuxInt!G32)-1),Alias!$A$1:$B$200,2,FALSE))&amp;IF(ISERROR(FIND(".",PinMuxInt!G32)),"",RIGHT(PinMuxInt!G32,LEN(PinMuxInt!G32)-FIND(".",PinMuxInt!G32)+1))</f>
        <v>flexpwm1.PWMA[0]</v>
      </c>
      <c r="H32" s="156" t="str">
        <f>IF(ISERROR(VLOOKUP(LEFT(PinMuxInt!H32,FIND(".",PinMuxInt!H32)-1),Alias!$A$1:$B$200,2,FALSE)),IF(ISERROR(FIND(".",PinMuxInt!H32)),"",LEFT(PinMuxInt!H32,FIND(".",PinMuxInt!H32)-1)),VLOOKUP(LEFT(PinMuxInt!H32,FIND(".",PinMuxInt!H32)-1),Alias!$A$1:$B$200,2,FALSE))&amp;IF(ISERROR(FIND(".",PinMuxInt!H32)),"",RIGHT(PinMuxInt!H32,LEN(PinMuxInt!H32)-FIND(".",PinMuxInt!H32)+1))</f>
        <v>lpuart5.TX</v>
      </c>
      <c r="I32" s="156" t="str">
        <f>IF(ISERROR(VLOOKUP(LEFT(PinMuxInt!I32,FIND(".",PinMuxInt!I32)-1),Alias!$A$1:$B$200,2,FALSE)),IF(ISERROR(FIND(".",PinMuxInt!I32)),"",LEFT(PinMuxInt!I32,FIND(".",PinMuxInt!I32)-1)),VLOOKUP(LEFT(PinMuxInt!I32,FIND(".",PinMuxInt!I32)-1),Alias!$A$1:$B$200,2,FALSE))&amp;IF(ISERROR(FIND(".",PinMuxInt!I32)),"",RIGHT(PinMuxInt!I32,LEN(PinMuxInt!I32)-FIND(".",PinMuxInt!I32)+1))</f>
        <v>enet.RX_EN</v>
      </c>
      <c r="J32" s="156" t="str">
        <f>IF(ISERROR(VLOOKUP(LEFT(PinMuxInt!J32,FIND(".",PinMuxInt!J32)-1),Alias!$A$1:$B$200,2,FALSE)),IF(ISERROR(FIND(".",PinMuxInt!J32)),"",LEFT(PinMuxInt!J32,FIND(".",PinMuxInt!J32)-1)),VLOOKUP(LEFT(PinMuxInt!J32,FIND(".",PinMuxInt!J32)-1),Alias!$A$1:$B$200,2,FALSE))&amp;IF(ISERROR(FIND(".",PinMuxInt!J32)),"",RIGHT(PinMuxInt!J32,LEN(PinMuxInt!J32)-FIND(".",PinMuxInt!J32)+1))</f>
        <v>gpt1.CAPTURE2</v>
      </c>
      <c r="K32" s="156" t="str">
        <f>IF(ISERROR(VLOOKUP(LEFT(PinMuxInt!K32,FIND(".",PinMuxInt!K32)-1),Alias!$A$1:$B$200,2,FALSE)),IF(ISERROR(FIND(".",PinMuxInt!K32)),"",LEFT(PinMuxInt!K32,FIND(".",PinMuxInt!K32)-1)),VLOOKUP(LEFT(PinMuxInt!K32,FIND(".",PinMuxInt!K32)-1),Alias!$A$1:$B$200,2,FALSE))&amp;IF(ISERROR(FIND(".",PinMuxInt!K32)),"",RIGHT(PinMuxInt!K32,LEN(PinMuxInt!K32)-FIND(".",PinMuxInt!K32)+1))</f>
        <v>gpio4.IO[23]</v>
      </c>
      <c r="L32" s="156" t="str">
        <f>IF(ISERROR(VLOOKUP(LEFT(PinMuxInt!L32,FIND(".",PinMuxInt!L32)-1),Alias!$A$1:$B$200,2,FALSE)),IF(ISERROR(FIND(".",PinMuxInt!L32)),"",LEFT(PinMuxInt!L32,FIND(".",PinMuxInt!L32)-1)),VLOOKUP(LEFT(PinMuxInt!L32,FIND(".",PinMuxInt!L32)-1),Alias!$A$1:$B$200,2,FALSE))&amp;IF(ISERROR(FIND(".",PinMuxInt!L32)),"",RIGHT(PinMuxInt!L32,LEN(PinMuxInt!L32)-FIND(".",PinMuxInt!L32)+1))</f>
        <v>anatop.TESTO[3]</v>
      </c>
      <c r="M32" s="156" t="str">
        <f>IF(ISERROR(VLOOKUP(LEFT(PinMuxInt!M32,FIND(".",PinMuxInt!M32)-1),Alias!$A$1:$B$200,2,FALSE)),IF(ISERROR(FIND(".",PinMuxInt!M32)),"",LEFT(PinMuxInt!M32,FIND(".",PinMuxInt!M32)-1)),VLOOKUP(LEFT(PinMuxInt!M32,FIND(".",PinMuxInt!M32)-1),Alias!$A$1:$B$200,2,FALSE))&amp;IF(ISERROR(FIND(".",PinMuxInt!M32)),"",RIGHT(PinMuxInt!M32,LEN(PinMuxInt!M32)-FIND(".",PinMuxInt!M32)+1))</f>
        <v>sim_m.HADDR[19]</v>
      </c>
      <c r="N32" s="157" t="str">
        <f>IF(ISERROR(VLOOKUP(LEFT(PinMuxInt!N32,FIND(".",PinMuxInt!N32)-1),Alias!$A$1:$B$200,2,FALSE)),IF(ISERROR(FIND(".",PinMuxInt!N32)),"",LEFT(PinMuxInt!N32,FIND(".",PinMuxInt!N32)-1)),VLOOKUP(LEFT(PinMuxInt!N32,FIND(".",PinMuxInt!N32)-1),Alias!$A$1:$B$200,2,FALSE))&amp;IF(ISERROR(FIND(".",PinMuxInt!N32)),"",RIGHT(PinMuxInt!N32,LEN(PinMuxInt!N32)-FIND(".",PinMuxInt!N32)+1))</f>
        <v>gpio4.IO[23]</v>
      </c>
      <c r="P32" s="430"/>
      <c r="Q32" s="79">
        <v>0</v>
      </c>
      <c r="R32" s="80" t="str">
        <f t="shared" ca="1" si="0"/>
        <v>semc.ADDR[10]</v>
      </c>
      <c r="S32" s="430"/>
      <c r="T32" s="79">
        <v>0</v>
      </c>
      <c r="U32" s="83" t="str">
        <f t="shared" ca="1" si="6"/>
        <v>semc.ADDR[10]</v>
      </c>
      <c r="V32" s="430"/>
      <c r="W32" s="79">
        <v>0</v>
      </c>
      <c r="X32" s="83" t="str">
        <f t="shared" ca="1" si="1"/>
        <v>semc.ADDR[10]</v>
      </c>
      <c r="Y32" s="430"/>
      <c r="Z32" s="79">
        <v>0</v>
      </c>
      <c r="AA32" s="83" t="str">
        <f t="shared" ca="1" si="2"/>
        <v>semc.ADDR[10]</v>
      </c>
      <c r="AB32" s="424" t="s">
        <v>1123</v>
      </c>
      <c r="AC32" s="79">
        <v>2</v>
      </c>
      <c r="AD32" s="83" t="str">
        <f t="shared" ca="1" si="3"/>
        <v>lpuart5.TX</v>
      </c>
      <c r="AE32" s="430"/>
      <c r="AF32" s="79">
        <v>0</v>
      </c>
      <c r="AG32" s="83" t="str">
        <f t="shared" ca="1" si="4"/>
        <v>semc.ADDR[10]</v>
      </c>
      <c r="AH32" s="425"/>
      <c r="AI32" s="82">
        <v>1</v>
      </c>
      <c r="AJ32" s="83" t="str">
        <f t="shared" ca="1" si="7"/>
        <v>flexpwm1.PWMA[0]</v>
      </c>
      <c r="AK32" s="424" t="s">
        <v>578</v>
      </c>
      <c r="AL32" s="82">
        <v>1</v>
      </c>
      <c r="AM32" s="83" t="str">
        <f t="shared" ca="1" si="8"/>
        <v>flexpwm1.PWMA[0]</v>
      </c>
      <c r="AN32" s="430"/>
      <c r="AO32" s="82">
        <v>0</v>
      </c>
      <c r="AP32" s="83" t="str">
        <f t="shared" ca="1" si="5"/>
        <v>semc.ADDR[10]</v>
      </c>
    </row>
    <row r="33" spans="2:42" s="15" customFormat="1" ht="13.5">
      <c r="B33" s="106" t="s">
        <v>786</v>
      </c>
      <c r="C33" s="107" t="str">
        <f>PinMuxInt!C33</f>
        <v>GPIO_EMC_24</v>
      </c>
      <c r="D33" s="156" t="str">
        <f>IF(ISERROR(VLOOKUP(LEFT(PinMuxInt!D33,FIND(".",PinMuxInt!D33)-1),Alias!$A$1:$B$200,2,FALSE)),IF(ISERROR(FIND(".",PinMuxInt!D33)),"",LEFT(PinMuxInt!D33,FIND(".",PinMuxInt!D33)-1)),VLOOKUP(LEFT(PinMuxInt!D33,FIND(".",PinMuxInt!D33)-1),Alias!$A$1:$B$200,2,FALSE))&amp;IF(ISERROR(FIND(".",PinMuxInt!D33)),"",RIGHT(PinMuxInt!D33,LEN(PinMuxInt!D33)-FIND(".",PinMuxInt!D33)+1))</f>
        <v/>
      </c>
      <c r="E33" s="156" t="str">
        <f>IF(ISERROR(VLOOKUP(LEFT(PinMuxInt!E33,FIND(".",PinMuxInt!E33)-1),Alias!$A$1:$B$200,2,FALSE)),IF(ISERROR(FIND(".",PinMuxInt!E33)),"",LEFT(PinMuxInt!E33,FIND(".",PinMuxInt!E33)-1)),VLOOKUP(LEFT(PinMuxInt!E33,FIND(".",PinMuxInt!E33)-1),Alias!$A$1:$B$200,2,FALSE))&amp;IF(ISERROR(FIND(".",PinMuxInt!E33)),"",RIGHT(PinMuxInt!E33,LEN(PinMuxInt!E33)-FIND(".",PinMuxInt!E33)+1))</f>
        <v/>
      </c>
      <c r="F33" s="156" t="str">
        <f>IF(ISERROR(VLOOKUP(LEFT(PinMuxInt!F33,FIND(".",PinMuxInt!F33)-1),Alias!$A$1:$B$200,2,FALSE)),IF(ISERROR(FIND(".",PinMuxInt!F33)),"",LEFT(PinMuxInt!F33,FIND(".",PinMuxInt!F33)-1)),VLOOKUP(LEFT(PinMuxInt!F33,FIND(".",PinMuxInt!F33)-1),Alias!$A$1:$B$200,2,FALSE))&amp;IF(ISERROR(FIND(".",PinMuxInt!F33)),"",RIGHT(PinMuxInt!F33,LEN(PinMuxInt!F33)-FIND(".",PinMuxInt!F33)+1))</f>
        <v>semc.CAS</v>
      </c>
      <c r="G33" s="156" t="str">
        <f>IF(ISERROR(VLOOKUP(LEFT(PinMuxInt!G33,FIND(".",PinMuxInt!G33)-1),Alias!$A$1:$B$200,2,FALSE)),IF(ISERROR(FIND(".",PinMuxInt!G33)),"",LEFT(PinMuxInt!G33,FIND(".",PinMuxInt!G33)-1)),VLOOKUP(LEFT(PinMuxInt!G33,FIND(".",PinMuxInt!G33)-1),Alias!$A$1:$B$200,2,FALSE))&amp;IF(ISERROR(FIND(".",PinMuxInt!G33)),"",RIGHT(PinMuxInt!G33,LEN(PinMuxInt!G33)-FIND(".",PinMuxInt!G33)+1))</f>
        <v>flexpwm1.PWMB[0]</v>
      </c>
      <c r="H33" s="156" t="str">
        <f>IF(ISERROR(VLOOKUP(LEFT(PinMuxInt!H33,FIND(".",PinMuxInt!H33)-1),Alias!$A$1:$B$200,2,FALSE)),IF(ISERROR(FIND(".",PinMuxInt!H33)),"",LEFT(PinMuxInt!H33,FIND(".",PinMuxInt!H33)-1)),VLOOKUP(LEFT(PinMuxInt!H33,FIND(".",PinMuxInt!H33)-1),Alias!$A$1:$B$200,2,FALSE))&amp;IF(ISERROR(FIND(".",PinMuxInt!H33)),"",RIGHT(PinMuxInt!H33,LEN(PinMuxInt!H33)-FIND(".",PinMuxInt!H33)+1))</f>
        <v>lpuart5.RX</v>
      </c>
      <c r="I33" s="156" t="str">
        <f>IF(ISERROR(VLOOKUP(LEFT(PinMuxInt!I33,FIND(".",PinMuxInt!I33)-1),Alias!$A$1:$B$200,2,FALSE)),IF(ISERROR(FIND(".",PinMuxInt!I33)),"",LEFT(PinMuxInt!I33,FIND(".",PinMuxInt!I33)-1)),VLOOKUP(LEFT(PinMuxInt!I33,FIND(".",PinMuxInt!I33)-1),Alias!$A$1:$B$200,2,FALSE))&amp;IF(ISERROR(FIND(".",PinMuxInt!I33)),"",RIGHT(PinMuxInt!I33,LEN(PinMuxInt!I33)-FIND(".",PinMuxInt!I33)+1))</f>
        <v>enet.TX_EN</v>
      </c>
      <c r="J33" s="156" t="str">
        <f>IF(ISERROR(VLOOKUP(LEFT(PinMuxInt!J33,FIND(".",PinMuxInt!J33)-1),Alias!$A$1:$B$200,2,FALSE)),IF(ISERROR(FIND(".",PinMuxInt!J33)),"",LEFT(PinMuxInt!J33,FIND(".",PinMuxInt!J33)-1)),VLOOKUP(LEFT(PinMuxInt!J33,FIND(".",PinMuxInt!J33)-1),Alias!$A$1:$B$200,2,FALSE))&amp;IF(ISERROR(FIND(".",PinMuxInt!J33)),"",RIGHT(PinMuxInt!J33,LEN(PinMuxInt!J33)-FIND(".",PinMuxInt!J33)+1))</f>
        <v>gpt1.CAPTURE1</v>
      </c>
      <c r="K33" s="156" t="str">
        <f>IF(ISERROR(VLOOKUP(LEFT(PinMuxInt!K33,FIND(".",PinMuxInt!K33)-1),Alias!$A$1:$B$200,2,FALSE)),IF(ISERROR(FIND(".",PinMuxInt!K33)),"",LEFT(PinMuxInt!K33,FIND(".",PinMuxInt!K33)-1)),VLOOKUP(LEFT(PinMuxInt!K33,FIND(".",PinMuxInt!K33)-1),Alias!$A$1:$B$200,2,FALSE))&amp;IF(ISERROR(FIND(".",PinMuxInt!K33)),"",RIGHT(PinMuxInt!K33,LEN(PinMuxInt!K33)-FIND(".",PinMuxInt!K33)+1))</f>
        <v>gpio4.IO[24]</v>
      </c>
      <c r="L33" s="156" t="str">
        <f>IF(ISERROR(VLOOKUP(LEFT(PinMuxInt!L33,FIND(".",PinMuxInt!L33)-1),Alias!$A$1:$B$200,2,FALSE)),IF(ISERROR(FIND(".",PinMuxInt!L33)),"",LEFT(PinMuxInt!L33,FIND(".",PinMuxInt!L33)-1)),VLOOKUP(LEFT(PinMuxInt!L33,FIND(".",PinMuxInt!L33)-1),Alias!$A$1:$B$200,2,FALSE))&amp;IF(ISERROR(FIND(".",PinMuxInt!L33)),"",RIGHT(PinMuxInt!L33,LEN(PinMuxInt!L33)-FIND(".",PinMuxInt!L33)+1))</f>
        <v>anatop.TESTO[4]</v>
      </c>
      <c r="M33" s="156" t="str">
        <f>IF(ISERROR(VLOOKUP(LEFT(PinMuxInt!M33,FIND(".",PinMuxInt!M33)-1),Alias!$A$1:$B$200,2,FALSE)),IF(ISERROR(FIND(".",PinMuxInt!M33)),"",LEFT(PinMuxInt!M33,FIND(".",PinMuxInt!M33)-1)),VLOOKUP(LEFT(PinMuxInt!M33,FIND(".",PinMuxInt!M33)-1),Alias!$A$1:$B$200,2,FALSE))&amp;IF(ISERROR(FIND(".",PinMuxInt!M33)),"",RIGHT(PinMuxInt!M33,LEN(PinMuxInt!M33)-FIND(".",PinMuxInt!M33)+1))</f>
        <v>sim_m.HADDR[20]</v>
      </c>
      <c r="N33" s="157" t="str">
        <f>IF(ISERROR(VLOOKUP(LEFT(PinMuxInt!N33,FIND(".",PinMuxInt!N33)-1),Alias!$A$1:$B$200,2,FALSE)),IF(ISERROR(FIND(".",PinMuxInt!N33)),"",LEFT(PinMuxInt!N33,FIND(".",PinMuxInt!N33)-1)),VLOOKUP(LEFT(PinMuxInt!N33,FIND(".",PinMuxInt!N33)-1),Alias!$A$1:$B$200,2,FALSE))&amp;IF(ISERROR(FIND(".",PinMuxInt!N33)),"",RIGHT(PinMuxInt!N33,LEN(PinMuxInt!N33)-FIND(".",PinMuxInt!N33)+1))</f>
        <v>gpio4.IO[24]</v>
      </c>
      <c r="O33" s="78"/>
      <c r="P33" s="430"/>
      <c r="Q33" s="79">
        <v>0</v>
      </c>
      <c r="R33" s="80" t="str">
        <f t="shared" ca="1" si="0"/>
        <v>semc.CAS</v>
      </c>
      <c r="S33" s="430"/>
      <c r="T33" s="79">
        <v>0</v>
      </c>
      <c r="U33" s="83" t="str">
        <f t="shared" ca="1" si="6"/>
        <v>semc.CAS</v>
      </c>
      <c r="V33" s="430"/>
      <c r="W33" s="79">
        <v>0</v>
      </c>
      <c r="X33" s="83" t="str">
        <f t="shared" ca="1" si="1"/>
        <v>semc.CAS</v>
      </c>
      <c r="Y33" s="430"/>
      <c r="Z33" s="79">
        <v>0</v>
      </c>
      <c r="AA33" s="83" t="str">
        <f t="shared" ca="1" si="2"/>
        <v>semc.CAS</v>
      </c>
      <c r="AB33" s="428"/>
      <c r="AC33" s="79">
        <v>2</v>
      </c>
      <c r="AD33" s="83" t="str">
        <f t="shared" ca="1" si="3"/>
        <v>lpuart5.RX</v>
      </c>
      <c r="AE33" s="430"/>
      <c r="AF33" s="79">
        <v>0</v>
      </c>
      <c r="AG33" s="83" t="str">
        <f t="shared" ca="1" si="4"/>
        <v>semc.CAS</v>
      </c>
      <c r="AH33" s="425"/>
      <c r="AI33" s="82">
        <v>1</v>
      </c>
      <c r="AJ33" s="83" t="str">
        <f t="shared" ca="1" si="7"/>
        <v>flexpwm1.PWMB[0]</v>
      </c>
      <c r="AK33" s="425"/>
      <c r="AL33" s="82">
        <v>1</v>
      </c>
      <c r="AM33" s="83" t="str">
        <f t="shared" ca="1" si="8"/>
        <v>flexpwm1.PWMB[0]</v>
      </c>
      <c r="AN33" s="430"/>
      <c r="AO33" s="82">
        <v>0</v>
      </c>
      <c r="AP33" s="83" t="str">
        <f t="shared" ca="1" si="5"/>
        <v>semc.CAS</v>
      </c>
    </row>
    <row r="34" spans="2:42" s="15" customFormat="1" ht="13.5">
      <c r="B34" s="106" t="s">
        <v>786</v>
      </c>
      <c r="C34" s="107" t="str">
        <f>PinMuxInt!C34</f>
        <v>GPIO_EMC_25</v>
      </c>
      <c r="D34" s="156" t="str">
        <f>IF(ISERROR(VLOOKUP(LEFT(PinMuxInt!D34,FIND(".",PinMuxInt!D34)-1),Alias!$A$1:$B$200,2,FALSE)),IF(ISERROR(FIND(".",PinMuxInt!D34)),"",LEFT(PinMuxInt!D34,FIND(".",PinMuxInt!D34)-1)),VLOOKUP(LEFT(PinMuxInt!D34,FIND(".",PinMuxInt!D34)-1),Alias!$A$1:$B$200,2,FALSE))&amp;IF(ISERROR(FIND(".",PinMuxInt!D34)),"",RIGHT(PinMuxInt!D34,LEN(PinMuxInt!D34)-FIND(".",PinMuxInt!D34)+1))</f>
        <v/>
      </c>
      <c r="E34" s="156" t="str">
        <f>IF(ISERROR(VLOOKUP(LEFT(PinMuxInt!E34,FIND(".",PinMuxInt!E34)-1),Alias!$A$1:$B$200,2,FALSE)),IF(ISERROR(FIND(".",PinMuxInt!E34)),"",LEFT(PinMuxInt!E34,FIND(".",PinMuxInt!E34)-1)),VLOOKUP(LEFT(PinMuxInt!E34,FIND(".",PinMuxInt!E34)-1),Alias!$A$1:$B$200,2,FALSE))&amp;IF(ISERROR(FIND(".",PinMuxInt!E34)),"",RIGHT(PinMuxInt!E34,LEN(PinMuxInt!E34)-FIND(".",PinMuxInt!E34)+1))</f>
        <v/>
      </c>
      <c r="F34" s="156" t="str">
        <f>IF(ISERROR(VLOOKUP(LEFT(PinMuxInt!F34,FIND(".",PinMuxInt!F34)-1),Alias!$A$1:$B$200,2,FALSE)),IF(ISERROR(FIND(".",PinMuxInt!F34)),"",LEFT(PinMuxInt!F34,FIND(".",PinMuxInt!F34)-1)),VLOOKUP(LEFT(PinMuxInt!F34,FIND(".",PinMuxInt!F34)-1),Alias!$A$1:$B$200,2,FALSE))&amp;IF(ISERROR(FIND(".",PinMuxInt!F34)),"",RIGHT(PinMuxInt!F34,LEN(PinMuxInt!F34)-FIND(".",PinMuxInt!F34)+1))</f>
        <v>semc.RAS</v>
      </c>
      <c r="G34" s="156" t="str">
        <f>IF(ISERROR(VLOOKUP(LEFT(PinMuxInt!G34,FIND(".",PinMuxInt!G34)-1),Alias!$A$1:$B$200,2,FALSE)),IF(ISERROR(FIND(".",PinMuxInt!G34)),"",LEFT(PinMuxInt!G34,FIND(".",PinMuxInt!G34)-1)),VLOOKUP(LEFT(PinMuxInt!G34,FIND(".",PinMuxInt!G34)-1),Alias!$A$1:$B$200,2,FALSE))&amp;IF(ISERROR(FIND(".",PinMuxInt!G34)),"",RIGHT(PinMuxInt!G34,LEN(PinMuxInt!G34)-FIND(".",PinMuxInt!G34)+1))</f>
        <v>flexpwm1.PWMA[1]</v>
      </c>
      <c r="H34" s="156" t="str">
        <f>IF(ISERROR(VLOOKUP(LEFT(PinMuxInt!H34,FIND(".",PinMuxInt!H34)-1),Alias!$A$1:$B$200,2,FALSE)),IF(ISERROR(FIND(".",PinMuxInt!H34)),"",LEFT(PinMuxInt!H34,FIND(".",PinMuxInt!H34)-1)),VLOOKUP(LEFT(PinMuxInt!H34,FIND(".",PinMuxInt!H34)-1),Alias!$A$1:$B$200,2,FALSE))&amp;IF(ISERROR(FIND(".",PinMuxInt!H34)),"",RIGHT(PinMuxInt!H34,LEN(PinMuxInt!H34)-FIND(".",PinMuxInt!H34)+1))</f>
        <v>lpuart6.TX</v>
      </c>
      <c r="I34" s="156" t="str">
        <f>IF(ISERROR(VLOOKUP(LEFT(PinMuxInt!I34,FIND(".",PinMuxInt!I34)-1),Alias!$A$1:$B$200,2,FALSE)),IF(ISERROR(FIND(".",PinMuxInt!I34)),"",LEFT(PinMuxInt!I34,FIND(".",PinMuxInt!I34)-1)),VLOOKUP(LEFT(PinMuxInt!I34,FIND(".",PinMuxInt!I34)-1),Alias!$A$1:$B$200,2,FALSE))&amp;IF(ISERROR(FIND(".",PinMuxInt!I34)),"",RIGHT(PinMuxInt!I34,LEN(PinMuxInt!I34)-FIND(".",PinMuxInt!I34)+1))</f>
        <v>enet.TX_CLK</v>
      </c>
      <c r="J34" s="156" t="str">
        <f>IF(ISERROR(VLOOKUP(LEFT(PinMuxInt!J34,FIND(".",PinMuxInt!J34)-1),Alias!$A$1:$B$200,2,FALSE)),IF(ISERROR(FIND(".",PinMuxInt!J34)),"",LEFT(PinMuxInt!J34,FIND(".",PinMuxInt!J34)-1)),VLOOKUP(LEFT(PinMuxInt!J34,FIND(".",PinMuxInt!J34)-1),Alias!$A$1:$B$200,2,FALSE))&amp;IF(ISERROR(FIND(".",PinMuxInt!J34)),"",RIGHT(PinMuxInt!J34,LEN(PinMuxInt!J34)-FIND(".",PinMuxInt!J34)+1))</f>
        <v>enet.REF_CLK1</v>
      </c>
      <c r="K34" s="156" t="str">
        <f>IF(ISERROR(VLOOKUP(LEFT(PinMuxInt!K34,FIND(".",PinMuxInt!K34)-1),Alias!$A$1:$B$200,2,FALSE)),IF(ISERROR(FIND(".",PinMuxInt!K34)),"",LEFT(PinMuxInt!K34,FIND(".",PinMuxInt!K34)-1)),VLOOKUP(LEFT(PinMuxInt!K34,FIND(".",PinMuxInt!K34)-1),Alias!$A$1:$B$200,2,FALSE))&amp;IF(ISERROR(FIND(".",PinMuxInt!K34)),"",RIGHT(PinMuxInt!K34,LEN(PinMuxInt!K34)-FIND(".",PinMuxInt!K34)+1))</f>
        <v>gpio4.IO[25]</v>
      </c>
      <c r="L34" s="156" t="str">
        <f>IF(ISERROR(VLOOKUP(LEFT(PinMuxInt!L34,FIND(".",PinMuxInt!L34)-1),Alias!$A$1:$B$200,2,FALSE)),IF(ISERROR(FIND(".",PinMuxInt!L34)),"",LEFT(PinMuxInt!L34,FIND(".",PinMuxInt!L34)-1)),VLOOKUP(LEFT(PinMuxInt!L34,FIND(".",PinMuxInt!L34)-1),Alias!$A$1:$B$200,2,FALSE))&amp;IF(ISERROR(FIND(".",PinMuxInt!L34)),"",RIGHT(PinMuxInt!L34,LEN(PinMuxInt!L34)-FIND(".",PinMuxInt!L34)+1))</f>
        <v>anatop.TESTO[5]</v>
      </c>
      <c r="M34" s="156" t="str">
        <f>IF(ISERROR(VLOOKUP(LEFT(PinMuxInt!M34,FIND(".",PinMuxInt!M34)-1),Alias!$A$1:$B$200,2,FALSE)),IF(ISERROR(FIND(".",PinMuxInt!M34)),"",LEFT(PinMuxInt!M34,FIND(".",PinMuxInt!M34)-1)),VLOOKUP(LEFT(PinMuxInt!M34,FIND(".",PinMuxInt!M34)-1),Alias!$A$1:$B$200,2,FALSE))&amp;IF(ISERROR(FIND(".",PinMuxInt!M34)),"",RIGHT(PinMuxInt!M34,LEN(PinMuxInt!M34)-FIND(".",PinMuxInt!M34)+1))</f>
        <v>sim_m.HADDR[21]</v>
      </c>
      <c r="N34" s="157" t="str">
        <f>IF(ISERROR(VLOOKUP(LEFT(PinMuxInt!N34,FIND(".",PinMuxInt!N34)-1),Alias!$A$1:$B$200,2,FALSE)),IF(ISERROR(FIND(".",PinMuxInt!N34)),"",LEFT(PinMuxInt!N34,FIND(".",PinMuxInt!N34)-1)),VLOOKUP(LEFT(PinMuxInt!N34,FIND(".",PinMuxInt!N34)-1),Alias!$A$1:$B$200,2,FALSE))&amp;IF(ISERROR(FIND(".",PinMuxInt!N34)),"",RIGHT(PinMuxInt!N34,LEN(PinMuxInt!N34)-FIND(".",PinMuxInt!N34)+1))</f>
        <v>gpio4.IO[25]</v>
      </c>
      <c r="O34" s="78"/>
      <c r="P34" s="430"/>
      <c r="Q34" s="79">
        <v>0</v>
      </c>
      <c r="R34" s="80" t="str">
        <f t="shared" ca="1" si="0"/>
        <v>semc.RAS</v>
      </c>
      <c r="S34" s="430"/>
      <c r="T34" s="79">
        <v>0</v>
      </c>
      <c r="U34" s="83" t="str">
        <f t="shared" ca="1" si="6"/>
        <v>semc.RAS</v>
      </c>
      <c r="V34" s="430"/>
      <c r="W34" s="79">
        <v>0</v>
      </c>
      <c r="X34" s="83" t="str">
        <f t="shared" ca="1" si="1"/>
        <v>semc.RAS</v>
      </c>
      <c r="Y34" s="430"/>
      <c r="Z34" s="79">
        <v>0</v>
      </c>
      <c r="AA34" s="83" t="str">
        <f t="shared" ca="1" si="2"/>
        <v>semc.RAS</v>
      </c>
      <c r="AB34" s="424" t="s">
        <v>1117</v>
      </c>
      <c r="AC34" s="79">
        <v>2</v>
      </c>
      <c r="AD34" s="83" t="str">
        <f t="shared" ca="1" si="3"/>
        <v>lpuart6.TX</v>
      </c>
      <c r="AE34" s="430"/>
      <c r="AF34" s="79">
        <v>0</v>
      </c>
      <c r="AG34" s="83" t="str">
        <f t="shared" ca="1" si="4"/>
        <v>semc.RAS</v>
      </c>
      <c r="AH34" s="425"/>
      <c r="AI34" s="82">
        <v>1</v>
      </c>
      <c r="AJ34" s="83" t="str">
        <f t="shared" ca="1" si="7"/>
        <v>flexpwm1.PWMA[1]</v>
      </c>
      <c r="AK34" s="425"/>
      <c r="AL34" s="82">
        <v>1</v>
      </c>
      <c r="AM34" s="83" t="str">
        <f t="shared" ca="1" si="8"/>
        <v>flexpwm1.PWMA[1]</v>
      </c>
      <c r="AN34" s="430"/>
      <c r="AO34" s="82">
        <v>0</v>
      </c>
      <c r="AP34" s="83" t="str">
        <f t="shared" ca="1" si="5"/>
        <v>semc.RAS</v>
      </c>
    </row>
    <row r="35" spans="2:42" s="15" customFormat="1" ht="13.5">
      <c r="B35" s="106" t="s">
        <v>786</v>
      </c>
      <c r="C35" s="107" t="str">
        <f>PinMuxInt!C35</f>
        <v>GPIO_EMC_26</v>
      </c>
      <c r="D35" s="156" t="str">
        <f>IF(ISERROR(VLOOKUP(LEFT(PinMuxInt!D35,FIND(".",PinMuxInt!D35)-1),Alias!$A$1:$B$200,2,FALSE)),IF(ISERROR(FIND(".",PinMuxInt!D35)),"",LEFT(PinMuxInt!D35,FIND(".",PinMuxInt!D35)-1)),VLOOKUP(LEFT(PinMuxInt!D35,FIND(".",PinMuxInt!D35)-1),Alias!$A$1:$B$200,2,FALSE))&amp;IF(ISERROR(FIND(".",PinMuxInt!D35)),"",RIGHT(PinMuxInt!D35,LEN(PinMuxInt!D35)-FIND(".",PinMuxInt!D35)+1))</f>
        <v/>
      </c>
      <c r="E35" s="156" t="str">
        <f>IF(ISERROR(VLOOKUP(LEFT(PinMuxInt!E35,FIND(".",PinMuxInt!E35)-1),Alias!$A$1:$B$200,2,FALSE)),IF(ISERROR(FIND(".",PinMuxInt!E35)),"",LEFT(PinMuxInt!E35,FIND(".",PinMuxInt!E35)-1)),VLOOKUP(LEFT(PinMuxInt!E35,FIND(".",PinMuxInt!E35)-1),Alias!$A$1:$B$200,2,FALSE))&amp;IF(ISERROR(FIND(".",PinMuxInt!E35)),"",RIGHT(PinMuxInt!E35,LEN(PinMuxInt!E35)-FIND(".",PinMuxInt!E35)+1))</f>
        <v/>
      </c>
      <c r="F35" s="156" t="str">
        <f>IF(ISERROR(VLOOKUP(LEFT(PinMuxInt!F35,FIND(".",PinMuxInt!F35)-1),Alias!$A$1:$B$200,2,FALSE)),IF(ISERROR(FIND(".",PinMuxInt!F35)),"",LEFT(PinMuxInt!F35,FIND(".",PinMuxInt!F35)-1)),VLOOKUP(LEFT(PinMuxInt!F35,FIND(".",PinMuxInt!F35)-1),Alias!$A$1:$B$200,2,FALSE))&amp;IF(ISERROR(FIND(".",PinMuxInt!F35)),"",RIGHT(PinMuxInt!F35,LEN(PinMuxInt!F35)-FIND(".",PinMuxInt!F35)+1))</f>
        <v>semc.CLK</v>
      </c>
      <c r="G35" s="156" t="str">
        <f>IF(ISERROR(VLOOKUP(LEFT(PinMuxInt!G35,FIND(".",PinMuxInt!G35)-1),Alias!$A$1:$B$200,2,FALSE)),IF(ISERROR(FIND(".",PinMuxInt!G35)),"",LEFT(PinMuxInt!G35,FIND(".",PinMuxInt!G35)-1)),VLOOKUP(LEFT(PinMuxInt!G35,FIND(".",PinMuxInt!G35)-1),Alias!$A$1:$B$200,2,FALSE))&amp;IF(ISERROR(FIND(".",PinMuxInt!G35)),"",RIGHT(PinMuxInt!G35,LEN(PinMuxInt!G35)-FIND(".",PinMuxInt!G35)+1))</f>
        <v>flexpwm1.PWMB[1]</v>
      </c>
      <c r="H35" s="156" t="str">
        <f>IF(ISERROR(VLOOKUP(LEFT(PinMuxInt!H35,FIND(".",PinMuxInt!H35)-1),Alias!$A$1:$B$200,2,FALSE)),IF(ISERROR(FIND(".",PinMuxInt!H35)),"",LEFT(PinMuxInt!H35,FIND(".",PinMuxInt!H35)-1)),VLOOKUP(LEFT(PinMuxInt!H35,FIND(".",PinMuxInt!H35)-1),Alias!$A$1:$B$200,2,FALSE))&amp;IF(ISERROR(FIND(".",PinMuxInt!H35)),"",RIGHT(PinMuxInt!H35,LEN(PinMuxInt!H35)-FIND(".",PinMuxInt!H35)+1))</f>
        <v>lpuart6.RX</v>
      </c>
      <c r="I35" s="156" t="str">
        <f>IF(ISERROR(VLOOKUP(LEFT(PinMuxInt!I35,FIND(".",PinMuxInt!I35)-1),Alias!$A$1:$B$200,2,FALSE)),IF(ISERROR(FIND(".",PinMuxInt!I35)),"",LEFT(PinMuxInt!I35,FIND(".",PinMuxInt!I35)-1)),VLOOKUP(LEFT(PinMuxInt!I35,FIND(".",PinMuxInt!I35)-1),Alias!$A$1:$B$200,2,FALSE))&amp;IF(ISERROR(FIND(".",PinMuxInt!I35)),"",RIGHT(PinMuxInt!I35,LEN(PinMuxInt!I35)-FIND(".",PinMuxInt!I35)+1))</f>
        <v>enet.RX_ER</v>
      </c>
      <c r="J35" s="156" t="str">
        <f>IF(ISERROR(VLOOKUP(LEFT(PinMuxInt!J35,FIND(".",PinMuxInt!J35)-1),Alias!$A$1:$B$200,2,FALSE)),IF(ISERROR(FIND(".",PinMuxInt!J35)),"",LEFT(PinMuxInt!J35,FIND(".",PinMuxInt!J35)-1)),VLOOKUP(LEFT(PinMuxInt!J35,FIND(".",PinMuxInt!J35)-1),Alias!$A$1:$B$200,2,FALSE))&amp;IF(ISERROR(FIND(".",PinMuxInt!J35)),"",RIGHT(PinMuxInt!J35,LEN(PinMuxInt!J35)-FIND(".",PinMuxInt!J35)+1))</f>
        <v>flexio1.FLEXIO[12]</v>
      </c>
      <c r="K35" s="156" t="str">
        <f>IF(ISERROR(VLOOKUP(LEFT(PinMuxInt!K35,FIND(".",PinMuxInt!K35)-1),Alias!$A$1:$B$200,2,FALSE)),IF(ISERROR(FIND(".",PinMuxInt!K35)),"",LEFT(PinMuxInt!K35,FIND(".",PinMuxInt!K35)-1)),VLOOKUP(LEFT(PinMuxInt!K35,FIND(".",PinMuxInt!K35)-1),Alias!$A$1:$B$200,2,FALSE))&amp;IF(ISERROR(FIND(".",PinMuxInt!K35)),"",RIGHT(PinMuxInt!K35,LEN(PinMuxInt!K35)-FIND(".",PinMuxInt!K35)+1))</f>
        <v>gpio4.IO[26]</v>
      </c>
      <c r="L35" s="156" t="str">
        <f>IF(ISERROR(VLOOKUP(LEFT(PinMuxInt!L35,FIND(".",PinMuxInt!L35)-1),Alias!$A$1:$B$200,2,FALSE)),IF(ISERROR(FIND(".",PinMuxInt!L35)),"",LEFT(PinMuxInt!L35,FIND(".",PinMuxInt!L35)-1)),VLOOKUP(LEFT(PinMuxInt!L35,FIND(".",PinMuxInt!L35)-1),Alias!$A$1:$B$200,2,FALSE))&amp;IF(ISERROR(FIND(".",PinMuxInt!L35)),"",RIGHT(PinMuxInt!L35,LEN(PinMuxInt!L35)-FIND(".",PinMuxInt!L35)+1))</f>
        <v>anatop.TESTO[6]</v>
      </c>
      <c r="M35" s="156" t="str">
        <f>IF(ISERROR(VLOOKUP(LEFT(PinMuxInt!M35,FIND(".",PinMuxInt!M35)-1),Alias!$A$1:$B$200,2,FALSE)),IF(ISERROR(FIND(".",PinMuxInt!M35)),"",LEFT(PinMuxInt!M35,FIND(".",PinMuxInt!M35)-1)),VLOOKUP(LEFT(PinMuxInt!M35,FIND(".",PinMuxInt!M35)-1),Alias!$A$1:$B$200,2,FALSE))&amp;IF(ISERROR(FIND(".",PinMuxInt!M35)),"",RIGHT(PinMuxInt!M35,LEN(PinMuxInt!M35)-FIND(".",PinMuxInt!M35)+1))</f>
        <v>sim_m.HADDR[22]</v>
      </c>
      <c r="N35" s="157" t="str">
        <f>IF(ISERROR(VLOOKUP(LEFT(PinMuxInt!N35,FIND(".",PinMuxInt!N35)-1),Alias!$A$1:$B$200,2,FALSE)),IF(ISERROR(FIND(".",PinMuxInt!N35)),"",LEFT(PinMuxInt!N35,FIND(".",PinMuxInt!N35)-1)),VLOOKUP(LEFT(PinMuxInt!N35,FIND(".",PinMuxInt!N35)-1),Alias!$A$1:$B$200,2,FALSE))&amp;IF(ISERROR(FIND(".",PinMuxInt!N35)),"",RIGHT(PinMuxInt!N35,LEN(PinMuxInt!N35)-FIND(".",PinMuxInt!N35)+1))</f>
        <v>gpio4.IO[26]</v>
      </c>
      <c r="O35" s="78"/>
      <c r="P35" s="430"/>
      <c r="Q35" s="79">
        <v>0</v>
      </c>
      <c r="R35" s="80" t="str">
        <f t="shared" ca="1" si="0"/>
        <v>semc.CLK</v>
      </c>
      <c r="S35" s="430"/>
      <c r="T35" s="79">
        <v>0</v>
      </c>
      <c r="U35" s="83" t="str">
        <f t="shared" ca="1" si="6"/>
        <v>semc.CLK</v>
      </c>
      <c r="V35" s="430"/>
      <c r="W35" s="79">
        <v>0</v>
      </c>
      <c r="X35" s="83" t="str">
        <f t="shared" ca="1" si="1"/>
        <v>semc.CLK</v>
      </c>
      <c r="Y35" s="430"/>
      <c r="Z35" s="79">
        <v>0</v>
      </c>
      <c r="AA35" s="83" t="str">
        <f t="shared" ca="1" si="2"/>
        <v>semc.CLK</v>
      </c>
      <c r="AB35" s="428"/>
      <c r="AC35" s="79">
        <v>2</v>
      </c>
      <c r="AD35" s="83" t="str">
        <f t="shared" ca="1" si="3"/>
        <v>lpuart6.RX</v>
      </c>
      <c r="AE35" s="430"/>
      <c r="AF35" s="79">
        <v>0</v>
      </c>
      <c r="AG35" s="83" t="str">
        <f t="shared" ca="1" si="4"/>
        <v>semc.CLK</v>
      </c>
      <c r="AH35" s="425"/>
      <c r="AI35" s="82">
        <v>1</v>
      </c>
      <c r="AJ35" s="83" t="str">
        <f t="shared" ca="1" si="7"/>
        <v>flexpwm1.PWMB[1]</v>
      </c>
      <c r="AK35" s="425"/>
      <c r="AL35" s="82">
        <v>1</v>
      </c>
      <c r="AM35" s="83" t="str">
        <f t="shared" ca="1" si="8"/>
        <v>flexpwm1.PWMB[1]</v>
      </c>
      <c r="AN35" s="430"/>
      <c r="AO35" s="82">
        <v>0</v>
      </c>
      <c r="AP35" s="83" t="str">
        <f t="shared" ca="1" si="5"/>
        <v>semc.CLK</v>
      </c>
    </row>
    <row r="36" spans="2:42" s="15" customFormat="1" ht="13.5">
      <c r="B36" s="106" t="s">
        <v>786</v>
      </c>
      <c r="C36" s="107" t="str">
        <f>PinMuxInt!C36</f>
        <v>GPIO_EMC_27</v>
      </c>
      <c r="D36" s="156" t="str">
        <f>IF(ISERROR(VLOOKUP(LEFT(PinMuxInt!D36,FIND(".",PinMuxInt!D36)-1),Alias!$A$1:$B$200,2,FALSE)),IF(ISERROR(FIND(".",PinMuxInt!D36)),"",LEFT(PinMuxInt!D36,FIND(".",PinMuxInt!D36)-1)),VLOOKUP(LEFT(PinMuxInt!D36,FIND(".",PinMuxInt!D36)-1),Alias!$A$1:$B$200,2,FALSE))&amp;IF(ISERROR(FIND(".",PinMuxInt!D36)),"",RIGHT(PinMuxInt!D36,LEN(PinMuxInt!D36)-FIND(".",PinMuxInt!D36)+1))</f>
        <v/>
      </c>
      <c r="E36" s="156" t="str">
        <f>IF(ISERROR(VLOOKUP(LEFT(PinMuxInt!E36,FIND(".",PinMuxInt!E36)-1),Alias!$A$1:$B$200,2,FALSE)),IF(ISERROR(FIND(".",PinMuxInt!E36)),"",LEFT(PinMuxInt!E36,FIND(".",PinMuxInt!E36)-1)),VLOOKUP(LEFT(PinMuxInt!E36,FIND(".",PinMuxInt!E36)-1),Alias!$A$1:$B$200,2,FALSE))&amp;IF(ISERROR(FIND(".",PinMuxInt!E36)),"",RIGHT(PinMuxInt!E36,LEN(PinMuxInt!E36)-FIND(".",PinMuxInt!E36)+1))</f>
        <v/>
      </c>
      <c r="F36" s="156" t="str">
        <f>IF(ISERROR(VLOOKUP(LEFT(PinMuxInt!F36,FIND(".",PinMuxInt!F36)-1),Alias!$A$1:$B$200,2,FALSE)),IF(ISERROR(FIND(".",PinMuxInt!F36)),"",LEFT(PinMuxInt!F36,FIND(".",PinMuxInt!F36)-1)),VLOOKUP(LEFT(PinMuxInt!F36,FIND(".",PinMuxInt!F36)-1),Alias!$A$1:$B$200,2,FALSE))&amp;IF(ISERROR(FIND(".",PinMuxInt!F36)),"",RIGHT(PinMuxInt!F36,LEN(PinMuxInt!F36)-FIND(".",PinMuxInt!F36)+1))</f>
        <v>semc.CKE</v>
      </c>
      <c r="G36" s="156" t="str">
        <f>IF(ISERROR(VLOOKUP(LEFT(PinMuxInt!G36,FIND(".",PinMuxInt!G36)-1),Alias!$A$1:$B$200,2,FALSE)),IF(ISERROR(FIND(".",PinMuxInt!G36)),"",LEFT(PinMuxInt!G36,FIND(".",PinMuxInt!G36)-1)),VLOOKUP(LEFT(PinMuxInt!G36,FIND(".",PinMuxInt!G36)-1),Alias!$A$1:$B$200,2,FALSE))&amp;IF(ISERROR(FIND(".",PinMuxInt!G36)),"",RIGHT(PinMuxInt!G36,LEN(PinMuxInt!G36)-FIND(".",PinMuxInt!G36)+1))</f>
        <v>flexpwm1.PWMA[2]</v>
      </c>
      <c r="H36" s="156" t="str">
        <f>IF(ISERROR(VLOOKUP(LEFT(PinMuxInt!H36,FIND(".",PinMuxInt!H36)-1),Alias!$A$1:$B$200,2,FALSE)),IF(ISERROR(FIND(".",PinMuxInt!H36)),"",LEFT(PinMuxInt!H36,FIND(".",PinMuxInt!H36)-1)),VLOOKUP(LEFT(PinMuxInt!H36,FIND(".",PinMuxInt!H36)-1),Alias!$A$1:$B$200,2,FALSE))&amp;IF(ISERROR(FIND(".",PinMuxInt!H36)),"",RIGHT(PinMuxInt!H36,LEN(PinMuxInt!H36)-FIND(".",PinMuxInt!H36)+1))</f>
        <v>lpuart5.RTS_B</v>
      </c>
      <c r="I36" s="156" t="str">
        <f>IF(ISERROR(VLOOKUP(LEFT(PinMuxInt!I36,FIND(".",PinMuxInt!I36)-1),Alias!$A$1:$B$200,2,FALSE)),IF(ISERROR(FIND(".",PinMuxInt!I36)),"",LEFT(PinMuxInt!I36,FIND(".",PinMuxInt!I36)-1)),VLOOKUP(LEFT(PinMuxInt!I36,FIND(".",PinMuxInt!I36)-1),Alias!$A$1:$B$200,2,FALSE))&amp;IF(ISERROR(FIND(".",PinMuxInt!I36)),"",RIGHT(PinMuxInt!I36,LEN(PinMuxInt!I36)-FIND(".",PinMuxInt!I36)+1))</f>
        <v>lpspi1.SCK</v>
      </c>
      <c r="J36" s="156" t="str">
        <f>IF(ISERROR(VLOOKUP(LEFT(PinMuxInt!J36,FIND(".",PinMuxInt!J36)-1),Alias!$A$1:$B$200,2,FALSE)),IF(ISERROR(FIND(".",PinMuxInt!J36)),"",LEFT(PinMuxInt!J36,FIND(".",PinMuxInt!J36)-1)),VLOOKUP(LEFT(PinMuxInt!J36,FIND(".",PinMuxInt!J36)-1),Alias!$A$1:$B$200,2,FALSE))&amp;IF(ISERROR(FIND(".",PinMuxInt!J36)),"",RIGHT(PinMuxInt!J36,LEN(PinMuxInt!J36)-FIND(".",PinMuxInt!J36)+1))</f>
        <v>flexio1.FLEXIO[13]</v>
      </c>
      <c r="K36" s="156" t="str">
        <f>IF(ISERROR(VLOOKUP(LEFT(PinMuxInt!K36,FIND(".",PinMuxInt!K36)-1),Alias!$A$1:$B$200,2,FALSE)),IF(ISERROR(FIND(".",PinMuxInt!K36)),"",LEFT(PinMuxInt!K36,FIND(".",PinMuxInt!K36)-1)),VLOOKUP(LEFT(PinMuxInt!K36,FIND(".",PinMuxInt!K36)-1),Alias!$A$1:$B$200,2,FALSE))&amp;IF(ISERROR(FIND(".",PinMuxInt!K36)),"",RIGHT(PinMuxInt!K36,LEN(PinMuxInt!K36)-FIND(".",PinMuxInt!K36)+1))</f>
        <v>gpio4.IO[27]</v>
      </c>
      <c r="L36" s="156" t="str">
        <f>IF(ISERROR(VLOOKUP(LEFT(PinMuxInt!L36,FIND(".",PinMuxInt!L36)-1),Alias!$A$1:$B$200,2,FALSE)),IF(ISERROR(FIND(".",PinMuxInt!L36)),"",LEFT(PinMuxInt!L36,FIND(".",PinMuxInt!L36)-1)),VLOOKUP(LEFT(PinMuxInt!L36,FIND(".",PinMuxInt!L36)-1),Alias!$A$1:$B$200,2,FALSE))&amp;IF(ISERROR(FIND(".",PinMuxInt!L36)),"",RIGHT(PinMuxInt!L36,LEN(PinMuxInt!L36)-FIND(".",PinMuxInt!L36)+1))</f>
        <v>anatop.TESTO[7]</v>
      </c>
      <c r="M36" s="156" t="str">
        <f>IF(ISERROR(VLOOKUP(LEFT(PinMuxInt!M36,FIND(".",PinMuxInt!M36)-1),Alias!$A$1:$B$200,2,FALSE)),IF(ISERROR(FIND(".",PinMuxInt!M36)),"",LEFT(PinMuxInt!M36,FIND(".",PinMuxInt!M36)-1)),VLOOKUP(LEFT(PinMuxInt!M36,FIND(".",PinMuxInt!M36)-1),Alias!$A$1:$B$200,2,FALSE))&amp;IF(ISERROR(FIND(".",PinMuxInt!M36)),"",RIGHT(PinMuxInt!M36,LEN(PinMuxInt!M36)-FIND(".",PinMuxInt!M36)+1))</f>
        <v>sim_m.HADDR[23]</v>
      </c>
      <c r="N36" s="157" t="str">
        <f>IF(ISERROR(VLOOKUP(LEFT(PinMuxInt!N36,FIND(".",PinMuxInt!N36)-1),Alias!$A$1:$B$200,2,FALSE)),IF(ISERROR(FIND(".",PinMuxInt!N36)),"",LEFT(PinMuxInt!N36,FIND(".",PinMuxInt!N36)-1)),VLOOKUP(LEFT(PinMuxInt!N36,FIND(".",PinMuxInt!N36)-1),Alias!$A$1:$B$200,2,FALSE))&amp;IF(ISERROR(FIND(".",PinMuxInt!N36)),"",RIGHT(PinMuxInt!N36,LEN(PinMuxInt!N36)-FIND(".",PinMuxInt!N36)+1))</f>
        <v>gpio4.IO[27]</v>
      </c>
      <c r="O36" s="78"/>
      <c r="P36" s="430"/>
      <c r="Q36" s="79">
        <v>0</v>
      </c>
      <c r="R36" s="80" t="str">
        <f t="shared" ca="1" si="0"/>
        <v>semc.CKE</v>
      </c>
      <c r="S36" s="430"/>
      <c r="T36" s="79">
        <v>0</v>
      </c>
      <c r="U36" s="83" t="str">
        <f t="shared" ca="1" si="6"/>
        <v>semc.CKE</v>
      </c>
      <c r="V36" s="430"/>
      <c r="W36" s="79">
        <v>0</v>
      </c>
      <c r="X36" s="83" t="str">
        <f t="shared" ca="1" si="1"/>
        <v>semc.CKE</v>
      </c>
      <c r="Y36" s="430"/>
      <c r="Z36" s="79">
        <v>0</v>
      </c>
      <c r="AA36" s="83" t="str">
        <f t="shared" ca="1" si="2"/>
        <v>semc.CKE</v>
      </c>
      <c r="AB36" s="424" t="s">
        <v>1129</v>
      </c>
      <c r="AC36" s="79">
        <v>3</v>
      </c>
      <c r="AD36" s="83" t="str">
        <f t="shared" ca="1" si="3"/>
        <v>lpspi1.SCK</v>
      </c>
      <c r="AE36" s="430"/>
      <c r="AF36" s="79">
        <v>0</v>
      </c>
      <c r="AG36" s="83" t="str">
        <f t="shared" ca="1" si="4"/>
        <v>semc.CKE</v>
      </c>
      <c r="AH36" s="425"/>
      <c r="AI36" s="82">
        <v>1</v>
      </c>
      <c r="AJ36" s="83" t="str">
        <f t="shared" ca="1" si="7"/>
        <v>flexpwm1.PWMA[2]</v>
      </c>
      <c r="AK36" s="425"/>
      <c r="AL36" s="82">
        <v>1</v>
      </c>
      <c r="AM36" s="83" t="str">
        <f t="shared" ca="1" si="8"/>
        <v>flexpwm1.PWMA[2]</v>
      </c>
      <c r="AN36" s="430"/>
      <c r="AO36" s="82">
        <v>0</v>
      </c>
      <c r="AP36" s="83" t="str">
        <f t="shared" ca="1" si="5"/>
        <v>semc.CKE</v>
      </c>
    </row>
    <row r="37" spans="2:42" s="15" customFormat="1" ht="13.5">
      <c r="B37" s="106" t="s">
        <v>786</v>
      </c>
      <c r="C37" s="107" t="str">
        <f>PinMuxInt!C37</f>
        <v>GPIO_EMC_28</v>
      </c>
      <c r="D37" s="156" t="str">
        <f>IF(ISERROR(VLOOKUP(LEFT(PinMuxInt!D37,FIND(".",PinMuxInt!D37)-1),Alias!$A$1:$B$200,2,FALSE)),IF(ISERROR(FIND(".",PinMuxInt!D37)),"",LEFT(PinMuxInt!D37,FIND(".",PinMuxInt!D37)-1)),VLOOKUP(LEFT(PinMuxInt!D37,FIND(".",PinMuxInt!D37)-1),Alias!$A$1:$B$200,2,FALSE))&amp;IF(ISERROR(FIND(".",PinMuxInt!D37)),"",RIGHT(PinMuxInt!D37,LEN(PinMuxInt!D37)-FIND(".",PinMuxInt!D37)+1))</f>
        <v/>
      </c>
      <c r="E37" s="156" t="str">
        <f>IF(ISERROR(VLOOKUP(LEFT(PinMuxInt!E37,FIND(".",PinMuxInt!E37)-1),Alias!$A$1:$B$200,2,FALSE)),IF(ISERROR(FIND(".",PinMuxInt!E37)),"",LEFT(PinMuxInt!E37,FIND(".",PinMuxInt!E37)-1)),VLOOKUP(LEFT(PinMuxInt!E37,FIND(".",PinMuxInt!E37)-1),Alias!$A$1:$B$200,2,FALSE))&amp;IF(ISERROR(FIND(".",PinMuxInt!E37)),"",RIGHT(PinMuxInt!E37,LEN(PinMuxInt!E37)-FIND(".",PinMuxInt!E37)+1))</f>
        <v/>
      </c>
      <c r="F37" s="156" t="str">
        <f>IF(ISERROR(VLOOKUP(LEFT(PinMuxInt!F37,FIND(".",PinMuxInt!F37)-1),Alias!$A$1:$B$200,2,FALSE)),IF(ISERROR(FIND(".",PinMuxInt!F37)),"",LEFT(PinMuxInt!F37,FIND(".",PinMuxInt!F37)-1)),VLOOKUP(LEFT(PinMuxInt!F37,FIND(".",PinMuxInt!F37)-1),Alias!$A$1:$B$200,2,FALSE))&amp;IF(ISERROR(FIND(".",PinMuxInt!F37)),"",RIGHT(PinMuxInt!F37,LEN(PinMuxInt!F37)-FIND(".",PinMuxInt!F37)+1))</f>
        <v>semc.WE</v>
      </c>
      <c r="G37" s="156" t="str">
        <f>IF(ISERROR(VLOOKUP(LEFT(PinMuxInt!G37,FIND(".",PinMuxInt!G37)-1),Alias!$A$1:$B$200,2,FALSE)),IF(ISERROR(FIND(".",PinMuxInt!G37)),"",LEFT(PinMuxInt!G37,FIND(".",PinMuxInt!G37)-1)),VLOOKUP(LEFT(PinMuxInt!G37,FIND(".",PinMuxInt!G37)-1),Alias!$A$1:$B$200,2,FALSE))&amp;IF(ISERROR(FIND(".",PinMuxInt!G37)),"",RIGHT(PinMuxInt!G37,LEN(PinMuxInt!G37)-FIND(".",PinMuxInt!G37)+1))</f>
        <v>flexpwm1.PWMB[2]</v>
      </c>
      <c r="H37" s="156" t="str">
        <f>IF(ISERROR(VLOOKUP(LEFT(PinMuxInt!H37,FIND(".",PinMuxInt!H37)-1),Alias!$A$1:$B$200,2,FALSE)),IF(ISERROR(FIND(".",PinMuxInt!H37)),"",LEFT(PinMuxInt!H37,FIND(".",PinMuxInt!H37)-1)),VLOOKUP(LEFT(PinMuxInt!H37,FIND(".",PinMuxInt!H37)-1),Alias!$A$1:$B$200,2,FALSE))&amp;IF(ISERROR(FIND(".",PinMuxInt!H37)),"",RIGHT(PinMuxInt!H37,LEN(PinMuxInt!H37)-FIND(".",PinMuxInt!H37)+1))</f>
        <v>lpuart5.CTS_B</v>
      </c>
      <c r="I37" s="156" t="str">
        <f>IF(ISERROR(VLOOKUP(LEFT(PinMuxInt!I37,FIND(".",PinMuxInt!I37)-1),Alias!$A$1:$B$200,2,FALSE)),IF(ISERROR(FIND(".",PinMuxInt!I37)),"",LEFT(PinMuxInt!I37,FIND(".",PinMuxInt!I37)-1)),VLOOKUP(LEFT(PinMuxInt!I37,FIND(".",PinMuxInt!I37)-1),Alias!$A$1:$B$200,2,FALSE))&amp;IF(ISERROR(FIND(".",PinMuxInt!I37)),"",RIGHT(PinMuxInt!I37,LEN(PinMuxInt!I37)-FIND(".",PinMuxInt!I37)+1))</f>
        <v>lpspi1.SDO</v>
      </c>
      <c r="J37" s="156" t="str">
        <f>IF(ISERROR(VLOOKUP(LEFT(PinMuxInt!J37,FIND(".",PinMuxInt!J37)-1),Alias!$A$1:$B$200,2,FALSE)),IF(ISERROR(FIND(".",PinMuxInt!J37)),"",LEFT(PinMuxInt!J37,FIND(".",PinMuxInt!J37)-1)),VLOOKUP(LEFT(PinMuxInt!J37,FIND(".",PinMuxInt!J37)-1),Alias!$A$1:$B$200,2,FALSE))&amp;IF(ISERROR(FIND(".",PinMuxInt!J37)),"",RIGHT(PinMuxInt!J37,LEN(PinMuxInt!J37)-FIND(".",PinMuxInt!J37)+1))</f>
        <v>flexio1.FLEXIO[14]</v>
      </c>
      <c r="K37" s="156" t="str">
        <f>IF(ISERROR(VLOOKUP(LEFT(PinMuxInt!K37,FIND(".",PinMuxInt!K37)-1),Alias!$A$1:$B$200,2,FALSE)),IF(ISERROR(FIND(".",PinMuxInt!K37)),"",LEFT(PinMuxInt!K37,FIND(".",PinMuxInt!K37)-1)),VLOOKUP(LEFT(PinMuxInt!K37,FIND(".",PinMuxInt!K37)-1),Alias!$A$1:$B$200,2,FALSE))&amp;IF(ISERROR(FIND(".",PinMuxInt!K37)),"",RIGHT(PinMuxInt!K37,LEN(PinMuxInt!K37)-FIND(".",PinMuxInt!K37)+1))</f>
        <v>gpio4.IO[28]</v>
      </c>
      <c r="L37" s="156" t="str">
        <f>IF(ISERROR(VLOOKUP(LEFT(PinMuxInt!L37,FIND(".",PinMuxInt!L37)-1),Alias!$A$1:$B$200,2,FALSE)),IF(ISERROR(FIND(".",PinMuxInt!L37)),"",LEFT(PinMuxInt!L37,FIND(".",PinMuxInt!L37)-1)),VLOOKUP(LEFT(PinMuxInt!L37,FIND(".",PinMuxInt!L37)-1),Alias!$A$1:$B$200,2,FALSE))&amp;IF(ISERROR(FIND(".",PinMuxInt!L37)),"",RIGHT(PinMuxInt!L37,LEN(PinMuxInt!L37)-FIND(".",PinMuxInt!L37)+1))</f>
        <v>anatop.TESTO[8]</v>
      </c>
      <c r="M37" s="156" t="str">
        <f>IF(ISERROR(VLOOKUP(LEFT(PinMuxInt!M37,FIND(".",PinMuxInt!M37)-1),Alias!$A$1:$B$200,2,FALSE)),IF(ISERROR(FIND(".",PinMuxInt!M37)),"",LEFT(PinMuxInt!M37,FIND(".",PinMuxInt!M37)-1)),VLOOKUP(LEFT(PinMuxInt!M37,FIND(".",PinMuxInt!M37)-1),Alias!$A$1:$B$200,2,FALSE))&amp;IF(ISERROR(FIND(".",PinMuxInt!M37)),"",RIGHT(PinMuxInt!M37,LEN(PinMuxInt!M37)-FIND(".",PinMuxInt!M37)+1))</f>
        <v>sim_m.HADDR[24]</v>
      </c>
      <c r="N37" s="157" t="str">
        <f>IF(ISERROR(VLOOKUP(LEFT(PinMuxInt!N37,FIND(".",PinMuxInt!N37)-1),Alias!$A$1:$B$200,2,FALSE)),IF(ISERROR(FIND(".",PinMuxInt!N37)),"",LEFT(PinMuxInt!N37,FIND(".",PinMuxInt!N37)-1)),VLOOKUP(LEFT(PinMuxInt!N37,FIND(".",PinMuxInt!N37)-1),Alias!$A$1:$B$200,2,FALSE))&amp;IF(ISERROR(FIND(".",PinMuxInt!N37)),"",RIGHT(PinMuxInt!N37,LEN(PinMuxInt!N37)-FIND(".",PinMuxInt!N37)+1))</f>
        <v>gpio4.IO[28]</v>
      </c>
      <c r="O37" s="78"/>
      <c r="P37" s="430"/>
      <c r="Q37" s="79">
        <v>0</v>
      </c>
      <c r="R37" s="80" t="str">
        <f t="shared" ca="1" si="0"/>
        <v>semc.WE</v>
      </c>
      <c r="S37" s="430"/>
      <c r="T37" s="79">
        <v>0</v>
      </c>
      <c r="U37" s="83" t="str">
        <f t="shared" ca="1" si="6"/>
        <v>semc.WE</v>
      </c>
      <c r="V37" s="430"/>
      <c r="W37" s="79">
        <v>0</v>
      </c>
      <c r="X37" s="83" t="str">
        <f t="shared" ca="1" si="1"/>
        <v>semc.WE</v>
      </c>
      <c r="Y37" s="430"/>
      <c r="Z37" s="79">
        <v>0</v>
      </c>
      <c r="AA37" s="83" t="str">
        <f t="shared" ca="1" si="2"/>
        <v>semc.WE</v>
      </c>
      <c r="AB37" s="425"/>
      <c r="AC37" s="79">
        <v>3</v>
      </c>
      <c r="AD37" s="83" t="str">
        <f t="shared" ca="1" si="3"/>
        <v>lpspi1.SDO</v>
      </c>
      <c r="AE37" s="430"/>
      <c r="AF37" s="79">
        <v>0</v>
      </c>
      <c r="AG37" s="83" t="str">
        <f t="shared" ca="1" si="4"/>
        <v>semc.WE</v>
      </c>
      <c r="AH37" s="425"/>
      <c r="AI37" s="82">
        <v>1</v>
      </c>
      <c r="AJ37" s="83" t="str">
        <f t="shared" ca="1" si="7"/>
        <v>flexpwm1.PWMB[2]</v>
      </c>
      <c r="AK37" s="425"/>
      <c r="AL37" s="82">
        <v>1</v>
      </c>
      <c r="AM37" s="83" t="str">
        <f t="shared" ca="1" si="8"/>
        <v>flexpwm1.PWMB[2]</v>
      </c>
      <c r="AN37" s="430"/>
      <c r="AO37" s="82">
        <v>0</v>
      </c>
      <c r="AP37" s="83" t="str">
        <f t="shared" ca="1" si="5"/>
        <v>semc.WE</v>
      </c>
    </row>
    <row r="38" spans="2:42" s="15" customFormat="1" ht="13.5">
      <c r="B38" s="106" t="s">
        <v>786</v>
      </c>
      <c r="C38" s="107" t="str">
        <f>PinMuxInt!C38</f>
        <v>GPIO_EMC_29</v>
      </c>
      <c r="D38" s="156" t="str">
        <f>IF(ISERROR(VLOOKUP(LEFT(PinMuxInt!D38,FIND(".",PinMuxInt!D38)-1),Alias!$A$1:$B$200,2,FALSE)),IF(ISERROR(FIND(".",PinMuxInt!D38)),"",LEFT(PinMuxInt!D38,FIND(".",PinMuxInt!D38)-1)),VLOOKUP(LEFT(PinMuxInt!D38,FIND(".",PinMuxInt!D38)-1),Alias!$A$1:$B$200,2,FALSE))&amp;IF(ISERROR(FIND(".",PinMuxInt!D38)),"",RIGHT(PinMuxInt!D38,LEN(PinMuxInt!D38)-FIND(".",PinMuxInt!D38)+1))</f>
        <v/>
      </c>
      <c r="E38" s="156" t="str">
        <f>IF(ISERROR(VLOOKUP(LEFT(PinMuxInt!E38,FIND(".",PinMuxInt!E38)-1),Alias!$A$1:$B$200,2,FALSE)),IF(ISERROR(FIND(".",PinMuxInt!E38)),"",LEFT(PinMuxInt!E38,FIND(".",PinMuxInt!E38)-1)),VLOOKUP(LEFT(PinMuxInt!E38,FIND(".",PinMuxInt!E38)-1),Alias!$A$1:$B$200,2,FALSE))&amp;IF(ISERROR(FIND(".",PinMuxInt!E38)),"",RIGHT(PinMuxInt!E38,LEN(PinMuxInt!E38)-FIND(".",PinMuxInt!E38)+1))</f>
        <v/>
      </c>
      <c r="F38" s="156" t="str">
        <f>IF(ISERROR(VLOOKUP(LEFT(PinMuxInt!F38,FIND(".",PinMuxInt!F38)-1),Alias!$A$1:$B$200,2,FALSE)),IF(ISERROR(FIND(".",PinMuxInt!F38)),"",LEFT(PinMuxInt!F38,FIND(".",PinMuxInt!F38)-1)),VLOOKUP(LEFT(PinMuxInt!F38,FIND(".",PinMuxInt!F38)-1),Alias!$A$1:$B$200,2,FALSE))&amp;IF(ISERROR(FIND(".",PinMuxInt!F38)),"",RIGHT(PinMuxInt!F38,LEN(PinMuxInt!F38)-FIND(".",PinMuxInt!F38)+1))</f>
        <v>semc.CS0</v>
      </c>
      <c r="G38" s="156" t="str">
        <f>IF(ISERROR(VLOOKUP(LEFT(PinMuxInt!G38,FIND(".",PinMuxInt!G38)-1),Alias!$A$1:$B$200,2,FALSE)),IF(ISERROR(FIND(".",PinMuxInt!G38)),"",LEFT(PinMuxInt!G38,FIND(".",PinMuxInt!G38)-1)),VLOOKUP(LEFT(PinMuxInt!G38,FIND(".",PinMuxInt!G38)-1),Alias!$A$1:$B$200,2,FALSE))&amp;IF(ISERROR(FIND(".",PinMuxInt!G38)),"",RIGHT(PinMuxInt!G38,LEN(PinMuxInt!G38)-FIND(".",PinMuxInt!G38)+1))</f>
        <v>flexpwm3.PWMA[0]</v>
      </c>
      <c r="H38" s="156" t="str">
        <f>IF(ISERROR(VLOOKUP(LEFT(PinMuxInt!H38,FIND(".",PinMuxInt!H38)-1),Alias!$A$1:$B$200,2,FALSE)),IF(ISERROR(FIND(".",PinMuxInt!H38)),"",LEFT(PinMuxInt!H38,FIND(".",PinMuxInt!H38)-1)),VLOOKUP(LEFT(PinMuxInt!H38,FIND(".",PinMuxInt!H38)-1),Alias!$A$1:$B$200,2,FALSE))&amp;IF(ISERROR(FIND(".",PinMuxInt!H38)),"",RIGHT(PinMuxInt!H38,LEN(PinMuxInt!H38)-FIND(".",PinMuxInt!H38)+1))</f>
        <v>lpuart6.RTS_B</v>
      </c>
      <c r="I38" s="156" t="str">
        <f>IF(ISERROR(VLOOKUP(LEFT(PinMuxInt!I38,FIND(".",PinMuxInt!I38)-1),Alias!$A$1:$B$200,2,FALSE)),IF(ISERROR(FIND(".",PinMuxInt!I38)),"",LEFT(PinMuxInt!I38,FIND(".",PinMuxInt!I38)-1)),VLOOKUP(LEFT(PinMuxInt!I38,FIND(".",PinMuxInt!I38)-1),Alias!$A$1:$B$200,2,FALSE))&amp;IF(ISERROR(FIND(".",PinMuxInt!I38)),"",RIGHT(PinMuxInt!I38,LEN(PinMuxInt!I38)-FIND(".",PinMuxInt!I38)+1))</f>
        <v>lpspi1.SDI</v>
      </c>
      <c r="J38" s="156" t="str">
        <f>IF(ISERROR(VLOOKUP(LEFT(PinMuxInt!J38,FIND(".",PinMuxInt!J38)-1),Alias!$A$1:$B$200,2,FALSE)),IF(ISERROR(FIND(".",PinMuxInt!J38)),"",LEFT(PinMuxInt!J38,FIND(".",PinMuxInt!J38)-1)),VLOOKUP(LEFT(PinMuxInt!J38,FIND(".",PinMuxInt!J38)-1),Alias!$A$1:$B$200,2,FALSE))&amp;IF(ISERROR(FIND(".",PinMuxInt!J38)),"",RIGHT(PinMuxInt!J38,LEN(PinMuxInt!J38)-FIND(".",PinMuxInt!J38)+1))</f>
        <v>flexio1.FLEXIO[15]</v>
      </c>
      <c r="K38" s="156" t="str">
        <f>IF(ISERROR(VLOOKUP(LEFT(PinMuxInt!K38,FIND(".",PinMuxInt!K38)-1),Alias!$A$1:$B$200,2,FALSE)),IF(ISERROR(FIND(".",PinMuxInt!K38)),"",LEFT(PinMuxInt!K38,FIND(".",PinMuxInt!K38)-1)),VLOOKUP(LEFT(PinMuxInt!K38,FIND(".",PinMuxInt!K38)-1),Alias!$A$1:$B$200,2,FALSE))&amp;IF(ISERROR(FIND(".",PinMuxInt!K38)),"",RIGHT(PinMuxInt!K38,LEN(PinMuxInt!K38)-FIND(".",PinMuxInt!K38)+1))</f>
        <v>gpio4.IO[29]</v>
      </c>
      <c r="L38" s="156" t="str">
        <f>IF(ISERROR(VLOOKUP(LEFT(PinMuxInt!L38,FIND(".",PinMuxInt!L38)-1),Alias!$A$1:$B$200,2,FALSE)),IF(ISERROR(FIND(".",PinMuxInt!L38)),"",LEFT(PinMuxInt!L38,FIND(".",PinMuxInt!L38)-1)),VLOOKUP(LEFT(PinMuxInt!L38,FIND(".",PinMuxInt!L38)-1),Alias!$A$1:$B$200,2,FALSE))&amp;IF(ISERROR(FIND(".",PinMuxInt!L38)),"",RIGHT(PinMuxInt!L38,LEN(PinMuxInt!L38)-FIND(".",PinMuxInt!L38)+1))</f>
        <v>anatop.TESTO[9]</v>
      </c>
      <c r="M38" s="156" t="str">
        <f>IF(ISERROR(VLOOKUP(LEFT(PinMuxInt!M38,FIND(".",PinMuxInt!M38)-1),Alias!$A$1:$B$200,2,FALSE)),IF(ISERROR(FIND(".",PinMuxInt!M38)),"",LEFT(PinMuxInt!M38,FIND(".",PinMuxInt!M38)-1)),VLOOKUP(LEFT(PinMuxInt!M38,FIND(".",PinMuxInt!M38)-1),Alias!$A$1:$B$200,2,FALSE))&amp;IF(ISERROR(FIND(".",PinMuxInt!M38)),"",RIGHT(PinMuxInt!M38,LEN(PinMuxInt!M38)-FIND(".",PinMuxInt!M38)+1))</f>
        <v>sim_m.HADDR[25]</v>
      </c>
      <c r="N38" s="157" t="str">
        <f>IF(ISERROR(VLOOKUP(LEFT(PinMuxInt!N38,FIND(".",PinMuxInt!N38)-1),Alias!$A$1:$B$200,2,FALSE)),IF(ISERROR(FIND(".",PinMuxInt!N38)),"",LEFT(PinMuxInt!N38,FIND(".",PinMuxInt!N38)-1)),VLOOKUP(LEFT(PinMuxInt!N38,FIND(".",PinMuxInt!N38)-1),Alias!$A$1:$B$200,2,FALSE))&amp;IF(ISERROR(FIND(".",PinMuxInt!N38)),"",RIGHT(PinMuxInt!N38,LEN(PinMuxInt!N38)-FIND(".",PinMuxInt!N38)+1))</f>
        <v>gpio4.IO[29]</v>
      </c>
      <c r="P38" s="430"/>
      <c r="Q38" s="79">
        <v>0</v>
      </c>
      <c r="R38" s="80" t="str">
        <f t="shared" ca="1" si="0"/>
        <v>semc.CS0</v>
      </c>
      <c r="S38" s="430"/>
      <c r="T38" s="79">
        <v>0</v>
      </c>
      <c r="U38" s="83" t="str">
        <f t="shared" ca="1" si="6"/>
        <v>semc.CS0</v>
      </c>
      <c r="V38" s="430"/>
      <c r="W38" s="79">
        <v>0</v>
      </c>
      <c r="X38" s="83" t="str">
        <f t="shared" ca="1" si="1"/>
        <v>semc.CS0</v>
      </c>
      <c r="Y38" s="430"/>
      <c r="Z38" s="79">
        <v>0</v>
      </c>
      <c r="AA38" s="83" t="str">
        <f t="shared" ca="1" si="2"/>
        <v>semc.CS0</v>
      </c>
      <c r="AB38" s="425"/>
      <c r="AC38" s="79">
        <v>3</v>
      </c>
      <c r="AD38" s="83" t="str">
        <f t="shared" ca="1" si="3"/>
        <v>lpspi1.SDI</v>
      </c>
      <c r="AE38" s="430"/>
      <c r="AF38" s="79">
        <v>0</v>
      </c>
      <c r="AG38" s="83" t="str">
        <f t="shared" ca="1" si="4"/>
        <v>semc.CS0</v>
      </c>
      <c r="AH38" s="425"/>
      <c r="AI38" s="82">
        <v>1</v>
      </c>
      <c r="AJ38" s="83" t="str">
        <f t="shared" ca="1" si="7"/>
        <v>flexpwm3.PWMA[0]</v>
      </c>
      <c r="AK38" s="425"/>
      <c r="AL38" s="82">
        <v>1</v>
      </c>
      <c r="AM38" s="83" t="str">
        <f t="shared" ca="1" si="8"/>
        <v>flexpwm3.PWMA[0]</v>
      </c>
      <c r="AN38" s="430"/>
      <c r="AO38" s="82">
        <v>0</v>
      </c>
      <c r="AP38" s="83" t="str">
        <f t="shared" ca="1" si="5"/>
        <v>semc.CS0</v>
      </c>
    </row>
    <row r="39" spans="2:42" s="15" customFormat="1" ht="13.5">
      <c r="B39" s="106" t="s">
        <v>786</v>
      </c>
      <c r="C39" s="107" t="str">
        <f>PinMuxInt!C39</f>
        <v>GPIO_EMC_30</v>
      </c>
      <c r="D39" s="156" t="str">
        <f>IF(ISERROR(VLOOKUP(LEFT(PinMuxInt!D39,FIND(".",PinMuxInt!D39)-1),Alias!$A$1:$B$200,2,FALSE)),IF(ISERROR(FIND(".",PinMuxInt!D39)),"",LEFT(PinMuxInt!D39,FIND(".",PinMuxInt!D39)-1)),VLOOKUP(LEFT(PinMuxInt!D39,FIND(".",PinMuxInt!D39)-1),Alias!$A$1:$B$200,2,FALSE))&amp;IF(ISERROR(FIND(".",PinMuxInt!D39)),"",RIGHT(PinMuxInt!D39,LEN(PinMuxInt!D39)-FIND(".",PinMuxInt!D39)+1))</f>
        <v/>
      </c>
      <c r="E39" s="156" t="str">
        <f>IF(ISERROR(VLOOKUP(LEFT(PinMuxInt!E39,FIND(".",PinMuxInt!E39)-1),Alias!$A$1:$B$200,2,FALSE)),IF(ISERROR(FIND(".",PinMuxInt!E39)),"",LEFT(PinMuxInt!E39,FIND(".",PinMuxInt!E39)-1)),VLOOKUP(LEFT(PinMuxInt!E39,FIND(".",PinMuxInt!E39)-1),Alias!$A$1:$B$200,2,FALSE))&amp;IF(ISERROR(FIND(".",PinMuxInt!E39)),"",RIGHT(PinMuxInt!E39,LEN(PinMuxInt!E39)-FIND(".",PinMuxInt!E39)+1))</f>
        <v/>
      </c>
      <c r="F39" s="156" t="str">
        <f>IF(ISERROR(VLOOKUP(LEFT(PinMuxInt!F39,FIND(".",PinMuxInt!F39)-1),Alias!$A$1:$B$200,2,FALSE)),IF(ISERROR(FIND(".",PinMuxInt!F39)),"",LEFT(PinMuxInt!F39,FIND(".",PinMuxInt!F39)-1)),VLOOKUP(LEFT(PinMuxInt!F39,FIND(".",PinMuxInt!F39)-1),Alias!$A$1:$B$200,2,FALSE))&amp;IF(ISERROR(FIND(".",PinMuxInt!F39)),"",RIGHT(PinMuxInt!F39,LEN(PinMuxInt!F39)-FIND(".",PinMuxInt!F39)+1))</f>
        <v>semc.DATA[8]</v>
      </c>
      <c r="G39" s="156" t="str">
        <f>IF(ISERROR(VLOOKUP(LEFT(PinMuxInt!G39,FIND(".",PinMuxInt!G39)-1),Alias!$A$1:$B$200,2,FALSE)),IF(ISERROR(FIND(".",PinMuxInt!G39)),"",LEFT(PinMuxInt!G39,FIND(".",PinMuxInt!G39)-1)),VLOOKUP(LEFT(PinMuxInt!G39,FIND(".",PinMuxInt!G39)-1),Alias!$A$1:$B$200,2,FALSE))&amp;IF(ISERROR(FIND(".",PinMuxInt!G39)),"",RIGHT(PinMuxInt!G39,LEN(PinMuxInt!G39)-FIND(".",PinMuxInt!G39)+1))</f>
        <v>flexpwm3.PWMB[0]</v>
      </c>
      <c r="H39" s="156" t="str">
        <f>IF(ISERROR(VLOOKUP(LEFT(PinMuxInt!H39,FIND(".",PinMuxInt!H39)-1),Alias!$A$1:$B$200,2,FALSE)),IF(ISERROR(FIND(".",PinMuxInt!H39)),"",LEFT(PinMuxInt!H39,FIND(".",PinMuxInt!H39)-1)),VLOOKUP(LEFT(PinMuxInt!H39,FIND(".",PinMuxInt!H39)-1),Alias!$A$1:$B$200,2,FALSE))&amp;IF(ISERROR(FIND(".",PinMuxInt!H39)),"",RIGHT(PinMuxInt!H39,LEN(PinMuxInt!H39)-FIND(".",PinMuxInt!H39)+1))</f>
        <v>lpuart6.CTS_B</v>
      </c>
      <c r="I39" s="156" t="str">
        <f>IF(ISERROR(VLOOKUP(LEFT(PinMuxInt!I39,FIND(".",PinMuxInt!I39)-1),Alias!$A$1:$B$200,2,FALSE)),IF(ISERROR(FIND(".",PinMuxInt!I39)),"",LEFT(PinMuxInt!I39,FIND(".",PinMuxInt!I39)-1)),VLOOKUP(LEFT(PinMuxInt!I39,FIND(".",PinMuxInt!I39)-1),Alias!$A$1:$B$200,2,FALSE))&amp;IF(ISERROR(FIND(".",PinMuxInt!I39)),"",RIGHT(PinMuxInt!I39,LEN(PinMuxInt!I39)-FIND(".",PinMuxInt!I39)+1))</f>
        <v>lpspi1.PCS0</v>
      </c>
      <c r="J39" s="156" t="str">
        <f>IF(ISERROR(VLOOKUP(LEFT(PinMuxInt!J39,FIND(".",PinMuxInt!J39)-1),Alias!$A$1:$B$200,2,FALSE)),IF(ISERROR(FIND(".",PinMuxInt!J39)),"",LEFT(PinMuxInt!J39,FIND(".",PinMuxInt!J39)-1)),VLOOKUP(LEFT(PinMuxInt!J39,FIND(".",PinMuxInt!J39)-1),Alias!$A$1:$B$200,2,FALSE))&amp;IF(ISERROR(FIND(".",PinMuxInt!J39)),"",RIGHT(PinMuxInt!J39,LEN(PinMuxInt!J39)-FIND(".",PinMuxInt!J39)+1))</f>
        <v>csi.DATA[23]</v>
      </c>
      <c r="K39" s="156" t="str">
        <f>IF(ISERROR(VLOOKUP(LEFT(PinMuxInt!K39,FIND(".",PinMuxInt!K39)-1),Alias!$A$1:$B$200,2,FALSE)),IF(ISERROR(FIND(".",PinMuxInt!K39)),"",LEFT(PinMuxInt!K39,FIND(".",PinMuxInt!K39)-1)),VLOOKUP(LEFT(PinMuxInt!K39,FIND(".",PinMuxInt!K39)-1),Alias!$A$1:$B$200,2,FALSE))&amp;IF(ISERROR(FIND(".",PinMuxInt!K39)),"",RIGHT(PinMuxInt!K39,LEN(PinMuxInt!K39)-FIND(".",PinMuxInt!K39)+1))</f>
        <v>gpio4.IO[30]</v>
      </c>
      <c r="L39" s="156" t="str">
        <f>IF(ISERROR(VLOOKUP(LEFT(PinMuxInt!L39,FIND(".",PinMuxInt!L39)-1),Alias!$A$1:$B$200,2,FALSE)),IF(ISERROR(FIND(".",PinMuxInt!L39)),"",LEFT(PinMuxInt!L39,FIND(".",PinMuxInt!L39)-1)),VLOOKUP(LEFT(PinMuxInt!L39,FIND(".",PinMuxInt!L39)-1),Alias!$A$1:$B$200,2,FALSE))&amp;IF(ISERROR(FIND(".",PinMuxInt!L39)),"",RIGHT(PinMuxInt!L39,LEN(PinMuxInt!L39)-FIND(".",PinMuxInt!L39)+1))</f>
        <v>anatop.TESTO[10]</v>
      </c>
      <c r="M39" s="156" t="str">
        <f>IF(ISERROR(VLOOKUP(LEFT(PinMuxInt!M39,FIND(".",PinMuxInt!M39)-1),Alias!$A$1:$B$200,2,FALSE)),IF(ISERROR(FIND(".",PinMuxInt!M39)),"",LEFT(PinMuxInt!M39,FIND(".",PinMuxInt!M39)-1)),VLOOKUP(LEFT(PinMuxInt!M39,FIND(".",PinMuxInt!M39)-1),Alias!$A$1:$B$200,2,FALSE))&amp;IF(ISERROR(FIND(".",PinMuxInt!M39)),"",RIGHT(PinMuxInt!M39,LEN(PinMuxInt!M39)-FIND(".",PinMuxInt!M39)+1))</f>
        <v>sim_m.HADDR[26]</v>
      </c>
      <c r="N39" s="157" t="str">
        <f>IF(ISERROR(VLOOKUP(LEFT(PinMuxInt!N39,FIND(".",PinMuxInt!N39)-1),Alias!$A$1:$B$200,2,FALSE)),IF(ISERROR(FIND(".",PinMuxInt!N39)),"",LEFT(PinMuxInt!N39,FIND(".",PinMuxInt!N39)-1)),VLOOKUP(LEFT(PinMuxInt!N39,FIND(".",PinMuxInt!N39)-1),Alias!$A$1:$B$200,2,FALSE))&amp;IF(ISERROR(FIND(".",PinMuxInt!N39)),"",RIGHT(PinMuxInt!N39,LEN(PinMuxInt!N39)-FIND(".",PinMuxInt!N39)+1))</f>
        <v>gpio4.IO[30]</v>
      </c>
      <c r="P39" s="430"/>
      <c r="Q39" s="79">
        <v>0</v>
      </c>
      <c r="R39" s="80" t="str">
        <f t="shared" ca="1" si="0"/>
        <v>semc.DATA[8]</v>
      </c>
      <c r="S39" s="430"/>
      <c r="T39" s="79">
        <v>0</v>
      </c>
      <c r="U39" s="83" t="str">
        <f t="shared" ca="1" si="6"/>
        <v>semc.DATA[8]</v>
      </c>
      <c r="V39" s="430"/>
      <c r="W39" s="79">
        <v>0</v>
      </c>
      <c r="X39" s="83" t="str">
        <f t="shared" ca="1" si="1"/>
        <v>semc.DATA[8]</v>
      </c>
      <c r="Y39" s="430"/>
      <c r="Z39" s="79">
        <v>0</v>
      </c>
      <c r="AA39" s="83" t="str">
        <f t="shared" ca="1" si="2"/>
        <v>semc.DATA[8]</v>
      </c>
      <c r="AB39" s="426"/>
      <c r="AC39" s="79">
        <v>3</v>
      </c>
      <c r="AD39" s="83" t="str">
        <f t="shared" ca="1" si="3"/>
        <v>lpspi1.PCS0</v>
      </c>
      <c r="AE39" s="430"/>
      <c r="AF39" s="79">
        <v>0</v>
      </c>
      <c r="AG39" s="83" t="str">
        <f t="shared" ca="1" si="4"/>
        <v>semc.DATA[8]</v>
      </c>
      <c r="AH39" s="425"/>
      <c r="AI39" s="82">
        <v>1</v>
      </c>
      <c r="AJ39" s="83" t="str">
        <f t="shared" ca="1" si="7"/>
        <v>flexpwm3.PWMB[0]</v>
      </c>
      <c r="AK39" s="425"/>
      <c r="AL39" s="82">
        <v>1</v>
      </c>
      <c r="AM39" s="83" t="str">
        <f t="shared" ca="1" si="8"/>
        <v>flexpwm3.PWMB[0]</v>
      </c>
      <c r="AN39" s="430"/>
      <c r="AO39" s="82">
        <v>0</v>
      </c>
      <c r="AP39" s="83" t="str">
        <f t="shared" ca="1" si="5"/>
        <v>semc.DATA[8]</v>
      </c>
    </row>
    <row r="40" spans="2:42" s="15" customFormat="1" ht="13.5">
      <c r="B40" s="106" t="s">
        <v>786</v>
      </c>
      <c r="C40" s="107" t="str">
        <f>PinMuxInt!C40</f>
        <v>GPIO_EMC_31</v>
      </c>
      <c r="D40" s="156" t="str">
        <f>IF(ISERROR(VLOOKUP(LEFT(PinMuxInt!D40,FIND(".",PinMuxInt!D40)-1),Alias!$A$1:$B$200,2,FALSE)),IF(ISERROR(FIND(".",PinMuxInt!D40)),"",LEFT(PinMuxInt!D40,FIND(".",PinMuxInt!D40)-1)),VLOOKUP(LEFT(PinMuxInt!D40,FIND(".",PinMuxInt!D40)-1),Alias!$A$1:$B$200,2,FALSE))&amp;IF(ISERROR(FIND(".",PinMuxInt!D40)),"",RIGHT(PinMuxInt!D40,LEN(PinMuxInt!D40)-FIND(".",PinMuxInt!D40)+1))</f>
        <v/>
      </c>
      <c r="E40" s="156" t="str">
        <f>IF(ISERROR(VLOOKUP(LEFT(PinMuxInt!E40,FIND(".",PinMuxInt!E40)-1),Alias!$A$1:$B$200,2,FALSE)),IF(ISERROR(FIND(".",PinMuxInt!E40)),"",LEFT(PinMuxInt!E40,FIND(".",PinMuxInt!E40)-1)),VLOOKUP(LEFT(PinMuxInt!E40,FIND(".",PinMuxInt!E40)-1),Alias!$A$1:$B$200,2,FALSE))&amp;IF(ISERROR(FIND(".",PinMuxInt!E40)),"",RIGHT(PinMuxInt!E40,LEN(PinMuxInt!E40)-FIND(".",PinMuxInt!E40)+1))</f>
        <v/>
      </c>
      <c r="F40" s="156" t="str">
        <f>IF(ISERROR(VLOOKUP(LEFT(PinMuxInt!F40,FIND(".",PinMuxInt!F40)-1),Alias!$A$1:$B$200,2,FALSE)),IF(ISERROR(FIND(".",PinMuxInt!F40)),"",LEFT(PinMuxInt!F40,FIND(".",PinMuxInt!F40)-1)),VLOOKUP(LEFT(PinMuxInt!F40,FIND(".",PinMuxInt!F40)-1),Alias!$A$1:$B$200,2,FALSE))&amp;IF(ISERROR(FIND(".",PinMuxInt!F40)),"",RIGHT(PinMuxInt!F40,LEN(PinMuxInt!F40)-FIND(".",PinMuxInt!F40)+1))</f>
        <v>semc.DATA[9]</v>
      </c>
      <c r="G40" s="156" t="str">
        <f>IF(ISERROR(VLOOKUP(LEFT(PinMuxInt!G40,FIND(".",PinMuxInt!G40)-1),Alias!$A$1:$B$200,2,FALSE)),IF(ISERROR(FIND(".",PinMuxInt!G40)),"",LEFT(PinMuxInt!G40,FIND(".",PinMuxInt!G40)-1)),VLOOKUP(LEFT(PinMuxInt!G40,FIND(".",PinMuxInt!G40)-1),Alias!$A$1:$B$200,2,FALSE))&amp;IF(ISERROR(FIND(".",PinMuxInt!G40)),"",RIGHT(PinMuxInt!G40,LEN(PinMuxInt!G40)-FIND(".",PinMuxInt!G40)+1))</f>
        <v>flexpwm3.PWMA[1]</v>
      </c>
      <c r="H40" s="156" t="str">
        <f>IF(ISERROR(VLOOKUP(LEFT(PinMuxInt!H40,FIND(".",PinMuxInt!H40)-1),Alias!$A$1:$B$200,2,FALSE)),IF(ISERROR(FIND(".",PinMuxInt!H40)),"",LEFT(PinMuxInt!H40,FIND(".",PinMuxInt!H40)-1)),VLOOKUP(LEFT(PinMuxInt!H40,FIND(".",PinMuxInt!H40)-1),Alias!$A$1:$B$200,2,FALSE))&amp;IF(ISERROR(FIND(".",PinMuxInt!H40)),"",RIGHT(PinMuxInt!H40,LEN(PinMuxInt!H40)-FIND(".",PinMuxInt!H40)+1))</f>
        <v>lpuart7.TX</v>
      </c>
      <c r="I40" s="156" t="str">
        <f>IF(ISERROR(VLOOKUP(LEFT(PinMuxInt!I40,FIND(".",PinMuxInt!I40)-1),Alias!$A$1:$B$200,2,FALSE)),IF(ISERROR(FIND(".",PinMuxInt!I40)),"",LEFT(PinMuxInt!I40,FIND(".",PinMuxInt!I40)-1)),VLOOKUP(LEFT(PinMuxInt!I40,FIND(".",PinMuxInt!I40)-1),Alias!$A$1:$B$200,2,FALSE))&amp;IF(ISERROR(FIND(".",PinMuxInt!I40)),"",RIGHT(PinMuxInt!I40,LEN(PinMuxInt!I40)-FIND(".",PinMuxInt!I40)+1))</f>
        <v>lpspi1.PCS1</v>
      </c>
      <c r="J40" s="156" t="str">
        <f>IF(ISERROR(VLOOKUP(LEFT(PinMuxInt!J40,FIND(".",PinMuxInt!J40)-1),Alias!$A$1:$B$200,2,FALSE)),IF(ISERROR(FIND(".",PinMuxInt!J40)),"",LEFT(PinMuxInt!J40,FIND(".",PinMuxInt!J40)-1)),VLOOKUP(LEFT(PinMuxInt!J40,FIND(".",PinMuxInt!J40)-1),Alias!$A$1:$B$200,2,FALSE))&amp;IF(ISERROR(FIND(".",PinMuxInt!J40)),"",RIGHT(PinMuxInt!J40,LEN(PinMuxInt!J40)-FIND(".",PinMuxInt!J40)+1))</f>
        <v>csi.DATA[22]</v>
      </c>
      <c r="K40" s="156" t="str">
        <f>IF(ISERROR(VLOOKUP(LEFT(PinMuxInt!K40,FIND(".",PinMuxInt!K40)-1),Alias!$A$1:$B$200,2,FALSE)),IF(ISERROR(FIND(".",PinMuxInt!K40)),"",LEFT(PinMuxInt!K40,FIND(".",PinMuxInt!K40)-1)),VLOOKUP(LEFT(PinMuxInt!K40,FIND(".",PinMuxInt!K40)-1),Alias!$A$1:$B$200,2,FALSE))&amp;IF(ISERROR(FIND(".",PinMuxInt!K40)),"",RIGHT(PinMuxInt!K40,LEN(PinMuxInt!K40)-FIND(".",PinMuxInt!K40)+1))</f>
        <v>gpio4.IO[31]</v>
      </c>
      <c r="L40" s="156" t="str">
        <f>IF(ISERROR(VLOOKUP(LEFT(PinMuxInt!L40,FIND(".",PinMuxInt!L40)-1),Alias!$A$1:$B$200,2,FALSE)),IF(ISERROR(FIND(".",PinMuxInt!L40)),"",LEFT(PinMuxInt!L40,FIND(".",PinMuxInt!L40)-1)),VLOOKUP(LEFT(PinMuxInt!L40,FIND(".",PinMuxInt!L40)-1),Alias!$A$1:$B$200,2,FALSE))&amp;IF(ISERROR(FIND(".",PinMuxInt!L40)),"",RIGHT(PinMuxInt!L40,LEN(PinMuxInt!L40)-FIND(".",PinMuxInt!L40)+1))</f>
        <v>anatop.TESTO[11]</v>
      </c>
      <c r="M40" s="156" t="str">
        <f>IF(ISERROR(VLOOKUP(LEFT(PinMuxInt!M40,FIND(".",PinMuxInt!M40)-1),Alias!$A$1:$B$200,2,FALSE)),IF(ISERROR(FIND(".",PinMuxInt!M40)),"",LEFT(PinMuxInt!M40,FIND(".",PinMuxInt!M40)-1)),VLOOKUP(LEFT(PinMuxInt!M40,FIND(".",PinMuxInt!M40)-1),Alias!$A$1:$B$200,2,FALSE))&amp;IF(ISERROR(FIND(".",PinMuxInt!M40)),"",RIGHT(PinMuxInt!M40,LEN(PinMuxInt!M40)-FIND(".",PinMuxInt!M40)+1))</f>
        <v>sim_m.HADDR[27]</v>
      </c>
      <c r="N40" s="157" t="str">
        <f>IF(ISERROR(VLOOKUP(LEFT(PinMuxInt!N40,FIND(".",PinMuxInt!N40)-1),Alias!$A$1:$B$200,2,FALSE)),IF(ISERROR(FIND(".",PinMuxInt!N40)),"",LEFT(PinMuxInt!N40,FIND(".",PinMuxInt!N40)-1)),VLOOKUP(LEFT(PinMuxInt!N40,FIND(".",PinMuxInt!N40)-1),Alias!$A$1:$B$200,2,FALSE))&amp;IF(ISERROR(FIND(".",PinMuxInt!N40)),"",RIGHT(PinMuxInt!N40,LEN(PinMuxInt!N40)-FIND(".",PinMuxInt!N40)+1))</f>
        <v>gpio4.IO[31]</v>
      </c>
      <c r="P40" s="430"/>
      <c r="Q40" s="79">
        <v>0</v>
      </c>
      <c r="R40" s="80" t="str">
        <f t="shared" ca="1" si="0"/>
        <v>semc.DATA[9]</v>
      </c>
      <c r="S40" s="430"/>
      <c r="T40" s="79">
        <v>0</v>
      </c>
      <c r="U40" s="83" t="str">
        <f t="shared" ca="1" si="6"/>
        <v>semc.DATA[9]</v>
      </c>
      <c r="V40" s="430"/>
      <c r="W40" s="79">
        <v>0</v>
      </c>
      <c r="X40" s="83" t="str">
        <f t="shared" ca="1" si="1"/>
        <v>semc.DATA[9]</v>
      </c>
      <c r="Y40" s="430"/>
      <c r="Z40" s="79">
        <v>0</v>
      </c>
      <c r="AA40" s="83" t="str">
        <f t="shared" ca="1" si="2"/>
        <v>semc.DATA[9]</v>
      </c>
      <c r="AB40" s="424" t="s">
        <v>1127</v>
      </c>
      <c r="AC40" s="79">
        <v>2</v>
      </c>
      <c r="AD40" s="83" t="str">
        <f t="shared" ca="1" si="3"/>
        <v>lpuart7.TX</v>
      </c>
      <c r="AE40" s="430"/>
      <c r="AF40" s="79">
        <v>0</v>
      </c>
      <c r="AG40" s="83" t="str">
        <f t="shared" ca="1" si="4"/>
        <v>semc.DATA[9]</v>
      </c>
      <c r="AH40" s="425"/>
      <c r="AI40" s="82">
        <v>1</v>
      </c>
      <c r="AJ40" s="83" t="str">
        <f t="shared" ca="1" si="7"/>
        <v>flexpwm3.PWMA[1]</v>
      </c>
      <c r="AK40" s="425"/>
      <c r="AL40" s="82">
        <v>1</v>
      </c>
      <c r="AM40" s="83" t="str">
        <f t="shared" ca="1" si="8"/>
        <v>flexpwm3.PWMA[1]</v>
      </c>
      <c r="AN40" s="430"/>
      <c r="AO40" s="82">
        <v>0</v>
      </c>
      <c r="AP40" s="83" t="str">
        <f t="shared" ca="1" si="5"/>
        <v>semc.DATA[9]</v>
      </c>
    </row>
    <row r="41" spans="2:42" s="15" customFormat="1" ht="13.5">
      <c r="B41" s="106" t="s">
        <v>786</v>
      </c>
      <c r="C41" s="107" t="str">
        <f>PinMuxInt!C41</f>
        <v>GPIO_EMC_32</v>
      </c>
      <c r="D41" s="156" t="str">
        <f>IF(ISERROR(VLOOKUP(LEFT(PinMuxInt!D41,FIND(".",PinMuxInt!D41)-1),Alias!$A$1:$B$200,2,FALSE)),IF(ISERROR(FIND(".",PinMuxInt!D41)),"",LEFT(PinMuxInt!D41,FIND(".",PinMuxInt!D41)-1)),VLOOKUP(LEFT(PinMuxInt!D41,FIND(".",PinMuxInt!D41)-1),Alias!$A$1:$B$200,2,FALSE))&amp;IF(ISERROR(FIND(".",PinMuxInt!D41)),"",RIGHT(PinMuxInt!D41,LEN(PinMuxInt!D41)-FIND(".",PinMuxInt!D41)+1))</f>
        <v/>
      </c>
      <c r="E41" s="156" t="str">
        <f>IF(ISERROR(VLOOKUP(LEFT(PinMuxInt!E41,FIND(".",PinMuxInt!E41)-1),Alias!$A$1:$B$200,2,FALSE)),IF(ISERROR(FIND(".",PinMuxInt!E41)),"",LEFT(PinMuxInt!E41,FIND(".",PinMuxInt!E41)-1)),VLOOKUP(LEFT(PinMuxInt!E41,FIND(".",PinMuxInt!E41)-1),Alias!$A$1:$B$200,2,FALSE))&amp;IF(ISERROR(FIND(".",PinMuxInt!E41)),"",RIGHT(PinMuxInt!E41,LEN(PinMuxInt!E41)-FIND(".",PinMuxInt!E41)+1))</f>
        <v/>
      </c>
      <c r="F41" s="156" t="str">
        <f>IF(ISERROR(VLOOKUP(LEFT(PinMuxInt!F41,FIND(".",PinMuxInt!F41)-1),Alias!$A$1:$B$200,2,FALSE)),IF(ISERROR(FIND(".",PinMuxInt!F41)),"",LEFT(PinMuxInt!F41,FIND(".",PinMuxInt!F41)-1)),VLOOKUP(LEFT(PinMuxInt!F41,FIND(".",PinMuxInt!F41)-1),Alias!$A$1:$B$200,2,FALSE))&amp;IF(ISERROR(FIND(".",PinMuxInt!F41)),"",RIGHT(PinMuxInt!F41,LEN(PinMuxInt!F41)-FIND(".",PinMuxInt!F41)+1))</f>
        <v>semc.DATA[10]</v>
      </c>
      <c r="G41" s="156" t="str">
        <f>IF(ISERROR(VLOOKUP(LEFT(PinMuxInt!G41,FIND(".",PinMuxInt!G41)-1),Alias!$A$1:$B$200,2,FALSE)),IF(ISERROR(FIND(".",PinMuxInt!G41)),"",LEFT(PinMuxInt!G41,FIND(".",PinMuxInt!G41)-1)),VLOOKUP(LEFT(PinMuxInt!G41,FIND(".",PinMuxInt!G41)-1),Alias!$A$1:$B$200,2,FALSE))&amp;IF(ISERROR(FIND(".",PinMuxInt!G41)),"",RIGHT(PinMuxInt!G41,LEN(PinMuxInt!G41)-FIND(".",PinMuxInt!G41)+1))</f>
        <v>flexpwm3.PWMB[1]</v>
      </c>
      <c r="H41" s="156" t="str">
        <f>IF(ISERROR(VLOOKUP(LEFT(PinMuxInt!H41,FIND(".",PinMuxInt!H41)-1),Alias!$A$1:$B$200,2,FALSE)),IF(ISERROR(FIND(".",PinMuxInt!H41)),"",LEFT(PinMuxInt!H41,FIND(".",PinMuxInt!H41)-1)),VLOOKUP(LEFT(PinMuxInt!H41,FIND(".",PinMuxInt!H41)-1),Alias!$A$1:$B$200,2,FALSE))&amp;IF(ISERROR(FIND(".",PinMuxInt!H41)),"",RIGHT(PinMuxInt!H41,LEN(PinMuxInt!H41)-FIND(".",PinMuxInt!H41)+1))</f>
        <v>lpuart7.RX</v>
      </c>
      <c r="I41" s="156" t="str">
        <f>IF(ISERROR(VLOOKUP(LEFT(PinMuxInt!I41,FIND(".",PinMuxInt!I41)-1),Alias!$A$1:$B$200,2,FALSE)),IF(ISERROR(FIND(".",PinMuxInt!I41)),"",LEFT(PinMuxInt!I41,FIND(".",PinMuxInt!I41)-1)),VLOOKUP(LEFT(PinMuxInt!I41,FIND(".",PinMuxInt!I41)-1),Alias!$A$1:$B$200,2,FALSE))&amp;IF(ISERROR(FIND(".",PinMuxInt!I41)),"",RIGHT(PinMuxInt!I41,LEN(PinMuxInt!I41)-FIND(".",PinMuxInt!I41)+1))</f>
        <v>ccm.PMIC_RDY</v>
      </c>
      <c r="J41" s="156" t="str">
        <f>IF(ISERROR(VLOOKUP(LEFT(PinMuxInt!J41,FIND(".",PinMuxInt!J41)-1),Alias!$A$1:$B$200,2,FALSE)),IF(ISERROR(FIND(".",PinMuxInt!J41)),"",LEFT(PinMuxInt!J41,FIND(".",PinMuxInt!J41)-1)),VLOOKUP(LEFT(PinMuxInt!J41,FIND(".",PinMuxInt!J41)-1),Alias!$A$1:$B$200,2,FALSE))&amp;IF(ISERROR(FIND(".",PinMuxInt!J41)),"",RIGHT(PinMuxInt!J41,LEN(PinMuxInt!J41)-FIND(".",PinMuxInt!J41)+1))</f>
        <v>csi.DATA[21]</v>
      </c>
      <c r="K41" s="156" t="str">
        <f>IF(ISERROR(VLOOKUP(LEFT(PinMuxInt!K41,FIND(".",PinMuxInt!K41)-1),Alias!$A$1:$B$200,2,FALSE)),IF(ISERROR(FIND(".",PinMuxInt!K41)),"",LEFT(PinMuxInt!K41,FIND(".",PinMuxInt!K41)-1)),VLOOKUP(LEFT(PinMuxInt!K41,FIND(".",PinMuxInt!K41)-1),Alias!$A$1:$B$200,2,FALSE))&amp;IF(ISERROR(FIND(".",PinMuxInt!K41)),"",RIGHT(PinMuxInt!K41,LEN(PinMuxInt!K41)-FIND(".",PinMuxInt!K41)+1))</f>
        <v>gpio3.IO[18]</v>
      </c>
      <c r="L41" s="156" t="str">
        <f>IF(ISERROR(VLOOKUP(LEFT(PinMuxInt!L41,FIND(".",PinMuxInt!L41)-1),Alias!$A$1:$B$200,2,FALSE)),IF(ISERROR(FIND(".",PinMuxInt!L41)),"",LEFT(PinMuxInt!L41,FIND(".",PinMuxInt!L41)-1)),VLOOKUP(LEFT(PinMuxInt!L41,FIND(".",PinMuxInt!L41)-1),Alias!$A$1:$B$200,2,FALSE))&amp;IF(ISERROR(FIND(".",PinMuxInt!L41)),"",RIGHT(PinMuxInt!L41,LEN(PinMuxInt!L41)-FIND(".",PinMuxInt!L41)+1))</f>
        <v>anatop.TESTO[12]</v>
      </c>
      <c r="M41" s="156" t="str">
        <f>IF(ISERROR(VLOOKUP(LEFT(PinMuxInt!M41,FIND(".",PinMuxInt!M41)-1),Alias!$A$1:$B$200,2,FALSE)),IF(ISERROR(FIND(".",PinMuxInt!M41)),"",LEFT(PinMuxInt!M41,FIND(".",PinMuxInt!M41)-1)),VLOOKUP(LEFT(PinMuxInt!M41,FIND(".",PinMuxInt!M41)-1),Alias!$A$1:$B$200,2,FALSE))&amp;IF(ISERROR(FIND(".",PinMuxInt!M41)),"",RIGHT(PinMuxInt!M41,LEN(PinMuxInt!M41)-FIND(".",PinMuxInt!M41)+1))</f>
        <v>sim_m.HADDR[28]</v>
      </c>
      <c r="N41" s="157" t="str">
        <f>IF(ISERROR(VLOOKUP(LEFT(PinMuxInt!N41,FIND(".",PinMuxInt!N41)-1),Alias!$A$1:$B$200,2,FALSE)),IF(ISERROR(FIND(".",PinMuxInt!N41)),"",LEFT(PinMuxInt!N41,FIND(".",PinMuxInt!N41)-1)),VLOOKUP(LEFT(PinMuxInt!N41,FIND(".",PinMuxInt!N41)-1),Alias!$A$1:$B$200,2,FALSE))&amp;IF(ISERROR(FIND(".",PinMuxInt!N41)),"",RIGHT(PinMuxInt!N41,LEN(PinMuxInt!N41)-FIND(".",PinMuxInt!N41)+1))</f>
        <v>gpio3.IO[18]</v>
      </c>
      <c r="P41" s="430"/>
      <c r="Q41" s="79">
        <v>0</v>
      </c>
      <c r="R41" s="80" t="str">
        <f t="shared" ca="1" si="0"/>
        <v>semc.DATA[10]</v>
      </c>
      <c r="S41" s="430"/>
      <c r="T41" s="79">
        <v>0</v>
      </c>
      <c r="U41" s="83" t="str">
        <f t="shared" ca="1" si="6"/>
        <v>semc.DATA[10]</v>
      </c>
      <c r="V41" s="430"/>
      <c r="W41" s="79">
        <v>0</v>
      </c>
      <c r="X41" s="83" t="str">
        <f t="shared" ca="1" si="1"/>
        <v>semc.DATA[10]</v>
      </c>
      <c r="Y41" s="430"/>
      <c r="Z41" s="79">
        <v>0</v>
      </c>
      <c r="AA41" s="83" t="str">
        <f t="shared" ca="1" si="2"/>
        <v>semc.DATA[10]</v>
      </c>
      <c r="AB41" s="425"/>
      <c r="AC41" s="79">
        <v>2</v>
      </c>
      <c r="AD41" s="83" t="str">
        <f t="shared" ca="1" si="3"/>
        <v>lpuart7.RX</v>
      </c>
      <c r="AE41" s="430"/>
      <c r="AF41" s="79">
        <v>0</v>
      </c>
      <c r="AG41" s="83" t="str">
        <f t="shared" ca="1" si="4"/>
        <v>semc.DATA[10]</v>
      </c>
      <c r="AH41" s="425"/>
      <c r="AI41" s="82">
        <v>1</v>
      </c>
      <c r="AJ41" s="83" t="str">
        <f t="shared" ca="1" si="7"/>
        <v>flexpwm3.PWMB[1]</v>
      </c>
      <c r="AK41" s="425"/>
      <c r="AL41" s="82">
        <v>1</v>
      </c>
      <c r="AM41" s="83" t="str">
        <f t="shared" ca="1" si="8"/>
        <v>flexpwm3.PWMB[1]</v>
      </c>
      <c r="AN41" s="430"/>
      <c r="AO41" s="82">
        <v>0</v>
      </c>
      <c r="AP41" s="83" t="str">
        <f t="shared" ca="1" si="5"/>
        <v>semc.DATA[10]</v>
      </c>
    </row>
    <row r="42" spans="2:42" s="15" customFormat="1" ht="13.5">
      <c r="B42" s="106" t="s">
        <v>786</v>
      </c>
      <c r="C42" s="107" t="str">
        <f>PinMuxInt!C42</f>
        <v>GPIO_EMC_33</v>
      </c>
      <c r="D42" s="156" t="str">
        <f>IF(ISERROR(VLOOKUP(LEFT(PinMuxInt!D42,FIND(".",PinMuxInt!D42)-1),Alias!$A$1:$B$200,2,FALSE)),IF(ISERROR(FIND(".",PinMuxInt!D42)),"",LEFT(PinMuxInt!D42,FIND(".",PinMuxInt!D42)-1)),VLOOKUP(LEFT(PinMuxInt!D42,FIND(".",PinMuxInt!D42)-1),Alias!$A$1:$B$200,2,FALSE))&amp;IF(ISERROR(FIND(".",PinMuxInt!D42)),"",RIGHT(PinMuxInt!D42,LEN(PinMuxInt!D42)-FIND(".",PinMuxInt!D42)+1))</f>
        <v/>
      </c>
      <c r="E42" s="156" t="str">
        <f>IF(ISERROR(VLOOKUP(LEFT(PinMuxInt!E42,FIND(".",PinMuxInt!E42)-1),Alias!$A$1:$B$200,2,FALSE)),IF(ISERROR(FIND(".",PinMuxInt!E42)),"",LEFT(PinMuxInt!E42,FIND(".",PinMuxInt!E42)-1)),VLOOKUP(LEFT(PinMuxInt!E42,FIND(".",PinMuxInt!E42)-1),Alias!$A$1:$B$200,2,FALSE))&amp;IF(ISERROR(FIND(".",PinMuxInt!E42)),"",RIGHT(PinMuxInt!E42,LEN(PinMuxInt!E42)-FIND(".",PinMuxInt!E42)+1))</f>
        <v/>
      </c>
      <c r="F42" s="156" t="str">
        <f>IF(ISERROR(VLOOKUP(LEFT(PinMuxInt!F42,FIND(".",PinMuxInt!F42)-1),Alias!$A$1:$B$200,2,FALSE)),IF(ISERROR(FIND(".",PinMuxInt!F42)),"",LEFT(PinMuxInt!F42,FIND(".",PinMuxInt!F42)-1)),VLOOKUP(LEFT(PinMuxInt!F42,FIND(".",PinMuxInt!F42)-1),Alias!$A$1:$B$200,2,FALSE))&amp;IF(ISERROR(FIND(".",PinMuxInt!F42)),"",RIGHT(PinMuxInt!F42,LEN(PinMuxInt!F42)-FIND(".",PinMuxInt!F42)+1))</f>
        <v>semc.DATA[11]</v>
      </c>
      <c r="G42" s="156" t="str">
        <f>IF(ISERROR(VLOOKUP(LEFT(PinMuxInt!G42,FIND(".",PinMuxInt!G42)-1),Alias!$A$1:$B$200,2,FALSE)),IF(ISERROR(FIND(".",PinMuxInt!G42)),"",LEFT(PinMuxInt!G42,FIND(".",PinMuxInt!G42)-1)),VLOOKUP(LEFT(PinMuxInt!G42,FIND(".",PinMuxInt!G42)-1),Alias!$A$1:$B$200,2,FALSE))&amp;IF(ISERROR(FIND(".",PinMuxInt!G42)),"",RIGHT(PinMuxInt!G42,LEN(PinMuxInt!G42)-FIND(".",PinMuxInt!G42)+1))</f>
        <v>flexpwm3.PWMA[2]</v>
      </c>
      <c r="H42" s="156" t="str">
        <f>IF(ISERROR(VLOOKUP(LEFT(PinMuxInt!H42,FIND(".",PinMuxInt!H42)-1),Alias!$A$1:$B$200,2,FALSE)),IF(ISERROR(FIND(".",PinMuxInt!H42)),"",LEFT(PinMuxInt!H42,FIND(".",PinMuxInt!H42)-1)),VLOOKUP(LEFT(PinMuxInt!H42,FIND(".",PinMuxInt!H42)-1),Alias!$A$1:$B$200,2,FALSE))&amp;IF(ISERROR(FIND(".",PinMuxInt!H42)),"",RIGHT(PinMuxInt!H42,LEN(PinMuxInt!H42)-FIND(".",PinMuxInt!H42)+1))</f>
        <v>usdhc1.RESET_B</v>
      </c>
      <c r="I42" s="156" t="str">
        <f>IF(ISERROR(VLOOKUP(LEFT(PinMuxInt!I42,FIND(".",PinMuxInt!I42)-1),Alias!$A$1:$B$200,2,FALSE)),IF(ISERROR(FIND(".",PinMuxInt!I42)),"",LEFT(PinMuxInt!I42,FIND(".",PinMuxInt!I42)-1)),VLOOKUP(LEFT(PinMuxInt!I42,FIND(".",PinMuxInt!I42)-1),Alias!$A$1:$B$200,2,FALSE))&amp;IF(ISERROR(FIND(".",PinMuxInt!I42)),"",RIGHT(PinMuxInt!I42,LEN(PinMuxInt!I42)-FIND(".",PinMuxInt!I42)+1))</f>
        <v>sai3.RX_DATA</v>
      </c>
      <c r="J42" s="156" t="str">
        <f>IF(ISERROR(VLOOKUP(LEFT(PinMuxInt!J42,FIND(".",PinMuxInt!J42)-1),Alias!$A$1:$B$200,2,FALSE)),IF(ISERROR(FIND(".",PinMuxInt!J42)),"",LEFT(PinMuxInt!J42,FIND(".",PinMuxInt!J42)-1)),VLOOKUP(LEFT(PinMuxInt!J42,FIND(".",PinMuxInt!J42)-1),Alias!$A$1:$B$200,2,FALSE))&amp;IF(ISERROR(FIND(".",PinMuxInt!J42)),"",RIGHT(PinMuxInt!J42,LEN(PinMuxInt!J42)-FIND(".",PinMuxInt!J42)+1))</f>
        <v>csi.DATA[20]</v>
      </c>
      <c r="K42" s="156" t="str">
        <f>IF(ISERROR(VLOOKUP(LEFT(PinMuxInt!K42,FIND(".",PinMuxInt!K42)-1),Alias!$A$1:$B$200,2,FALSE)),IF(ISERROR(FIND(".",PinMuxInt!K42)),"",LEFT(PinMuxInt!K42,FIND(".",PinMuxInt!K42)-1)),VLOOKUP(LEFT(PinMuxInt!K42,FIND(".",PinMuxInt!K42)-1),Alias!$A$1:$B$200,2,FALSE))&amp;IF(ISERROR(FIND(".",PinMuxInt!K42)),"",RIGHT(PinMuxInt!K42,LEN(PinMuxInt!K42)-FIND(".",PinMuxInt!K42)+1))</f>
        <v>gpio3.IO[19]</v>
      </c>
      <c r="L42" s="156" t="str">
        <f>IF(ISERROR(VLOOKUP(LEFT(PinMuxInt!L42,FIND(".",PinMuxInt!L42)-1),Alias!$A$1:$B$200,2,FALSE)),IF(ISERROR(FIND(".",PinMuxInt!L42)),"",LEFT(PinMuxInt!L42,FIND(".",PinMuxInt!L42)-1)),VLOOKUP(LEFT(PinMuxInt!L42,FIND(".",PinMuxInt!L42)-1),Alias!$A$1:$B$200,2,FALSE))&amp;IF(ISERROR(FIND(".",PinMuxInt!L42)),"",RIGHT(PinMuxInt!L42,LEN(PinMuxInt!L42)-FIND(".",PinMuxInt!L42)+1))</f>
        <v>anatop.TESTO[13]</v>
      </c>
      <c r="M42" s="156" t="str">
        <f>IF(ISERROR(VLOOKUP(LEFT(PinMuxInt!M42,FIND(".",PinMuxInt!M42)-1),Alias!$A$1:$B$200,2,FALSE)),IF(ISERROR(FIND(".",PinMuxInt!M42)),"",LEFT(PinMuxInt!M42,FIND(".",PinMuxInt!M42)-1)),VLOOKUP(LEFT(PinMuxInt!M42,FIND(".",PinMuxInt!M42)-1),Alias!$A$1:$B$200,2,FALSE))&amp;IF(ISERROR(FIND(".",PinMuxInt!M42)),"",RIGHT(PinMuxInt!M42,LEN(PinMuxInt!M42)-FIND(".",PinMuxInt!M42)+1))</f>
        <v>sim_m.HADDR[29]</v>
      </c>
      <c r="N42" s="157" t="str">
        <f>IF(ISERROR(VLOOKUP(LEFT(PinMuxInt!N42,FIND(".",PinMuxInt!N42)-1),Alias!$A$1:$B$200,2,FALSE)),IF(ISERROR(FIND(".",PinMuxInt!N42)),"",LEFT(PinMuxInt!N42,FIND(".",PinMuxInt!N42)-1)),VLOOKUP(LEFT(PinMuxInt!N42,FIND(".",PinMuxInt!N42)-1),Alias!$A$1:$B$200,2,FALSE))&amp;IF(ISERROR(FIND(".",PinMuxInt!N42)),"",RIGHT(PinMuxInt!N42,LEN(PinMuxInt!N42)-FIND(".",PinMuxInt!N42)+1))</f>
        <v>gpio3.IO[19]</v>
      </c>
      <c r="P42" s="430"/>
      <c r="Q42" s="79">
        <v>0</v>
      </c>
      <c r="R42" s="80" t="str">
        <f t="shared" ca="1" si="0"/>
        <v>semc.DATA[11]</v>
      </c>
      <c r="S42" s="430"/>
      <c r="T42" s="79">
        <v>0</v>
      </c>
      <c r="U42" s="83" t="str">
        <f t="shared" ca="1" si="6"/>
        <v>semc.DATA[11]</v>
      </c>
      <c r="V42" s="430"/>
      <c r="W42" s="79">
        <v>0</v>
      </c>
      <c r="X42" s="83" t="str">
        <f t="shared" ca="1" si="1"/>
        <v>semc.DATA[11]</v>
      </c>
      <c r="Y42" s="430"/>
      <c r="Z42" s="79">
        <v>0</v>
      </c>
      <c r="AA42" s="83" t="str">
        <f t="shared" ca="1" si="2"/>
        <v>semc.DATA[11]</v>
      </c>
      <c r="AB42" s="432" t="s">
        <v>1222</v>
      </c>
      <c r="AC42" s="79">
        <v>3</v>
      </c>
      <c r="AD42" s="83" t="str">
        <f t="shared" ca="1" si="3"/>
        <v>sai3.RX_DATA</v>
      </c>
      <c r="AE42" s="430"/>
      <c r="AF42" s="79">
        <v>0</v>
      </c>
      <c r="AG42" s="83" t="str">
        <f t="shared" ca="1" si="4"/>
        <v>semc.DATA[11]</v>
      </c>
      <c r="AH42" s="425"/>
      <c r="AI42" s="82">
        <v>1</v>
      </c>
      <c r="AJ42" s="83" t="str">
        <f t="shared" ca="1" si="7"/>
        <v>flexpwm3.PWMA[2]</v>
      </c>
      <c r="AK42" s="425"/>
      <c r="AL42" s="82">
        <v>1</v>
      </c>
      <c r="AM42" s="83" t="str">
        <f t="shared" ca="1" si="8"/>
        <v>flexpwm3.PWMA[2]</v>
      </c>
      <c r="AN42" s="430"/>
      <c r="AO42" s="82">
        <v>0</v>
      </c>
      <c r="AP42" s="83" t="str">
        <f t="shared" ca="1" si="5"/>
        <v>semc.DATA[11]</v>
      </c>
    </row>
    <row r="43" spans="2:42" s="15" customFormat="1" ht="13.5">
      <c r="B43" s="106" t="s">
        <v>786</v>
      </c>
      <c r="C43" s="107" t="str">
        <f>PinMuxInt!C43</f>
        <v>GPIO_EMC_34</v>
      </c>
      <c r="D43" s="156" t="str">
        <f>IF(ISERROR(VLOOKUP(LEFT(PinMuxInt!D43,FIND(".",PinMuxInt!D43)-1),Alias!$A$1:$B$200,2,FALSE)),IF(ISERROR(FIND(".",PinMuxInt!D43)),"",LEFT(PinMuxInt!D43,FIND(".",PinMuxInt!D43)-1)),VLOOKUP(LEFT(PinMuxInt!D43,FIND(".",PinMuxInt!D43)-1),Alias!$A$1:$B$200,2,FALSE))&amp;IF(ISERROR(FIND(".",PinMuxInt!D43)),"",RIGHT(PinMuxInt!D43,LEN(PinMuxInt!D43)-FIND(".",PinMuxInt!D43)+1))</f>
        <v/>
      </c>
      <c r="E43" s="156" t="str">
        <f>IF(ISERROR(VLOOKUP(LEFT(PinMuxInt!E43,FIND(".",PinMuxInt!E43)-1),Alias!$A$1:$B$200,2,FALSE)),IF(ISERROR(FIND(".",PinMuxInt!E43)),"",LEFT(PinMuxInt!E43,FIND(".",PinMuxInt!E43)-1)),VLOOKUP(LEFT(PinMuxInt!E43,FIND(".",PinMuxInt!E43)-1),Alias!$A$1:$B$200,2,FALSE))&amp;IF(ISERROR(FIND(".",PinMuxInt!E43)),"",RIGHT(PinMuxInt!E43,LEN(PinMuxInt!E43)-FIND(".",PinMuxInt!E43)+1))</f>
        <v/>
      </c>
      <c r="F43" s="156" t="str">
        <f>IF(ISERROR(VLOOKUP(LEFT(PinMuxInt!F43,FIND(".",PinMuxInt!F43)-1),Alias!$A$1:$B$200,2,FALSE)),IF(ISERROR(FIND(".",PinMuxInt!F43)),"",LEFT(PinMuxInt!F43,FIND(".",PinMuxInt!F43)-1)),VLOOKUP(LEFT(PinMuxInt!F43,FIND(".",PinMuxInt!F43)-1),Alias!$A$1:$B$200,2,FALSE))&amp;IF(ISERROR(FIND(".",PinMuxInt!F43)),"",RIGHT(PinMuxInt!F43,LEN(PinMuxInt!F43)-FIND(".",PinMuxInt!F43)+1))</f>
        <v>semc.DATA[12]</v>
      </c>
      <c r="G43" s="156" t="str">
        <f>IF(ISERROR(VLOOKUP(LEFT(PinMuxInt!G43,FIND(".",PinMuxInt!G43)-1),Alias!$A$1:$B$200,2,FALSE)),IF(ISERROR(FIND(".",PinMuxInt!G43)),"",LEFT(PinMuxInt!G43,FIND(".",PinMuxInt!G43)-1)),VLOOKUP(LEFT(PinMuxInt!G43,FIND(".",PinMuxInt!G43)-1),Alias!$A$1:$B$200,2,FALSE))&amp;IF(ISERROR(FIND(".",PinMuxInt!G43)),"",RIGHT(PinMuxInt!G43,LEN(PinMuxInt!G43)-FIND(".",PinMuxInt!G43)+1))</f>
        <v>flexpwm3.PWMB[2]</v>
      </c>
      <c r="H43" s="156" t="str">
        <f>IF(ISERROR(VLOOKUP(LEFT(PinMuxInt!H43,FIND(".",PinMuxInt!H43)-1),Alias!$A$1:$B$200,2,FALSE)),IF(ISERROR(FIND(".",PinMuxInt!H43)),"",LEFT(PinMuxInt!H43,FIND(".",PinMuxInt!H43)-1)),VLOOKUP(LEFT(PinMuxInt!H43,FIND(".",PinMuxInt!H43)-1),Alias!$A$1:$B$200,2,FALSE))&amp;IF(ISERROR(FIND(".",PinMuxInt!H43)),"",RIGHT(PinMuxInt!H43,LEN(PinMuxInt!H43)-FIND(".",PinMuxInt!H43)+1))</f>
        <v>usdhc1.VSELECT</v>
      </c>
      <c r="I43" s="156" t="str">
        <f>IF(ISERROR(VLOOKUP(LEFT(PinMuxInt!I43,FIND(".",PinMuxInt!I43)-1),Alias!$A$1:$B$200,2,FALSE)),IF(ISERROR(FIND(".",PinMuxInt!I43)),"",LEFT(PinMuxInt!I43,FIND(".",PinMuxInt!I43)-1)),VLOOKUP(LEFT(PinMuxInt!I43,FIND(".",PinMuxInt!I43)-1),Alias!$A$1:$B$200,2,FALSE))&amp;IF(ISERROR(FIND(".",PinMuxInt!I43)),"",RIGHT(PinMuxInt!I43,LEN(PinMuxInt!I43)-FIND(".",PinMuxInt!I43)+1))</f>
        <v>sai3.RX_SYNC</v>
      </c>
      <c r="J43" s="156" t="str">
        <f>IF(ISERROR(VLOOKUP(LEFT(PinMuxInt!J43,FIND(".",PinMuxInt!J43)-1),Alias!$A$1:$B$200,2,FALSE)),IF(ISERROR(FIND(".",PinMuxInt!J43)),"",LEFT(PinMuxInt!J43,FIND(".",PinMuxInt!J43)-1)),VLOOKUP(LEFT(PinMuxInt!J43,FIND(".",PinMuxInt!J43)-1),Alias!$A$1:$B$200,2,FALSE))&amp;IF(ISERROR(FIND(".",PinMuxInt!J43)),"",RIGHT(PinMuxInt!J43,LEN(PinMuxInt!J43)-FIND(".",PinMuxInt!J43)+1))</f>
        <v>csi.DATA[19]</v>
      </c>
      <c r="K43" s="156" t="str">
        <f>IF(ISERROR(VLOOKUP(LEFT(PinMuxInt!K43,FIND(".",PinMuxInt!K43)-1),Alias!$A$1:$B$200,2,FALSE)),IF(ISERROR(FIND(".",PinMuxInt!K43)),"",LEFT(PinMuxInt!K43,FIND(".",PinMuxInt!K43)-1)),VLOOKUP(LEFT(PinMuxInt!K43,FIND(".",PinMuxInt!K43)-1),Alias!$A$1:$B$200,2,FALSE))&amp;IF(ISERROR(FIND(".",PinMuxInt!K43)),"",RIGHT(PinMuxInt!K43,LEN(PinMuxInt!K43)-FIND(".",PinMuxInt!K43)+1))</f>
        <v>gpio3.IO[20]</v>
      </c>
      <c r="L43" s="156" t="str">
        <f>IF(ISERROR(VLOOKUP(LEFT(PinMuxInt!L43,FIND(".",PinMuxInt!L43)-1),Alias!$A$1:$B$200,2,FALSE)),IF(ISERROR(FIND(".",PinMuxInt!L43)),"",LEFT(PinMuxInt!L43,FIND(".",PinMuxInt!L43)-1)),VLOOKUP(LEFT(PinMuxInt!L43,FIND(".",PinMuxInt!L43)-1),Alias!$A$1:$B$200,2,FALSE))&amp;IF(ISERROR(FIND(".",PinMuxInt!L43)),"",RIGHT(PinMuxInt!L43,LEN(PinMuxInt!L43)-FIND(".",PinMuxInt!L43)+1))</f>
        <v>anatop.TESTO[14]</v>
      </c>
      <c r="M43" s="156" t="str">
        <f>IF(ISERROR(VLOOKUP(LEFT(PinMuxInt!M43,FIND(".",PinMuxInt!M43)-1),Alias!$A$1:$B$200,2,FALSE)),IF(ISERROR(FIND(".",PinMuxInt!M43)),"",LEFT(PinMuxInt!M43,FIND(".",PinMuxInt!M43)-1)),VLOOKUP(LEFT(PinMuxInt!M43,FIND(".",PinMuxInt!M43)-1),Alias!$A$1:$B$200,2,FALSE))&amp;IF(ISERROR(FIND(".",PinMuxInt!M43)),"",RIGHT(PinMuxInt!M43,LEN(PinMuxInt!M43)-FIND(".",PinMuxInt!M43)+1))</f>
        <v>sim_m.HADDR[30]</v>
      </c>
      <c r="N43" s="157" t="str">
        <f>IF(ISERROR(VLOOKUP(LEFT(PinMuxInt!N43,FIND(".",PinMuxInt!N43)-1),Alias!$A$1:$B$200,2,FALSE)),IF(ISERROR(FIND(".",PinMuxInt!N43)),"",LEFT(PinMuxInt!N43,FIND(".",PinMuxInt!N43)-1)),VLOOKUP(LEFT(PinMuxInt!N43,FIND(".",PinMuxInt!N43)-1),Alias!$A$1:$B$200,2,FALSE))&amp;IF(ISERROR(FIND(".",PinMuxInt!N43)),"",RIGHT(PinMuxInt!N43,LEN(PinMuxInt!N43)-FIND(".",PinMuxInt!N43)+1))</f>
        <v>gpio3.IO[20]</v>
      </c>
      <c r="P43" s="430"/>
      <c r="Q43" s="79">
        <v>0</v>
      </c>
      <c r="R43" s="80" t="str">
        <f t="shared" ca="1" si="0"/>
        <v>semc.DATA[12]</v>
      </c>
      <c r="S43" s="430"/>
      <c r="T43" s="79">
        <v>0</v>
      </c>
      <c r="U43" s="83" t="str">
        <f t="shared" ca="1" si="6"/>
        <v>semc.DATA[12]</v>
      </c>
      <c r="V43" s="430"/>
      <c r="W43" s="79">
        <v>0</v>
      </c>
      <c r="X43" s="83" t="str">
        <f t="shared" ca="1" si="1"/>
        <v>semc.DATA[12]</v>
      </c>
      <c r="Y43" s="430"/>
      <c r="Z43" s="79">
        <v>0</v>
      </c>
      <c r="AA43" s="83" t="str">
        <f t="shared" ca="1" si="2"/>
        <v>semc.DATA[12]</v>
      </c>
      <c r="AB43" s="433"/>
      <c r="AC43" s="79">
        <v>3</v>
      </c>
      <c r="AD43" s="83" t="str">
        <f t="shared" ca="1" si="3"/>
        <v>sai3.RX_SYNC</v>
      </c>
      <c r="AE43" s="430"/>
      <c r="AF43" s="79">
        <v>0</v>
      </c>
      <c r="AG43" s="83" t="str">
        <f t="shared" ca="1" si="4"/>
        <v>semc.DATA[12]</v>
      </c>
      <c r="AH43" s="426"/>
      <c r="AI43" s="82">
        <v>1</v>
      </c>
      <c r="AJ43" s="83" t="str">
        <f t="shared" ca="1" si="7"/>
        <v>flexpwm3.PWMB[2]</v>
      </c>
      <c r="AK43" s="426"/>
      <c r="AL43" s="82">
        <v>1</v>
      </c>
      <c r="AM43" s="83" t="str">
        <f t="shared" ca="1" si="8"/>
        <v>flexpwm3.PWMB[2]</v>
      </c>
      <c r="AN43" s="430"/>
      <c r="AO43" s="82">
        <v>0</v>
      </c>
      <c r="AP43" s="83" t="str">
        <f t="shared" ca="1" si="5"/>
        <v>semc.DATA[12]</v>
      </c>
    </row>
    <row r="44" spans="2:42" s="15" customFormat="1" ht="13.5">
      <c r="B44" s="106" t="s">
        <v>786</v>
      </c>
      <c r="C44" s="107" t="str">
        <f>PinMuxInt!C44</f>
        <v>GPIO_EMC_35</v>
      </c>
      <c r="D44" s="156" t="str">
        <f>IF(ISERROR(VLOOKUP(LEFT(PinMuxInt!D44,FIND(".",PinMuxInt!D44)-1),Alias!$A$1:$B$200,2,FALSE)),IF(ISERROR(FIND(".",PinMuxInt!D44)),"",LEFT(PinMuxInt!D44,FIND(".",PinMuxInt!D44)-1)),VLOOKUP(LEFT(PinMuxInt!D44,FIND(".",PinMuxInt!D44)-1),Alias!$A$1:$B$200,2,FALSE))&amp;IF(ISERROR(FIND(".",PinMuxInt!D44)),"",RIGHT(PinMuxInt!D44,LEN(PinMuxInt!D44)-FIND(".",PinMuxInt!D44)+1))</f>
        <v/>
      </c>
      <c r="E44" s="156" t="str">
        <f>IF(ISERROR(VLOOKUP(LEFT(PinMuxInt!E44,FIND(".",PinMuxInt!E44)-1),Alias!$A$1:$B$200,2,FALSE)),IF(ISERROR(FIND(".",PinMuxInt!E44)),"",LEFT(PinMuxInt!E44,FIND(".",PinMuxInt!E44)-1)),VLOOKUP(LEFT(PinMuxInt!E44,FIND(".",PinMuxInt!E44)-1),Alias!$A$1:$B$200,2,FALSE))&amp;IF(ISERROR(FIND(".",PinMuxInt!E44)),"",RIGHT(PinMuxInt!E44,LEN(PinMuxInt!E44)-FIND(".",PinMuxInt!E44)+1))</f>
        <v/>
      </c>
      <c r="F44" s="156" t="str">
        <f>IF(ISERROR(VLOOKUP(LEFT(PinMuxInt!F44,FIND(".",PinMuxInt!F44)-1),Alias!$A$1:$B$200,2,FALSE)),IF(ISERROR(FIND(".",PinMuxInt!F44)),"",LEFT(PinMuxInt!F44,FIND(".",PinMuxInt!F44)-1)),VLOOKUP(LEFT(PinMuxInt!F44,FIND(".",PinMuxInt!F44)-1),Alias!$A$1:$B$200,2,FALSE))&amp;IF(ISERROR(FIND(".",PinMuxInt!F44)),"",RIGHT(PinMuxInt!F44,LEN(PinMuxInt!F44)-FIND(".",PinMuxInt!F44)+1))</f>
        <v>semc.DATA[13]</v>
      </c>
      <c r="G44" s="156" t="str">
        <f>IF(ISERROR(VLOOKUP(LEFT(PinMuxInt!G44,FIND(".",PinMuxInt!G44)-1),Alias!$A$1:$B$200,2,FALSE)),IF(ISERROR(FIND(".",PinMuxInt!G44)),"",LEFT(PinMuxInt!G44,FIND(".",PinMuxInt!G44)-1)),VLOOKUP(LEFT(PinMuxInt!G44,FIND(".",PinMuxInt!G44)-1),Alias!$A$1:$B$200,2,FALSE))&amp;IF(ISERROR(FIND(".",PinMuxInt!G44)),"",RIGHT(PinMuxInt!G44,LEN(PinMuxInt!G44)-FIND(".",PinMuxInt!G44)+1))</f>
        <v>xbar1.XBAR_INOUT[18]</v>
      </c>
      <c r="H44" s="156" t="str">
        <f>IF(ISERROR(VLOOKUP(LEFT(PinMuxInt!H44,FIND(".",PinMuxInt!H44)-1),Alias!$A$1:$B$200,2,FALSE)),IF(ISERROR(FIND(".",PinMuxInt!H44)),"",LEFT(PinMuxInt!H44,FIND(".",PinMuxInt!H44)-1)),VLOOKUP(LEFT(PinMuxInt!H44,FIND(".",PinMuxInt!H44)-1),Alias!$A$1:$B$200,2,FALSE))&amp;IF(ISERROR(FIND(".",PinMuxInt!H44)),"",RIGHT(PinMuxInt!H44,LEN(PinMuxInt!H44)-FIND(".",PinMuxInt!H44)+1))</f>
        <v>gpt1.COMPARE1</v>
      </c>
      <c r="I44" s="156" t="str">
        <f>IF(ISERROR(VLOOKUP(LEFT(PinMuxInt!I44,FIND(".",PinMuxInt!I44)-1),Alias!$A$1:$B$200,2,FALSE)),IF(ISERROR(FIND(".",PinMuxInt!I44)),"",LEFT(PinMuxInt!I44,FIND(".",PinMuxInt!I44)-1)),VLOOKUP(LEFT(PinMuxInt!I44,FIND(".",PinMuxInt!I44)-1),Alias!$A$1:$B$200,2,FALSE))&amp;IF(ISERROR(FIND(".",PinMuxInt!I44)),"",RIGHT(PinMuxInt!I44,LEN(PinMuxInt!I44)-FIND(".",PinMuxInt!I44)+1))</f>
        <v>sai3.RX_BCLK</v>
      </c>
      <c r="J44" s="156" t="str">
        <f>IF(ISERROR(VLOOKUP(LEFT(PinMuxInt!J44,FIND(".",PinMuxInt!J44)-1),Alias!$A$1:$B$200,2,FALSE)),IF(ISERROR(FIND(".",PinMuxInt!J44)),"",LEFT(PinMuxInt!J44,FIND(".",PinMuxInt!J44)-1)),VLOOKUP(LEFT(PinMuxInt!J44,FIND(".",PinMuxInt!J44)-1),Alias!$A$1:$B$200,2,FALSE))&amp;IF(ISERROR(FIND(".",PinMuxInt!J44)),"",RIGHT(PinMuxInt!J44,LEN(PinMuxInt!J44)-FIND(".",PinMuxInt!J44)+1))</f>
        <v>csi.DATA[18]</v>
      </c>
      <c r="K44" s="156" t="str">
        <f>IF(ISERROR(VLOOKUP(LEFT(PinMuxInt!K44,FIND(".",PinMuxInt!K44)-1),Alias!$A$1:$B$200,2,FALSE)),IF(ISERROR(FIND(".",PinMuxInt!K44)),"",LEFT(PinMuxInt!K44,FIND(".",PinMuxInt!K44)-1)),VLOOKUP(LEFT(PinMuxInt!K44,FIND(".",PinMuxInt!K44)-1),Alias!$A$1:$B$200,2,FALSE))&amp;IF(ISERROR(FIND(".",PinMuxInt!K44)),"",RIGHT(PinMuxInt!K44,LEN(PinMuxInt!K44)-FIND(".",PinMuxInt!K44)+1))</f>
        <v>gpio3.IO[21]</v>
      </c>
      <c r="L44" s="156" t="str">
        <f>IF(ISERROR(VLOOKUP(LEFT(PinMuxInt!L44,FIND(".",PinMuxInt!L44)-1),Alias!$A$1:$B$200,2,FALSE)),IF(ISERROR(FIND(".",PinMuxInt!L44)),"",LEFT(PinMuxInt!L44,FIND(".",PinMuxInt!L44)-1)),VLOOKUP(LEFT(PinMuxInt!L44,FIND(".",PinMuxInt!L44)-1),Alias!$A$1:$B$200,2,FALSE))&amp;IF(ISERROR(FIND(".",PinMuxInt!L44)),"",RIGHT(PinMuxInt!L44,LEN(PinMuxInt!L44)-FIND(".",PinMuxInt!L44)+1))</f>
        <v>usdhc1.CD_B</v>
      </c>
      <c r="M44" s="156" t="str">
        <f>IF(ISERROR(VLOOKUP(LEFT(PinMuxInt!M44,FIND(".",PinMuxInt!M44)-1),Alias!$A$1:$B$200,2,FALSE)),IF(ISERROR(FIND(".",PinMuxInt!M44)),"",LEFT(PinMuxInt!M44,FIND(".",PinMuxInt!M44)-1)),VLOOKUP(LEFT(PinMuxInt!M44,FIND(".",PinMuxInt!M44)-1),Alias!$A$1:$B$200,2,FALSE))&amp;IF(ISERROR(FIND(".",PinMuxInt!M44)),"",RIGHT(PinMuxInt!M44,LEN(PinMuxInt!M44)-FIND(".",PinMuxInt!M44)+1))</f>
        <v>sim_m.HADDR[31]</v>
      </c>
      <c r="N44" s="157" t="str">
        <f>IF(ISERROR(VLOOKUP(LEFT(PinMuxInt!N44,FIND(".",PinMuxInt!N44)-1),Alias!$A$1:$B$200,2,FALSE)),IF(ISERROR(FIND(".",PinMuxInt!N44)),"",LEFT(PinMuxInt!N44,FIND(".",PinMuxInt!N44)-1)),VLOOKUP(LEFT(PinMuxInt!N44,FIND(".",PinMuxInt!N44)-1),Alias!$A$1:$B$200,2,FALSE))&amp;IF(ISERROR(FIND(".",PinMuxInt!N44)),"",RIGHT(PinMuxInt!N44,LEN(PinMuxInt!N44)-FIND(".",PinMuxInt!N44)+1))</f>
        <v>gpio3.IO[21]</v>
      </c>
      <c r="P44" s="430"/>
      <c r="Q44" s="79">
        <v>0</v>
      </c>
      <c r="R44" s="80" t="str">
        <f t="shared" ca="1" si="0"/>
        <v>semc.DATA[13]</v>
      </c>
      <c r="S44" s="430"/>
      <c r="T44" s="79">
        <v>0</v>
      </c>
      <c r="U44" s="83" t="str">
        <f t="shared" ca="1" si="6"/>
        <v>semc.DATA[13]</v>
      </c>
      <c r="V44" s="430"/>
      <c r="W44" s="79">
        <v>0</v>
      </c>
      <c r="X44" s="83" t="str">
        <f t="shared" ca="1" si="1"/>
        <v>semc.DATA[13]</v>
      </c>
      <c r="Y44" s="430"/>
      <c r="Z44" s="79">
        <v>0</v>
      </c>
      <c r="AA44" s="83" t="str">
        <f t="shared" ca="1" si="2"/>
        <v>semc.DATA[13]</v>
      </c>
      <c r="AB44" s="433"/>
      <c r="AC44" s="79">
        <v>3</v>
      </c>
      <c r="AD44" s="83" t="str">
        <f t="shared" ca="1" si="3"/>
        <v>sai3.RX_BCLK</v>
      </c>
      <c r="AE44" s="430"/>
      <c r="AF44" s="79">
        <v>0</v>
      </c>
      <c r="AG44" s="83" t="str">
        <f t="shared" ca="1" si="4"/>
        <v>semc.DATA[13]</v>
      </c>
      <c r="AH44" s="424" t="s">
        <v>1101</v>
      </c>
      <c r="AI44" s="82">
        <v>1</v>
      </c>
      <c r="AJ44" s="83" t="str">
        <f t="shared" ca="1" si="7"/>
        <v>xbar1.XBAR_INOUT[18]</v>
      </c>
      <c r="AK44" s="424" t="s">
        <v>1101</v>
      </c>
      <c r="AL44" s="82">
        <v>1</v>
      </c>
      <c r="AM44" s="83" t="str">
        <f t="shared" ca="1" si="8"/>
        <v>xbar1.XBAR_INOUT[18]</v>
      </c>
      <c r="AN44" s="430"/>
      <c r="AO44" s="82">
        <v>0</v>
      </c>
      <c r="AP44" s="83" t="str">
        <f t="shared" ca="1" si="5"/>
        <v>semc.DATA[13]</v>
      </c>
    </row>
    <row r="45" spans="2:42" s="15" customFormat="1" ht="13.5">
      <c r="B45" s="106" t="s">
        <v>786</v>
      </c>
      <c r="C45" s="107" t="str">
        <f>PinMuxInt!C45</f>
        <v>GPIO_EMC_36</v>
      </c>
      <c r="D45" s="156" t="str">
        <f>IF(ISERROR(VLOOKUP(LEFT(PinMuxInt!D45,FIND(".",PinMuxInt!D45)-1),Alias!$A$1:$B$200,2,FALSE)),IF(ISERROR(FIND(".",PinMuxInt!D45)),"",LEFT(PinMuxInt!D45,FIND(".",PinMuxInt!D45)-1)),VLOOKUP(LEFT(PinMuxInt!D45,FIND(".",PinMuxInt!D45)-1),Alias!$A$1:$B$200,2,FALSE))&amp;IF(ISERROR(FIND(".",PinMuxInt!D45)),"",RIGHT(PinMuxInt!D45,LEN(PinMuxInt!D45)-FIND(".",PinMuxInt!D45)+1))</f>
        <v/>
      </c>
      <c r="E45" s="156" t="str">
        <f>IF(ISERROR(VLOOKUP(LEFT(PinMuxInt!E45,FIND(".",PinMuxInt!E45)-1),Alias!$A$1:$B$200,2,FALSE)),IF(ISERROR(FIND(".",PinMuxInt!E45)),"",LEFT(PinMuxInt!E45,FIND(".",PinMuxInt!E45)-1)),VLOOKUP(LEFT(PinMuxInt!E45,FIND(".",PinMuxInt!E45)-1),Alias!$A$1:$B$200,2,FALSE))&amp;IF(ISERROR(FIND(".",PinMuxInt!E45)),"",RIGHT(PinMuxInt!E45,LEN(PinMuxInt!E45)-FIND(".",PinMuxInt!E45)+1))</f>
        <v/>
      </c>
      <c r="F45" s="156" t="str">
        <f>IF(ISERROR(VLOOKUP(LEFT(PinMuxInt!F45,FIND(".",PinMuxInt!F45)-1),Alias!$A$1:$B$200,2,FALSE)),IF(ISERROR(FIND(".",PinMuxInt!F45)),"",LEFT(PinMuxInt!F45,FIND(".",PinMuxInt!F45)-1)),VLOOKUP(LEFT(PinMuxInt!F45,FIND(".",PinMuxInt!F45)-1),Alias!$A$1:$B$200,2,FALSE))&amp;IF(ISERROR(FIND(".",PinMuxInt!F45)),"",RIGHT(PinMuxInt!F45,LEN(PinMuxInt!F45)-FIND(".",PinMuxInt!F45)+1))</f>
        <v>semc.DATA[14]</v>
      </c>
      <c r="G45" s="156" t="str">
        <f>IF(ISERROR(VLOOKUP(LEFT(PinMuxInt!G45,FIND(".",PinMuxInt!G45)-1),Alias!$A$1:$B$200,2,FALSE)),IF(ISERROR(FIND(".",PinMuxInt!G45)),"",LEFT(PinMuxInt!G45,FIND(".",PinMuxInt!G45)-1)),VLOOKUP(LEFT(PinMuxInt!G45,FIND(".",PinMuxInt!G45)-1),Alias!$A$1:$B$200,2,FALSE))&amp;IF(ISERROR(FIND(".",PinMuxInt!G45)),"",RIGHT(PinMuxInt!G45,LEN(PinMuxInt!G45)-FIND(".",PinMuxInt!G45)+1))</f>
        <v>xbar1.XBAR_IN[22]</v>
      </c>
      <c r="H45" s="156" t="str">
        <f>IF(ISERROR(VLOOKUP(LEFT(PinMuxInt!H45,FIND(".",PinMuxInt!H45)-1),Alias!$A$1:$B$200,2,FALSE)),IF(ISERROR(FIND(".",PinMuxInt!H45)),"",LEFT(PinMuxInt!H45,FIND(".",PinMuxInt!H45)-1)),VLOOKUP(LEFT(PinMuxInt!H45,FIND(".",PinMuxInt!H45)-1),Alias!$A$1:$B$200,2,FALSE))&amp;IF(ISERROR(FIND(".",PinMuxInt!H45)),"",RIGHT(PinMuxInt!H45,LEN(PinMuxInt!H45)-FIND(".",PinMuxInt!H45)+1))</f>
        <v>gpt1.COMPARE2</v>
      </c>
      <c r="I45" s="156" t="str">
        <f>IF(ISERROR(VLOOKUP(LEFT(PinMuxInt!I45,FIND(".",PinMuxInt!I45)-1),Alias!$A$1:$B$200,2,FALSE)),IF(ISERROR(FIND(".",PinMuxInt!I45)),"",LEFT(PinMuxInt!I45,FIND(".",PinMuxInt!I45)-1)),VLOOKUP(LEFT(PinMuxInt!I45,FIND(".",PinMuxInt!I45)-1),Alias!$A$1:$B$200,2,FALSE))&amp;IF(ISERROR(FIND(".",PinMuxInt!I45)),"",RIGHT(PinMuxInt!I45,LEN(PinMuxInt!I45)-FIND(".",PinMuxInt!I45)+1))</f>
        <v>sai3.TX_DATA</v>
      </c>
      <c r="J45" s="156" t="str">
        <f>IF(ISERROR(VLOOKUP(LEFT(PinMuxInt!J45,FIND(".",PinMuxInt!J45)-1),Alias!$A$1:$B$200,2,FALSE)),IF(ISERROR(FIND(".",PinMuxInt!J45)),"",LEFT(PinMuxInt!J45,FIND(".",PinMuxInt!J45)-1)),VLOOKUP(LEFT(PinMuxInt!J45,FIND(".",PinMuxInt!J45)-1),Alias!$A$1:$B$200,2,FALSE))&amp;IF(ISERROR(FIND(".",PinMuxInt!J45)),"",RIGHT(PinMuxInt!J45,LEN(PinMuxInt!J45)-FIND(".",PinMuxInt!J45)+1))</f>
        <v>csi.DATA[17]</v>
      </c>
      <c r="K45" s="156" t="str">
        <f>IF(ISERROR(VLOOKUP(LEFT(PinMuxInt!K45,FIND(".",PinMuxInt!K45)-1),Alias!$A$1:$B$200,2,FALSE)),IF(ISERROR(FIND(".",PinMuxInt!K45)),"",LEFT(PinMuxInt!K45,FIND(".",PinMuxInt!K45)-1)),VLOOKUP(LEFT(PinMuxInt!K45,FIND(".",PinMuxInt!K45)-1),Alias!$A$1:$B$200,2,FALSE))&amp;IF(ISERROR(FIND(".",PinMuxInt!K45)),"",RIGHT(PinMuxInt!K45,LEN(PinMuxInt!K45)-FIND(".",PinMuxInt!K45)+1))</f>
        <v>gpio3.IO[22]</v>
      </c>
      <c r="L45" s="156" t="str">
        <f>IF(ISERROR(VLOOKUP(LEFT(PinMuxInt!L45,FIND(".",PinMuxInt!L45)-1),Alias!$A$1:$B$200,2,FALSE)),IF(ISERROR(FIND(".",PinMuxInt!L45)),"",LEFT(PinMuxInt!L45,FIND(".",PinMuxInt!L45)-1)),VLOOKUP(LEFT(PinMuxInt!L45,FIND(".",PinMuxInt!L45)-1),Alias!$A$1:$B$200,2,FALSE))&amp;IF(ISERROR(FIND(".",PinMuxInt!L45)),"",RIGHT(PinMuxInt!L45,LEN(PinMuxInt!L45)-FIND(".",PinMuxInt!L45)+1))</f>
        <v>usdhc1.WP</v>
      </c>
      <c r="M45" s="156" t="str">
        <f>IF(ISERROR(VLOOKUP(LEFT(PinMuxInt!M45,FIND(".",PinMuxInt!M45)-1),Alias!$A$1:$B$200,2,FALSE)),IF(ISERROR(FIND(".",PinMuxInt!M45)),"",LEFT(PinMuxInt!M45,FIND(".",PinMuxInt!M45)-1)),VLOOKUP(LEFT(PinMuxInt!M45,FIND(".",PinMuxInt!M45)-1),Alias!$A$1:$B$200,2,FALSE))&amp;IF(ISERROR(FIND(".",PinMuxInt!M45)),"",RIGHT(PinMuxInt!M45,LEN(PinMuxInt!M45)-FIND(".",PinMuxInt!M45)+1))</f>
        <v>tpsmp.HTRANS[0]</v>
      </c>
      <c r="N45" s="157" t="str">
        <f>IF(ISERROR(VLOOKUP(LEFT(PinMuxInt!N45,FIND(".",PinMuxInt!N45)-1),Alias!$A$1:$B$200,2,FALSE)),IF(ISERROR(FIND(".",PinMuxInt!N45)),"",LEFT(PinMuxInt!N45,FIND(".",PinMuxInt!N45)-1)),VLOOKUP(LEFT(PinMuxInt!N45,FIND(".",PinMuxInt!N45)-1),Alias!$A$1:$B$200,2,FALSE))&amp;IF(ISERROR(FIND(".",PinMuxInt!N45)),"",RIGHT(PinMuxInt!N45,LEN(PinMuxInt!N45)-FIND(".",PinMuxInt!N45)+1))</f>
        <v>gpio3.IO[22]</v>
      </c>
      <c r="P45" s="430"/>
      <c r="Q45" s="79">
        <v>0</v>
      </c>
      <c r="R45" s="80" t="str">
        <f t="shared" ca="1" si="0"/>
        <v>semc.DATA[14]</v>
      </c>
      <c r="S45" s="430"/>
      <c r="T45" s="79">
        <v>0</v>
      </c>
      <c r="U45" s="83" t="str">
        <f t="shared" ca="1" si="6"/>
        <v>semc.DATA[14]</v>
      </c>
      <c r="V45" s="430"/>
      <c r="W45" s="79">
        <v>0</v>
      </c>
      <c r="X45" s="83" t="str">
        <f t="shared" ca="1" si="1"/>
        <v>semc.DATA[14]</v>
      </c>
      <c r="Y45" s="430"/>
      <c r="Z45" s="79">
        <v>0</v>
      </c>
      <c r="AA45" s="83" t="str">
        <f t="shared" ca="1" si="2"/>
        <v>semc.DATA[14]</v>
      </c>
      <c r="AB45" s="433"/>
      <c r="AC45" s="79">
        <v>3</v>
      </c>
      <c r="AD45" s="83" t="str">
        <f t="shared" ca="1" si="3"/>
        <v>sai3.TX_DATA</v>
      </c>
      <c r="AE45" s="430"/>
      <c r="AF45" s="79">
        <v>0</v>
      </c>
      <c r="AG45" s="83" t="str">
        <f t="shared" ca="1" si="4"/>
        <v>semc.DATA[14]</v>
      </c>
      <c r="AH45" s="425"/>
      <c r="AI45" s="82">
        <v>1</v>
      </c>
      <c r="AJ45" s="83" t="str">
        <f t="shared" ca="1" si="7"/>
        <v>xbar1.XBAR_IN[22]</v>
      </c>
      <c r="AK45" s="425"/>
      <c r="AL45" s="82">
        <v>1</v>
      </c>
      <c r="AM45" s="83" t="str">
        <f t="shared" ca="1" si="8"/>
        <v>xbar1.XBAR_IN[22]</v>
      </c>
      <c r="AN45" s="430"/>
      <c r="AO45" s="82">
        <v>0</v>
      </c>
      <c r="AP45" s="83" t="str">
        <f t="shared" ca="1" si="5"/>
        <v>semc.DATA[14]</v>
      </c>
    </row>
    <row r="46" spans="2:42" s="15" customFormat="1" ht="13.5">
      <c r="B46" s="106" t="s">
        <v>786</v>
      </c>
      <c r="C46" s="107" t="str">
        <f>PinMuxInt!C46</f>
        <v>GPIO_EMC_37</v>
      </c>
      <c r="D46" s="156" t="str">
        <f>IF(ISERROR(VLOOKUP(LEFT(PinMuxInt!D46,FIND(".",PinMuxInt!D46)-1),Alias!$A$1:$B$200,2,FALSE)),IF(ISERROR(FIND(".",PinMuxInt!D46)),"",LEFT(PinMuxInt!D46,FIND(".",PinMuxInt!D46)-1)),VLOOKUP(LEFT(PinMuxInt!D46,FIND(".",PinMuxInt!D46)-1),Alias!$A$1:$B$200,2,FALSE))&amp;IF(ISERROR(FIND(".",PinMuxInt!D46)),"",RIGHT(PinMuxInt!D46,LEN(PinMuxInt!D46)-FIND(".",PinMuxInt!D46)+1))</f>
        <v/>
      </c>
      <c r="E46" s="156" t="str">
        <f>IF(ISERROR(VLOOKUP(LEFT(PinMuxInt!E46,FIND(".",PinMuxInt!E46)-1),Alias!$A$1:$B$200,2,FALSE)),IF(ISERROR(FIND(".",PinMuxInt!E46)),"",LEFT(PinMuxInt!E46,FIND(".",PinMuxInt!E46)-1)),VLOOKUP(LEFT(PinMuxInt!E46,FIND(".",PinMuxInt!E46)-1),Alias!$A$1:$B$200,2,FALSE))&amp;IF(ISERROR(FIND(".",PinMuxInt!E46)),"",RIGHT(PinMuxInt!E46,LEN(PinMuxInt!E46)-FIND(".",PinMuxInt!E46)+1))</f>
        <v/>
      </c>
      <c r="F46" s="156" t="str">
        <f>IF(ISERROR(VLOOKUP(LEFT(PinMuxInt!F46,FIND(".",PinMuxInt!F46)-1),Alias!$A$1:$B$200,2,FALSE)),IF(ISERROR(FIND(".",PinMuxInt!F46)),"",LEFT(PinMuxInt!F46,FIND(".",PinMuxInt!F46)-1)),VLOOKUP(LEFT(PinMuxInt!F46,FIND(".",PinMuxInt!F46)-1),Alias!$A$1:$B$200,2,FALSE))&amp;IF(ISERROR(FIND(".",PinMuxInt!F46)),"",RIGHT(PinMuxInt!F46,LEN(PinMuxInt!F46)-FIND(".",PinMuxInt!F46)+1))</f>
        <v>semc.DATA[15]</v>
      </c>
      <c r="G46" s="156" t="str">
        <f>IF(ISERROR(VLOOKUP(LEFT(PinMuxInt!G46,FIND(".",PinMuxInt!G46)-1),Alias!$A$1:$B$200,2,FALSE)),IF(ISERROR(FIND(".",PinMuxInt!G46)),"",LEFT(PinMuxInt!G46,FIND(".",PinMuxInt!G46)-1)),VLOOKUP(LEFT(PinMuxInt!G46,FIND(".",PinMuxInt!G46)-1),Alias!$A$1:$B$200,2,FALSE))&amp;IF(ISERROR(FIND(".",PinMuxInt!G46)),"",RIGHT(PinMuxInt!G46,LEN(PinMuxInt!G46)-FIND(".",PinMuxInt!G46)+1))</f>
        <v>xbar1.XBAR_IN[23]</v>
      </c>
      <c r="H46" s="156" t="str">
        <f>IF(ISERROR(VLOOKUP(LEFT(PinMuxInt!H46,FIND(".",PinMuxInt!H46)-1),Alias!$A$1:$B$200,2,FALSE)),IF(ISERROR(FIND(".",PinMuxInt!H46)),"",LEFT(PinMuxInt!H46,FIND(".",PinMuxInt!H46)-1)),VLOOKUP(LEFT(PinMuxInt!H46,FIND(".",PinMuxInt!H46)-1),Alias!$A$1:$B$200,2,FALSE))&amp;IF(ISERROR(FIND(".",PinMuxInt!H46)),"",RIGHT(PinMuxInt!H46,LEN(PinMuxInt!H46)-FIND(".",PinMuxInt!H46)+1))</f>
        <v>gpt1.COMPARE3</v>
      </c>
      <c r="I46" s="156" t="str">
        <f>IF(ISERROR(VLOOKUP(LEFT(PinMuxInt!I46,FIND(".",PinMuxInt!I46)-1),Alias!$A$1:$B$200,2,FALSE)),IF(ISERROR(FIND(".",PinMuxInt!I46)),"",LEFT(PinMuxInt!I46,FIND(".",PinMuxInt!I46)-1)),VLOOKUP(LEFT(PinMuxInt!I46,FIND(".",PinMuxInt!I46)-1),Alias!$A$1:$B$200,2,FALSE))&amp;IF(ISERROR(FIND(".",PinMuxInt!I46)),"",RIGHT(PinMuxInt!I46,LEN(PinMuxInt!I46)-FIND(".",PinMuxInt!I46)+1))</f>
        <v>sai3.MCLK</v>
      </c>
      <c r="J46" s="156" t="str">
        <f>IF(ISERROR(VLOOKUP(LEFT(PinMuxInt!J46,FIND(".",PinMuxInt!J46)-1),Alias!$A$1:$B$200,2,FALSE)),IF(ISERROR(FIND(".",PinMuxInt!J46)),"",LEFT(PinMuxInt!J46,FIND(".",PinMuxInt!J46)-1)),VLOOKUP(LEFT(PinMuxInt!J46,FIND(".",PinMuxInt!J46)-1),Alias!$A$1:$B$200,2,FALSE))&amp;IF(ISERROR(FIND(".",PinMuxInt!J46)),"",RIGHT(PinMuxInt!J46,LEN(PinMuxInt!J46)-FIND(".",PinMuxInt!J46)+1))</f>
        <v>csi.DATA[16]</v>
      </c>
      <c r="K46" s="156" t="str">
        <f>IF(ISERROR(VLOOKUP(LEFT(PinMuxInt!K46,FIND(".",PinMuxInt!K46)-1),Alias!$A$1:$B$200,2,FALSE)),IF(ISERROR(FIND(".",PinMuxInt!K46)),"",LEFT(PinMuxInt!K46,FIND(".",PinMuxInt!K46)-1)),VLOOKUP(LEFT(PinMuxInt!K46,FIND(".",PinMuxInt!K46)-1),Alias!$A$1:$B$200,2,FALSE))&amp;IF(ISERROR(FIND(".",PinMuxInt!K46)),"",RIGHT(PinMuxInt!K46,LEN(PinMuxInt!K46)-FIND(".",PinMuxInt!K46)+1))</f>
        <v>gpio3.IO[23]</v>
      </c>
      <c r="L46" s="156" t="str">
        <f>IF(ISERROR(VLOOKUP(LEFT(PinMuxInt!L46,FIND(".",PinMuxInt!L46)-1),Alias!$A$1:$B$200,2,FALSE)),IF(ISERROR(FIND(".",PinMuxInt!L46)),"",LEFT(PinMuxInt!L46,FIND(".",PinMuxInt!L46)-1)),VLOOKUP(LEFT(PinMuxInt!L46,FIND(".",PinMuxInt!L46)-1),Alias!$A$1:$B$200,2,FALSE))&amp;IF(ISERROR(FIND(".",PinMuxInt!L46)),"",RIGHT(PinMuxInt!L46,LEN(PinMuxInt!L46)-FIND(".",PinMuxInt!L46)+1))</f>
        <v>usdhc2.WP</v>
      </c>
      <c r="M46" s="156" t="str">
        <f>IF(ISERROR(VLOOKUP(LEFT(PinMuxInt!M46,FIND(".",PinMuxInt!M46)-1),Alias!$A$1:$B$200,2,FALSE)),IF(ISERROR(FIND(".",PinMuxInt!M46)),"",LEFT(PinMuxInt!M46,FIND(".",PinMuxInt!M46)-1)),VLOOKUP(LEFT(PinMuxInt!M46,FIND(".",PinMuxInt!M46)-1),Alias!$A$1:$B$200,2,FALSE))&amp;IF(ISERROR(FIND(".",PinMuxInt!M46)),"",RIGHT(PinMuxInt!M46,LEN(PinMuxInt!M46)-FIND(".",PinMuxInt!M46)+1))</f>
        <v>tpsmp.HTRANS[1]</v>
      </c>
      <c r="N46" s="157" t="str">
        <f>IF(ISERROR(VLOOKUP(LEFT(PinMuxInt!N46,FIND(".",PinMuxInt!N46)-1),Alias!$A$1:$B$200,2,FALSE)),IF(ISERROR(FIND(".",PinMuxInt!N46)),"",LEFT(PinMuxInt!N46,FIND(".",PinMuxInt!N46)-1)),VLOOKUP(LEFT(PinMuxInt!N46,FIND(".",PinMuxInt!N46)-1),Alias!$A$1:$B$200,2,FALSE))&amp;IF(ISERROR(FIND(".",PinMuxInt!N46)),"",RIGHT(PinMuxInt!N46,LEN(PinMuxInt!N46)-FIND(".",PinMuxInt!N46)+1))</f>
        <v>gpio3.IO[23]</v>
      </c>
      <c r="P46" s="430"/>
      <c r="Q46" s="79">
        <v>0</v>
      </c>
      <c r="R46" s="80" t="str">
        <f t="shared" ca="1" si="0"/>
        <v>semc.DATA[15]</v>
      </c>
      <c r="S46" s="430"/>
      <c r="T46" s="79">
        <v>0</v>
      </c>
      <c r="U46" s="83" t="str">
        <f t="shared" ca="1" si="6"/>
        <v>semc.DATA[15]</v>
      </c>
      <c r="V46" s="430"/>
      <c r="W46" s="79">
        <v>0</v>
      </c>
      <c r="X46" s="83" t="str">
        <f t="shared" ca="1" si="1"/>
        <v>semc.DATA[15]</v>
      </c>
      <c r="Y46" s="430"/>
      <c r="Z46" s="79">
        <v>0</v>
      </c>
      <c r="AA46" s="83" t="str">
        <f t="shared" ca="1" si="2"/>
        <v>semc.DATA[15]</v>
      </c>
      <c r="AB46" s="434"/>
      <c r="AC46" s="79">
        <v>3</v>
      </c>
      <c r="AD46" s="83" t="str">
        <f t="shared" ca="1" si="3"/>
        <v>sai3.MCLK</v>
      </c>
      <c r="AE46" s="430"/>
      <c r="AF46" s="79">
        <v>0</v>
      </c>
      <c r="AG46" s="83" t="str">
        <f t="shared" ca="1" si="4"/>
        <v>semc.DATA[15]</v>
      </c>
      <c r="AH46" s="426"/>
      <c r="AI46" s="82">
        <v>1</v>
      </c>
      <c r="AJ46" s="83" t="str">
        <f t="shared" ca="1" si="7"/>
        <v>xbar1.XBAR_IN[23]</v>
      </c>
      <c r="AK46" s="426"/>
      <c r="AL46" s="82">
        <v>1</v>
      </c>
      <c r="AM46" s="83" t="str">
        <f t="shared" ca="1" si="8"/>
        <v>xbar1.XBAR_IN[23]</v>
      </c>
      <c r="AN46" s="430"/>
      <c r="AO46" s="82">
        <v>0</v>
      </c>
      <c r="AP46" s="83" t="str">
        <f t="shared" ca="1" si="5"/>
        <v>semc.DATA[15]</v>
      </c>
    </row>
    <row r="47" spans="2:42" s="15" customFormat="1" ht="13.5">
      <c r="B47" s="106" t="s">
        <v>786</v>
      </c>
      <c r="C47" s="107" t="str">
        <f>PinMuxInt!C47</f>
        <v>GPIO_EMC_38</v>
      </c>
      <c r="D47" s="156" t="str">
        <f>IF(ISERROR(VLOOKUP(LEFT(PinMuxInt!D47,FIND(".",PinMuxInt!D47)-1),Alias!$A$1:$B$200,2,FALSE)),IF(ISERROR(FIND(".",PinMuxInt!D47)),"",LEFT(PinMuxInt!D47,FIND(".",PinMuxInt!D47)-1)),VLOOKUP(LEFT(PinMuxInt!D47,FIND(".",PinMuxInt!D47)-1),Alias!$A$1:$B$200,2,FALSE))&amp;IF(ISERROR(FIND(".",PinMuxInt!D47)),"",RIGHT(PinMuxInt!D47,LEN(PinMuxInt!D47)-FIND(".",PinMuxInt!D47)+1))</f>
        <v/>
      </c>
      <c r="E47" s="156" t="str">
        <f>IF(ISERROR(VLOOKUP(LEFT(PinMuxInt!E47,FIND(".",PinMuxInt!E47)-1),Alias!$A$1:$B$200,2,FALSE)),IF(ISERROR(FIND(".",PinMuxInt!E47)),"",LEFT(PinMuxInt!E47,FIND(".",PinMuxInt!E47)-1)),VLOOKUP(LEFT(PinMuxInt!E47,FIND(".",PinMuxInt!E47)-1),Alias!$A$1:$B$200,2,FALSE))&amp;IF(ISERROR(FIND(".",PinMuxInt!E47)),"",RIGHT(PinMuxInt!E47,LEN(PinMuxInt!E47)-FIND(".",PinMuxInt!E47)+1))</f>
        <v/>
      </c>
      <c r="F47" s="156" t="str">
        <f>IF(ISERROR(VLOOKUP(LEFT(PinMuxInt!F47,FIND(".",PinMuxInt!F47)-1),Alias!$A$1:$B$200,2,FALSE)),IF(ISERROR(FIND(".",PinMuxInt!F47)),"",LEFT(PinMuxInt!F47,FIND(".",PinMuxInt!F47)-1)),VLOOKUP(LEFT(PinMuxInt!F47,FIND(".",PinMuxInt!F47)-1),Alias!$A$1:$B$200,2,FALSE))&amp;IF(ISERROR(FIND(".",PinMuxInt!F47)),"",RIGHT(PinMuxInt!F47,LEN(PinMuxInt!F47)-FIND(".",PinMuxInt!F47)+1))</f>
        <v>semc.DM[1]</v>
      </c>
      <c r="G47" s="156" t="str">
        <f>IF(ISERROR(VLOOKUP(LEFT(PinMuxInt!G47,FIND(".",PinMuxInt!G47)-1),Alias!$A$1:$B$200,2,FALSE)),IF(ISERROR(FIND(".",PinMuxInt!G47)),"",LEFT(PinMuxInt!G47,FIND(".",PinMuxInt!G47)-1)),VLOOKUP(LEFT(PinMuxInt!G47,FIND(".",PinMuxInt!G47)-1),Alias!$A$1:$B$200,2,FALSE))&amp;IF(ISERROR(FIND(".",PinMuxInt!G47)),"",RIGHT(PinMuxInt!G47,LEN(PinMuxInt!G47)-FIND(".",PinMuxInt!G47)+1))</f>
        <v>flexpwm1.PWMA[3]</v>
      </c>
      <c r="H47" s="156" t="str">
        <f>IF(ISERROR(VLOOKUP(LEFT(PinMuxInt!H47,FIND(".",PinMuxInt!H47)-1),Alias!$A$1:$B$200,2,FALSE)),IF(ISERROR(FIND(".",PinMuxInt!H47)),"",LEFT(PinMuxInt!H47,FIND(".",PinMuxInt!H47)-1)),VLOOKUP(LEFT(PinMuxInt!H47,FIND(".",PinMuxInt!H47)-1),Alias!$A$1:$B$200,2,FALSE))&amp;IF(ISERROR(FIND(".",PinMuxInt!H47)),"",RIGHT(PinMuxInt!H47,LEN(PinMuxInt!H47)-FIND(".",PinMuxInt!H47)+1))</f>
        <v>lpuart8.TX</v>
      </c>
      <c r="I47" s="156" t="str">
        <f>IF(ISERROR(VLOOKUP(LEFT(PinMuxInt!I47,FIND(".",PinMuxInt!I47)-1),Alias!$A$1:$B$200,2,FALSE)),IF(ISERROR(FIND(".",PinMuxInt!I47)),"",LEFT(PinMuxInt!I47,FIND(".",PinMuxInt!I47)-1)),VLOOKUP(LEFT(PinMuxInt!I47,FIND(".",PinMuxInt!I47)-1),Alias!$A$1:$B$200,2,FALSE))&amp;IF(ISERROR(FIND(".",PinMuxInt!I47)),"",RIGHT(PinMuxInt!I47,LEN(PinMuxInt!I47)-FIND(".",PinMuxInt!I47)+1))</f>
        <v>sai3.TX_BCLK</v>
      </c>
      <c r="J47" s="156" t="str">
        <f>IF(ISERROR(VLOOKUP(LEFT(PinMuxInt!J47,FIND(".",PinMuxInt!J47)-1),Alias!$A$1:$B$200,2,FALSE)),IF(ISERROR(FIND(".",PinMuxInt!J47)),"",LEFT(PinMuxInt!J47,FIND(".",PinMuxInt!J47)-1)),VLOOKUP(LEFT(PinMuxInt!J47,FIND(".",PinMuxInt!J47)-1),Alias!$A$1:$B$200,2,FALSE))&amp;IF(ISERROR(FIND(".",PinMuxInt!J47)),"",RIGHT(PinMuxInt!J47,LEN(PinMuxInt!J47)-FIND(".",PinMuxInt!J47)+1))</f>
        <v>csi.FIELD</v>
      </c>
      <c r="K47" s="156" t="str">
        <f>IF(ISERROR(VLOOKUP(LEFT(PinMuxInt!K47,FIND(".",PinMuxInt!K47)-1),Alias!$A$1:$B$200,2,FALSE)),IF(ISERROR(FIND(".",PinMuxInt!K47)),"",LEFT(PinMuxInt!K47,FIND(".",PinMuxInt!K47)-1)),VLOOKUP(LEFT(PinMuxInt!K47,FIND(".",PinMuxInt!K47)-1),Alias!$A$1:$B$200,2,FALSE))&amp;IF(ISERROR(FIND(".",PinMuxInt!K47)),"",RIGHT(PinMuxInt!K47,LEN(PinMuxInt!K47)-FIND(".",PinMuxInt!K47)+1))</f>
        <v>gpio3.IO[24]</v>
      </c>
      <c r="L47" s="156" t="str">
        <f>IF(ISERROR(VLOOKUP(LEFT(PinMuxInt!L47,FIND(".",PinMuxInt!L47)-1),Alias!$A$1:$B$200,2,FALSE)),IF(ISERROR(FIND(".",PinMuxInt!L47)),"",LEFT(PinMuxInt!L47,FIND(".",PinMuxInt!L47)-1)),VLOOKUP(LEFT(PinMuxInt!L47,FIND(".",PinMuxInt!L47)-1),Alias!$A$1:$B$200,2,FALSE))&amp;IF(ISERROR(FIND(".",PinMuxInt!L47)),"",RIGHT(PinMuxInt!L47,LEN(PinMuxInt!L47)-FIND(".",PinMuxInt!L47)+1))</f>
        <v>usdhc2.VSELECT</v>
      </c>
      <c r="M47" s="156" t="str">
        <f>IF(ISERROR(VLOOKUP(LEFT(PinMuxInt!M47,FIND(".",PinMuxInt!M47)-1),Alias!$A$1:$B$200,2,FALSE)),IF(ISERROR(FIND(".",PinMuxInt!M47)),"",LEFT(PinMuxInt!M47,FIND(".",PinMuxInt!M47)-1)),VLOOKUP(LEFT(PinMuxInt!M47,FIND(".",PinMuxInt!M47)-1),Alias!$A$1:$B$200,2,FALSE))&amp;IF(ISERROR(FIND(".",PinMuxInt!M47)),"",RIGHT(PinMuxInt!M47,LEN(PinMuxInt!M47)-FIND(".",PinMuxInt!M47)+1))</f>
        <v>sim_m.HBURST[0]</v>
      </c>
      <c r="N47" s="157" t="str">
        <f>IF(ISERROR(VLOOKUP(LEFT(PinMuxInt!N47,FIND(".",PinMuxInt!N47)-1),Alias!$A$1:$B$200,2,FALSE)),IF(ISERROR(FIND(".",PinMuxInt!N47)),"",LEFT(PinMuxInt!N47,FIND(".",PinMuxInt!N47)-1)),VLOOKUP(LEFT(PinMuxInt!N47,FIND(".",PinMuxInt!N47)-1),Alias!$A$1:$B$200,2,FALSE))&amp;IF(ISERROR(FIND(".",PinMuxInt!N47)),"",RIGHT(PinMuxInt!N47,LEN(PinMuxInt!N47)-FIND(".",PinMuxInt!N47)+1))</f>
        <v>gpio3.IO[24]</v>
      </c>
      <c r="O47" s="78"/>
      <c r="P47" s="430"/>
      <c r="Q47" s="79">
        <v>0</v>
      </c>
      <c r="R47" s="80" t="str">
        <f t="shared" ca="1" si="0"/>
        <v>semc.DM[1]</v>
      </c>
      <c r="S47" s="430"/>
      <c r="T47" s="79">
        <v>0</v>
      </c>
      <c r="U47" s="83" t="str">
        <f t="shared" ca="1" si="6"/>
        <v>semc.DM[1]</v>
      </c>
      <c r="V47" s="430"/>
      <c r="W47" s="79">
        <v>0</v>
      </c>
      <c r="X47" s="83" t="str">
        <f t="shared" ca="1" si="1"/>
        <v>semc.DM[1]</v>
      </c>
      <c r="Y47" s="430"/>
      <c r="Z47" s="79">
        <v>0</v>
      </c>
      <c r="AA47" s="83" t="str">
        <f t="shared" ca="1" si="2"/>
        <v>semc.DM[1]</v>
      </c>
      <c r="AB47" s="434"/>
      <c r="AC47" s="79">
        <v>3</v>
      </c>
      <c r="AD47" s="83" t="str">
        <f t="shared" ca="1" si="3"/>
        <v>sai3.TX_BCLK</v>
      </c>
      <c r="AE47" s="430"/>
      <c r="AF47" s="79">
        <v>0</v>
      </c>
      <c r="AG47" s="83" t="str">
        <f t="shared" ca="1" si="4"/>
        <v>semc.DM[1]</v>
      </c>
      <c r="AH47" s="424" t="s">
        <v>578</v>
      </c>
      <c r="AI47" s="11">
        <v>1</v>
      </c>
      <c r="AJ47" s="83" t="str">
        <f t="shared" ca="1" si="7"/>
        <v>flexpwm1.PWMA[3]</v>
      </c>
      <c r="AK47" s="424" t="s">
        <v>1116</v>
      </c>
      <c r="AL47" s="82">
        <v>2</v>
      </c>
      <c r="AM47" s="83" t="str">
        <f t="shared" ca="1" si="8"/>
        <v>lpuart8.TX</v>
      </c>
      <c r="AN47" s="430"/>
      <c r="AO47" s="82">
        <v>0</v>
      </c>
      <c r="AP47" s="83" t="str">
        <f t="shared" ca="1" si="5"/>
        <v>semc.DM[1]</v>
      </c>
    </row>
    <row r="48" spans="2:42" s="15" customFormat="1" ht="13.5">
      <c r="B48" s="106" t="s">
        <v>786</v>
      </c>
      <c r="C48" s="107" t="str">
        <f>PinMuxInt!C48</f>
        <v>GPIO_EMC_39</v>
      </c>
      <c r="D48" s="156" t="str">
        <f>IF(ISERROR(VLOOKUP(LEFT(PinMuxInt!D48,FIND(".",PinMuxInt!D48)-1),Alias!$A$1:$B$200,2,FALSE)),IF(ISERROR(FIND(".",PinMuxInt!D48)),"",LEFT(PinMuxInt!D48,FIND(".",PinMuxInt!D48)-1)),VLOOKUP(LEFT(PinMuxInt!D48,FIND(".",PinMuxInt!D48)-1),Alias!$A$1:$B$200,2,FALSE))&amp;IF(ISERROR(FIND(".",PinMuxInt!D48)),"",RIGHT(PinMuxInt!D48,LEN(PinMuxInt!D48)-FIND(".",PinMuxInt!D48)+1))</f>
        <v/>
      </c>
      <c r="E48" s="156" t="str">
        <f>IF(ISERROR(VLOOKUP(LEFT(PinMuxInt!E48,FIND(".",PinMuxInt!E48)-1),Alias!$A$1:$B$200,2,FALSE)),IF(ISERROR(FIND(".",PinMuxInt!E48)),"",LEFT(PinMuxInt!E48,FIND(".",PinMuxInt!E48)-1)),VLOOKUP(LEFT(PinMuxInt!E48,FIND(".",PinMuxInt!E48)-1),Alias!$A$1:$B$200,2,FALSE))&amp;IF(ISERROR(FIND(".",PinMuxInt!E48)),"",RIGHT(PinMuxInt!E48,LEN(PinMuxInt!E48)-FIND(".",PinMuxInt!E48)+1))</f>
        <v/>
      </c>
      <c r="F48" s="156" t="str">
        <f>IF(ISERROR(VLOOKUP(LEFT(PinMuxInt!F48,FIND(".",PinMuxInt!F48)-1),Alias!$A$1:$B$200,2,FALSE)),IF(ISERROR(FIND(".",PinMuxInt!F48)),"",LEFT(PinMuxInt!F48,FIND(".",PinMuxInt!F48)-1)),VLOOKUP(LEFT(PinMuxInt!F48,FIND(".",PinMuxInt!F48)-1),Alias!$A$1:$B$200,2,FALSE))&amp;IF(ISERROR(FIND(".",PinMuxInt!F48)),"",RIGHT(PinMuxInt!F48,LEN(PinMuxInt!F48)-FIND(".",PinMuxInt!F48)+1))</f>
        <v>semc.DQS</v>
      </c>
      <c r="G48" s="156" t="str">
        <f>IF(ISERROR(VLOOKUP(LEFT(PinMuxInt!G48,FIND(".",PinMuxInt!G48)-1),Alias!$A$1:$B$200,2,FALSE)),IF(ISERROR(FIND(".",PinMuxInt!G48)),"",LEFT(PinMuxInt!G48,FIND(".",PinMuxInt!G48)-1)),VLOOKUP(LEFT(PinMuxInt!G48,FIND(".",PinMuxInt!G48)-1),Alias!$A$1:$B$200,2,FALSE))&amp;IF(ISERROR(FIND(".",PinMuxInt!G48)),"",RIGHT(PinMuxInt!G48,LEN(PinMuxInt!G48)-FIND(".",PinMuxInt!G48)+1))</f>
        <v>flexpwm1.PWMB[3]</v>
      </c>
      <c r="H48" s="156" t="str">
        <f>IF(ISERROR(VLOOKUP(LEFT(PinMuxInt!H48,FIND(".",PinMuxInt!H48)-1),Alias!$A$1:$B$200,2,FALSE)),IF(ISERROR(FIND(".",PinMuxInt!H48)),"",LEFT(PinMuxInt!H48,FIND(".",PinMuxInt!H48)-1)),VLOOKUP(LEFT(PinMuxInt!H48,FIND(".",PinMuxInt!H48)-1),Alias!$A$1:$B$200,2,FALSE))&amp;IF(ISERROR(FIND(".",PinMuxInt!H48)),"",RIGHT(PinMuxInt!H48,LEN(PinMuxInt!H48)-FIND(".",PinMuxInt!H48)+1))</f>
        <v>lpuart8.RX</v>
      </c>
      <c r="I48" s="156" t="str">
        <f>IF(ISERROR(VLOOKUP(LEFT(PinMuxInt!I48,FIND(".",PinMuxInt!I48)-1),Alias!$A$1:$B$200,2,FALSE)),IF(ISERROR(FIND(".",PinMuxInt!I48)),"",LEFT(PinMuxInt!I48,FIND(".",PinMuxInt!I48)-1)),VLOOKUP(LEFT(PinMuxInt!I48,FIND(".",PinMuxInt!I48)-1),Alias!$A$1:$B$200,2,FALSE))&amp;IF(ISERROR(FIND(".",PinMuxInt!I48)),"",RIGHT(PinMuxInt!I48,LEN(PinMuxInt!I48)-FIND(".",PinMuxInt!I48)+1))</f>
        <v>sai3.TX_SYNC</v>
      </c>
      <c r="J48" s="156" t="str">
        <f>IF(ISERROR(VLOOKUP(LEFT(PinMuxInt!J48,FIND(".",PinMuxInt!J48)-1),Alias!$A$1:$B$200,2,FALSE)),IF(ISERROR(FIND(".",PinMuxInt!J48)),"",LEFT(PinMuxInt!J48,FIND(".",PinMuxInt!J48)-1)),VLOOKUP(LEFT(PinMuxInt!J48,FIND(".",PinMuxInt!J48)-1),Alias!$A$1:$B$200,2,FALSE))&amp;IF(ISERROR(FIND(".",PinMuxInt!J48)),"",RIGHT(PinMuxInt!J48,LEN(PinMuxInt!J48)-FIND(".",PinMuxInt!J48)+1))</f>
        <v>wdog1.WDOG_B</v>
      </c>
      <c r="K48" s="156" t="str">
        <f>IF(ISERROR(VLOOKUP(LEFT(PinMuxInt!K48,FIND(".",PinMuxInt!K48)-1),Alias!$A$1:$B$200,2,FALSE)),IF(ISERROR(FIND(".",PinMuxInt!K48)),"",LEFT(PinMuxInt!K48,FIND(".",PinMuxInt!K48)-1)),VLOOKUP(LEFT(PinMuxInt!K48,FIND(".",PinMuxInt!K48)-1),Alias!$A$1:$B$200,2,FALSE))&amp;IF(ISERROR(FIND(".",PinMuxInt!K48)),"",RIGHT(PinMuxInt!K48,LEN(PinMuxInt!K48)-FIND(".",PinMuxInt!K48)+1))</f>
        <v>gpio3.IO[25]</v>
      </c>
      <c r="L48" s="156" t="str">
        <f>IF(ISERROR(VLOOKUP(LEFT(PinMuxInt!L48,FIND(".",PinMuxInt!L48)-1),Alias!$A$1:$B$200,2,FALSE)),IF(ISERROR(FIND(".",PinMuxInt!L48)),"",LEFT(PinMuxInt!L48,FIND(".",PinMuxInt!L48)-1)),VLOOKUP(LEFT(PinMuxInt!L48,FIND(".",PinMuxInt!L48)-1),Alias!$A$1:$B$200,2,FALSE))&amp;IF(ISERROR(FIND(".",PinMuxInt!L48)),"",RIGHT(PinMuxInt!L48,LEN(PinMuxInt!L48)-FIND(".",PinMuxInt!L48)+1))</f>
        <v>usdhc2.CD_B</v>
      </c>
      <c r="M48" s="156" t="str">
        <f>IF(ISERROR(VLOOKUP(LEFT(PinMuxInt!M48,FIND(".",PinMuxInt!M48)-1),Alias!$A$1:$B$200,2,FALSE)),IF(ISERROR(FIND(".",PinMuxInt!M48)),"",LEFT(PinMuxInt!M48,FIND(".",PinMuxInt!M48)-1)),VLOOKUP(LEFT(PinMuxInt!M48,FIND(".",PinMuxInt!M48)-1),Alias!$A$1:$B$200,2,FALSE))&amp;IF(ISERROR(FIND(".",PinMuxInt!M48)),"",RIGHT(PinMuxInt!M48,LEN(PinMuxInt!M48)-FIND(".",PinMuxInt!M48)+1))</f>
        <v>sim_m.HBURST[1]</v>
      </c>
      <c r="N48" s="157" t="str">
        <f>IF(ISERROR(VLOOKUP(LEFT(PinMuxInt!N48,FIND(".",PinMuxInt!N48)-1),Alias!$A$1:$B$200,2,FALSE)),IF(ISERROR(FIND(".",PinMuxInt!N48)),"",LEFT(PinMuxInt!N48,FIND(".",PinMuxInt!N48)-1)),VLOOKUP(LEFT(PinMuxInt!N48,FIND(".",PinMuxInt!N48)-1),Alias!$A$1:$B$200,2,FALSE))&amp;IF(ISERROR(FIND(".",PinMuxInt!N48)),"",RIGHT(PinMuxInt!N48,LEN(PinMuxInt!N48)-FIND(".",PinMuxInt!N48)+1))</f>
        <v>gpio3.IO[25]</v>
      </c>
      <c r="O48" s="78"/>
      <c r="P48" s="428"/>
      <c r="Q48" s="82">
        <v>0</v>
      </c>
      <c r="R48" s="80" t="str">
        <f t="shared" ca="1" si="0"/>
        <v>semc.DQS</v>
      </c>
      <c r="S48" s="428"/>
      <c r="T48" s="82">
        <v>0</v>
      </c>
      <c r="U48" s="83" t="str">
        <f t="shared" ca="1" si="6"/>
        <v>semc.DQS</v>
      </c>
      <c r="V48" s="428"/>
      <c r="W48" s="82">
        <v>0</v>
      </c>
      <c r="X48" s="83" t="str">
        <f t="shared" ca="1" si="1"/>
        <v>semc.DQS</v>
      </c>
      <c r="Y48" s="428"/>
      <c r="Z48" s="82">
        <v>0</v>
      </c>
      <c r="AA48" s="83" t="str">
        <f t="shared" ca="1" si="2"/>
        <v>semc.DQS</v>
      </c>
      <c r="AB48" s="435"/>
      <c r="AC48" s="82">
        <v>3</v>
      </c>
      <c r="AD48" s="83" t="str">
        <f t="shared" ca="1" si="3"/>
        <v>sai3.TX_SYNC</v>
      </c>
      <c r="AE48" s="428"/>
      <c r="AF48" s="82">
        <v>0</v>
      </c>
      <c r="AG48" s="83" t="str">
        <f t="shared" ca="1" si="4"/>
        <v>semc.DQS</v>
      </c>
      <c r="AH48" s="428"/>
      <c r="AI48" s="11">
        <v>1</v>
      </c>
      <c r="AJ48" s="83" t="str">
        <f t="shared" ca="1" si="7"/>
        <v>flexpwm1.PWMB[3]</v>
      </c>
      <c r="AK48" s="428"/>
      <c r="AL48" s="82">
        <v>2</v>
      </c>
      <c r="AM48" s="83" t="str">
        <f t="shared" ca="1" si="8"/>
        <v>lpuart8.RX</v>
      </c>
      <c r="AN48" s="428"/>
      <c r="AO48" s="82">
        <v>0</v>
      </c>
      <c r="AP48" s="83" t="str">
        <f t="shared" ca="1" si="5"/>
        <v>semc.DQS</v>
      </c>
    </row>
    <row r="49" spans="2:42" s="15" customFormat="1" ht="15" customHeight="1">
      <c r="B49" s="106" t="s">
        <v>787</v>
      </c>
      <c r="C49" s="107" t="str">
        <f>PinMuxInt!C49</f>
        <v>GPIO_EMC_40</v>
      </c>
      <c r="D49" s="156" t="str">
        <f>IF(ISERROR(VLOOKUP(LEFT(PinMuxInt!D49,FIND(".",PinMuxInt!D49)-1),Alias!$A$1:$B$200,2,FALSE)),IF(ISERROR(FIND(".",PinMuxInt!D49)),"",LEFT(PinMuxInt!D49,FIND(".",PinMuxInt!D49)-1)),VLOOKUP(LEFT(PinMuxInt!D49,FIND(".",PinMuxInt!D49)-1),Alias!$A$1:$B$200,2,FALSE))&amp;IF(ISERROR(FIND(".",PinMuxInt!D49)),"",RIGHT(PinMuxInt!D49,LEN(PinMuxInt!D49)-FIND(".",PinMuxInt!D49)+1))</f>
        <v/>
      </c>
      <c r="E49" s="156" t="str">
        <f>IF(ISERROR(VLOOKUP(LEFT(PinMuxInt!E49,FIND(".",PinMuxInt!E49)-1),Alias!$A$1:$B$200,2,FALSE)),IF(ISERROR(FIND(".",PinMuxInt!E49)),"",LEFT(PinMuxInt!E49,FIND(".",PinMuxInt!E49)-1)),VLOOKUP(LEFT(PinMuxInt!E49,FIND(".",PinMuxInt!E49)-1),Alias!$A$1:$B$200,2,FALSE))&amp;IF(ISERROR(FIND(".",PinMuxInt!E49)),"",RIGHT(PinMuxInt!E49,LEN(PinMuxInt!E49)-FIND(".",PinMuxInt!E49)+1))</f>
        <v/>
      </c>
      <c r="F49" s="156" t="str">
        <f>IF(ISERROR(VLOOKUP(LEFT(PinMuxInt!F49,FIND(".",PinMuxInt!F49)-1),Alias!$A$1:$B$200,2,FALSE)),IF(ISERROR(FIND(".",PinMuxInt!F49)),"",LEFT(PinMuxInt!F49,FIND(".",PinMuxInt!F49)-1)),VLOOKUP(LEFT(PinMuxInt!F49,FIND(".",PinMuxInt!F49)-1),Alias!$A$1:$B$200,2,FALSE))&amp;IF(ISERROR(FIND(".",PinMuxInt!F49)),"",RIGHT(PinMuxInt!F49,LEN(PinMuxInt!F49)-FIND(".",PinMuxInt!F49)+1))</f>
        <v>semc.RDY</v>
      </c>
      <c r="G49" s="156" t="str">
        <f>IF(ISERROR(VLOOKUP(LEFT(PinMuxInt!G49,FIND(".",PinMuxInt!G49)-1),Alias!$A$1:$B$200,2,FALSE)),IF(ISERROR(FIND(".",PinMuxInt!G49)),"",LEFT(PinMuxInt!G49,FIND(".",PinMuxInt!G49)-1)),VLOOKUP(LEFT(PinMuxInt!G49,FIND(".",PinMuxInt!G49)-1),Alias!$A$1:$B$200,2,FALSE))&amp;IF(ISERROR(FIND(".",PinMuxInt!G49)),"",RIGHT(PinMuxInt!G49,LEN(PinMuxInt!G49)-FIND(".",PinMuxInt!G49)+1))</f>
        <v>gpt2.CAPTURE2</v>
      </c>
      <c r="H49" s="156" t="str">
        <f>IF(ISERROR(VLOOKUP(LEFT(PinMuxInt!H49,FIND(".",PinMuxInt!H49)-1),Alias!$A$1:$B$200,2,FALSE)),IF(ISERROR(FIND(".",PinMuxInt!H49)),"",LEFT(PinMuxInt!H49,FIND(".",PinMuxInt!H49)-1)),VLOOKUP(LEFT(PinMuxInt!H49,FIND(".",PinMuxInt!H49)-1),Alias!$A$1:$B$200,2,FALSE))&amp;IF(ISERROR(FIND(".",PinMuxInt!H49)),"",RIGHT(PinMuxInt!H49,LEN(PinMuxInt!H49)-FIND(".",PinMuxInt!H49)+1))</f>
        <v>lpspi1.PCS2</v>
      </c>
      <c r="I49" s="156" t="str">
        <f>IF(ISERROR(VLOOKUP(LEFT(PinMuxInt!I49,FIND(".",PinMuxInt!I49)-1),Alias!$A$1:$B$200,2,FALSE)),IF(ISERROR(FIND(".",PinMuxInt!I49)),"",LEFT(PinMuxInt!I49,FIND(".",PinMuxInt!I49)-1)),VLOOKUP(LEFT(PinMuxInt!I49,FIND(".",PinMuxInt!I49)-1),Alias!$A$1:$B$200,2,FALSE))&amp;IF(ISERROR(FIND(".",PinMuxInt!I49)),"",RIGHT(PinMuxInt!I49,LEN(PinMuxInt!I49)-FIND(".",PinMuxInt!I49)+1))</f>
        <v>usb.OTG2_OC</v>
      </c>
      <c r="J49" s="156" t="str">
        <f>IF(ISERROR(VLOOKUP(LEFT(PinMuxInt!J49,FIND(".",PinMuxInt!J49)-1),Alias!$A$1:$B$200,2,FALSE)),IF(ISERROR(FIND(".",PinMuxInt!J49)),"",LEFT(PinMuxInt!J49,FIND(".",PinMuxInt!J49)-1)),VLOOKUP(LEFT(PinMuxInt!J49,FIND(".",PinMuxInt!J49)-1),Alias!$A$1:$B$200,2,FALSE))&amp;IF(ISERROR(FIND(".",PinMuxInt!J49)),"",RIGHT(PinMuxInt!J49,LEN(PinMuxInt!J49)-FIND(".",PinMuxInt!J49)+1))</f>
        <v>enet.MDC</v>
      </c>
      <c r="K49" s="156" t="str">
        <f>IF(ISERROR(VLOOKUP(LEFT(PinMuxInt!K49,FIND(".",PinMuxInt!K49)-1),Alias!$A$1:$B$200,2,FALSE)),IF(ISERROR(FIND(".",PinMuxInt!K49)),"",LEFT(PinMuxInt!K49,FIND(".",PinMuxInt!K49)-1)),VLOOKUP(LEFT(PinMuxInt!K49,FIND(".",PinMuxInt!K49)-1),Alias!$A$1:$B$200,2,FALSE))&amp;IF(ISERROR(FIND(".",PinMuxInt!K49)),"",RIGHT(PinMuxInt!K49,LEN(PinMuxInt!K49)-FIND(".",PinMuxInt!K49)+1))</f>
        <v>gpio3.IO[26]</v>
      </c>
      <c r="L49" s="156" t="str">
        <f>IF(ISERROR(VLOOKUP(LEFT(PinMuxInt!L49,FIND(".",PinMuxInt!L49)-1),Alias!$A$1:$B$200,2,FALSE)),IF(ISERROR(FIND(".",PinMuxInt!L49)),"",LEFT(PinMuxInt!L49,FIND(".",PinMuxInt!L49)-1)),VLOOKUP(LEFT(PinMuxInt!L49,FIND(".",PinMuxInt!L49)-1),Alias!$A$1:$B$200,2,FALSE))&amp;IF(ISERROR(FIND(".",PinMuxInt!L49)),"",RIGHT(PinMuxInt!L49,LEN(PinMuxInt!L49)-FIND(".",PinMuxInt!L49)+1))</f>
        <v>usdhc2.RESET_B</v>
      </c>
      <c r="M49" s="156" t="str">
        <f>IF(ISERROR(VLOOKUP(LEFT(PinMuxInt!M49,FIND(".",PinMuxInt!M49)-1),Alias!$A$1:$B$200,2,FALSE)),IF(ISERROR(FIND(".",PinMuxInt!M49)),"",LEFT(PinMuxInt!M49,FIND(".",PinMuxInt!M49)-1)),VLOOKUP(LEFT(PinMuxInt!M49,FIND(".",PinMuxInt!M49)-1),Alias!$A$1:$B$200,2,FALSE))&amp;IF(ISERROR(FIND(".",PinMuxInt!M49)),"",RIGHT(PinMuxInt!M49,LEN(PinMuxInt!M49)-FIND(".",PinMuxInt!M49)+1))</f>
        <v>sim_m.HBURST[2]</v>
      </c>
      <c r="N49" s="157" t="str">
        <f>IF(ISERROR(VLOOKUP(LEFT(PinMuxInt!N49,FIND(".",PinMuxInt!N49)-1),Alias!$A$1:$B$200,2,FALSE)),IF(ISERROR(FIND(".",PinMuxInt!N49)),"",LEFT(PinMuxInt!N49,FIND(".",PinMuxInt!N49)-1)),VLOOKUP(LEFT(PinMuxInt!N49,FIND(".",PinMuxInt!N49)-1),Alias!$A$1:$B$200,2,FALSE))&amp;IF(ISERROR(FIND(".",PinMuxInt!N49)),"",RIGHT(PinMuxInt!N49,LEN(PinMuxInt!N49)-FIND(".",PinMuxInt!N49)+1))</f>
        <v>gpio3.IO[26]</v>
      </c>
      <c r="P49" s="424" t="s">
        <v>37</v>
      </c>
      <c r="Q49" s="82">
        <v>4</v>
      </c>
      <c r="R49" s="80" t="str">
        <f t="shared" ca="1" si="0"/>
        <v>enet.MDC</v>
      </c>
      <c r="S49" s="424" t="s">
        <v>37</v>
      </c>
      <c r="T49" s="82">
        <v>4</v>
      </c>
      <c r="U49" s="83" t="str">
        <f t="shared" ca="1" si="6"/>
        <v>enet.MDC</v>
      </c>
      <c r="V49" s="424" t="s">
        <v>37</v>
      </c>
      <c r="W49" s="82">
        <v>4</v>
      </c>
      <c r="X49" s="83" t="str">
        <f t="shared" ca="1" si="1"/>
        <v>enet.MDC</v>
      </c>
      <c r="Y49" s="424" t="s">
        <v>37</v>
      </c>
      <c r="Z49" s="82">
        <v>4</v>
      </c>
      <c r="AA49" s="83" t="str">
        <f t="shared" ca="1" si="2"/>
        <v>enet.MDC</v>
      </c>
      <c r="AB49" s="424" t="s">
        <v>37</v>
      </c>
      <c r="AC49" s="82">
        <v>4</v>
      </c>
      <c r="AD49" s="83" t="str">
        <f t="shared" ca="1" si="3"/>
        <v>enet.MDC</v>
      </c>
      <c r="AE49" s="424" t="s">
        <v>37</v>
      </c>
      <c r="AF49" s="82">
        <v>4</v>
      </c>
      <c r="AG49" s="83" t="str">
        <f t="shared" ca="1" si="4"/>
        <v>enet.MDC</v>
      </c>
      <c r="AH49" s="424" t="s">
        <v>37</v>
      </c>
      <c r="AI49" s="82">
        <v>4</v>
      </c>
      <c r="AJ49" s="83" t="str">
        <f t="shared" ca="1" si="7"/>
        <v>enet.MDC</v>
      </c>
      <c r="AK49" s="424" t="s">
        <v>37</v>
      </c>
      <c r="AL49" s="82">
        <v>4</v>
      </c>
      <c r="AM49" s="83" t="str">
        <f t="shared" ca="1" si="8"/>
        <v>enet.MDC</v>
      </c>
      <c r="AN49" s="424" t="s">
        <v>37</v>
      </c>
      <c r="AO49" s="82">
        <v>4</v>
      </c>
      <c r="AP49" s="83" t="str">
        <f t="shared" ca="1" si="5"/>
        <v>enet.MDC</v>
      </c>
    </row>
    <row r="50" spans="2:42" s="15" customFormat="1" ht="15" customHeight="1">
      <c r="B50" s="106" t="s">
        <v>787</v>
      </c>
      <c r="C50" s="107" t="str">
        <f>PinMuxInt!C50</f>
        <v>GPIO_EMC_41</v>
      </c>
      <c r="D50" s="156" t="str">
        <f>IF(ISERROR(VLOOKUP(LEFT(PinMuxInt!D50,FIND(".",PinMuxInt!D50)-1),Alias!$A$1:$B$200,2,FALSE)),IF(ISERROR(FIND(".",PinMuxInt!D50)),"",LEFT(PinMuxInt!D50,FIND(".",PinMuxInt!D50)-1)),VLOOKUP(LEFT(PinMuxInt!D50,FIND(".",PinMuxInt!D50)-1),Alias!$A$1:$B$200,2,FALSE))&amp;IF(ISERROR(FIND(".",PinMuxInt!D50)),"",RIGHT(PinMuxInt!D50,LEN(PinMuxInt!D50)-FIND(".",PinMuxInt!D50)+1))</f>
        <v/>
      </c>
      <c r="E50" s="156" t="str">
        <f>IF(ISERROR(VLOOKUP(LEFT(PinMuxInt!E50,FIND(".",PinMuxInt!E50)-1),Alias!$A$1:$B$200,2,FALSE)),IF(ISERROR(FIND(".",PinMuxInt!E50)),"",LEFT(PinMuxInt!E50,FIND(".",PinMuxInt!E50)-1)),VLOOKUP(LEFT(PinMuxInt!E50,FIND(".",PinMuxInt!E50)-1),Alias!$A$1:$B$200,2,FALSE))&amp;IF(ISERROR(FIND(".",PinMuxInt!E50)),"",RIGHT(PinMuxInt!E50,LEN(PinMuxInt!E50)-FIND(".",PinMuxInt!E50)+1))</f>
        <v/>
      </c>
      <c r="F50" s="156" t="str">
        <f>IF(ISERROR(VLOOKUP(LEFT(PinMuxInt!F50,FIND(".",PinMuxInt!F50)-1),Alias!$A$1:$B$200,2,FALSE)),IF(ISERROR(FIND(".",PinMuxInt!F50)),"",LEFT(PinMuxInt!F50,FIND(".",PinMuxInt!F50)-1)),VLOOKUP(LEFT(PinMuxInt!F50,FIND(".",PinMuxInt!F50)-1),Alias!$A$1:$B$200,2,FALSE))&amp;IF(ISERROR(FIND(".",PinMuxInt!F50)),"",RIGHT(PinMuxInt!F50,LEN(PinMuxInt!F50)-FIND(".",PinMuxInt!F50)+1))</f>
        <v>semc.CSX[0]</v>
      </c>
      <c r="G50" s="156" t="str">
        <f>IF(ISERROR(VLOOKUP(LEFT(PinMuxInt!G50,FIND(".",PinMuxInt!G50)-1),Alias!$A$1:$B$200,2,FALSE)),IF(ISERROR(FIND(".",PinMuxInt!G50)),"",LEFT(PinMuxInt!G50,FIND(".",PinMuxInt!G50)-1)),VLOOKUP(LEFT(PinMuxInt!G50,FIND(".",PinMuxInt!G50)-1),Alias!$A$1:$B$200,2,FALSE))&amp;IF(ISERROR(FIND(".",PinMuxInt!G50)),"",RIGHT(PinMuxInt!G50,LEN(PinMuxInt!G50)-FIND(".",PinMuxInt!G50)+1))</f>
        <v>gpt2.CAPTURE1</v>
      </c>
      <c r="H50" s="156" t="str">
        <f>IF(ISERROR(VLOOKUP(LEFT(PinMuxInt!H50,FIND(".",PinMuxInt!H50)-1),Alias!$A$1:$B$200,2,FALSE)),IF(ISERROR(FIND(".",PinMuxInt!H50)),"",LEFT(PinMuxInt!H50,FIND(".",PinMuxInt!H50)-1)),VLOOKUP(LEFT(PinMuxInt!H50,FIND(".",PinMuxInt!H50)-1),Alias!$A$1:$B$200,2,FALSE))&amp;IF(ISERROR(FIND(".",PinMuxInt!H50)),"",RIGHT(PinMuxInt!H50,LEN(PinMuxInt!H50)-FIND(".",PinMuxInt!H50)+1))</f>
        <v>lpspi1.PCS3</v>
      </c>
      <c r="I50" s="156" t="str">
        <f>IF(ISERROR(VLOOKUP(LEFT(PinMuxInt!I50,FIND(".",PinMuxInt!I50)-1),Alias!$A$1:$B$200,2,FALSE)),IF(ISERROR(FIND(".",PinMuxInt!I50)),"",LEFT(PinMuxInt!I50,FIND(".",PinMuxInt!I50)-1)),VLOOKUP(LEFT(PinMuxInt!I50,FIND(".",PinMuxInt!I50)-1),Alias!$A$1:$B$200,2,FALSE))&amp;IF(ISERROR(FIND(".",PinMuxInt!I50)),"",RIGHT(PinMuxInt!I50,LEN(PinMuxInt!I50)-FIND(".",PinMuxInt!I50)+1))</f>
        <v>usb.OTG2_PWR</v>
      </c>
      <c r="J50" s="156" t="str">
        <f>IF(ISERROR(VLOOKUP(LEFT(PinMuxInt!J50,FIND(".",PinMuxInt!J50)-1),Alias!$A$1:$B$200,2,FALSE)),IF(ISERROR(FIND(".",PinMuxInt!J50)),"",LEFT(PinMuxInt!J50,FIND(".",PinMuxInt!J50)-1)),VLOOKUP(LEFT(PinMuxInt!J50,FIND(".",PinMuxInt!J50)-1),Alias!$A$1:$B$200,2,FALSE))&amp;IF(ISERROR(FIND(".",PinMuxInt!J50)),"",RIGHT(PinMuxInt!J50,LEN(PinMuxInt!J50)-FIND(".",PinMuxInt!J50)+1))</f>
        <v>enet.MDIO</v>
      </c>
      <c r="K50" s="156" t="str">
        <f>IF(ISERROR(VLOOKUP(LEFT(PinMuxInt!K50,FIND(".",PinMuxInt!K50)-1),Alias!$A$1:$B$200,2,FALSE)),IF(ISERROR(FIND(".",PinMuxInt!K50)),"",LEFT(PinMuxInt!K50,FIND(".",PinMuxInt!K50)-1)),VLOOKUP(LEFT(PinMuxInt!K50,FIND(".",PinMuxInt!K50)-1),Alias!$A$1:$B$200,2,FALSE))&amp;IF(ISERROR(FIND(".",PinMuxInt!K50)),"",RIGHT(PinMuxInt!K50,LEN(PinMuxInt!K50)-FIND(".",PinMuxInt!K50)+1))</f>
        <v>gpio3.IO[27]</v>
      </c>
      <c r="L50" s="156" t="str">
        <f>IF(ISERROR(VLOOKUP(LEFT(PinMuxInt!L50,FIND(".",PinMuxInt!L50)-1),Alias!$A$1:$B$200,2,FALSE)),IF(ISERROR(FIND(".",PinMuxInt!L50)),"",LEFT(PinMuxInt!L50,FIND(".",PinMuxInt!L50)-1)),VLOOKUP(LEFT(PinMuxInt!L50,FIND(".",PinMuxInt!L50)-1),Alias!$A$1:$B$200,2,FALSE))&amp;IF(ISERROR(FIND(".",PinMuxInt!L50)),"",RIGHT(PinMuxInt!L50,LEN(PinMuxInt!L50)-FIND(".",PinMuxInt!L50)+1))</f>
        <v>usdhc1.VSELECT</v>
      </c>
      <c r="M50" s="156" t="str">
        <f>IF(ISERROR(VLOOKUP(LEFT(PinMuxInt!M50,FIND(".",PinMuxInt!M50)-1),Alias!$A$1:$B$200,2,FALSE)),IF(ISERROR(FIND(".",PinMuxInt!M50)),"",LEFT(PinMuxInt!M50,FIND(".",PinMuxInt!M50)-1)),VLOOKUP(LEFT(PinMuxInt!M50,FIND(".",PinMuxInt!M50)-1),Alias!$A$1:$B$200,2,FALSE))&amp;IF(ISERROR(FIND(".",PinMuxInt!M50)),"",RIGHT(PinMuxInt!M50,LEN(PinMuxInt!M50)-FIND(".",PinMuxInt!M50)+1))</f>
        <v/>
      </c>
      <c r="N50" s="157" t="str">
        <f>IF(ISERROR(VLOOKUP(LEFT(PinMuxInt!N50,FIND(".",PinMuxInt!N50)-1),Alias!$A$1:$B$200,2,FALSE)),IF(ISERROR(FIND(".",PinMuxInt!N50)),"",LEFT(PinMuxInt!N50,FIND(".",PinMuxInt!N50)-1)),VLOOKUP(LEFT(PinMuxInt!N50,FIND(".",PinMuxInt!N50)-1),Alias!$A$1:$B$200,2,FALSE))&amp;IF(ISERROR(FIND(".",PinMuxInt!N50)),"",RIGHT(PinMuxInt!N50,LEN(PinMuxInt!N50)-FIND(".",PinMuxInt!N50)+1))</f>
        <v>gpio3.IO[27]</v>
      </c>
      <c r="P50" s="428"/>
      <c r="Q50" s="82">
        <v>4</v>
      </c>
      <c r="R50" s="80" t="str">
        <f t="shared" ca="1" si="0"/>
        <v>enet.MDIO</v>
      </c>
      <c r="S50" s="428"/>
      <c r="T50" s="82">
        <v>4</v>
      </c>
      <c r="U50" s="83" t="str">
        <f t="shared" ca="1" si="6"/>
        <v>enet.MDIO</v>
      </c>
      <c r="V50" s="428"/>
      <c r="W50" s="82">
        <v>4</v>
      </c>
      <c r="X50" s="83" t="str">
        <f t="shared" ca="1" si="1"/>
        <v>enet.MDIO</v>
      </c>
      <c r="Y50" s="428"/>
      <c r="Z50" s="82">
        <v>4</v>
      </c>
      <c r="AA50" s="83" t="str">
        <f t="shared" ca="1" si="2"/>
        <v>enet.MDIO</v>
      </c>
      <c r="AB50" s="428"/>
      <c r="AC50" s="82">
        <v>4</v>
      </c>
      <c r="AD50" s="83" t="str">
        <f t="shared" ca="1" si="3"/>
        <v>enet.MDIO</v>
      </c>
      <c r="AE50" s="428"/>
      <c r="AF50" s="82">
        <v>4</v>
      </c>
      <c r="AG50" s="83" t="str">
        <f t="shared" ca="1" si="4"/>
        <v>enet.MDIO</v>
      </c>
      <c r="AH50" s="428"/>
      <c r="AI50" s="82">
        <v>4</v>
      </c>
      <c r="AJ50" s="83" t="str">
        <f t="shared" ca="1" si="7"/>
        <v>enet.MDIO</v>
      </c>
      <c r="AK50" s="428"/>
      <c r="AL50" s="82">
        <v>4</v>
      </c>
      <c r="AM50" s="83" t="str">
        <f t="shared" ca="1" si="8"/>
        <v>enet.MDIO</v>
      </c>
      <c r="AN50" s="428"/>
      <c r="AO50" s="82">
        <v>4</v>
      </c>
      <c r="AP50" s="83" t="str">
        <f t="shared" ca="1" si="5"/>
        <v>enet.MDIO</v>
      </c>
    </row>
    <row r="51" spans="2:42" s="15" customFormat="1" ht="13.5">
      <c r="B51" s="106" t="s">
        <v>788</v>
      </c>
      <c r="C51" s="107" t="str">
        <f>PinMuxInt!C51</f>
        <v>GPIO_AD_B0_00</v>
      </c>
      <c r="D51" s="156" t="str">
        <f>IF(ISERROR(VLOOKUP(LEFT(PinMuxInt!D51,FIND(".",PinMuxInt!D51)-1),Alias!$A$1:$B$200,2,FALSE)),IF(ISERROR(FIND(".",PinMuxInt!D51)),"",LEFT(PinMuxInt!D51,FIND(".",PinMuxInt!D51)-1)),VLOOKUP(LEFT(PinMuxInt!D51,FIND(".",PinMuxInt!D51)-1),Alias!$A$1:$B$200,2,FALSE))&amp;IF(ISERROR(FIND(".",PinMuxInt!D51)),"",RIGHT(PinMuxInt!D51,LEN(PinMuxInt!D51)-FIND(".",PinMuxInt!D51)+1))</f>
        <v/>
      </c>
      <c r="E51" s="156" t="str">
        <f>IF(ISERROR(VLOOKUP(LEFT(PinMuxInt!E51,FIND(".",PinMuxInt!E51)-1),Alias!$A$1:$B$200,2,FALSE)),IF(ISERROR(FIND(".",PinMuxInt!E51)),"",LEFT(PinMuxInt!E51,FIND(".",PinMuxInt!E51)-1)),VLOOKUP(LEFT(PinMuxInt!E51,FIND(".",PinMuxInt!E51)-1),Alias!$A$1:$B$200,2,FALSE))&amp;IF(ISERROR(FIND(".",PinMuxInt!E51)),"",RIGHT(PinMuxInt!E51,LEN(PinMuxInt!E51)-FIND(".",PinMuxInt!E51)+1))</f>
        <v>acmp1.4</v>
      </c>
      <c r="F51" s="156" t="str">
        <f>IF(ISERROR(VLOOKUP(LEFT(PinMuxInt!F51,FIND(".",PinMuxInt!F51)-1),Alias!$A$1:$B$200,2,FALSE)),IF(ISERROR(FIND(".",PinMuxInt!F51)),"",LEFT(PinMuxInt!F51,FIND(".",PinMuxInt!F51)-1)),VLOOKUP(LEFT(PinMuxInt!F51,FIND(".",PinMuxInt!F51)-1),Alias!$A$1:$B$200,2,FALSE))&amp;IF(ISERROR(FIND(".",PinMuxInt!F51)),"",RIGHT(PinMuxInt!F51,LEN(PinMuxInt!F51)-FIND(".",PinMuxInt!F51)+1))</f>
        <v>flexpwm2.PWMA[3]</v>
      </c>
      <c r="G51" s="156" t="str">
        <f>IF(ISERROR(VLOOKUP(LEFT(PinMuxInt!G51,FIND(".",PinMuxInt!G51)-1),Alias!$A$1:$B$200,2,FALSE)),IF(ISERROR(FIND(".",PinMuxInt!G51)),"",LEFT(PinMuxInt!G51,FIND(".",PinMuxInt!G51)-1)),VLOOKUP(LEFT(PinMuxInt!G51,FIND(".",PinMuxInt!G51)-1),Alias!$A$1:$B$200,2,FALSE))&amp;IF(ISERROR(FIND(".",PinMuxInt!G51)),"",RIGHT(PinMuxInt!G51,LEN(PinMuxInt!G51)-FIND(".",PinMuxInt!G51)+1))</f>
        <v>xbar1.XBAR_INOUT[14]</v>
      </c>
      <c r="H51" s="156" t="str">
        <f>IF(ISERROR(VLOOKUP(LEFT(PinMuxInt!H51,FIND(".",PinMuxInt!H51)-1),Alias!$A$1:$B$200,2,FALSE)),IF(ISERROR(FIND(".",PinMuxInt!H51)),"",LEFT(PinMuxInt!H51,FIND(".",PinMuxInt!H51)-1)),VLOOKUP(LEFT(PinMuxInt!H51,FIND(".",PinMuxInt!H51)-1),Alias!$A$1:$B$200,2,FALSE))&amp;IF(ISERROR(FIND(".",PinMuxInt!H51)),"",RIGHT(PinMuxInt!H51,LEN(PinMuxInt!H51)-FIND(".",PinMuxInt!H51)+1))</f>
        <v>anatop.32K_OUT</v>
      </c>
      <c r="I51" s="156" t="str">
        <f>IF(ISERROR(VLOOKUP(LEFT(PinMuxInt!I51,FIND(".",PinMuxInt!I51)-1),Alias!$A$1:$B$200,2,FALSE)),IF(ISERROR(FIND(".",PinMuxInt!I51)),"",LEFT(PinMuxInt!I51,FIND(".",PinMuxInt!I51)-1)),VLOOKUP(LEFT(PinMuxInt!I51,FIND(".",PinMuxInt!I51)-1),Alias!$A$1:$B$200,2,FALSE))&amp;IF(ISERROR(FIND(".",PinMuxInt!I51)),"",RIGHT(PinMuxInt!I51,LEN(PinMuxInt!I51)-FIND(".",PinMuxInt!I51)+1))</f>
        <v>anatop.OTG2_ID</v>
      </c>
      <c r="J51" s="156" t="str">
        <f>IF(ISERROR(VLOOKUP(LEFT(PinMuxInt!J51,FIND(".",PinMuxInt!J51)-1),Alias!$A$1:$B$200,2,FALSE)),IF(ISERROR(FIND(".",PinMuxInt!J51)),"",LEFT(PinMuxInt!J51,FIND(".",PinMuxInt!J51)-1)),VLOOKUP(LEFT(PinMuxInt!J51,FIND(".",PinMuxInt!J51)-1),Alias!$A$1:$B$200,2,FALSE))&amp;IF(ISERROR(FIND(".",PinMuxInt!J51)),"",RIGHT(PinMuxInt!J51,LEN(PinMuxInt!J51)-FIND(".",PinMuxInt!J51)+1))</f>
        <v>lpi2c1.SCLS</v>
      </c>
      <c r="K51" s="156" t="str">
        <f>IF(ISERROR(VLOOKUP(LEFT(PinMuxInt!K51,FIND(".",PinMuxInt!K51)-1),Alias!$A$1:$B$200,2,FALSE)),IF(ISERROR(FIND(".",PinMuxInt!K51)),"",LEFT(PinMuxInt!K51,FIND(".",PinMuxInt!K51)-1)),VLOOKUP(LEFT(PinMuxInt!K51,FIND(".",PinMuxInt!K51)-1),Alias!$A$1:$B$200,2,FALSE))&amp;IF(ISERROR(FIND(".",PinMuxInt!K51)),"",RIGHT(PinMuxInt!K51,LEN(PinMuxInt!K51)-FIND(".",PinMuxInt!K51)+1))</f>
        <v>gpio1.IO[0]</v>
      </c>
      <c r="L51" s="156" t="str">
        <f>IF(ISERROR(VLOOKUP(LEFT(PinMuxInt!L51,FIND(".",PinMuxInt!L51)-1),Alias!$A$1:$B$200,2,FALSE)),IF(ISERROR(FIND(".",PinMuxInt!L51)),"",LEFT(PinMuxInt!L51,FIND(".",PinMuxInt!L51)-1)),VLOOKUP(LEFT(PinMuxInt!L51,FIND(".",PinMuxInt!L51)-1),Alias!$A$1:$B$200,2,FALSE))&amp;IF(ISERROR(FIND(".",PinMuxInt!L51)),"",RIGHT(PinMuxInt!L51,LEN(PinMuxInt!L51)-FIND(".",PinMuxInt!L51)+1))</f>
        <v>usdhc1.RESET_B</v>
      </c>
      <c r="M51" s="156" t="str">
        <f>IF(ISERROR(VLOOKUP(LEFT(PinMuxInt!M51,FIND(".",PinMuxInt!M51)-1),Alias!$A$1:$B$200,2,FALSE)),IF(ISERROR(FIND(".",PinMuxInt!M51)),"",LEFT(PinMuxInt!M51,FIND(".",PinMuxInt!M51)-1)),VLOOKUP(LEFT(PinMuxInt!M51,FIND(".",PinMuxInt!M51)-1),Alias!$A$1:$B$200,2,FALSE))&amp;IF(ISERROR(FIND(".",PinMuxInt!M51)),"",RIGHT(PinMuxInt!M51,LEN(PinMuxInt!M51)-FIND(".",PinMuxInt!M51)+1))</f>
        <v>lpspi3.SCK</v>
      </c>
      <c r="N51" s="157" t="str">
        <f>IF(ISERROR(VLOOKUP(LEFT(PinMuxInt!N51,FIND(".",PinMuxInt!N51)-1),Alias!$A$1:$B$200,2,FALSE)),IF(ISERROR(FIND(".",PinMuxInt!N51)),"",LEFT(PinMuxInt!N51,FIND(".",PinMuxInt!N51)-1)),VLOOKUP(LEFT(PinMuxInt!N51,FIND(".",PinMuxInt!N51)-1),Alias!$A$1:$B$200,2,FALSE))&amp;IF(ISERROR(FIND(".",PinMuxInt!N51)),"",RIGHT(PinMuxInt!N51,LEN(PinMuxInt!N51)-FIND(".",PinMuxInt!N51)+1))</f>
        <v>gpio1.IO[0]</v>
      </c>
      <c r="P51" s="429" t="s">
        <v>1093</v>
      </c>
      <c r="Q51" s="82">
        <v>3</v>
      </c>
      <c r="R51" s="80" t="str">
        <f t="shared" ca="1" si="0"/>
        <v>anatop.OTG2_ID</v>
      </c>
      <c r="S51" s="429" t="s">
        <v>1093</v>
      </c>
      <c r="T51" s="82">
        <v>3</v>
      </c>
      <c r="U51" s="83" t="str">
        <f t="shared" ca="1" si="6"/>
        <v>anatop.OTG2_ID</v>
      </c>
      <c r="V51" s="429" t="s">
        <v>1093</v>
      </c>
      <c r="W51" s="82">
        <v>3</v>
      </c>
      <c r="X51" s="83" t="str">
        <f t="shared" ca="1" si="1"/>
        <v>anatop.OTG2_ID</v>
      </c>
      <c r="Y51" s="429" t="s">
        <v>1093</v>
      </c>
      <c r="Z51" s="82">
        <v>3</v>
      </c>
      <c r="AA51" s="83" t="str">
        <f t="shared" ca="1" si="2"/>
        <v>anatop.OTG2_ID</v>
      </c>
      <c r="AB51" s="429" t="s">
        <v>1093</v>
      </c>
      <c r="AC51" s="82">
        <v>3</v>
      </c>
      <c r="AD51" s="83" t="str">
        <f t="shared" ca="1" si="3"/>
        <v>anatop.OTG2_ID</v>
      </c>
      <c r="AE51" s="429" t="s">
        <v>1093</v>
      </c>
      <c r="AF51" s="82">
        <v>3</v>
      </c>
      <c r="AG51" s="83" t="str">
        <f t="shared" ca="1" si="4"/>
        <v>anatop.OTG2_ID</v>
      </c>
      <c r="AH51" s="121" t="s">
        <v>533</v>
      </c>
      <c r="AI51" s="82">
        <v>3</v>
      </c>
      <c r="AJ51" s="83" t="str">
        <f t="shared" ca="1" si="7"/>
        <v>anatop.OTG2_ID</v>
      </c>
      <c r="AK51" s="121" t="s">
        <v>533</v>
      </c>
      <c r="AL51" s="82">
        <v>3</v>
      </c>
      <c r="AM51" s="83" t="str">
        <f t="shared" ca="1" si="8"/>
        <v>anatop.OTG2_ID</v>
      </c>
      <c r="AN51" s="121" t="s">
        <v>533</v>
      </c>
      <c r="AO51" s="82">
        <v>3</v>
      </c>
      <c r="AP51" s="83" t="str">
        <f t="shared" ca="1" si="5"/>
        <v>anatop.OTG2_ID</v>
      </c>
    </row>
    <row r="52" spans="2:42" s="15" customFormat="1" ht="13.5">
      <c r="B52" s="106" t="s">
        <v>788</v>
      </c>
      <c r="C52" s="107" t="str">
        <f>PinMuxInt!C52</f>
        <v>GPIO_AD_B0_01</v>
      </c>
      <c r="D52" s="156" t="str">
        <f>IF(ISERROR(VLOOKUP(LEFT(PinMuxInt!D52,FIND(".",PinMuxInt!D52)-1),Alias!$A$1:$B$200,2,FALSE)),IF(ISERROR(FIND(".",PinMuxInt!D52)),"",LEFT(PinMuxInt!D52,FIND(".",PinMuxInt!D52)-1)),VLOOKUP(LEFT(PinMuxInt!D52,FIND(".",PinMuxInt!D52)-1),Alias!$A$1:$B$200,2,FALSE))&amp;IF(ISERROR(FIND(".",PinMuxInt!D52)),"",RIGHT(PinMuxInt!D52,LEN(PinMuxInt!D52)-FIND(".",PinMuxInt!D52)+1))</f>
        <v/>
      </c>
      <c r="E52" s="156" t="str">
        <f>IF(ISERROR(VLOOKUP(LEFT(PinMuxInt!E52,FIND(".",PinMuxInt!E52)-1),Alias!$A$1:$B$200,2,FALSE)),IF(ISERROR(FIND(".",PinMuxInt!E52)),"",LEFT(PinMuxInt!E52,FIND(".",PinMuxInt!E52)-1)),VLOOKUP(LEFT(PinMuxInt!E52,FIND(".",PinMuxInt!E52)-1),Alias!$A$1:$B$200,2,FALSE))&amp;IF(ISERROR(FIND(".",PinMuxInt!E52)),"",RIGHT(PinMuxInt!E52,LEN(PinMuxInt!E52)-FIND(".",PinMuxInt!E52)+1))</f>
        <v>acmp2.4</v>
      </c>
      <c r="F52" s="156" t="str">
        <f>IF(ISERROR(VLOOKUP(LEFT(PinMuxInt!F52,FIND(".",PinMuxInt!F52)-1),Alias!$A$1:$B$200,2,FALSE)),IF(ISERROR(FIND(".",PinMuxInt!F52)),"",LEFT(PinMuxInt!F52,FIND(".",PinMuxInt!F52)-1)),VLOOKUP(LEFT(PinMuxInt!F52,FIND(".",PinMuxInt!F52)-1),Alias!$A$1:$B$200,2,FALSE))&amp;IF(ISERROR(FIND(".",PinMuxInt!F52)),"",RIGHT(PinMuxInt!F52,LEN(PinMuxInt!F52)-FIND(".",PinMuxInt!F52)+1))</f>
        <v>flexpwm2.PWMB[3]</v>
      </c>
      <c r="G52" s="156" t="str">
        <f>IF(ISERROR(VLOOKUP(LEFT(PinMuxInt!G52,FIND(".",PinMuxInt!G52)-1),Alias!$A$1:$B$200,2,FALSE)),IF(ISERROR(FIND(".",PinMuxInt!G52)),"",LEFT(PinMuxInt!G52,FIND(".",PinMuxInt!G52)-1)),VLOOKUP(LEFT(PinMuxInt!G52,FIND(".",PinMuxInt!G52)-1),Alias!$A$1:$B$200,2,FALSE))&amp;IF(ISERROR(FIND(".",PinMuxInt!G52)),"",RIGHT(PinMuxInt!G52,LEN(PinMuxInt!G52)-FIND(".",PinMuxInt!G52)+1))</f>
        <v>xbar1.XBAR_INOUT[15]</v>
      </c>
      <c r="H52" s="156" t="str">
        <f>IF(ISERROR(VLOOKUP(LEFT(PinMuxInt!H52,FIND(".",PinMuxInt!H52)-1),Alias!$A$1:$B$200,2,FALSE)),IF(ISERROR(FIND(".",PinMuxInt!H52)),"",LEFT(PinMuxInt!H52,FIND(".",PinMuxInt!H52)-1)),VLOOKUP(LEFT(PinMuxInt!H52,FIND(".",PinMuxInt!H52)-1),Alias!$A$1:$B$200,2,FALSE))&amp;IF(ISERROR(FIND(".",PinMuxInt!H52)),"",RIGHT(PinMuxInt!H52,LEN(PinMuxInt!H52)-FIND(".",PinMuxInt!H52)+1))</f>
        <v>anatop.24M_OUT</v>
      </c>
      <c r="I52" s="156" t="str">
        <f>IF(ISERROR(VLOOKUP(LEFT(PinMuxInt!I52,FIND(".",PinMuxInt!I52)-1),Alias!$A$1:$B$200,2,FALSE)),IF(ISERROR(FIND(".",PinMuxInt!I52)),"",LEFT(PinMuxInt!I52,FIND(".",PinMuxInt!I52)-1)),VLOOKUP(LEFT(PinMuxInt!I52,FIND(".",PinMuxInt!I52)-1),Alias!$A$1:$B$200,2,FALSE))&amp;IF(ISERROR(FIND(".",PinMuxInt!I52)),"",RIGHT(PinMuxInt!I52,LEN(PinMuxInt!I52)-FIND(".",PinMuxInt!I52)+1))</f>
        <v>anatop.OTG1_ID</v>
      </c>
      <c r="J52" s="156" t="str">
        <f>IF(ISERROR(VLOOKUP(LEFT(PinMuxInt!J52,FIND(".",PinMuxInt!J52)-1),Alias!$A$1:$B$200,2,FALSE)),IF(ISERROR(FIND(".",PinMuxInt!J52)),"",LEFT(PinMuxInt!J52,FIND(".",PinMuxInt!J52)-1)),VLOOKUP(LEFT(PinMuxInt!J52,FIND(".",PinMuxInt!J52)-1),Alias!$A$1:$B$200,2,FALSE))&amp;IF(ISERROR(FIND(".",PinMuxInt!J52)),"",RIGHT(PinMuxInt!J52,LEN(PinMuxInt!J52)-FIND(".",PinMuxInt!J52)+1))</f>
        <v>lpi2c1.SDAS</v>
      </c>
      <c r="K52" s="156" t="str">
        <f>IF(ISERROR(VLOOKUP(LEFT(PinMuxInt!K52,FIND(".",PinMuxInt!K52)-1),Alias!$A$1:$B$200,2,FALSE)),IF(ISERROR(FIND(".",PinMuxInt!K52)),"",LEFT(PinMuxInt!K52,FIND(".",PinMuxInt!K52)-1)),VLOOKUP(LEFT(PinMuxInt!K52,FIND(".",PinMuxInt!K52)-1),Alias!$A$1:$B$200,2,FALSE))&amp;IF(ISERROR(FIND(".",PinMuxInt!K52)),"",RIGHT(PinMuxInt!K52,LEN(PinMuxInt!K52)-FIND(".",PinMuxInt!K52)+1))</f>
        <v>gpio1.IO[1]</v>
      </c>
      <c r="L52" s="156" t="str">
        <f>IF(ISERROR(VLOOKUP(LEFT(PinMuxInt!L52,FIND(".",PinMuxInt!L52)-1),Alias!$A$1:$B$200,2,FALSE)),IF(ISERROR(FIND(".",PinMuxInt!L52)),"",LEFT(PinMuxInt!L52,FIND(".",PinMuxInt!L52)-1)),VLOOKUP(LEFT(PinMuxInt!L52,FIND(".",PinMuxInt!L52)-1),Alias!$A$1:$B$200,2,FALSE))&amp;IF(ISERROR(FIND(".",PinMuxInt!L52)),"",RIGHT(PinMuxInt!L52,LEN(PinMuxInt!L52)-FIND(".",PinMuxInt!L52)+1))</f>
        <v>ewm.EWM_OUT_B</v>
      </c>
      <c r="M52" s="156" t="str">
        <f>IF(ISERROR(VLOOKUP(LEFT(PinMuxInt!M52,FIND(".",PinMuxInt!M52)-1),Alias!$A$1:$B$200,2,FALSE)),IF(ISERROR(FIND(".",PinMuxInt!M52)),"",LEFT(PinMuxInt!M52,FIND(".",PinMuxInt!M52)-1)),VLOOKUP(LEFT(PinMuxInt!M52,FIND(".",PinMuxInt!M52)-1),Alias!$A$1:$B$200,2,FALSE))&amp;IF(ISERROR(FIND(".",PinMuxInt!M52)),"",RIGHT(PinMuxInt!M52,LEN(PinMuxInt!M52)-FIND(".",PinMuxInt!M52)+1))</f>
        <v>lpspi3.SDO</v>
      </c>
      <c r="N52" s="157" t="str">
        <f>IF(ISERROR(VLOOKUP(LEFT(PinMuxInt!N52,FIND(".",PinMuxInt!N52)-1),Alias!$A$1:$B$200,2,FALSE)),IF(ISERROR(FIND(".",PinMuxInt!N52)),"",LEFT(PinMuxInt!N52,FIND(".",PinMuxInt!N52)-1)),VLOOKUP(LEFT(PinMuxInt!N52,FIND(".",PinMuxInt!N52)-1),Alias!$A$1:$B$200,2,FALSE))&amp;IF(ISERROR(FIND(".",PinMuxInt!N52)),"",RIGHT(PinMuxInt!N52,LEN(PinMuxInt!N52)-FIND(".",PinMuxInt!N52)+1))</f>
        <v>gpio1.IO[1]</v>
      </c>
      <c r="P52" s="430"/>
      <c r="Q52" s="82">
        <v>3</v>
      </c>
      <c r="R52" s="80" t="str">
        <f t="shared" ca="1" si="0"/>
        <v>anatop.OTG1_ID</v>
      </c>
      <c r="S52" s="430"/>
      <c r="T52" s="82">
        <v>3</v>
      </c>
      <c r="U52" s="83" t="str">
        <f t="shared" ca="1" si="6"/>
        <v>anatop.OTG1_ID</v>
      </c>
      <c r="V52" s="430"/>
      <c r="W52" s="82">
        <v>3</v>
      </c>
      <c r="X52" s="83" t="str">
        <f t="shared" ca="1" si="1"/>
        <v>anatop.OTG1_ID</v>
      </c>
      <c r="Y52" s="430"/>
      <c r="Z52" s="82">
        <v>3</v>
      </c>
      <c r="AA52" s="83" t="str">
        <f t="shared" ca="1" si="2"/>
        <v>anatop.OTG1_ID</v>
      </c>
      <c r="AB52" s="430"/>
      <c r="AC52" s="82">
        <v>3</v>
      </c>
      <c r="AD52" s="83" t="str">
        <f t="shared" ca="1" si="3"/>
        <v>anatop.OTG1_ID</v>
      </c>
      <c r="AE52" s="430"/>
      <c r="AF52" s="82">
        <v>3</v>
      </c>
      <c r="AG52" s="83" t="str">
        <f t="shared" ca="1" si="4"/>
        <v>anatop.OTG1_ID</v>
      </c>
      <c r="AH52" s="121" t="s">
        <v>461</v>
      </c>
      <c r="AI52" s="82">
        <v>6</v>
      </c>
      <c r="AJ52" s="83" t="str">
        <f t="shared" ca="1" si="7"/>
        <v>ewm.EWM_OUT_B</v>
      </c>
      <c r="AK52" s="121" t="s">
        <v>461</v>
      </c>
      <c r="AL52" s="82">
        <v>6</v>
      </c>
      <c r="AM52" s="83" t="str">
        <f t="shared" ca="1" si="8"/>
        <v>ewm.EWM_OUT_B</v>
      </c>
      <c r="AN52" s="121" t="s">
        <v>461</v>
      </c>
      <c r="AO52" s="82">
        <v>6</v>
      </c>
      <c r="AP52" s="83" t="str">
        <f t="shared" ca="1" si="5"/>
        <v>ewm.EWM_OUT_B</v>
      </c>
    </row>
    <row r="53" spans="2:42" s="15" customFormat="1" ht="13.5">
      <c r="B53" s="106" t="s">
        <v>788</v>
      </c>
      <c r="C53" s="107" t="str">
        <f>PinMuxInt!C53</f>
        <v>GPIO_AD_B0_02</v>
      </c>
      <c r="D53" s="156" t="str">
        <f>IF(ISERROR(VLOOKUP(LEFT(PinMuxInt!D53,FIND(".",PinMuxInt!D53)-1),Alias!$A$1:$B$200,2,FALSE)),IF(ISERROR(FIND(".",PinMuxInt!D53)),"",LEFT(PinMuxInt!D53,FIND(".",PinMuxInt!D53)-1)),VLOOKUP(LEFT(PinMuxInt!D53,FIND(".",PinMuxInt!D53)-1),Alias!$A$1:$B$200,2,FALSE))&amp;IF(ISERROR(FIND(".",PinMuxInt!D53)),"",RIGHT(PinMuxInt!D53,LEN(PinMuxInt!D53)-FIND(".",PinMuxInt!D53)+1))</f>
        <v/>
      </c>
      <c r="E53" s="156" t="str">
        <f>IF(ISERROR(VLOOKUP(LEFT(PinMuxInt!E53,FIND(".",PinMuxInt!E53)-1),Alias!$A$1:$B$200,2,FALSE)),IF(ISERROR(FIND(".",PinMuxInt!E53)),"",LEFT(PinMuxInt!E53,FIND(".",PinMuxInt!E53)-1)),VLOOKUP(LEFT(PinMuxInt!E53,FIND(".",PinMuxInt!E53)-1),Alias!$A$1:$B$200,2,FALSE))&amp;IF(ISERROR(FIND(".",PinMuxInt!E53)),"",RIGHT(PinMuxInt!E53,LEN(PinMuxInt!E53)-FIND(".",PinMuxInt!E53)+1))</f>
        <v>acmp3.4</v>
      </c>
      <c r="F53" s="156" t="str">
        <f>IF(ISERROR(VLOOKUP(LEFT(PinMuxInt!F53,FIND(".",PinMuxInt!F53)-1),Alias!$A$1:$B$200,2,FALSE)),IF(ISERROR(FIND(".",PinMuxInt!F53)),"",LEFT(PinMuxInt!F53,FIND(".",PinMuxInt!F53)-1)),VLOOKUP(LEFT(PinMuxInt!F53,FIND(".",PinMuxInt!F53)-1),Alias!$A$1:$B$200,2,FALSE))&amp;IF(ISERROR(FIND(".",PinMuxInt!F53)),"",RIGHT(PinMuxInt!F53,LEN(PinMuxInt!F53)-FIND(".",PinMuxInt!F53)+1))</f>
        <v>flexcan2.TX</v>
      </c>
      <c r="G53" s="156" t="str">
        <f>IF(ISERROR(VLOOKUP(LEFT(PinMuxInt!G53,FIND(".",PinMuxInt!G53)-1),Alias!$A$1:$B$200,2,FALSE)),IF(ISERROR(FIND(".",PinMuxInt!G53)),"",LEFT(PinMuxInt!G53,FIND(".",PinMuxInt!G53)-1)),VLOOKUP(LEFT(PinMuxInt!G53,FIND(".",PinMuxInt!G53)-1),Alias!$A$1:$B$200,2,FALSE))&amp;IF(ISERROR(FIND(".",PinMuxInt!G53)),"",RIGHT(PinMuxInt!G53,LEN(PinMuxInt!G53)-FIND(".",PinMuxInt!G53)+1))</f>
        <v>xbar1.XBAR_INOUT[16]</v>
      </c>
      <c r="H53" s="156" t="str">
        <f>IF(ISERROR(VLOOKUP(LEFT(PinMuxInt!H53,FIND(".",PinMuxInt!H53)-1),Alias!$A$1:$B$200,2,FALSE)),IF(ISERROR(FIND(".",PinMuxInt!H53)),"",LEFT(PinMuxInt!H53,FIND(".",PinMuxInt!H53)-1)),VLOOKUP(LEFT(PinMuxInt!H53,FIND(".",PinMuxInt!H53)-1),Alias!$A$1:$B$200,2,FALSE))&amp;IF(ISERROR(FIND(".",PinMuxInt!H53)),"",RIGHT(PinMuxInt!H53,LEN(PinMuxInt!H53)-FIND(".",PinMuxInt!H53)+1))</f>
        <v>lpuart6.TX</v>
      </c>
      <c r="I53" s="156" t="str">
        <f>IF(ISERROR(VLOOKUP(LEFT(PinMuxInt!I53,FIND(".",PinMuxInt!I53)-1),Alias!$A$1:$B$200,2,FALSE)),IF(ISERROR(FIND(".",PinMuxInt!I53)),"",LEFT(PinMuxInt!I53,FIND(".",PinMuxInt!I53)-1)),VLOOKUP(LEFT(PinMuxInt!I53,FIND(".",PinMuxInt!I53)-1),Alias!$A$1:$B$200,2,FALSE))&amp;IF(ISERROR(FIND(".",PinMuxInt!I53)),"",RIGHT(PinMuxInt!I53,LEN(PinMuxInt!I53)-FIND(".",PinMuxInt!I53)+1))</f>
        <v>usb.OTG1_PWR</v>
      </c>
      <c r="J53" s="156" t="str">
        <f>IF(ISERROR(VLOOKUP(LEFT(PinMuxInt!J53,FIND(".",PinMuxInt!J53)-1),Alias!$A$1:$B$200,2,FALSE)),IF(ISERROR(FIND(".",PinMuxInt!J53)),"",LEFT(PinMuxInt!J53,FIND(".",PinMuxInt!J53)-1)),VLOOKUP(LEFT(PinMuxInt!J53,FIND(".",PinMuxInt!J53)-1),Alias!$A$1:$B$200,2,FALSE))&amp;IF(ISERROR(FIND(".",PinMuxInt!J53)),"",RIGHT(PinMuxInt!J53,LEN(PinMuxInt!J53)-FIND(".",PinMuxInt!J53)+1))</f>
        <v>flexpwm1.PWMX[0]</v>
      </c>
      <c r="K53" s="156" t="str">
        <f>IF(ISERROR(VLOOKUP(LEFT(PinMuxInt!K53,FIND(".",PinMuxInt!K53)-1),Alias!$A$1:$B$200,2,FALSE)),IF(ISERROR(FIND(".",PinMuxInt!K53)),"",LEFT(PinMuxInt!K53,FIND(".",PinMuxInt!K53)-1)),VLOOKUP(LEFT(PinMuxInt!K53,FIND(".",PinMuxInt!K53)-1),Alias!$A$1:$B$200,2,FALSE))&amp;IF(ISERROR(FIND(".",PinMuxInt!K53)),"",RIGHT(PinMuxInt!K53,LEN(PinMuxInt!K53)-FIND(".",PinMuxInt!K53)+1))</f>
        <v>gpio1.IO[2]</v>
      </c>
      <c r="L53" s="156" t="str">
        <f>IF(ISERROR(VLOOKUP(LEFT(PinMuxInt!L53,FIND(".",PinMuxInt!L53)-1),Alias!$A$1:$B$200,2,FALSE)),IF(ISERROR(FIND(".",PinMuxInt!L53)),"",LEFT(PinMuxInt!L53,FIND(".",PinMuxInt!L53)-1)),VLOOKUP(LEFT(PinMuxInt!L53,FIND(".",PinMuxInt!L53)-1),Alias!$A$1:$B$200,2,FALSE))&amp;IF(ISERROR(FIND(".",PinMuxInt!L53)),"",RIGHT(PinMuxInt!L53,LEN(PinMuxInt!L53)-FIND(".",PinMuxInt!L53)+1))</f>
        <v>lpi2c1.HREQ</v>
      </c>
      <c r="M53" s="156" t="str">
        <f>IF(ISERROR(VLOOKUP(LEFT(PinMuxInt!M53,FIND(".",PinMuxInt!M53)-1),Alias!$A$1:$B$200,2,FALSE)),IF(ISERROR(FIND(".",PinMuxInt!M53)),"",LEFT(PinMuxInt!M53,FIND(".",PinMuxInt!M53)-1)),VLOOKUP(LEFT(PinMuxInt!M53,FIND(".",PinMuxInt!M53)-1),Alias!$A$1:$B$200,2,FALSE))&amp;IF(ISERROR(FIND(".",PinMuxInt!M53)),"",RIGHT(PinMuxInt!M53,LEN(PinMuxInt!M53)-FIND(".",PinMuxInt!M53)+1))</f>
        <v>lpspi3.SDI</v>
      </c>
      <c r="N53" s="157" t="str">
        <f>IF(ISERROR(VLOOKUP(LEFT(PinMuxInt!N53,FIND(".",PinMuxInt!N53)-1),Alias!$A$1:$B$200,2,FALSE)),IF(ISERROR(FIND(".",PinMuxInt!N53)),"",LEFT(PinMuxInt!N53,FIND(".",PinMuxInt!N53)-1)),VLOOKUP(LEFT(PinMuxInt!N53,FIND(".",PinMuxInt!N53)-1),Alias!$A$1:$B$200,2,FALSE))&amp;IF(ISERROR(FIND(".",PinMuxInt!N53)),"",RIGHT(PinMuxInt!N53,LEN(PinMuxInt!N53)-FIND(".",PinMuxInt!N53)+1))</f>
        <v>gpio1.IO[2]</v>
      </c>
      <c r="P53" s="430"/>
      <c r="Q53" s="82">
        <v>3</v>
      </c>
      <c r="R53" s="80" t="str">
        <f t="shared" ca="1" si="0"/>
        <v>usb.OTG1_PWR</v>
      </c>
      <c r="S53" s="430"/>
      <c r="T53" s="82">
        <v>3</v>
      </c>
      <c r="U53" s="83" t="str">
        <f t="shared" ca="1" si="6"/>
        <v>usb.OTG1_PWR</v>
      </c>
      <c r="V53" s="430"/>
      <c r="W53" s="82">
        <v>3</v>
      </c>
      <c r="X53" s="83" t="str">
        <f t="shared" ca="1" si="1"/>
        <v>usb.OTG1_PWR</v>
      </c>
      <c r="Y53" s="430"/>
      <c r="Z53" s="82">
        <v>3</v>
      </c>
      <c r="AA53" s="83" t="str">
        <f t="shared" ca="1" si="2"/>
        <v>usb.OTG1_PWR</v>
      </c>
      <c r="AB53" s="430"/>
      <c r="AC53" s="82">
        <v>3</v>
      </c>
      <c r="AD53" s="83" t="str">
        <f t="shared" ca="1" si="3"/>
        <v>usb.OTG1_PWR</v>
      </c>
      <c r="AE53" s="430"/>
      <c r="AF53" s="82">
        <v>3</v>
      </c>
      <c r="AG53" s="83" t="str">
        <f t="shared" ca="1" si="4"/>
        <v>usb.OTG1_PWR</v>
      </c>
      <c r="AH53" s="424" t="s">
        <v>1189</v>
      </c>
      <c r="AI53" s="82">
        <v>0</v>
      </c>
      <c r="AJ53" s="83" t="str">
        <f t="shared" ca="1" si="7"/>
        <v>flexcan2.TX</v>
      </c>
      <c r="AK53" s="424" t="s">
        <v>1189</v>
      </c>
      <c r="AL53" s="82">
        <v>0</v>
      </c>
      <c r="AM53" s="83" t="str">
        <f t="shared" ca="1" si="8"/>
        <v>flexcan2.TX</v>
      </c>
      <c r="AN53" s="424" t="s">
        <v>1189</v>
      </c>
      <c r="AO53" s="82">
        <v>0</v>
      </c>
      <c r="AP53" s="83" t="str">
        <f t="shared" ca="1" si="5"/>
        <v>flexcan2.TX</v>
      </c>
    </row>
    <row r="54" spans="2:42" s="15" customFormat="1" ht="13.5">
      <c r="B54" s="106" t="s">
        <v>788</v>
      </c>
      <c r="C54" s="107" t="str">
        <f>PinMuxInt!C54</f>
        <v>GPIO_AD_B0_03</v>
      </c>
      <c r="D54" s="156" t="str">
        <f>IF(ISERROR(VLOOKUP(LEFT(PinMuxInt!D54,FIND(".",PinMuxInt!D54)-1),Alias!$A$1:$B$200,2,FALSE)),IF(ISERROR(FIND(".",PinMuxInt!D54)),"",LEFT(PinMuxInt!D54,FIND(".",PinMuxInt!D54)-1)),VLOOKUP(LEFT(PinMuxInt!D54,FIND(".",PinMuxInt!D54)-1),Alias!$A$1:$B$200,2,FALSE))&amp;IF(ISERROR(FIND(".",PinMuxInt!D54)),"",RIGHT(PinMuxInt!D54,LEN(PinMuxInt!D54)-FIND(".",PinMuxInt!D54)+1))</f>
        <v/>
      </c>
      <c r="E54" s="156" t="str">
        <f>IF(ISERROR(VLOOKUP(LEFT(PinMuxInt!E54,FIND(".",PinMuxInt!E54)-1),Alias!$A$1:$B$200,2,FALSE)),IF(ISERROR(FIND(".",PinMuxInt!E54)),"",LEFT(PinMuxInt!E54,FIND(".",PinMuxInt!E54)-1)),VLOOKUP(LEFT(PinMuxInt!E54,FIND(".",PinMuxInt!E54)-1),Alias!$A$1:$B$200,2,FALSE))&amp;IF(ISERROR(FIND(".",PinMuxInt!E54)),"",RIGHT(PinMuxInt!E54,LEN(PinMuxInt!E54)-FIND(".",PinMuxInt!E54)+1))</f>
        <v>acmp4.4</v>
      </c>
      <c r="F54" s="156" t="str">
        <f>IF(ISERROR(VLOOKUP(LEFT(PinMuxInt!F54,FIND(".",PinMuxInt!F54)-1),Alias!$A$1:$B$200,2,FALSE)),IF(ISERROR(FIND(".",PinMuxInt!F54)),"",LEFT(PinMuxInt!F54,FIND(".",PinMuxInt!F54)-1)),VLOOKUP(LEFT(PinMuxInt!F54,FIND(".",PinMuxInt!F54)-1),Alias!$A$1:$B$200,2,FALSE))&amp;IF(ISERROR(FIND(".",PinMuxInt!F54)),"",RIGHT(PinMuxInt!F54,LEN(PinMuxInt!F54)-FIND(".",PinMuxInt!F54)+1))</f>
        <v>flexcan2.RX</v>
      </c>
      <c r="G54" s="156" t="str">
        <f>IF(ISERROR(VLOOKUP(LEFT(PinMuxInt!G54,FIND(".",PinMuxInt!G54)-1),Alias!$A$1:$B$200,2,FALSE)),IF(ISERROR(FIND(".",PinMuxInt!G54)),"",LEFT(PinMuxInt!G54,FIND(".",PinMuxInt!G54)-1)),VLOOKUP(LEFT(PinMuxInt!G54,FIND(".",PinMuxInt!G54)-1),Alias!$A$1:$B$200,2,FALSE))&amp;IF(ISERROR(FIND(".",PinMuxInt!G54)),"",RIGHT(PinMuxInt!G54,LEN(PinMuxInt!G54)-FIND(".",PinMuxInt!G54)+1))</f>
        <v>xbar1.XBAR_INOUT[17]</v>
      </c>
      <c r="H54" s="156" t="str">
        <f>IF(ISERROR(VLOOKUP(LEFT(PinMuxInt!H54,FIND(".",PinMuxInt!H54)-1),Alias!$A$1:$B$200,2,FALSE)),IF(ISERROR(FIND(".",PinMuxInt!H54)),"",LEFT(PinMuxInt!H54,FIND(".",PinMuxInt!H54)-1)),VLOOKUP(LEFT(PinMuxInt!H54,FIND(".",PinMuxInt!H54)-1),Alias!$A$1:$B$200,2,FALSE))&amp;IF(ISERROR(FIND(".",PinMuxInt!H54)),"",RIGHT(PinMuxInt!H54,LEN(PinMuxInt!H54)-FIND(".",PinMuxInt!H54)+1))</f>
        <v>lpuart6.RX</v>
      </c>
      <c r="I54" s="156" t="str">
        <f>IF(ISERROR(VLOOKUP(LEFT(PinMuxInt!I54,FIND(".",PinMuxInt!I54)-1),Alias!$A$1:$B$200,2,FALSE)),IF(ISERROR(FIND(".",PinMuxInt!I54)),"",LEFT(PinMuxInt!I54,FIND(".",PinMuxInt!I54)-1)),VLOOKUP(LEFT(PinMuxInt!I54,FIND(".",PinMuxInt!I54)-1),Alias!$A$1:$B$200,2,FALSE))&amp;IF(ISERROR(FIND(".",PinMuxInt!I54)),"",RIGHT(PinMuxInt!I54,LEN(PinMuxInt!I54)-FIND(".",PinMuxInt!I54)+1))</f>
        <v>usb.OTG1_OC</v>
      </c>
      <c r="J54" s="156" t="str">
        <f>IF(ISERROR(VLOOKUP(LEFT(PinMuxInt!J54,FIND(".",PinMuxInt!J54)-1),Alias!$A$1:$B$200,2,FALSE)),IF(ISERROR(FIND(".",PinMuxInt!J54)),"",LEFT(PinMuxInt!J54,FIND(".",PinMuxInt!J54)-1)),VLOOKUP(LEFT(PinMuxInt!J54,FIND(".",PinMuxInt!J54)-1),Alias!$A$1:$B$200,2,FALSE))&amp;IF(ISERROR(FIND(".",PinMuxInt!J54)),"",RIGHT(PinMuxInt!J54,LEN(PinMuxInt!J54)-FIND(".",PinMuxInt!J54)+1))</f>
        <v>flexpwm1.PWMX[1]</v>
      </c>
      <c r="K54" s="156" t="str">
        <f>IF(ISERROR(VLOOKUP(LEFT(PinMuxInt!K54,FIND(".",PinMuxInt!K54)-1),Alias!$A$1:$B$200,2,FALSE)),IF(ISERROR(FIND(".",PinMuxInt!K54)),"",LEFT(PinMuxInt!K54,FIND(".",PinMuxInt!K54)-1)),VLOOKUP(LEFT(PinMuxInt!K54,FIND(".",PinMuxInt!K54)-1),Alias!$A$1:$B$200,2,FALSE))&amp;IF(ISERROR(FIND(".",PinMuxInt!K54)),"",RIGHT(PinMuxInt!K54,LEN(PinMuxInt!K54)-FIND(".",PinMuxInt!K54)+1))</f>
        <v>gpio1.IO[3]</v>
      </c>
      <c r="L54" s="156" t="str">
        <f>IF(ISERROR(VLOOKUP(LEFT(PinMuxInt!L54,FIND(".",PinMuxInt!L54)-1),Alias!$A$1:$B$200,2,FALSE)),IF(ISERROR(FIND(".",PinMuxInt!L54)),"",LEFT(PinMuxInt!L54,FIND(".",PinMuxInt!L54)-1)),VLOOKUP(LEFT(PinMuxInt!L54,FIND(".",PinMuxInt!L54)-1),Alias!$A$1:$B$200,2,FALSE))&amp;IF(ISERROR(FIND(".",PinMuxInt!L54)),"",RIGHT(PinMuxInt!L54,LEN(PinMuxInt!L54)-FIND(".",PinMuxInt!L54)+1))</f>
        <v>anatop.24M_OUT</v>
      </c>
      <c r="M54" s="156" t="str">
        <f>IF(ISERROR(VLOOKUP(LEFT(PinMuxInt!M54,FIND(".",PinMuxInt!M54)-1),Alias!$A$1:$B$200,2,FALSE)),IF(ISERROR(FIND(".",PinMuxInt!M54)),"",LEFT(PinMuxInt!M54,FIND(".",PinMuxInt!M54)-1)),VLOOKUP(LEFT(PinMuxInt!M54,FIND(".",PinMuxInt!M54)-1),Alias!$A$1:$B$200,2,FALSE))&amp;IF(ISERROR(FIND(".",PinMuxInt!M54)),"",RIGHT(PinMuxInt!M54,LEN(PinMuxInt!M54)-FIND(".",PinMuxInt!M54)+1))</f>
        <v>lpspi3.PCS0</v>
      </c>
      <c r="N54" s="157" t="str">
        <f>IF(ISERROR(VLOOKUP(LEFT(PinMuxInt!N54,FIND(".",PinMuxInt!N54)-1),Alias!$A$1:$B$200,2,FALSE)),IF(ISERROR(FIND(".",PinMuxInt!N54)),"",LEFT(PinMuxInt!N54,FIND(".",PinMuxInt!N54)-1)),VLOOKUP(LEFT(PinMuxInt!N54,FIND(".",PinMuxInt!N54)-1),Alias!$A$1:$B$200,2,FALSE))&amp;IF(ISERROR(FIND(".",PinMuxInt!N54)),"",RIGHT(PinMuxInt!N54,LEN(PinMuxInt!N54)-FIND(".",PinMuxInt!N54)+1))</f>
        <v>gpio1.IO[3]</v>
      </c>
      <c r="P54" s="428"/>
      <c r="Q54" s="82">
        <v>3</v>
      </c>
      <c r="R54" s="80" t="str">
        <f t="shared" ca="1" si="0"/>
        <v>usb.OTG1_OC</v>
      </c>
      <c r="S54" s="428"/>
      <c r="T54" s="82">
        <v>3</v>
      </c>
      <c r="U54" s="83" t="str">
        <f t="shared" ca="1" si="6"/>
        <v>usb.OTG1_OC</v>
      </c>
      <c r="V54" s="428"/>
      <c r="W54" s="82">
        <v>3</v>
      </c>
      <c r="X54" s="83" t="str">
        <f t="shared" ca="1" si="1"/>
        <v>usb.OTG1_OC</v>
      </c>
      <c r="Y54" s="428"/>
      <c r="Z54" s="82">
        <v>3</v>
      </c>
      <c r="AA54" s="83" t="str">
        <f t="shared" ca="1" si="2"/>
        <v>usb.OTG1_OC</v>
      </c>
      <c r="AB54" s="428"/>
      <c r="AC54" s="82">
        <v>3</v>
      </c>
      <c r="AD54" s="83" t="str">
        <f t="shared" ca="1" si="3"/>
        <v>usb.OTG1_OC</v>
      </c>
      <c r="AE54" s="428"/>
      <c r="AF54" s="82">
        <v>3</v>
      </c>
      <c r="AG54" s="83" t="str">
        <f t="shared" ca="1" si="4"/>
        <v>usb.OTG1_OC</v>
      </c>
      <c r="AH54" s="428"/>
      <c r="AI54" s="82">
        <v>0</v>
      </c>
      <c r="AJ54" s="83" t="str">
        <f t="shared" ca="1" si="7"/>
        <v>flexcan2.RX</v>
      </c>
      <c r="AK54" s="428"/>
      <c r="AL54" s="82">
        <v>0</v>
      </c>
      <c r="AM54" s="83" t="str">
        <f t="shared" ca="1" si="8"/>
        <v>flexcan2.RX</v>
      </c>
      <c r="AN54" s="428"/>
      <c r="AO54" s="82">
        <v>0</v>
      </c>
      <c r="AP54" s="83" t="str">
        <f t="shared" ca="1" si="5"/>
        <v>flexcan2.RX</v>
      </c>
    </row>
    <row r="55" spans="2:42" s="15" customFormat="1" ht="13.5">
      <c r="B55" s="106" t="s">
        <v>788</v>
      </c>
      <c r="C55" s="107" t="str">
        <f>PinMuxInt!C55</f>
        <v>GPIO_AD_B0_04</v>
      </c>
      <c r="D55" s="156" t="str">
        <f>IF(ISERROR(VLOOKUP(LEFT(PinMuxInt!D55,FIND(".",PinMuxInt!D55)-1),Alias!$A$1:$B$200,2,FALSE)),IF(ISERROR(FIND(".",PinMuxInt!D55)),"",LEFT(PinMuxInt!D55,FIND(".",PinMuxInt!D55)-1)),VLOOKUP(LEFT(PinMuxInt!D55,FIND(".",PinMuxInt!D55)-1),Alias!$A$1:$B$200,2,FALSE))&amp;IF(ISERROR(FIND(".",PinMuxInt!D55)),"",RIGHT(PinMuxInt!D55,LEN(PinMuxInt!D55)-FIND(".",PinMuxInt!D55)+1))</f>
        <v/>
      </c>
      <c r="E55" s="156" t="str">
        <f>IF(ISERROR(VLOOKUP(LEFT(PinMuxInt!E55,FIND(".",PinMuxInt!E55)-1),Alias!$A$1:$B$200,2,FALSE)),IF(ISERROR(FIND(".",PinMuxInt!E55)),"",LEFT(PinMuxInt!E55,FIND(".",PinMuxInt!E55)-1)),VLOOKUP(LEFT(PinMuxInt!E55,FIND(".",PinMuxInt!E55)-1),Alias!$A$1:$B$200,2,FALSE))&amp;IF(ISERROR(FIND(".",PinMuxInt!E55)),"",RIGHT(PinMuxInt!E55,LEN(PinMuxInt!E55)-FIND(".",PinMuxInt!E55)+1))</f>
        <v/>
      </c>
      <c r="F55" s="156" t="str">
        <f>IF(ISERROR(VLOOKUP(LEFT(PinMuxInt!F55,FIND(".",PinMuxInt!F55)-1),Alias!$A$1:$B$200,2,FALSE)),IF(ISERROR(FIND(".",PinMuxInt!F55)),"",LEFT(PinMuxInt!F55,FIND(".",PinMuxInt!F55)-1)),VLOOKUP(LEFT(PinMuxInt!F55,FIND(".",PinMuxInt!F55)-1),Alias!$A$1:$B$200,2,FALSE))&amp;IF(ISERROR(FIND(".",PinMuxInt!F55)),"",RIGHT(PinMuxInt!F55,LEN(PinMuxInt!F55)-FIND(".",PinMuxInt!F55)+1))</f>
        <v>src.BOOT_MODE[0]</v>
      </c>
      <c r="G55" s="156" t="str">
        <f>IF(ISERROR(VLOOKUP(LEFT(PinMuxInt!G55,FIND(".",PinMuxInt!G55)-1),Alias!$A$1:$B$200,2,FALSE)),IF(ISERROR(FIND(".",PinMuxInt!G55)),"",LEFT(PinMuxInt!G55,FIND(".",PinMuxInt!G55)-1)),VLOOKUP(LEFT(PinMuxInt!G55,FIND(".",PinMuxInt!G55)-1),Alias!$A$1:$B$200,2,FALSE))&amp;IF(ISERROR(FIND(".",PinMuxInt!G55)),"",RIGHT(PinMuxInt!G55,LEN(PinMuxInt!G55)-FIND(".",PinMuxInt!G55)+1))</f>
        <v>mqs.RIGHT</v>
      </c>
      <c r="H55" s="156" t="str">
        <f>IF(ISERROR(VLOOKUP(LEFT(PinMuxInt!H55,FIND(".",PinMuxInt!H55)-1),Alias!$A$1:$B$200,2,FALSE)),IF(ISERROR(FIND(".",PinMuxInt!H55)),"",LEFT(PinMuxInt!H55,FIND(".",PinMuxInt!H55)-1)),VLOOKUP(LEFT(PinMuxInt!H55,FIND(".",PinMuxInt!H55)-1),Alias!$A$1:$B$200,2,FALSE))&amp;IF(ISERROR(FIND(".",PinMuxInt!H55)),"",RIGHT(PinMuxInt!H55,LEN(PinMuxInt!H55)-FIND(".",PinMuxInt!H55)+1))</f>
        <v>enet.TDATA[3]</v>
      </c>
      <c r="I55" s="156" t="str">
        <f>IF(ISERROR(VLOOKUP(LEFT(PinMuxInt!I55,FIND(".",PinMuxInt!I55)-1),Alias!$A$1:$B$200,2,FALSE)),IF(ISERROR(FIND(".",PinMuxInt!I55)),"",LEFT(PinMuxInt!I55,FIND(".",PinMuxInt!I55)-1)),VLOOKUP(LEFT(PinMuxInt!I55,FIND(".",PinMuxInt!I55)-1),Alias!$A$1:$B$200,2,FALSE))&amp;IF(ISERROR(FIND(".",PinMuxInt!I55)),"",RIGHT(PinMuxInt!I55,LEN(PinMuxInt!I55)-FIND(".",PinMuxInt!I55)+1))</f>
        <v>sai2.TX_SYNC</v>
      </c>
      <c r="J55" s="156" t="str">
        <f>IF(ISERROR(VLOOKUP(LEFT(PinMuxInt!J55,FIND(".",PinMuxInt!J55)-1),Alias!$A$1:$B$200,2,FALSE)),IF(ISERROR(FIND(".",PinMuxInt!J55)),"",LEFT(PinMuxInt!J55,FIND(".",PinMuxInt!J55)-1)),VLOOKUP(LEFT(PinMuxInt!J55,FIND(".",PinMuxInt!J55)-1),Alias!$A$1:$B$200,2,FALSE))&amp;IF(ISERROR(FIND(".",PinMuxInt!J55)),"",RIGHT(PinMuxInt!J55,LEN(PinMuxInt!J55)-FIND(".",PinMuxInt!J55)+1))</f>
        <v>csi.DATA[9]</v>
      </c>
      <c r="K55" s="156" t="str">
        <f>IF(ISERROR(VLOOKUP(LEFT(PinMuxInt!K55,FIND(".",PinMuxInt!K55)-1),Alias!$A$1:$B$200,2,FALSE)),IF(ISERROR(FIND(".",PinMuxInt!K55)),"",LEFT(PinMuxInt!K55,FIND(".",PinMuxInt!K55)-1)),VLOOKUP(LEFT(PinMuxInt!K55,FIND(".",PinMuxInt!K55)-1),Alias!$A$1:$B$200,2,FALSE))&amp;IF(ISERROR(FIND(".",PinMuxInt!K55)),"",RIGHT(PinMuxInt!K55,LEN(PinMuxInt!K55)-FIND(".",PinMuxInt!K55)+1))</f>
        <v>gpio1.IO[4]</v>
      </c>
      <c r="L55" s="156" t="str">
        <f>IF(ISERROR(VLOOKUP(LEFT(PinMuxInt!L55,FIND(".",PinMuxInt!L55)-1),Alias!$A$1:$B$200,2,FALSE)),IF(ISERROR(FIND(".",PinMuxInt!L55)),"",LEFT(PinMuxInt!L55,FIND(".",PinMuxInt!L55)-1)),VLOOKUP(LEFT(PinMuxInt!L55,FIND(".",PinMuxInt!L55)-1),Alias!$A$1:$B$200,2,FALSE))&amp;IF(ISERROR(FIND(".",PinMuxInt!L55)),"",RIGHT(PinMuxInt!L55,LEN(PinMuxInt!L55)-FIND(".",PinMuxInt!L55)+1))</f>
        <v>pit.TRIGGER[0]</v>
      </c>
      <c r="M55" s="156" t="str">
        <f>IF(ISERROR(VLOOKUP(LEFT(PinMuxInt!M55,FIND(".",PinMuxInt!M55)-1),Alias!$A$1:$B$200,2,FALSE)),IF(ISERROR(FIND(".",PinMuxInt!M55)),"",LEFT(PinMuxInt!M55,FIND(".",PinMuxInt!M55)-1)),VLOOKUP(LEFT(PinMuxInt!M55,FIND(".",PinMuxInt!M55)-1),Alias!$A$1:$B$200,2,FALSE))&amp;IF(ISERROR(FIND(".",PinMuxInt!M55)),"",RIGHT(PinMuxInt!M55,LEN(PinMuxInt!M55)-FIND(".",PinMuxInt!M55)+1))</f>
        <v>lpspi3.PCS1</v>
      </c>
      <c r="N55" s="157" t="str">
        <f>IF(ISERROR(VLOOKUP(LEFT(PinMuxInt!N55,FIND(".",PinMuxInt!N55)-1),Alias!$A$1:$B$200,2,FALSE)),IF(ISERROR(FIND(".",PinMuxInt!N55)),"",LEFT(PinMuxInt!N55,FIND(".",PinMuxInt!N55)-1)),VLOOKUP(LEFT(PinMuxInt!N55,FIND(".",PinMuxInt!N55)-1),Alias!$A$1:$B$200,2,FALSE))&amp;IF(ISERROR(FIND(".",PinMuxInt!N55)),"",RIGHT(PinMuxInt!N55,LEN(PinMuxInt!N55)-FIND(".",PinMuxInt!N55)+1))</f>
        <v>src.BOOT_MODE[0]</v>
      </c>
      <c r="P55" s="424" t="s">
        <v>1094</v>
      </c>
      <c r="Q55" s="82">
        <v>5</v>
      </c>
      <c r="R55" s="80" t="str">
        <f t="shared" ca="1" si="0"/>
        <v>gpio1.IO[4]</v>
      </c>
      <c r="S55" s="424" t="s">
        <v>1108</v>
      </c>
      <c r="T55" s="82">
        <v>3</v>
      </c>
      <c r="U55" s="83" t="str">
        <f t="shared" ca="1" si="6"/>
        <v>sai2.TX_SYNC</v>
      </c>
      <c r="V55" s="424" t="s">
        <v>1108</v>
      </c>
      <c r="W55" s="82">
        <v>3</v>
      </c>
      <c r="X55" s="83" t="str">
        <f t="shared" ca="1" si="1"/>
        <v>sai2.TX_SYNC</v>
      </c>
      <c r="Y55" s="424" t="s">
        <v>1108</v>
      </c>
      <c r="Z55" s="82">
        <v>3</v>
      </c>
      <c r="AA55" s="83" t="str">
        <f t="shared" ca="1" si="2"/>
        <v>sai2.TX_SYNC</v>
      </c>
      <c r="AB55" s="424" t="s">
        <v>1094</v>
      </c>
      <c r="AC55" s="82">
        <v>5</v>
      </c>
      <c r="AD55" s="83" t="str">
        <f t="shared" ca="1" si="3"/>
        <v>gpio1.IO[4]</v>
      </c>
      <c r="AE55" s="424" t="s">
        <v>1108</v>
      </c>
      <c r="AF55" s="82">
        <v>3</v>
      </c>
      <c r="AG55" s="83" t="str">
        <f t="shared" ca="1" si="4"/>
        <v>sai2.TX_SYNC</v>
      </c>
      <c r="AH55" s="424" t="s">
        <v>34</v>
      </c>
      <c r="AI55" s="82">
        <v>5</v>
      </c>
      <c r="AJ55" s="83" t="str">
        <f t="shared" ca="1" si="7"/>
        <v>gpio1.IO[4]</v>
      </c>
      <c r="AK55" s="424" t="s">
        <v>34</v>
      </c>
      <c r="AL55" s="11">
        <v>5</v>
      </c>
      <c r="AM55" s="83" t="str">
        <f t="shared" ca="1" si="8"/>
        <v>gpio1.IO[4]</v>
      </c>
      <c r="AN55" s="424" t="s">
        <v>34</v>
      </c>
      <c r="AO55" s="82">
        <v>5</v>
      </c>
      <c r="AP55" s="83" t="str">
        <f t="shared" ca="1" si="5"/>
        <v>gpio1.IO[4]</v>
      </c>
    </row>
    <row r="56" spans="2:42" s="15" customFormat="1" ht="13.5">
      <c r="B56" s="106" t="s">
        <v>788</v>
      </c>
      <c r="C56" s="107" t="str">
        <f>PinMuxInt!C56</f>
        <v>GPIO_AD_B0_05</v>
      </c>
      <c r="D56" s="156" t="str">
        <f>IF(ISERROR(VLOOKUP(LEFT(PinMuxInt!D56,FIND(".",PinMuxInt!D56)-1),Alias!$A$1:$B$200,2,FALSE)),IF(ISERROR(FIND(".",PinMuxInt!D56)),"",LEFT(PinMuxInt!D56,FIND(".",PinMuxInt!D56)-1)),VLOOKUP(LEFT(PinMuxInt!D56,FIND(".",PinMuxInt!D56)-1),Alias!$A$1:$B$200,2,FALSE))&amp;IF(ISERROR(FIND(".",PinMuxInt!D56)),"",RIGHT(PinMuxInt!D56,LEN(PinMuxInt!D56)-FIND(".",PinMuxInt!D56)+1))</f>
        <v/>
      </c>
      <c r="E56" s="156" t="str">
        <f>IF(ISERROR(VLOOKUP(LEFT(PinMuxInt!E56,FIND(".",PinMuxInt!E56)-1),Alias!$A$1:$B$200,2,FALSE)),IF(ISERROR(FIND(".",PinMuxInt!E56)),"",LEFT(PinMuxInt!E56,FIND(".",PinMuxInt!E56)-1)),VLOOKUP(LEFT(PinMuxInt!E56,FIND(".",PinMuxInt!E56)-1),Alias!$A$1:$B$200,2,FALSE))&amp;IF(ISERROR(FIND(".",PinMuxInt!E56)),"",RIGHT(PinMuxInt!E56,LEN(PinMuxInt!E56)-FIND(".",PinMuxInt!E56)+1))</f>
        <v/>
      </c>
      <c r="F56" s="156" t="str">
        <f>IF(ISERROR(VLOOKUP(LEFT(PinMuxInt!F56,FIND(".",PinMuxInt!F56)-1),Alias!$A$1:$B$200,2,FALSE)),IF(ISERROR(FIND(".",PinMuxInt!F56)),"",LEFT(PinMuxInt!F56,FIND(".",PinMuxInt!F56)-1)),VLOOKUP(LEFT(PinMuxInt!F56,FIND(".",PinMuxInt!F56)-1),Alias!$A$1:$B$200,2,FALSE))&amp;IF(ISERROR(FIND(".",PinMuxInt!F56)),"",RIGHT(PinMuxInt!F56,LEN(PinMuxInt!F56)-FIND(".",PinMuxInt!F56)+1))</f>
        <v>src.BOOT_MODE[1]</v>
      </c>
      <c r="G56" s="156" t="str">
        <f>IF(ISERROR(VLOOKUP(LEFT(PinMuxInt!G56,FIND(".",PinMuxInt!G56)-1),Alias!$A$1:$B$200,2,FALSE)),IF(ISERROR(FIND(".",PinMuxInt!G56)),"",LEFT(PinMuxInt!G56,FIND(".",PinMuxInt!G56)-1)),VLOOKUP(LEFT(PinMuxInt!G56,FIND(".",PinMuxInt!G56)-1),Alias!$A$1:$B$200,2,FALSE))&amp;IF(ISERROR(FIND(".",PinMuxInt!G56)),"",RIGHT(PinMuxInt!G56,LEN(PinMuxInt!G56)-FIND(".",PinMuxInt!G56)+1))</f>
        <v>mqs.LEFT</v>
      </c>
      <c r="H56" s="156" t="str">
        <f>IF(ISERROR(VLOOKUP(LEFT(PinMuxInt!H56,FIND(".",PinMuxInt!H56)-1),Alias!$A$1:$B$200,2,FALSE)),IF(ISERROR(FIND(".",PinMuxInt!H56)),"",LEFT(PinMuxInt!H56,FIND(".",PinMuxInt!H56)-1)),VLOOKUP(LEFT(PinMuxInt!H56,FIND(".",PinMuxInt!H56)-1),Alias!$A$1:$B$200,2,FALSE))&amp;IF(ISERROR(FIND(".",PinMuxInt!H56)),"",RIGHT(PinMuxInt!H56,LEN(PinMuxInt!H56)-FIND(".",PinMuxInt!H56)+1))</f>
        <v>enet.TDATA[2]</v>
      </c>
      <c r="I56" s="156" t="str">
        <f>IF(ISERROR(VLOOKUP(LEFT(PinMuxInt!I56,FIND(".",PinMuxInt!I56)-1),Alias!$A$1:$B$200,2,FALSE)),IF(ISERROR(FIND(".",PinMuxInt!I56)),"",LEFT(PinMuxInt!I56,FIND(".",PinMuxInt!I56)-1)),VLOOKUP(LEFT(PinMuxInt!I56,FIND(".",PinMuxInt!I56)-1),Alias!$A$1:$B$200,2,FALSE))&amp;IF(ISERROR(FIND(".",PinMuxInt!I56)),"",RIGHT(PinMuxInt!I56,LEN(PinMuxInt!I56)-FIND(".",PinMuxInt!I56)+1))</f>
        <v>sai2.TX_BCLK</v>
      </c>
      <c r="J56" s="156" t="str">
        <f>IF(ISERROR(VLOOKUP(LEFT(PinMuxInt!J56,FIND(".",PinMuxInt!J56)-1),Alias!$A$1:$B$200,2,FALSE)),IF(ISERROR(FIND(".",PinMuxInt!J56)),"",LEFT(PinMuxInt!J56,FIND(".",PinMuxInt!J56)-1)),VLOOKUP(LEFT(PinMuxInt!J56,FIND(".",PinMuxInt!J56)-1),Alias!$A$1:$B$200,2,FALSE))&amp;IF(ISERROR(FIND(".",PinMuxInt!J56)),"",RIGHT(PinMuxInt!J56,LEN(PinMuxInt!J56)-FIND(".",PinMuxInt!J56)+1))</f>
        <v>csi.DATA[8]</v>
      </c>
      <c r="K56" s="156" t="str">
        <f>IF(ISERROR(VLOOKUP(LEFT(PinMuxInt!K56,FIND(".",PinMuxInt!K56)-1),Alias!$A$1:$B$200,2,FALSE)),IF(ISERROR(FIND(".",PinMuxInt!K56)),"",LEFT(PinMuxInt!K56,FIND(".",PinMuxInt!K56)-1)),VLOOKUP(LEFT(PinMuxInt!K56,FIND(".",PinMuxInt!K56)-1),Alias!$A$1:$B$200,2,FALSE))&amp;IF(ISERROR(FIND(".",PinMuxInt!K56)),"",RIGHT(PinMuxInt!K56,LEN(PinMuxInt!K56)-FIND(".",PinMuxInt!K56)+1))</f>
        <v>gpio1.IO[5]</v>
      </c>
      <c r="L56" s="156" t="str">
        <f>IF(ISERROR(VLOOKUP(LEFT(PinMuxInt!L56,FIND(".",PinMuxInt!L56)-1),Alias!$A$1:$B$200,2,FALSE)),IF(ISERROR(FIND(".",PinMuxInt!L56)),"",LEFT(PinMuxInt!L56,FIND(".",PinMuxInt!L56)-1)),VLOOKUP(LEFT(PinMuxInt!L56,FIND(".",PinMuxInt!L56)-1),Alias!$A$1:$B$200,2,FALSE))&amp;IF(ISERROR(FIND(".",PinMuxInt!L56)),"",RIGHT(PinMuxInt!L56,LEN(PinMuxInt!L56)-FIND(".",PinMuxInt!L56)+1))</f>
        <v>xbar1.XBAR_INOUT[17]</v>
      </c>
      <c r="M56" s="156" t="str">
        <f>IF(ISERROR(VLOOKUP(LEFT(PinMuxInt!M56,FIND(".",PinMuxInt!M56)-1),Alias!$A$1:$B$200,2,FALSE)),IF(ISERROR(FIND(".",PinMuxInt!M56)),"",LEFT(PinMuxInt!M56,FIND(".",PinMuxInt!M56)-1)),VLOOKUP(LEFT(PinMuxInt!M56,FIND(".",PinMuxInt!M56)-1),Alias!$A$1:$B$200,2,FALSE))&amp;IF(ISERROR(FIND(".",PinMuxInt!M56)),"",RIGHT(PinMuxInt!M56,LEN(PinMuxInt!M56)-FIND(".",PinMuxInt!M56)+1))</f>
        <v>lpspi3.PCS2</v>
      </c>
      <c r="N56" s="157" t="str">
        <f>IF(ISERROR(VLOOKUP(LEFT(PinMuxInt!N56,FIND(".",PinMuxInt!N56)-1),Alias!$A$1:$B$200,2,FALSE)),IF(ISERROR(FIND(".",PinMuxInt!N56)),"",LEFT(PinMuxInt!N56,FIND(".",PinMuxInt!N56)-1)),VLOOKUP(LEFT(PinMuxInt!N56,FIND(".",PinMuxInt!N56)-1),Alias!$A$1:$B$200,2,FALSE))&amp;IF(ISERROR(FIND(".",PinMuxInt!N56)),"",RIGHT(PinMuxInt!N56,LEN(PinMuxInt!N56)-FIND(".",PinMuxInt!N56)+1))</f>
        <v>src.BOOT_MODE[1]</v>
      </c>
      <c r="P56" s="428"/>
      <c r="Q56" s="82">
        <v>5</v>
      </c>
      <c r="R56" s="80" t="str">
        <f t="shared" ca="1" si="0"/>
        <v>gpio1.IO[5]</v>
      </c>
      <c r="S56" s="430"/>
      <c r="T56" s="82">
        <v>3</v>
      </c>
      <c r="U56" s="83" t="str">
        <f t="shared" ca="1" si="6"/>
        <v>sai2.TX_BCLK</v>
      </c>
      <c r="V56" s="430"/>
      <c r="W56" s="82">
        <v>3</v>
      </c>
      <c r="X56" s="83" t="str">
        <f t="shared" ca="1" si="1"/>
        <v>sai2.TX_BCLK</v>
      </c>
      <c r="Y56" s="430"/>
      <c r="Z56" s="82">
        <v>3</v>
      </c>
      <c r="AA56" s="83" t="str">
        <f t="shared" ca="1" si="2"/>
        <v>sai2.TX_BCLK</v>
      </c>
      <c r="AB56" s="428"/>
      <c r="AC56" s="82">
        <v>5</v>
      </c>
      <c r="AD56" s="83" t="str">
        <f t="shared" ca="1" si="3"/>
        <v>gpio1.IO[5]</v>
      </c>
      <c r="AE56" s="430"/>
      <c r="AF56" s="82">
        <v>3</v>
      </c>
      <c r="AG56" s="83" t="str">
        <f t="shared" ca="1" si="4"/>
        <v>sai2.TX_BCLK</v>
      </c>
      <c r="AH56" s="428"/>
      <c r="AI56" s="82">
        <v>5</v>
      </c>
      <c r="AJ56" s="83" t="str">
        <f t="shared" ca="1" si="7"/>
        <v>gpio1.IO[5]</v>
      </c>
      <c r="AK56" s="428"/>
      <c r="AL56" s="11">
        <v>5</v>
      </c>
      <c r="AM56" s="83" t="str">
        <f t="shared" ca="1" si="8"/>
        <v>gpio1.IO[5]</v>
      </c>
      <c r="AN56" s="428"/>
      <c r="AO56" s="82">
        <v>5</v>
      </c>
      <c r="AP56" s="83" t="str">
        <f t="shared" ca="1" si="5"/>
        <v>gpio1.IO[5]</v>
      </c>
    </row>
    <row r="57" spans="2:42" s="15" customFormat="1" ht="13.5">
      <c r="B57" s="106" t="s">
        <v>788</v>
      </c>
      <c r="C57" s="107" t="str">
        <f>PinMuxInt!C57</f>
        <v>GPIO_AD_B0_06</v>
      </c>
      <c r="D57" s="156" t="str">
        <f>IF(ISERROR(VLOOKUP(LEFT(PinMuxInt!D57,FIND(".",PinMuxInt!D57)-1),Alias!$A$1:$B$200,2,FALSE)),IF(ISERROR(FIND(".",PinMuxInt!D57)),"",LEFT(PinMuxInt!D57,FIND(".",PinMuxInt!D57)-1)),VLOOKUP(LEFT(PinMuxInt!D57,FIND(".",PinMuxInt!D57)-1),Alias!$A$1:$B$200,2,FALSE))&amp;IF(ISERROR(FIND(".",PinMuxInt!D57)),"",RIGHT(PinMuxInt!D57,LEN(PinMuxInt!D57)-FIND(".",PinMuxInt!D57)+1))</f>
        <v/>
      </c>
      <c r="E57" s="156" t="str">
        <f>IF(ISERROR(VLOOKUP(LEFT(PinMuxInt!E57,FIND(".",PinMuxInt!E57)-1),Alias!$A$1:$B$200,2,FALSE)),IF(ISERROR(FIND(".",PinMuxInt!E57)),"",LEFT(PinMuxInt!E57,FIND(".",PinMuxInt!E57)-1)),VLOOKUP(LEFT(PinMuxInt!E57,FIND(".",PinMuxInt!E57)-1),Alias!$A$1:$B$200,2,FALSE))&amp;IF(ISERROR(FIND(".",PinMuxInt!E57)),"",RIGHT(PinMuxInt!E57,LEN(PinMuxInt!E57)-FIND(".",PinMuxInt!E57)+1))</f>
        <v/>
      </c>
      <c r="F57" s="156" t="str">
        <f>IF(ISERROR(VLOOKUP(LEFT(PinMuxInt!F57,FIND(".",PinMuxInt!F57)-1),Alias!$A$1:$B$200,2,FALSE)),IF(ISERROR(FIND(".",PinMuxInt!F57)),"",LEFT(PinMuxInt!F57,FIND(".",PinMuxInt!F57)-1)),VLOOKUP(LEFT(PinMuxInt!F57,FIND(".",PinMuxInt!F57)-1),Alias!$A$1:$B$200,2,FALSE))&amp;IF(ISERROR(FIND(".",PinMuxInt!F57)),"",RIGHT(PinMuxInt!F57,LEN(PinMuxInt!F57)-FIND(".",PinMuxInt!F57)+1))</f>
        <v>jtag.TMS</v>
      </c>
      <c r="G57" s="156" t="str">
        <f>IF(ISERROR(VLOOKUP(LEFT(PinMuxInt!G57,FIND(".",PinMuxInt!G57)-1),Alias!$A$1:$B$200,2,FALSE)),IF(ISERROR(FIND(".",PinMuxInt!G57)),"",LEFT(PinMuxInt!G57,FIND(".",PinMuxInt!G57)-1)),VLOOKUP(LEFT(PinMuxInt!G57,FIND(".",PinMuxInt!G57)-1),Alias!$A$1:$B$200,2,FALSE))&amp;IF(ISERROR(FIND(".",PinMuxInt!G57)),"",RIGHT(PinMuxInt!G57,LEN(PinMuxInt!G57)-FIND(".",PinMuxInt!G57)+1))</f>
        <v>gpt2.COMPARE1</v>
      </c>
      <c r="H57" s="156" t="str">
        <f>IF(ISERROR(VLOOKUP(LEFT(PinMuxInt!H57,FIND(".",PinMuxInt!H57)-1),Alias!$A$1:$B$200,2,FALSE)),IF(ISERROR(FIND(".",PinMuxInt!H57)),"",LEFT(PinMuxInt!H57,FIND(".",PinMuxInt!H57)-1)),VLOOKUP(LEFT(PinMuxInt!H57,FIND(".",PinMuxInt!H57)-1),Alias!$A$1:$B$200,2,FALSE))&amp;IF(ISERROR(FIND(".",PinMuxInt!H57)),"",RIGHT(PinMuxInt!H57,LEN(PinMuxInt!H57)-FIND(".",PinMuxInt!H57)+1))</f>
        <v>enet.RX_CLK</v>
      </c>
      <c r="I57" s="156" t="str">
        <f>IF(ISERROR(VLOOKUP(LEFT(PinMuxInt!I57,FIND(".",PinMuxInt!I57)-1),Alias!$A$1:$B$200,2,FALSE)),IF(ISERROR(FIND(".",PinMuxInt!I57)),"",LEFT(PinMuxInt!I57,FIND(".",PinMuxInt!I57)-1)),VLOOKUP(LEFT(PinMuxInt!I57,FIND(".",PinMuxInt!I57)-1),Alias!$A$1:$B$200,2,FALSE))&amp;IF(ISERROR(FIND(".",PinMuxInt!I57)),"",RIGHT(PinMuxInt!I57,LEN(PinMuxInt!I57)-FIND(".",PinMuxInt!I57)+1))</f>
        <v>sai2.RX_BCLK</v>
      </c>
      <c r="J57" s="156" t="str">
        <f>IF(ISERROR(VLOOKUP(LEFT(PinMuxInt!J57,FIND(".",PinMuxInt!J57)-1),Alias!$A$1:$B$200,2,FALSE)),IF(ISERROR(FIND(".",PinMuxInt!J57)),"",LEFT(PinMuxInt!J57,FIND(".",PinMuxInt!J57)-1)),VLOOKUP(LEFT(PinMuxInt!J57,FIND(".",PinMuxInt!J57)-1),Alias!$A$1:$B$200,2,FALSE))&amp;IF(ISERROR(FIND(".",PinMuxInt!J57)),"",RIGHT(PinMuxInt!J57,LEN(PinMuxInt!J57)-FIND(".",PinMuxInt!J57)+1))</f>
        <v>csi.DATA[7]</v>
      </c>
      <c r="K57" s="156" t="str">
        <f>IF(ISERROR(VLOOKUP(LEFT(PinMuxInt!K57,FIND(".",PinMuxInt!K57)-1),Alias!$A$1:$B$200,2,FALSE)),IF(ISERROR(FIND(".",PinMuxInt!K57)),"",LEFT(PinMuxInt!K57,FIND(".",PinMuxInt!K57)-1)),VLOOKUP(LEFT(PinMuxInt!K57,FIND(".",PinMuxInt!K57)-1),Alias!$A$1:$B$200,2,FALSE))&amp;IF(ISERROR(FIND(".",PinMuxInt!K57)),"",RIGHT(PinMuxInt!K57,LEN(PinMuxInt!K57)-FIND(".",PinMuxInt!K57)+1))</f>
        <v>gpio1.IO[6]</v>
      </c>
      <c r="L57" s="156" t="str">
        <f>IF(ISERROR(VLOOKUP(LEFT(PinMuxInt!L57,FIND(".",PinMuxInt!L57)-1),Alias!$A$1:$B$200,2,FALSE)),IF(ISERROR(FIND(".",PinMuxInt!L57)),"",LEFT(PinMuxInt!L57,FIND(".",PinMuxInt!L57)-1)),VLOOKUP(LEFT(PinMuxInt!L57,FIND(".",PinMuxInt!L57)-1),Alias!$A$1:$B$200,2,FALSE))&amp;IF(ISERROR(FIND(".",PinMuxInt!L57)),"",RIGHT(PinMuxInt!L57,LEN(PinMuxInt!L57)-FIND(".",PinMuxInt!L57)+1))</f>
        <v>xbar1.XBAR_INOUT[18]</v>
      </c>
      <c r="M57" s="156" t="str">
        <f>IF(ISERROR(VLOOKUP(LEFT(PinMuxInt!M57,FIND(".",PinMuxInt!M57)-1),Alias!$A$1:$B$200,2,FALSE)),IF(ISERROR(FIND(".",PinMuxInt!M57)),"",LEFT(PinMuxInt!M57,FIND(".",PinMuxInt!M57)-1)),VLOOKUP(LEFT(PinMuxInt!M57,FIND(".",PinMuxInt!M57)-1),Alias!$A$1:$B$200,2,FALSE))&amp;IF(ISERROR(FIND(".",PinMuxInt!M57)),"",RIGHT(PinMuxInt!M57,LEN(PinMuxInt!M57)-FIND(".",PinMuxInt!M57)+1))</f>
        <v>lpspi3.PCS3</v>
      </c>
      <c r="N57" s="157" t="str">
        <f>IF(ISERROR(VLOOKUP(LEFT(PinMuxInt!N57,FIND(".",PinMuxInt!N57)-1),Alias!$A$1:$B$200,2,FALSE)),IF(ISERROR(FIND(".",PinMuxInt!N57)),"",LEFT(PinMuxInt!N57,FIND(".",PinMuxInt!N57)-1)),VLOOKUP(LEFT(PinMuxInt!N57,FIND(".",PinMuxInt!N57)-1),Alias!$A$1:$B$200,2,FALSE))&amp;IF(ISERROR(FIND(".",PinMuxInt!N57)),"",RIGHT(PinMuxInt!N57,LEN(PinMuxInt!N57)-FIND(".",PinMuxInt!N57)+1))</f>
        <v>jtag.TMS</v>
      </c>
      <c r="P57" s="437" t="s">
        <v>681</v>
      </c>
      <c r="Q57" s="82">
        <v>0</v>
      </c>
      <c r="R57" s="80" t="str">
        <f t="shared" ca="1" si="0"/>
        <v>jtag.TMS</v>
      </c>
      <c r="S57" s="430"/>
      <c r="T57" s="82">
        <v>3</v>
      </c>
      <c r="U57" s="83" t="str">
        <f t="shared" ca="1" si="6"/>
        <v>sai2.RX_BCLK</v>
      </c>
      <c r="V57" s="430"/>
      <c r="W57" s="82">
        <v>3</v>
      </c>
      <c r="X57" s="83" t="str">
        <f t="shared" ca="1" si="1"/>
        <v>sai2.RX_BCLK</v>
      </c>
      <c r="Y57" s="430"/>
      <c r="Z57" s="82">
        <v>3</v>
      </c>
      <c r="AA57" s="83" t="str">
        <f t="shared" ca="1" si="2"/>
        <v>sai2.RX_BCLK</v>
      </c>
      <c r="AB57" s="424" t="s">
        <v>681</v>
      </c>
      <c r="AC57" s="82">
        <v>0</v>
      </c>
      <c r="AD57" s="83" t="str">
        <f t="shared" ca="1" si="3"/>
        <v>jtag.TMS</v>
      </c>
      <c r="AE57" s="430"/>
      <c r="AF57" s="82">
        <v>3</v>
      </c>
      <c r="AG57" s="83" t="str">
        <f t="shared" ca="1" si="4"/>
        <v>sai2.RX_BCLK</v>
      </c>
      <c r="AH57" s="424" t="s">
        <v>681</v>
      </c>
      <c r="AI57" s="82">
        <v>0</v>
      </c>
      <c r="AJ57" s="83" t="str">
        <f t="shared" ca="1" si="7"/>
        <v>jtag.TMS</v>
      </c>
      <c r="AK57" s="424" t="s">
        <v>1100</v>
      </c>
      <c r="AL57" s="11">
        <v>0</v>
      </c>
      <c r="AM57" s="83" t="str">
        <f t="shared" ca="1" si="8"/>
        <v>jtag.TMS</v>
      </c>
      <c r="AN57" s="424" t="s">
        <v>1100</v>
      </c>
      <c r="AO57" s="82">
        <v>0</v>
      </c>
      <c r="AP57" s="83" t="str">
        <f t="shared" ca="1" si="5"/>
        <v>jtag.TMS</v>
      </c>
    </row>
    <row r="58" spans="2:42" s="15" customFormat="1" ht="13.5">
      <c r="B58" s="106" t="s">
        <v>788</v>
      </c>
      <c r="C58" s="107" t="str">
        <f>PinMuxInt!C58</f>
        <v>GPIO_AD_B0_07</v>
      </c>
      <c r="D58" s="156" t="str">
        <f>IF(ISERROR(VLOOKUP(LEFT(PinMuxInt!D58,FIND(".",PinMuxInt!D58)-1),Alias!$A$1:$B$200,2,FALSE)),IF(ISERROR(FIND(".",PinMuxInt!D58)),"",LEFT(PinMuxInt!D58,FIND(".",PinMuxInt!D58)-1)),VLOOKUP(LEFT(PinMuxInt!D58,FIND(".",PinMuxInt!D58)-1),Alias!$A$1:$B$200,2,FALSE))&amp;IF(ISERROR(FIND(".",PinMuxInt!D58)),"",RIGHT(PinMuxInt!D58,LEN(PinMuxInt!D58)-FIND(".",PinMuxInt!D58)+1))</f>
        <v/>
      </c>
      <c r="E58" s="156" t="str">
        <f>IF(ISERROR(VLOOKUP(LEFT(PinMuxInt!E58,FIND(".",PinMuxInt!E58)-1),Alias!$A$1:$B$200,2,FALSE)),IF(ISERROR(FIND(".",PinMuxInt!E58)),"",LEFT(PinMuxInt!E58,FIND(".",PinMuxInt!E58)-1)),VLOOKUP(LEFT(PinMuxInt!E58,FIND(".",PinMuxInt!E58)-1),Alias!$A$1:$B$200,2,FALSE))&amp;IF(ISERROR(FIND(".",PinMuxInt!E58)),"",RIGHT(PinMuxInt!E58,LEN(PinMuxInt!E58)-FIND(".",PinMuxInt!E58)+1))</f>
        <v/>
      </c>
      <c r="F58" s="156" t="str">
        <f>IF(ISERROR(VLOOKUP(LEFT(PinMuxInt!F58,FIND(".",PinMuxInt!F58)-1),Alias!$A$1:$B$200,2,FALSE)),IF(ISERROR(FIND(".",PinMuxInt!F58)),"",LEFT(PinMuxInt!F58,FIND(".",PinMuxInt!F58)-1)),VLOOKUP(LEFT(PinMuxInt!F58,FIND(".",PinMuxInt!F58)-1),Alias!$A$1:$B$200,2,FALSE))&amp;IF(ISERROR(FIND(".",PinMuxInt!F58)),"",RIGHT(PinMuxInt!F58,LEN(PinMuxInt!F58)-FIND(".",PinMuxInt!F58)+1))</f>
        <v>jtag.TCK</v>
      </c>
      <c r="G58" s="156" t="str">
        <f>IF(ISERROR(VLOOKUP(LEFT(PinMuxInt!G58,FIND(".",PinMuxInt!G58)-1),Alias!$A$1:$B$200,2,FALSE)),IF(ISERROR(FIND(".",PinMuxInt!G58)),"",LEFT(PinMuxInt!G58,FIND(".",PinMuxInt!G58)-1)),VLOOKUP(LEFT(PinMuxInt!G58,FIND(".",PinMuxInt!G58)-1),Alias!$A$1:$B$200,2,FALSE))&amp;IF(ISERROR(FIND(".",PinMuxInt!G58)),"",RIGHT(PinMuxInt!G58,LEN(PinMuxInt!G58)-FIND(".",PinMuxInt!G58)+1))</f>
        <v>gpt2.COMPARE2</v>
      </c>
      <c r="H58" s="156" t="str">
        <f>IF(ISERROR(VLOOKUP(LEFT(PinMuxInt!H58,FIND(".",PinMuxInt!H58)-1),Alias!$A$1:$B$200,2,FALSE)),IF(ISERROR(FIND(".",PinMuxInt!H58)),"",LEFT(PinMuxInt!H58,FIND(".",PinMuxInt!H58)-1)),VLOOKUP(LEFT(PinMuxInt!H58,FIND(".",PinMuxInt!H58)-1),Alias!$A$1:$B$200,2,FALSE))&amp;IF(ISERROR(FIND(".",PinMuxInt!H58)),"",RIGHT(PinMuxInt!H58,LEN(PinMuxInt!H58)-FIND(".",PinMuxInt!H58)+1))</f>
        <v>enet.TX_ER</v>
      </c>
      <c r="I58" s="156" t="str">
        <f>IF(ISERROR(VLOOKUP(LEFT(PinMuxInt!I58,FIND(".",PinMuxInt!I58)-1),Alias!$A$1:$B$200,2,FALSE)),IF(ISERROR(FIND(".",PinMuxInt!I58)),"",LEFT(PinMuxInt!I58,FIND(".",PinMuxInt!I58)-1)),VLOOKUP(LEFT(PinMuxInt!I58,FIND(".",PinMuxInt!I58)-1),Alias!$A$1:$B$200,2,FALSE))&amp;IF(ISERROR(FIND(".",PinMuxInt!I58)),"",RIGHT(PinMuxInt!I58,LEN(PinMuxInt!I58)-FIND(".",PinMuxInt!I58)+1))</f>
        <v>sai2.RX_SYNC</v>
      </c>
      <c r="J58" s="156" t="str">
        <f>IF(ISERROR(VLOOKUP(LEFT(PinMuxInt!J58,FIND(".",PinMuxInt!J58)-1),Alias!$A$1:$B$200,2,FALSE)),IF(ISERROR(FIND(".",PinMuxInt!J58)),"",LEFT(PinMuxInt!J58,FIND(".",PinMuxInt!J58)-1)),VLOOKUP(LEFT(PinMuxInt!J58,FIND(".",PinMuxInt!J58)-1),Alias!$A$1:$B$200,2,FALSE))&amp;IF(ISERROR(FIND(".",PinMuxInt!J58)),"",RIGHT(PinMuxInt!J58,LEN(PinMuxInt!J58)-FIND(".",PinMuxInt!J58)+1))</f>
        <v>csi.DATA[6]</v>
      </c>
      <c r="K58" s="156" t="str">
        <f>IF(ISERROR(VLOOKUP(LEFT(PinMuxInt!K58,FIND(".",PinMuxInt!K58)-1),Alias!$A$1:$B$200,2,FALSE)),IF(ISERROR(FIND(".",PinMuxInt!K58)),"",LEFT(PinMuxInt!K58,FIND(".",PinMuxInt!K58)-1)),VLOOKUP(LEFT(PinMuxInt!K58,FIND(".",PinMuxInt!K58)-1),Alias!$A$1:$B$200,2,FALSE))&amp;IF(ISERROR(FIND(".",PinMuxInt!K58)),"",RIGHT(PinMuxInt!K58,LEN(PinMuxInt!K58)-FIND(".",PinMuxInt!K58)+1))</f>
        <v>gpio1.IO[7]</v>
      </c>
      <c r="L58" s="156" t="str">
        <f>IF(ISERROR(VLOOKUP(LEFT(PinMuxInt!L58,FIND(".",PinMuxInt!L58)-1),Alias!$A$1:$B$200,2,FALSE)),IF(ISERROR(FIND(".",PinMuxInt!L58)),"",LEFT(PinMuxInt!L58,FIND(".",PinMuxInt!L58)-1)),VLOOKUP(LEFT(PinMuxInt!L58,FIND(".",PinMuxInt!L58)-1),Alias!$A$1:$B$200,2,FALSE))&amp;IF(ISERROR(FIND(".",PinMuxInt!L58)),"",RIGHT(PinMuxInt!L58,LEN(PinMuxInt!L58)-FIND(".",PinMuxInt!L58)+1))</f>
        <v>xbar1.XBAR_INOUT[19]</v>
      </c>
      <c r="M58" s="156" t="str">
        <f>IF(ISERROR(VLOOKUP(LEFT(PinMuxInt!M58,FIND(".",PinMuxInt!M58)-1),Alias!$A$1:$B$200,2,FALSE)),IF(ISERROR(FIND(".",PinMuxInt!M58)),"",LEFT(PinMuxInt!M58,FIND(".",PinMuxInt!M58)-1)),VLOOKUP(LEFT(PinMuxInt!M58,FIND(".",PinMuxInt!M58)-1),Alias!$A$1:$B$200,2,FALSE))&amp;IF(ISERROR(FIND(".",PinMuxInt!M58)),"",RIGHT(PinMuxInt!M58,LEN(PinMuxInt!M58)-FIND(".",PinMuxInt!M58)+1))</f>
        <v>enet.1588_EVENT3_OUT</v>
      </c>
      <c r="N58" s="157" t="str">
        <f>IF(ISERROR(VLOOKUP(LEFT(PinMuxInt!N58,FIND(".",PinMuxInt!N58)-1),Alias!$A$1:$B$200,2,FALSE)),IF(ISERROR(FIND(".",PinMuxInt!N58)),"",LEFT(PinMuxInt!N58,FIND(".",PinMuxInt!N58)-1)),VLOOKUP(LEFT(PinMuxInt!N58,FIND(".",PinMuxInt!N58)-1),Alias!$A$1:$B$200,2,FALSE))&amp;IF(ISERROR(FIND(".",PinMuxInt!N58)),"",RIGHT(PinMuxInt!N58,LEN(PinMuxInt!N58)-FIND(".",PinMuxInt!N58)+1))</f>
        <v>jtag.TCK</v>
      </c>
      <c r="P58" s="437"/>
      <c r="Q58" s="82">
        <v>0</v>
      </c>
      <c r="R58" s="80" t="str">
        <f t="shared" ca="1" si="0"/>
        <v>jtag.TCK</v>
      </c>
      <c r="S58" s="430"/>
      <c r="T58" s="82">
        <v>3</v>
      </c>
      <c r="U58" s="83" t="str">
        <f t="shared" ca="1" si="6"/>
        <v>sai2.RX_SYNC</v>
      </c>
      <c r="V58" s="430"/>
      <c r="W58" s="82">
        <v>3</v>
      </c>
      <c r="X58" s="83" t="str">
        <f t="shared" ca="1" si="1"/>
        <v>sai2.RX_SYNC</v>
      </c>
      <c r="Y58" s="430"/>
      <c r="Z58" s="82">
        <v>3</v>
      </c>
      <c r="AA58" s="83" t="str">
        <f t="shared" ca="1" si="2"/>
        <v>sai2.RX_SYNC</v>
      </c>
      <c r="AB58" s="430"/>
      <c r="AC58" s="82">
        <v>0</v>
      </c>
      <c r="AD58" s="83" t="str">
        <f t="shared" ca="1" si="3"/>
        <v>jtag.TCK</v>
      </c>
      <c r="AE58" s="430"/>
      <c r="AF58" s="82">
        <v>3</v>
      </c>
      <c r="AG58" s="83" t="str">
        <f t="shared" ca="1" si="4"/>
        <v>sai2.RX_SYNC</v>
      </c>
      <c r="AH58" s="430"/>
      <c r="AI58" s="82">
        <v>0</v>
      </c>
      <c r="AJ58" s="83" t="str">
        <f t="shared" ca="1" si="7"/>
        <v>jtag.TCK</v>
      </c>
      <c r="AK58" s="430"/>
      <c r="AL58" s="11">
        <v>0</v>
      </c>
      <c r="AM58" s="83" t="str">
        <f t="shared" ca="1" si="8"/>
        <v>jtag.TCK</v>
      </c>
      <c r="AN58" s="430"/>
      <c r="AO58" s="82">
        <v>0</v>
      </c>
      <c r="AP58" s="83" t="str">
        <f t="shared" ca="1" si="5"/>
        <v>jtag.TCK</v>
      </c>
    </row>
    <row r="59" spans="2:42" s="15" customFormat="1" ht="13.5">
      <c r="B59" s="106" t="s">
        <v>788</v>
      </c>
      <c r="C59" s="107" t="str">
        <f>PinMuxInt!C59</f>
        <v>GPIO_AD_B0_08</v>
      </c>
      <c r="D59" s="156" t="str">
        <f>IF(ISERROR(VLOOKUP(LEFT(PinMuxInt!D59,FIND(".",PinMuxInt!D59)-1),Alias!$A$1:$B$200,2,FALSE)),IF(ISERROR(FIND(".",PinMuxInt!D59)),"",LEFT(PinMuxInt!D59,FIND(".",PinMuxInt!D59)-1)),VLOOKUP(LEFT(PinMuxInt!D59,FIND(".",PinMuxInt!D59)-1),Alias!$A$1:$B$200,2,FALSE))&amp;IF(ISERROR(FIND(".",PinMuxInt!D59)),"",RIGHT(PinMuxInt!D59,LEN(PinMuxInt!D59)-FIND(".",PinMuxInt!D59)+1))</f>
        <v/>
      </c>
      <c r="E59" s="156" t="str">
        <f>IF(ISERROR(VLOOKUP(LEFT(PinMuxInt!E59,FIND(".",PinMuxInt!E59)-1),Alias!$A$1:$B$200,2,FALSE)),IF(ISERROR(FIND(".",PinMuxInt!E59)),"",LEFT(PinMuxInt!E59,FIND(".",PinMuxInt!E59)-1)),VLOOKUP(LEFT(PinMuxInt!E59,FIND(".",PinMuxInt!E59)-1),Alias!$A$1:$B$200,2,FALSE))&amp;IF(ISERROR(FIND(".",PinMuxInt!E59)),"",RIGHT(PinMuxInt!E59,LEN(PinMuxInt!E59)-FIND(".",PinMuxInt!E59)+1))</f>
        <v/>
      </c>
      <c r="F59" s="156" t="str">
        <f>IF(ISERROR(VLOOKUP(LEFT(PinMuxInt!F59,FIND(".",PinMuxInt!F59)-1),Alias!$A$1:$B$200,2,FALSE)),IF(ISERROR(FIND(".",PinMuxInt!F59)),"",LEFT(PinMuxInt!F59,FIND(".",PinMuxInt!F59)-1)),VLOOKUP(LEFT(PinMuxInt!F59,FIND(".",PinMuxInt!F59)-1),Alias!$A$1:$B$200,2,FALSE))&amp;IF(ISERROR(FIND(".",PinMuxInt!F59)),"",RIGHT(PinMuxInt!F59,LEN(PinMuxInt!F59)-FIND(".",PinMuxInt!F59)+1))</f>
        <v>jtag.MOD</v>
      </c>
      <c r="G59" s="156" t="str">
        <f>IF(ISERROR(VLOOKUP(LEFT(PinMuxInt!G59,FIND(".",PinMuxInt!G59)-1),Alias!$A$1:$B$200,2,FALSE)),IF(ISERROR(FIND(".",PinMuxInt!G59)),"",LEFT(PinMuxInt!G59,FIND(".",PinMuxInt!G59)-1)),VLOOKUP(LEFT(PinMuxInt!G59,FIND(".",PinMuxInt!G59)-1),Alias!$A$1:$B$200,2,FALSE))&amp;IF(ISERROR(FIND(".",PinMuxInt!G59)),"",RIGHT(PinMuxInt!G59,LEN(PinMuxInt!G59)-FIND(".",PinMuxInt!G59)+1))</f>
        <v>gpt2.COMPARE3</v>
      </c>
      <c r="H59" s="156" t="str">
        <f>IF(ISERROR(VLOOKUP(LEFT(PinMuxInt!H59,FIND(".",PinMuxInt!H59)-1),Alias!$A$1:$B$200,2,FALSE)),IF(ISERROR(FIND(".",PinMuxInt!H59)),"",LEFT(PinMuxInt!H59,FIND(".",PinMuxInt!H59)-1)),VLOOKUP(LEFT(PinMuxInt!H59,FIND(".",PinMuxInt!H59)-1),Alias!$A$1:$B$200,2,FALSE))&amp;IF(ISERROR(FIND(".",PinMuxInt!H59)),"",RIGHT(PinMuxInt!H59,LEN(PinMuxInt!H59)-FIND(".",PinMuxInt!H59)+1))</f>
        <v>enet.RDATA[3]</v>
      </c>
      <c r="I59" s="156" t="str">
        <f>IF(ISERROR(VLOOKUP(LEFT(PinMuxInt!I59,FIND(".",PinMuxInt!I59)-1),Alias!$A$1:$B$200,2,FALSE)),IF(ISERROR(FIND(".",PinMuxInt!I59)),"",LEFT(PinMuxInt!I59,FIND(".",PinMuxInt!I59)-1)),VLOOKUP(LEFT(PinMuxInt!I59,FIND(".",PinMuxInt!I59)-1),Alias!$A$1:$B$200,2,FALSE))&amp;IF(ISERROR(FIND(".",PinMuxInt!I59)),"",RIGHT(PinMuxInt!I59,LEN(PinMuxInt!I59)-FIND(".",PinMuxInt!I59)+1))</f>
        <v>sai2.RX_DATA</v>
      </c>
      <c r="J59" s="156" t="str">
        <f>IF(ISERROR(VLOOKUP(LEFT(PinMuxInt!J59,FIND(".",PinMuxInt!J59)-1),Alias!$A$1:$B$200,2,FALSE)),IF(ISERROR(FIND(".",PinMuxInt!J59)),"",LEFT(PinMuxInt!J59,FIND(".",PinMuxInt!J59)-1)),VLOOKUP(LEFT(PinMuxInt!J59,FIND(".",PinMuxInt!J59)-1),Alias!$A$1:$B$200,2,FALSE))&amp;IF(ISERROR(FIND(".",PinMuxInt!J59)),"",RIGHT(PinMuxInt!J59,LEN(PinMuxInt!J59)-FIND(".",PinMuxInt!J59)+1))</f>
        <v>csi.DATA[5]</v>
      </c>
      <c r="K59" s="156" t="str">
        <f>IF(ISERROR(VLOOKUP(LEFT(PinMuxInt!K59,FIND(".",PinMuxInt!K59)-1),Alias!$A$1:$B$200,2,FALSE)),IF(ISERROR(FIND(".",PinMuxInt!K59)),"",LEFT(PinMuxInt!K59,FIND(".",PinMuxInt!K59)-1)),VLOOKUP(LEFT(PinMuxInt!K59,FIND(".",PinMuxInt!K59)-1),Alias!$A$1:$B$200,2,FALSE))&amp;IF(ISERROR(FIND(".",PinMuxInt!K59)),"",RIGHT(PinMuxInt!K59,LEN(PinMuxInt!K59)-FIND(".",PinMuxInt!K59)+1))</f>
        <v>gpio1.IO[8]</v>
      </c>
      <c r="L59" s="156" t="str">
        <f>IF(ISERROR(VLOOKUP(LEFT(PinMuxInt!L59,FIND(".",PinMuxInt!L59)-1),Alias!$A$1:$B$200,2,FALSE)),IF(ISERROR(FIND(".",PinMuxInt!L59)),"",LEFT(PinMuxInt!L59,FIND(".",PinMuxInt!L59)-1)),VLOOKUP(LEFT(PinMuxInt!L59,FIND(".",PinMuxInt!L59)-1),Alias!$A$1:$B$200,2,FALSE))&amp;IF(ISERROR(FIND(".",PinMuxInt!L59)),"",RIGHT(PinMuxInt!L59,LEN(PinMuxInt!L59)-FIND(".",PinMuxInt!L59)+1))</f>
        <v>xbar1.XBAR_IN[20]</v>
      </c>
      <c r="M59" s="156" t="str">
        <f>IF(ISERROR(VLOOKUP(LEFT(PinMuxInt!M59,FIND(".",PinMuxInt!M59)-1),Alias!$A$1:$B$200,2,FALSE)),IF(ISERROR(FIND(".",PinMuxInt!M59)),"",LEFT(PinMuxInt!M59,FIND(".",PinMuxInt!M59)-1)),VLOOKUP(LEFT(PinMuxInt!M59,FIND(".",PinMuxInt!M59)-1),Alias!$A$1:$B$200,2,FALSE))&amp;IF(ISERROR(FIND(".",PinMuxInt!M59)),"",RIGHT(PinMuxInt!M59,LEN(PinMuxInt!M59)-FIND(".",PinMuxInt!M59)+1))</f>
        <v>enet.1588_EVENT3_IN</v>
      </c>
      <c r="N59" s="157" t="str">
        <f>IF(ISERROR(VLOOKUP(LEFT(PinMuxInt!N59,FIND(".",PinMuxInt!N59)-1),Alias!$A$1:$B$200,2,FALSE)),IF(ISERROR(FIND(".",PinMuxInt!N59)),"",LEFT(PinMuxInt!N59,FIND(".",PinMuxInt!N59)-1)),VLOOKUP(LEFT(PinMuxInt!N59,FIND(".",PinMuxInt!N59)-1),Alias!$A$1:$B$200,2,FALSE))&amp;IF(ISERROR(FIND(".",PinMuxInt!N59)),"",RIGHT(PinMuxInt!N59,LEN(PinMuxInt!N59)-FIND(".",PinMuxInt!N59)+1))</f>
        <v>jtag.MOD</v>
      </c>
      <c r="P59" s="437"/>
      <c r="Q59" s="82">
        <v>0</v>
      </c>
      <c r="R59" s="80" t="str">
        <f t="shared" ca="1" si="0"/>
        <v>jtag.MOD</v>
      </c>
      <c r="S59" s="430"/>
      <c r="T59" s="82">
        <v>3</v>
      </c>
      <c r="U59" s="83" t="str">
        <f t="shared" ca="1" si="6"/>
        <v>sai2.RX_DATA</v>
      </c>
      <c r="V59" s="430"/>
      <c r="W59" s="82">
        <v>3</v>
      </c>
      <c r="X59" s="83" t="str">
        <f t="shared" ca="1" si="1"/>
        <v>sai2.RX_DATA</v>
      </c>
      <c r="Y59" s="430"/>
      <c r="Z59" s="82">
        <v>3</v>
      </c>
      <c r="AA59" s="83" t="str">
        <f t="shared" ca="1" si="2"/>
        <v>sai2.RX_DATA</v>
      </c>
      <c r="AB59" s="430"/>
      <c r="AC59" s="82">
        <v>0</v>
      </c>
      <c r="AD59" s="83" t="str">
        <f t="shared" ca="1" si="3"/>
        <v>jtag.MOD</v>
      </c>
      <c r="AE59" s="430"/>
      <c r="AF59" s="82">
        <v>3</v>
      </c>
      <c r="AG59" s="83" t="str">
        <f t="shared" ca="1" si="4"/>
        <v>sai2.RX_DATA</v>
      </c>
      <c r="AH59" s="430"/>
      <c r="AI59" s="82">
        <v>0</v>
      </c>
      <c r="AJ59" s="83" t="str">
        <f t="shared" ca="1" si="7"/>
        <v>jtag.MOD</v>
      </c>
      <c r="AK59" s="428"/>
      <c r="AL59" s="11">
        <v>0</v>
      </c>
      <c r="AM59" s="83" t="str">
        <f t="shared" ca="1" si="8"/>
        <v>jtag.MOD</v>
      </c>
      <c r="AN59" s="428" t="s">
        <v>510</v>
      </c>
      <c r="AO59" s="82">
        <v>0</v>
      </c>
      <c r="AP59" s="83" t="str">
        <f t="shared" ca="1" si="5"/>
        <v>jtag.MOD</v>
      </c>
    </row>
    <row r="60" spans="2:42" s="15" customFormat="1" ht="13.5">
      <c r="B60" s="106" t="s">
        <v>788</v>
      </c>
      <c r="C60" s="107" t="str">
        <f>PinMuxInt!C60</f>
        <v>GPIO_AD_B0_09</v>
      </c>
      <c r="D60" s="156" t="str">
        <f>IF(ISERROR(VLOOKUP(LEFT(PinMuxInt!D60,FIND(".",PinMuxInt!D60)-1),Alias!$A$1:$B$200,2,FALSE)),IF(ISERROR(FIND(".",PinMuxInt!D60)),"",LEFT(PinMuxInt!D60,FIND(".",PinMuxInt!D60)-1)),VLOOKUP(LEFT(PinMuxInt!D60,FIND(".",PinMuxInt!D60)-1),Alias!$A$1:$B$200,2,FALSE))&amp;IF(ISERROR(FIND(".",PinMuxInt!D60)),"",RIGHT(PinMuxInt!D60,LEN(PinMuxInt!D60)-FIND(".",PinMuxInt!D60)+1))</f>
        <v/>
      </c>
      <c r="E60" s="156" t="str">
        <f>IF(ISERROR(VLOOKUP(LEFT(PinMuxInt!E60,FIND(".",PinMuxInt!E60)-1),Alias!$A$1:$B$200,2,FALSE)),IF(ISERROR(FIND(".",PinMuxInt!E60)),"",LEFT(PinMuxInt!E60,FIND(".",PinMuxInt!E60)-1)),VLOOKUP(LEFT(PinMuxInt!E60,FIND(".",PinMuxInt!E60)-1),Alias!$A$1:$B$200,2,FALSE))&amp;IF(ISERROR(FIND(".",PinMuxInt!E60)),"",RIGHT(PinMuxInt!E60,LEN(PinMuxInt!E60)-FIND(".",PinMuxInt!E60)+1))</f>
        <v/>
      </c>
      <c r="F60" s="156" t="str">
        <f>IF(ISERROR(VLOOKUP(LEFT(PinMuxInt!F60,FIND(".",PinMuxInt!F60)-1),Alias!$A$1:$B$200,2,FALSE)),IF(ISERROR(FIND(".",PinMuxInt!F60)),"",LEFT(PinMuxInt!F60,FIND(".",PinMuxInt!F60)-1)),VLOOKUP(LEFT(PinMuxInt!F60,FIND(".",PinMuxInt!F60)-1),Alias!$A$1:$B$200,2,FALSE))&amp;IF(ISERROR(FIND(".",PinMuxInt!F60)),"",RIGHT(PinMuxInt!F60,LEN(PinMuxInt!F60)-FIND(".",PinMuxInt!F60)+1))</f>
        <v>jtag.TDI</v>
      </c>
      <c r="G60" s="156" t="str">
        <f>IF(ISERROR(VLOOKUP(LEFT(PinMuxInt!G60,FIND(".",PinMuxInt!G60)-1),Alias!$A$1:$B$200,2,FALSE)),IF(ISERROR(FIND(".",PinMuxInt!G60)),"",LEFT(PinMuxInt!G60,FIND(".",PinMuxInt!G60)-1)),VLOOKUP(LEFT(PinMuxInt!G60,FIND(".",PinMuxInt!G60)-1),Alias!$A$1:$B$200,2,FALSE))&amp;IF(ISERROR(FIND(".",PinMuxInt!G60)),"",RIGHT(PinMuxInt!G60,LEN(PinMuxInt!G60)-FIND(".",PinMuxInt!G60)+1))</f>
        <v>flexpwm2.PWMA[3]</v>
      </c>
      <c r="H60" s="156" t="str">
        <f>IF(ISERROR(VLOOKUP(LEFT(PinMuxInt!H60,FIND(".",PinMuxInt!H60)-1),Alias!$A$1:$B$200,2,FALSE)),IF(ISERROR(FIND(".",PinMuxInt!H60)),"",LEFT(PinMuxInt!H60,FIND(".",PinMuxInt!H60)-1)),VLOOKUP(LEFT(PinMuxInt!H60,FIND(".",PinMuxInt!H60)-1),Alias!$A$1:$B$200,2,FALSE))&amp;IF(ISERROR(FIND(".",PinMuxInt!H60)),"",RIGHT(PinMuxInt!H60,LEN(PinMuxInt!H60)-FIND(".",PinMuxInt!H60)+1))</f>
        <v>enet.RDATA[2]</v>
      </c>
      <c r="I60" s="156" t="str">
        <f>IF(ISERROR(VLOOKUP(LEFT(PinMuxInt!I60,FIND(".",PinMuxInt!I60)-1),Alias!$A$1:$B$200,2,FALSE)),IF(ISERROR(FIND(".",PinMuxInt!I60)),"",LEFT(PinMuxInt!I60,FIND(".",PinMuxInt!I60)-1)),VLOOKUP(LEFT(PinMuxInt!I60,FIND(".",PinMuxInt!I60)-1),Alias!$A$1:$B$200,2,FALSE))&amp;IF(ISERROR(FIND(".",PinMuxInt!I60)),"",RIGHT(PinMuxInt!I60,LEN(PinMuxInt!I60)-FIND(".",PinMuxInt!I60)+1))</f>
        <v>sai2.TX_DATA</v>
      </c>
      <c r="J60" s="156" t="str">
        <f>IF(ISERROR(VLOOKUP(LEFT(PinMuxInt!J60,FIND(".",PinMuxInt!J60)-1),Alias!$A$1:$B$200,2,FALSE)),IF(ISERROR(FIND(".",PinMuxInt!J60)),"",LEFT(PinMuxInt!J60,FIND(".",PinMuxInt!J60)-1)),VLOOKUP(LEFT(PinMuxInt!J60,FIND(".",PinMuxInt!J60)-1),Alias!$A$1:$B$200,2,FALSE))&amp;IF(ISERROR(FIND(".",PinMuxInt!J60)),"",RIGHT(PinMuxInt!J60,LEN(PinMuxInt!J60)-FIND(".",PinMuxInt!J60)+1))</f>
        <v>csi.DATA[4]</v>
      </c>
      <c r="K60" s="156" t="str">
        <f>IF(ISERROR(VLOOKUP(LEFT(PinMuxInt!K60,FIND(".",PinMuxInt!K60)-1),Alias!$A$1:$B$200,2,FALSE)),IF(ISERROR(FIND(".",PinMuxInt!K60)),"",LEFT(PinMuxInt!K60,FIND(".",PinMuxInt!K60)-1)),VLOOKUP(LEFT(PinMuxInt!K60,FIND(".",PinMuxInt!K60)-1),Alias!$A$1:$B$200,2,FALSE))&amp;IF(ISERROR(FIND(".",PinMuxInt!K60)),"",RIGHT(PinMuxInt!K60,LEN(PinMuxInt!K60)-FIND(".",PinMuxInt!K60)+1))</f>
        <v>gpio1.IO[9]</v>
      </c>
      <c r="L60" s="156" t="str">
        <f>IF(ISERROR(VLOOKUP(LEFT(PinMuxInt!L60,FIND(".",PinMuxInt!L60)-1),Alias!$A$1:$B$200,2,FALSE)),IF(ISERROR(FIND(".",PinMuxInt!L60)),"",LEFT(PinMuxInt!L60,FIND(".",PinMuxInt!L60)-1)),VLOOKUP(LEFT(PinMuxInt!L60,FIND(".",PinMuxInt!L60)-1),Alias!$A$1:$B$200,2,FALSE))&amp;IF(ISERROR(FIND(".",PinMuxInt!L60)),"",RIGHT(PinMuxInt!L60,LEN(PinMuxInt!L60)-FIND(".",PinMuxInt!L60)+1))</f>
        <v>xbar1.XBAR_IN[21]</v>
      </c>
      <c r="M60" s="156" t="str">
        <f>IF(ISERROR(VLOOKUP(LEFT(PinMuxInt!M60,FIND(".",PinMuxInt!M60)-1),Alias!$A$1:$B$200,2,FALSE)),IF(ISERROR(FIND(".",PinMuxInt!M60)),"",LEFT(PinMuxInt!M60,FIND(".",PinMuxInt!M60)-1)),VLOOKUP(LEFT(PinMuxInt!M60,FIND(".",PinMuxInt!M60)-1),Alias!$A$1:$B$200,2,FALSE))&amp;IF(ISERROR(FIND(".",PinMuxInt!M60)),"",RIGHT(PinMuxInt!M60,LEN(PinMuxInt!M60)-FIND(".",PinMuxInt!M60)+1))</f>
        <v>gpt2.CLK</v>
      </c>
      <c r="N60" s="157" t="str">
        <f>IF(ISERROR(VLOOKUP(LEFT(PinMuxInt!N60,FIND(".",PinMuxInt!N60)-1),Alias!$A$1:$B$200,2,FALSE)),IF(ISERROR(FIND(".",PinMuxInt!N60)),"",LEFT(PinMuxInt!N60,FIND(".",PinMuxInt!N60)-1)),VLOOKUP(LEFT(PinMuxInt!N60,FIND(".",PinMuxInt!N60)-1),Alias!$A$1:$B$200,2,FALSE))&amp;IF(ISERROR(FIND(".",PinMuxInt!N60)),"",RIGHT(PinMuxInt!N60,LEN(PinMuxInt!N60)-FIND(".",PinMuxInt!N60)+1))</f>
        <v>jtag.TDI</v>
      </c>
      <c r="P60" s="437" t="s">
        <v>1285</v>
      </c>
      <c r="Q60" s="82">
        <v>5</v>
      </c>
      <c r="R60" s="80" t="str">
        <f t="shared" ca="1" si="0"/>
        <v>gpio1.IO[9]</v>
      </c>
      <c r="S60" s="430"/>
      <c r="T60" s="82">
        <v>3</v>
      </c>
      <c r="U60" s="83" t="str">
        <f t="shared" ca="1" si="6"/>
        <v>sai2.TX_DATA</v>
      </c>
      <c r="V60" s="430"/>
      <c r="W60" s="82">
        <v>3</v>
      </c>
      <c r="X60" s="83" t="str">
        <f t="shared" ca="1" si="1"/>
        <v>sai2.TX_DATA</v>
      </c>
      <c r="Y60" s="430"/>
      <c r="Z60" s="82">
        <v>3</v>
      </c>
      <c r="AA60" s="83" t="str">
        <f t="shared" ca="1" si="2"/>
        <v>sai2.TX_DATA</v>
      </c>
      <c r="AB60" s="430"/>
      <c r="AC60" s="82">
        <v>0</v>
      </c>
      <c r="AD60" s="83" t="str">
        <f t="shared" ca="1" si="3"/>
        <v>jtag.TDI</v>
      </c>
      <c r="AE60" s="430"/>
      <c r="AF60" s="82">
        <v>3</v>
      </c>
      <c r="AG60" s="83" t="str">
        <f t="shared" ca="1" si="4"/>
        <v>sai2.TX_DATA</v>
      </c>
      <c r="AH60" s="430"/>
      <c r="AI60" s="82">
        <v>0</v>
      </c>
      <c r="AJ60" s="83" t="str">
        <f t="shared" ca="1" si="7"/>
        <v>jtag.TDI</v>
      </c>
      <c r="AK60" s="121" t="s">
        <v>1101</v>
      </c>
      <c r="AL60" s="11">
        <v>6</v>
      </c>
      <c r="AM60" s="83" t="str">
        <f t="shared" ca="1" si="8"/>
        <v>xbar1.XBAR_IN[21]</v>
      </c>
      <c r="AN60" s="424" t="s">
        <v>1101</v>
      </c>
      <c r="AO60" s="82">
        <v>6</v>
      </c>
      <c r="AP60" s="83" t="str">
        <f t="shared" ca="1" si="5"/>
        <v>xbar1.XBAR_IN[21]</v>
      </c>
    </row>
    <row r="61" spans="2:42" s="15" customFormat="1" ht="13.5">
      <c r="B61" s="106" t="s">
        <v>788</v>
      </c>
      <c r="C61" s="107" t="str">
        <f>PinMuxInt!C61</f>
        <v>GPIO_AD_B0_10</v>
      </c>
      <c r="D61" s="156" t="str">
        <f>IF(ISERROR(VLOOKUP(LEFT(PinMuxInt!D61,FIND(".",PinMuxInt!D61)-1),Alias!$A$1:$B$200,2,FALSE)),IF(ISERROR(FIND(".",PinMuxInt!D61)),"",LEFT(PinMuxInt!D61,FIND(".",PinMuxInt!D61)-1)),VLOOKUP(LEFT(PinMuxInt!D61,FIND(".",PinMuxInt!D61)-1),Alias!$A$1:$B$200,2,FALSE))&amp;IF(ISERROR(FIND(".",PinMuxInt!D61)),"",RIGHT(PinMuxInt!D61,LEN(PinMuxInt!D61)-FIND(".",PinMuxInt!D61)+1))</f>
        <v/>
      </c>
      <c r="E61" s="156" t="str">
        <f>IF(ISERROR(VLOOKUP(LEFT(PinMuxInt!E61,FIND(".",PinMuxInt!E61)-1),Alias!$A$1:$B$200,2,FALSE)),IF(ISERROR(FIND(".",PinMuxInt!E61)),"",LEFT(PinMuxInt!E61,FIND(".",PinMuxInt!E61)-1)),VLOOKUP(LEFT(PinMuxInt!E61,FIND(".",PinMuxInt!E61)-1),Alias!$A$1:$B$200,2,FALSE))&amp;IF(ISERROR(FIND(".",PinMuxInt!E61)),"",RIGHT(PinMuxInt!E61,LEN(PinMuxInt!E61)-FIND(".",PinMuxInt!E61)+1))</f>
        <v/>
      </c>
      <c r="F61" s="156" t="str">
        <f>IF(ISERROR(VLOOKUP(LEFT(PinMuxInt!F61,FIND(".",PinMuxInt!F61)-1),Alias!$A$1:$B$200,2,FALSE)),IF(ISERROR(FIND(".",PinMuxInt!F61)),"",LEFT(PinMuxInt!F61,FIND(".",PinMuxInt!F61)-1)),VLOOKUP(LEFT(PinMuxInt!F61,FIND(".",PinMuxInt!F61)-1),Alias!$A$1:$B$200,2,FALSE))&amp;IF(ISERROR(FIND(".",PinMuxInt!F61)),"",RIGHT(PinMuxInt!F61,LEN(PinMuxInt!F61)-FIND(".",PinMuxInt!F61)+1))</f>
        <v>jtag.TDO</v>
      </c>
      <c r="G61" s="156" t="str">
        <f>IF(ISERROR(VLOOKUP(LEFT(PinMuxInt!G61,FIND(".",PinMuxInt!G61)-1),Alias!$A$1:$B$200,2,FALSE)),IF(ISERROR(FIND(".",PinMuxInt!G61)),"",LEFT(PinMuxInt!G61,FIND(".",PinMuxInt!G61)-1)),VLOOKUP(LEFT(PinMuxInt!G61,FIND(".",PinMuxInt!G61)-1),Alias!$A$1:$B$200,2,FALSE))&amp;IF(ISERROR(FIND(".",PinMuxInt!G61)),"",RIGHT(PinMuxInt!G61,LEN(PinMuxInt!G61)-FIND(".",PinMuxInt!G61)+1))</f>
        <v>flexpwm1.PWMA[3]</v>
      </c>
      <c r="H61" s="156" t="str">
        <f>IF(ISERROR(VLOOKUP(LEFT(PinMuxInt!H61,FIND(".",PinMuxInt!H61)-1),Alias!$A$1:$B$200,2,FALSE)),IF(ISERROR(FIND(".",PinMuxInt!H61)),"",LEFT(PinMuxInt!H61,FIND(".",PinMuxInt!H61)-1)),VLOOKUP(LEFT(PinMuxInt!H61,FIND(".",PinMuxInt!H61)-1),Alias!$A$1:$B$200,2,FALSE))&amp;IF(ISERROR(FIND(".",PinMuxInt!H61)),"",RIGHT(PinMuxInt!H61,LEN(PinMuxInt!H61)-FIND(".",PinMuxInt!H61)+1))</f>
        <v>enet.CRS</v>
      </c>
      <c r="I61" s="156" t="str">
        <f>IF(ISERROR(VLOOKUP(LEFT(PinMuxInt!I61,FIND(".",PinMuxInt!I61)-1),Alias!$A$1:$B$200,2,FALSE)),IF(ISERROR(FIND(".",PinMuxInt!I61)),"",LEFT(PinMuxInt!I61,FIND(".",PinMuxInt!I61)-1)),VLOOKUP(LEFT(PinMuxInt!I61,FIND(".",PinMuxInt!I61)-1),Alias!$A$1:$B$200,2,FALSE))&amp;IF(ISERROR(FIND(".",PinMuxInt!I61)),"",RIGHT(PinMuxInt!I61,LEN(PinMuxInt!I61)-FIND(".",PinMuxInt!I61)+1))</f>
        <v>sai2.MCLK</v>
      </c>
      <c r="J61" s="156" t="str">
        <f>IF(ISERROR(VLOOKUP(LEFT(PinMuxInt!J61,FIND(".",PinMuxInt!J61)-1),Alias!$A$1:$B$200,2,FALSE)),IF(ISERROR(FIND(".",PinMuxInt!J61)),"",LEFT(PinMuxInt!J61,FIND(".",PinMuxInt!J61)-1)),VLOOKUP(LEFT(PinMuxInt!J61,FIND(".",PinMuxInt!J61)-1),Alias!$A$1:$B$200,2,FALSE))&amp;IF(ISERROR(FIND(".",PinMuxInt!J61)),"",RIGHT(PinMuxInt!J61,LEN(PinMuxInt!J61)-FIND(".",PinMuxInt!J61)+1))</f>
        <v>csi.DATA[3]</v>
      </c>
      <c r="K61" s="156" t="str">
        <f>IF(ISERROR(VLOOKUP(LEFT(PinMuxInt!K61,FIND(".",PinMuxInt!K61)-1),Alias!$A$1:$B$200,2,FALSE)),IF(ISERROR(FIND(".",PinMuxInt!K61)),"",LEFT(PinMuxInt!K61,FIND(".",PinMuxInt!K61)-1)),VLOOKUP(LEFT(PinMuxInt!K61,FIND(".",PinMuxInt!K61)-1),Alias!$A$1:$B$200,2,FALSE))&amp;IF(ISERROR(FIND(".",PinMuxInt!K61)),"",RIGHT(PinMuxInt!K61,LEN(PinMuxInt!K61)-FIND(".",PinMuxInt!K61)+1))</f>
        <v>gpio1.IO[10]</v>
      </c>
      <c r="L61" s="156" t="str">
        <f>IF(ISERROR(VLOOKUP(LEFT(PinMuxInt!L61,FIND(".",PinMuxInt!L61)-1),Alias!$A$1:$B$200,2,FALSE)),IF(ISERROR(FIND(".",PinMuxInt!L61)),"",LEFT(PinMuxInt!L61,FIND(".",PinMuxInt!L61)-1)),VLOOKUP(LEFT(PinMuxInt!L61,FIND(".",PinMuxInt!L61)-1),Alias!$A$1:$B$200,2,FALSE))&amp;IF(ISERROR(FIND(".",PinMuxInt!L61)),"",RIGHT(PinMuxInt!L61,LEN(PinMuxInt!L61)-FIND(".",PinMuxInt!L61)+1))</f>
        <v>xbar1.XBAR_IN[22]</v>
      </c>
      <c r="M61" s="156" t="str">
        <f>IF(ISERROR(VLOOKUP(LEFT(PinMuxInt!M61,FIND(".",PinMuxInt!M61)-1),Alias!$A$1:$B$200,2,FALSE)),IF(ISERROR(FIND(".",PinMuxInt!M61)),"",LEFT(PinMuxInt!M61,FIND(".",PinMuxInt!M61)-1)),VLOOKUP(LEFT(PinMuxInt!M61,FIND(".",PinMuxInt!M61)-1),Alias!$A$1:$B$200,2,FALSE))&amp;IF(ISERROR(FIND(".",PinMuxInt!M61)),"",RIGHT(PinMuxInt!M61,LEN(PinMuxInt!M61)-FIND(".",PinMuxInt!M61)+1))</f>
        <v>enet.1588_EVENT0_OUT</v>
      </c>
      <c r="N61" s="157" t="str">
        <f>IF(ISERROR(VLOOKUP(LEFT(PinMuxInt!N61,FIND(".",PinMuxInt!N61)-1),Alias!$A$1:$B$200,2,FALSE)),IF(ISERROR(FIND(".",PinMuxInt!N61)),"",LEFT(PinMuxInt!N61,FIND(".",PinMuxInt!N61)-1)),VLOOKUP(LEFT(PinMuxInt!N61,FIND(".",PinMuxInt!N61)-1),Alias!$A$1:$B$200,2,FALSE))&amp;IF(ISERROR(FIND(".",PinMuxInt!N61)),"",RIGHT(PinMuxInt!N61,LEN(PinMuxInt!N61)-FIND(".",PinMuxInt!N61)+1))</f>
        <v>jtag.TDO</v>
      </c>
      <c r="P61" s="437"/>
      <c r="Q61" s="82">
        <v>5</v>
      </c>
      <c r="R61" s="80" t="str">
        <f t="shared" ca="1" si="0"/>
        <v>gpio1.IO[10]</v>
      </c>
      <c r="S61" s="428"/>
      <c r="T61" s="82">
        <v>3</v>
      </c>
      <c r="U61" s="83" t="str">
        <f t="shared" ca="1" si="6"/>
        <v>sai2.MCLK</v>
      </c>
      <c r="V61" s="428"/>
      <c r="W61" s="82">
        <v>3</v>
      </c>
      <c r="X61" s="83" t="str">
        <f t="shared" ca="1" si="1"/>
        <v>sai2.MCLK</v>
      </c>
      <c r="Y61" s="428"/>
      <c r="Z61" s="82">
        <v>3</v>
      </c>
      <c r="AA61" s="83" t="str">
        <f t="shared" ca="1" si="2"/>
        <v>sai2.MCLK</v>
      </c>
      <c r="AB61" s="430"/>
      <c r="AC61" s="82">
        <v>0</v>
      </c>
      <c r="AD61" s="83" t="str">
        <f t="shared" ca="1" si="3"/>
        <v>jtag.TDO</v>
      </c>
      <c r="AE61" s="428"/>
      <c r="AF61" s="82">
        <v>3</v>
      </c>
      <c r="AG61" s="83" t="str">
        <f t="shared" ca="1" si="4"/>
        <v>sai2.MCLK</v>
      </c>
      <c r="AH61" s="430"/>
      <c r="AI61" s="82">
        <v>0</v>
      </c>
      <c r="AJ61" s="83" t="str">
        <f t="shared" ca="1" si="7"/>
        <v>jtag.TDO</v>
      </c>
      <c r="AK61" s="424" t="s">
        <v>37</v>
      </c>
      <c r="AL61" s="11">
        <v>7</v>
      </c>
      <c r="AM61" s="83" t="str">
        <f t="shared" ca="1" si="8"/>
        <v>enet.1588_EVENT0_OUT</v>
      </c>
      <c r="AN61" s="430"/>
      <c r="AO61" s="82">
        <v>6</v>
      </c>
      <c r="AP61" s="83" t="str">
        <f t="shared" ca="1" si="5"/>
        <v>xbar1.XBAR_IN[22]</v>
      </c>
    </row>
    <row r="62" spans="2:42" s="15" customFormat="1" ht="13.5">
      <c r="B62" s="106" t="s">
        <v>788</v>
      </c>
      <c r="C62" s="107" t="str">
        <f>PinMuxInt!C62</f>
        <v>GPIO_AD_B0_11</v>
      </c>
      <c r="D62" s="156" t="str">
        <f>IF(ISERROR(VLOOKUP(LEFT(PinMuxInt!D62,FIND(".",PinMuxInt!D62)-1),Alias!$A$1:$B$200,2,FALSE)),IF(ISERROR(FIND(".",PinMuxInt!D62)),"",LEFT(PinMuxInt!D62,FIND(".",PinMuxInt!D62)-1)),VLOOKUP(LEFT(PinMuxInt!D62,FIND(".",PinMuxInt!D62)-1),Alias!$A$1:$B$200,2,FALSE))&amp;IF(ISERROR(FIND(".",PinMuxInt!D62)),"",RIGHT(PinMuxInt!D62,LEN(PinMuxInt!D62)-FIND(".",PinMuxInt!D62)+1))</f>
        <v/>
      </c>
      <c r="E62" s="156" t="str">
        <f>IF(ISERROR(VLOOKUP(LEFT(PinMuxInt!E62,FIND(".",PinMuxInt!E62)-1),Alias!$A$1:$B$200,2,FALSE)),IF(ISERROR(FIND(".",PinMuxInt!E62)),"",LEFT(PinMuxInt!E62,FIND(".",PinMuxInt!E62)-1)),VLOOKUP(LEFT(PinMuxInt!E62,FIND(".",PinMuxInt!E62)-1),Alias!$A$1:$B$200,2,FALSE))&amp;IF(ISERROR(FIND(".",PinMuxInt!E62)),"",RIGHT(PinMuxInt!E62,LEN(PinMuxInt!E62)-FIND(".",PinMuxInt!E62)+1))</f>
        <v/>
      </c>
      <c r="F62" s="156" t="str">
        <f>IF(ISERROR(VLOOKUP(LEFT(PinMuxInt!F62,FIND(".",PinMuxInt!F62)-1),Alias!$A$1:$B$200,2,FALSE)),IF(ISERROR(FIND(".",PinMuxInt!F62)),"",LEFT(PinMuxInt!F62,FIND(".",PinMuxInt!F62)-1)),VLOOKUP(LEFT(PinMuxInt!F62,FIND(".",PinMuxInt!F62)-1),Alias!$A$1:$B$200,2,FALSE))&amp;IF(ISERROR(FIND(".",PinMuxInt!F62)),"",RIGHT(PinMuxInt!F62,LEN(PinMuxInt!F62)-FIND(".",PinMuxInt!F62)+1))</f>
        <v>jtag.TRSTB</v>
      </c>
      <c r="G62" s="156" t="str">
        <f>IF(ISERROR(VLOOKUP(LEFT(PinMuxInt!G62,FIND(".",PinMuxInt!G62)-1),Alias!$A$1:$B$200,2,FALSE)),IF(ISERROR(FIND(".",PinMuxInt!G62)),"",LEFT(PinMuxInt!G62,FIND(".",PinMuxInt!G62)-1)),VLOOKUP(LEFT(PinMuxInt!G62,FIND(".",PinMuxInt!G62)-1),Alias!$A$1:$B$200,2,FALSE))&amp;IF(ISERROR(FIND(".",PinMuxInt!G62)),"",RIGHT(PinMuxInt!G62,LEN(PinMuxInt!G62)-FIND(".",PinMuxInt!G62)+1))</f>
        <v>flexpwm1.PWMB[3]</v>
      </c>
      <c r="H62" s="156" t="str">
        <f>IF(ISERROR(VLOOKUP(LEFT(PinMuxInt!H62,FIND(".",PinMuxInt!H62)-1),Alias!$A$1:$B$200,2,FALSE)),IF(ISERROR(FIND(".",PinMuxInt!H62)),"",LEFT(PinMuxInt!H62,FIND(".",PinMuxInt!H62)-1)),VLOOKUP(LEFT(PinMuxInt!H62,FIND(".",PinMuxInt!H62)-1),Alias!$A$1:$B$200,2,FALSE))&amp;IF(ISERROR(FIND(".",PinMuxInt!H62)),"",RIGHT(PinMuxInt!H62,LEN(PinMuxInt!H62)-FIND(".",PinMuxInt!H62)+1))</f>
        <v>enet.COL</v>
      </c>
      <c r="I62" s="156" t="str">
        <f>IF(ISERROR(VLOOKUP(LEFT(PinMuxInt!I62,FIND(".",PinMuxInt!I62)-1),Alias!$A$1:$B$200,2,FALSE)),IF(ISERROR(FIND(".",PinMuxInt!I62)),"",LEFT(PinMuxInt!I62,FIND(".",PinMuxInt!I62)-1)),VLOOKUP(LEFT(PinMuxInt!I62,FIND(".",PinMuxInt!I62)-1),Alias!$A$1:$B$200,2,FALSE))&amp;IF(ISERROR(FIND(".",PinMuxInt!I62)),"",RIGHT(PinMuxInt!I62,LEN(PinMuxInt!I62)-FIND(".",PinMuxInt!I62)+1))</f>
        <v>wdog1.WDOG_B</v>
      </c>
      <c r="J62" s="156" t="str">
        <f>IF(ISERROR(VLOOKUP(LEFT(PinMuxInt!J62,FIND(".",PinMuxInt!J62)-1),Alias!$A$1:$B$200,2,FALSE)),IF(ISERROR(FIND(".",PinMuxInt!J62)),"",LEFT(PinMuxInt!J62,FIND(".",PinMuxInt!J62)-1)),VLOOKUP(LEFT(PinMuxInt!J62,FIND(".",PinMuxInt!J62)-1),Alias!$A$1:$B$200,2,FALSE))&amp;IF(ISERROR(FIND(".",PinMuxInt!J62)),"",RIGHT(PinMuxInt!J62,LEN(PinMuxInt!J62)-FIND(".",PinMuxInt!J62)+1))</f>
        <v>csi.DATA[2]</v>
      </c>
      <c r="K62" s="156" t="str">
        <f>IF(ISERROR(VLOOKUP(LEFT(PinMuxInt!K62,FIND(".",PinMuxInt!K62)-1),Alias!$A$1:$B$200,2,FALSE)),IF(ISERROR(FIND(".",PinMuxInt!K62)),"",LEFT(PinMuxInt!K62,FIND(".",PinMuxInt!K62)-1)),VLOOKUP(LEFT(PinMuxInt!K62,FIND(".",PinMuxInt!K62)-1),Alias!$A$1:$B$200,2,FALSE))&amp;IF(ISERROR(FIND(".",PinMuxInt!K62)),"",RIGHT(PinMuxInt!K62,LEN(PinMuxInt!K62)-FIND(".",PinMuxInt!K62)+1))</f>
        <v>gpio1.IO[11]</v>
      </c>
      <c r="L62" s="156" t="str">
        <f>IF(ISERROR(VLOOKUP(LEFT(PinMuxInt!L62,FIND(".",PinMuxInt!L62)-1),Alias!$A$1:$B$200,2,FALSE)),IF(ISERROR(FIND(".",PinMuxInt!L62)),"",LEFT(PinMuxInt!L62,FIND(".",PinMuxInt!L62)-1)),VLOOKUP(LEFT(PinMuxInt!L62,FIND(".",PinMuxInt!L62)-1),Alias!$A$1:$B$200,2,FALSE))&amp;IF(ISERROR(FIND(".",PinMuxInt!L62)),"",RIGHT(PinMuxInt!L62,LEN(PinMuxInt!L62)-FIND(".",PinMuxInt!L62)+1))</f>
        <v>xbar1.XBAR_IN[23]</v>
      </c>
      <c r="M62" s="156" t="str">
        <f>IF(ISERROR(VLOOKUP(LEFT(PinMuxInt!M62,FIND(".",PinMuxInt!M62)-1),Alias!$A$1:$B$200,2,FALSE)),IF(ISERROR(FIND(".",PinMuxInt!M62)),"",LEFT(PinMuxInt!M62,FIND(".",PinMuxInt!M62)-1)),VLOOKUP(LEFT(PinMuxInt!M62,FIND(".",PinMuxInt!M62)-1),Alias!$A$1:$B$200,2,FALSE))&amp;IF(ISERROR(FIND(".",PinMuxInt!M62)),"",RIGHT(PinMuxInt!M62,LEN(PinMuxInt!M62)-FIND(".",PinMuxInt!M62)+1))</f>
        <v>enet.1588_EVENT0_IN</v>
      </c>
      <c r="N62" s="157" t="str">
        <f>IF(ISERROR(VLOOKUP(LEFT(PinMuxInt!N62,FIND(".",PinMuxInt!N62)-1),Alias!$A$1:$B$200,2,FALSE)),IF(ISERROR(FIND(".",PinMuxInt!N62)),"",LEFT(PinMuxInt!N62,FIND(".",PinMuxInt!N62)-1)),VLOOKUP(LEFT(PinMuxInt!N62,FIND(".",PinMuxInt!N62)-1),Alias!$A$1:$B$200,2,FALSE))&amp;IF(ISERROR(FIND(".",PinMuxInt!N62)),"",RIGHT(PinMuxInt!N62,LEN(PinMuxInt!N62)-FIND(".",PinMuxInt!N62)+1))</f>
        <v>jtag.TRSTB</v>
      </c>
      <c r="P62" s="437"/>
      <c r="Q62" s="82">
        <v>5</v>
      </c>
      <c r="R62" s="80" t="str">
        <f t="shared" ca="1" si="0"/>
        <v>gpio1.IO[11]</v>
      </c>
      <c r="S62" s="121" t="s">
        <v>461</v>
      </c>
      <c r="T62" s="82">
        <v>3</v>
      </c>
      <c r="U62" s="83" t="str">
        <f t="shared" ca="1" si="6"/>
        <v>wdog1.WDOG_B</v>
      </c>
      <c r="V62" s="121" t="s">
        <v>461</v>
      </c>
      <c r="W62" s="82">
        <v>3</v>
      </c>
      <c r="X62" s="83" t="str">
        <f t="shared" ca="1" si="1"/>
        <v>wdog1.WDOG_B</v>
      </c>
      <c r="Y62" s="17" t="s">
        <v>461</v>
      </c>
      <c r="Z62" s="82">
        <v>3</v>
      </c>
      <c r="AA62" s="83" t="str">
        <f t="shared" ca="1" si="2"/>
        <v>wdog1.WDOG_B</v>
      </c>
      <c r="AB62" s="428"/>
      <c r="AC62" s="82">
        <v>0</v>
      </c>
      <c r="AD62" s="83" t="str">
        <f t="shared" ca="1" si="3"/>
        <v>jtag.TRSTB</v>
      </c>
      <c r="AE62" s="121" t="s">
        <v>461</v>
      </c>
      <c r="AF62" s="82">
        <v>3</v>
      </c>
      <c r="AG62" s="83" t="str">
        <f t="shared" ca="1" si="4"/>
        <v>wdog1.WDOG_B</v>
      </c>
      <c r="AH62" s="428"/>
      <c r="AI62" s="82">
        <v>0</v>
      </c>
      <c r="AJ62" s="83" t="str">
        <f t="shared" ca="1" si="7"/>
        <v>jtag.TRSTB</v>
      </c>
      <c r="AK62" s="428"/>
      <c r="AL62" s="11">
        <v>7</v>
      </c>
      <c r="AM62" s="83" t="str">
        <f t="shared" ca="1" si="8"/>
        <v>enet.1588_EVENT0_IN</v>
      </c>
      <c r="AN62" s="428"/>
      <c r="AO62" s="82">
        <v>6</v>
      </c>
      <c r="AP62" s="83" t="str">
        <f t="shared" ca="1" si="5"/>
        <v>xbar1.XBAR_IN[23]</v>
      </c>
    </row>
    <row r="63" spans="2:42" s="15" customFormat="1" ht="13.5">
      <c r="B63" s="106" t="s">
        <v>788</v>
      </c>
      <c r="C63" s="107" t="str">
        <f>PinMuxInt!C63</f>
        <v>GPIO_AD_B0_12</v>
      </c>
      <c r="D63" s="156" t="str">
        <f>IF(ISERROR(VLOOKUP(LEFT(PinMuxInt!D63,FIND(".",PinMuxInt!D63)-1),Alias!$A$1:$B$200,2,FALSE)),IF(ISERROR(FIND(".",PinMuxInt!D63)),"",LEFT(PinMuxInt!D63,FIND(".",PinMuxInt!D63)-1)),VLOOKUP(LEFT(PinMuxInt!D63,FIND(".",PinMuxInt!D63)-1),Alias!$A$1:$B$200,2,FALSE))&amp;IF(ISERROR(FIND(".",PinMuxInt!D63)),"",RIGHT(PinMuxInt!D63,LEN(PinMuxInt!D63)-FIND(".",PinMuxInt!D63)+1))</f>
        <v>ADC1.1</v>
      </c>
      <c r="E63" s="156" t="str">
        <f>IF(ISERROR(VLOOKUP(LEFT(PinMuxInt!E63,FIND(".",PinMuxInt!E63)-1),Alias!$A$1:$B$200,2,FALSE)),IF(ISERROR(FIND(".",PinMuxInt!E63)),"",LEFT(PinMuxInt!E63,FIND(".",PinMuxInt!E63)-1)),VLOOKUP(LEFT(PinMuxInt!E63,FIND(".",PinMuxInt!E63)-1),Alias!$A$1:$B$200,2,FALSE))&amp;IF(ISERROR(FIND(".",PinMuxInt!E63)),"",RIGHT(PinMuxInt!E63,LEN(PinMuxInt!E63)-FIND(".",PinMuxInt!E63)+1))</f>
        <v/>
      </c>
      <c r="F63" s="156" t="str">
        <f>IF(ISERROR(VLOOKUP(LEFT(PinMuxInt!F63,FIND(".",PinMuxInt!F63)-1),Alias!$A$1:$B$200,2,FALSE)),IF(ISERROR(FIND(".",PinMuxInt!F63)),"",LEFT(PinMuxInt!F63,FIND(".",PinMuxInt!F63)-1)),VLOOKUP(LEFT(PinMuxInt!F63,FIND(".",PinMuxInt!F63)-1),Alias!$A$1:$B$200,2,FALSE))&amp;IF(ISERROR(FIND(".",PinMuxInt!F63)),"",RIGHT(PinMuxInt!F63,LEN(PinMuxInt!F63)-FIND(".",PinMuxInt!F63)+1))</f>
        <v>lpi2c4.SCL</v>
      </c>
      <c r="G63" s="156" t="str">
        <f>IF(ISERROR(VLOOKUP(LEFT(PinMuxInt!G63,FIND(".",PinMuxInt!G63)-1),Alias!$A$1:$B$200,2,FALSE)),IF(ISERROR(FIND(".",PinMuxInt!G63)),"",LEFT(PinMuxInt!G63,FIND(".",PinMuxInt!G63)-1)),VLOOKUP(LEFT(PinMuxInt!G63,FIND(".",PinMuxInt!G63)-1),Alias!$A$1:$B$200,2,FALSE))&amp;IF(ISERROR(FIND(".",PinMuxInt!G63)),"",RIGHT(PinMuxInt!G63,LEN(PinMuxInt!G63)-FIND(".",PinMuxInt!G63)+1))</f>
        <v>ccm.PMIC_RDY</v>
      </c>
      <c r="H63" s="156" t="str">
        <f>IF(ISERROR(VLOOKUP(LEFT(PinMuxInt!H63,FIND(".",PinMuxInt!H63)-1),Alias!$A$1:$B$200,2,FALSE)),IF(ISERROR(FIND(".",PinMuxInt!H63)),"",LEFT(PinMuxInt!H63,FIND(".",PinMuxInt!H63)-1)),VLOOKUP(LEFT(PinMuxInt!H63,FIND(".",PinMuxInt!H63)-1),Alias!$A$1:$B$200,2,FALSE))&amp;IF(ISERROR(FIND(".",PinMuxInt!H63)),"",RIGHT(PinMuxInt!H63,LEN(PinMuxInt!H63)-FIND(".",PinMuxInt!H63)+1))</f>
        <v>lpuart1.TX</v>
      </c>
      <c r="I63" s="156" t="str">
        <f>IF(ISERROR(VLOOKUP(LEFT(PinMuxInt!I63,FIND(".",PinMuxInt!I63)-1),Alias!$A$1:$B$200,2,FALSE)),IF(ISERROR(FIND(".",PinMuxInt!I63)),"",LEFT(PinMuxInt!I63,FIND(".",PinMuxInt!I63)-1)),VLOOKUP(LEFT(PinMuxInt!I63,FIND(".",PinMuxInt!I63)-1),Alias!$A$1:$B$200,2,FALSE))&amp;IF(ISERROR(FIND(".",PinMuxInt!I63)),"",RIGHT(PinMuxInt!I63,LEN(PinMuxInt!I63)-FIND(".",PinMuxInt!I63)+1))</f>
        <v>wdog2.WDOG_B</v>
      </c>
      <c r="J63" s="156" t="str">
        <f>IF(ISERROR(VLOOKUP(LEFT(PinMuxInt!J63,FIND(".",PinMuxInt!J63)-1),Alias!$A$1:$B$200,2,FALSE)),IF(ISERROR(FIND(".",PinMuxInt!J63)),"",LEFT(PinMuxInt!J63,FIND(".",PinMuxInt!J63)-1)),VLOOKUP(LEFT(PinMuxInt!J63,FIND(".",PinMuxInt!J63)-1),Alias!$A$1:$B$200,2,FALSE))&amp;IF(ISERROR(FIND(".",PinMuxInt!J63)),"",RIGHT(PinMuxInt!J63,LEN(PinMuxInt!J63)-FIND(".",PinMuxInt!J63)+1))</f>
        <v>flexpwm1.PWMX[2]</v>
      </c>
      <c r="K63" s="156" t="str">
        <f>IF(ISERROR(VLOOKUP(LEFT(PinMuxInt!K63,FIND(".",PinMuxInt!K63)-1),Alias!$A$1:$B$200,2,FALSE)),IF(ISERROR(FIND(".",PinMuxInt!K63)),"",LEFT(PinMuxInt!K63,FIND(".",PinMuxInt!K63)-1)),VLOOKUP(LEFT(PinMuxInt!K63,FIND(".",PinMuxInt!K63)-1),Alias!$A$1:$B$200,2,FALSE))&amp;IF(ISERROR(FIND(".",PinMuxInt!K63)),"",RIGHT(PinMuxInt!K63,LEN(PinMuxInt!K63)-FIND(".",PinMuxInt!K63)+1))</f>
        <v>gpio1.IO[12]</v>
      </c>
      <c r="L63" s="156" t="str">
        <f>IF(ISERROR(VLOOKUP(LEFT(PinMuxInt!L63,FIND(".",PinMuxInt!L63)-1),Alias!$A$1:$B$200,2,FALSE)),IF(ISERROR(FIND(".",PinMuxInt!L63)),"",LEFT(PinMuxInt!L63,FIND(".",PinMuxInt!L63)-1)),VLOOKUP(LEFT(PinMuxInt!L63,FIND(".",PinMuxInt!L63)-1),Alias!$A$1:$B$200,2,FALSE))&amp;IF(ISERROR(FIND(".",PinMuxInt!L63)),"",RIGHT(PinMuxInt!L63,LEN(PinMuxInt!L63)-FIND(".",PinMuxInt!L63)+1))</f>
        <v>enet.1588_EVENT1_OUT</v>
      </c>
      <c r="M63" s="156" t="str">
        <f>IF(ISERROR(VLOOKUP(LEFT(PinMuxInt!M63,FIND(".",PinMuxInt!M63)-1),Alias!$A$1:$B$200,2,FALSE)),IF(ISERROR(FIND(".",PinMuxInt!M63)),"",LEFT(PinMuxInt!M63,FIND(".",PinMuxInt!M63)-1)),VLOOKUP(LEFT(PinMuxInt!M63,FIND(".",PinMuxInt!M63)-1),Alias!$A$1:$B$200,2,FALSE))&amp;IF(ISERROR(FIND(".",PinMuxInt!M63)),"",RIGHT(PinMuxInt!M63,LEN(PinMuxInt!M63)-FIND(".",PinMuxInt!M63)+1))</f>
        <v>cm7.NMI</v>
      </c>
      <c r="N63" s="157" t="str">
        <f>IF(ISERROR(VLOOKUP(LEFT(PinMuxInt!N63,FIND(".",PinMuxInt!N63)-1),Alias!$A$1:$B$200,2,FALSE)),IF(ISERROR(FIND(".",PinMuxInt!N63)),"",LEFT(PinMuxInt!N63,FIND(".",PinMuxInt!N63)-1)),VLOOKUP(LEFT(PinMuxInt!N63,FIND(".",PinMuxInt!N63)-1),Alias!$A$1:$B$200,2,FALSE))&amp;IF(ISERROR(FIND(".",PinMuxInt!N63)),"",RIGHT(PinMuxInt!N63,LEN(PinMuxInt!N63)-FIND(".",PinMuxInt!N63)+1))</f>
        <v>gpio1.IO[12]</v>
      </c>
      <c r="P63" s="424" t="s">
        <v>1095</v>
      </c>
      <c r="Q63" s="82">
        <v>2</v>
      </c>
      <c r="R63" s="80" t="str">
        <f t="shared" ca="1" si="0"/>
        <v>lpuart1.TX</v>
      </c>
      <c r="S63" s="424" t="s">
        <v>1095</v>
      </c>
      <c r="T63" s="82">
        <v>2</v>
      </c>
      <c r="U63" s="83" t="str">
        <f t="shared" ca="1" si="6"/>
        <v>lpuart1.TX</v>
      </c>
      <c r="V63" s="424" t="s">
        <v>1095</v>
      </c>
      <c r="W63" s="82">
        <v>2</v>
      </c>
      <c r="X63" s="83" t="str">
        <f t="shared" ca="1" si="1"/>
        <v>lpuart1.TX</v>
      </c>
      <c r="Y63" s="424" t="s">
        <v>1095</v>
      </c>
      <c r="Z63" s="82">
        <v>2</v>
      </c>
      <c r="AA63" s="83" t="str">
        <f t="shared" ca="1" si="2"/>
        <v>lpuart1.TX</v>
      </c>
      <c r="AB63" s="424" t="s">
        <v>1118</v>
      </c>
      <c r="AC63" s="82">
        <v>2</v>
      </c>
      <c r="AD63" s="83" t="str">
        <f t="shared" ca="1" si="3"/>
        <v>lpuart1.TX</v>
      </c>
      <c r="AE63" s="424" t="s">
        <v>1118</v>
      </c>
      <c r="AF63" s="82">
        <v>2</v>
      </c>
      <c r="AG63" s="83" t="str">
        <f t="shared" ca="1" si="4"/>
        <v>lpuart1.TX</v>
      </c>
      <c r="AH63" s="424" t="s">
        <v>1118</v>
      </c>
      <c r="AI63" s="82">
        <v>2</v>
      </c>
      <c r="AJ63" s="83" t="str">
        <f t="shared" ca="1" si="7"/>
        <v>lpuart1.TX</v>
      </c>
      <c r="AK63" s="424" t="s">
        <v>1118</v>
      </c>
      <c r="AL63" s="82">
        <v>2</v>
      </c>
      <c r="AM63" s="83" t="str">
        <f t="shared" ca="1" si="8"/>
        <v>lpuart1.TX</v>
      </c>
      <c r="AN63" s="424" t="s">
        <v>1118</v>
      </c>
      <c r="AO63" s="82">
        <v>2</v>
      </c>
      <c r="AP63" s="83" t="str">
        <f t="shared" ca="1" si="5"/>
        <v>lpuart1.TX</v>
      </c>
    </row>
    <row r="64" spans="2:42" s="15" customFormat="1" ht="13.5">
      <c r="B64" s="106" t="s">
        <v>788</v>
      </c>
      <c r="C64" s="107" t="str">
        <f>PinMuxInt!C64</f>
        <v>GPIO_AD_B0_13</v>
      </c>
      <c r="D64" s="156" t="str">
        <f>IF(ISERROR(VLOOKUP(LEFT(PinMuxInt!D64,FIND(".",PinMuxInt!D64)-1),Alias!$A$1:$B$200,2,FALSE)),IF(ISERROR(FIND(".",PinMuxInt!D64)),"",LEFT(PinMuxInt!D64,FIND(".",PinMuxInt!D64)-1)),VLOOKUP(LEFT(PinMuxInt!D64,FIND(".",PinMuxInt!D64)-1),Alias!$A$1:$B$200,2,FALSE))&amp;IF(ISERROR(FIND(".",PinMuxInt!D64)),"",RIGHT(PinMuxInt!D64,LEN(PinMuxInt!D64)-FIND(".",PinMuxInt!D64)+1))</f>
        <v>ADC1.2</v>
      </c>
      <c r="E64" s="156" t="str">
        <f>IF(ISERROR(VLOOKUP(LEFT(PinMuxInt!E64,FIND(".",PinMuxInt!E64)-1),Alias!$A$1:$B$200,2,FALSE)),IF(ISERROR(FIND(".",PinMuxInt!E64)),"",LEFT(PinMuxInt!E64,FIND(".",PinMuxInt!E64)-1)),VLOOKUP(LEFT(PinMuxInt!E64,FIND(".",PinMuxInt!E64)-1),Alias!$A$1:$B$200,2,FALSE))&amp;IF(ISERROR(FIND(".",PinMuxInt!E64)),"",RIGHT(PinMuxInt!E64,LEN(PinMuxInt!E64)-FIND(".",PinMuxInt!E64)+1))</f>
        <v>acmp1.2</v>
      </c>
      <c r="F64" s="156" t="str">
        <f>IF(ISERROR(VLOOKUP(LEFT(PinMuxInt!F64,FIND(".",PinMuxInt!F64)-1),Alias!$A$1:$B$200,2,FALSE)),IF(ISERROR(FIND(".",PinMuxInt!F64)),"",LEFT(PinMuxInt!F64,FIND(".",PinMuxInt!F64)-1)),VLOOKUP(LEFT(PinMuxInt!F64,FIND(".",PinMuxInt!F64)-1),Alias!$A$1:$B$200,2,FALSE))&amp;IF(ISERROR(FIND(".",PinMuxInt!F64)),"",RIGHT(PinMuxInt!F64,LEN(PinMuxInt!F64)-FIND(".",PinMuxInt!F64)+1))</f>
        <v>lpi2c4.SDA</v>
      </c>
      <c r="G64" s="156" t="str">
        <f>IF(ISERROR(VLOOKUP(LEFT(PinMuxInt!G64,FIND(".",PinMuxInt!G64)-1),Alias!$A$1:$B$200,2,FALSE)),IF(ISERROR(FIND(".",PinMuxInt!G64)),"",LEFT(PinMuxInt!G64,FIND(".",PinMuxInt!G64)-1)),VLOOKUP(LEFT(PinMuxInt!G64,FIND(".",PinMuxInt!G64)-1),Alias!$A$1:$B$200,2,FALSE))&amp;IF(ISERROR(FIND(".",PinMuxInt!G64)),"",RIGHT(PinMuxInt!G64,LEN(PinMuxInt!G64)-FIND(".",PinMuxInt!G64)+1))</f>
        <v>gpt1.CLK</v>
      </c>
      <c r="H64" s="156" t="str">
        <f>IF(ISERROR(VLOOKUP(LEFT(PinMuxInt!H64,FIND(".",PinMuxInt!H64)-1),Alias!$A$1:$B$200,2,FALSE)),IF(ISERROR(FIND(".",PinMuxInt!H64)),"",LEFT(PinMuxInt!H64,FIND(".",PinMuxInt!H64)-1)),VLOOKUP(LEFT(PinMuxInt!H64,FIND(".",PinMuxInt!H64)-1),Alias!$A$1:$B$200,2,FALSE))&amp;IF(ISERROR(FIND(".",PinMuxInt!H64)),"",RIGHT(PinMuxInt!H64,LEN(PinMuxInt!H64)-FIND(".",PinMuxInt!H64)+1))</f>
        <v>lpuart1.RX</v>
      </c>
      <c r="I64" s="156" t="str">
        <f>IF(ISERROR(VLOOKUP(LEFT(PinMuxInt!I64,FIND(".",PinMuxInt!I64)-1),Alias!$A$1:$B$200,2,FALSE)),IF(ISERROR(FIND(".",PinMuxInt!I64)),"",LEFT(PinMuxInt!I64,FIND(".",PinMuxInt!I64)-1)),VLOOKUP(LEFT(PinMuxInt!I64,FIND(".",PinMuxInt!I64)-1),Alias!$A$1:$B$200,2,FALSE))&amp;IF(ISERROR(FIND(".",PinMuxInt!I64)),"",RIGHT(PinMuxInt!I64,LEN(PinMuxInt!I64)-FIND(".",PinMuxInt!I64)+1))</f>
        <v>ewm.EWM_OUT_B</v>
      </c>
      <c r="J64" s="156" t="str">
        <f>IF(ISERROR(VLOOKUP(LEFT(PinMuxInt!J64,FIND(".",PinMuxInt!J64)-1),Alias!$A$1:$B$200,2,FALSE)),IF(ISERROR(FIND(".",PinMuxInt!J64)),"",LEFT(PinMuxInt!J64,FIND(".",PinMuxInt!J64)-1)),VLOOKUP(LEFT(PinMuxInt!J64,FIND(".",PinMuxInt!J64)-1),Alias!$A$1:$B$200,2,FALSE))&amp;IF(ISERROR(FIND(".",PinMuxInt!J64)),"",RIGHT(PinMuxInt!J64,LEN(PinMuxInt!J64)-FIND(".",PinMuxInt!J64)+1))</f>
        <v>flexpwm1.PWMX[3]</v>
      </c>
      <c r="K64" s="156" t="str">
        <f>IF(ISERROR(VLOOKUP(LEFT(PinMuxInt!K64,FIND(".",PinMuxInt!K64)-1),Alias!$A$1:$B$200,2,FALSE)),IF(ISERROR(FIND(".",PinMuxInt!K64)),"",LEFT(PinMuxInt!K64,FIND(".",PinMuxInt!K64)-1)),VLOOKUP(LEFT(PinMuxInt!K64,FIND(".",PinMuxInt!K64)-1),Alias!$A$1:$B$200,2,FALSE))&amp;IF(ISERROR(FIND(".",PinMuxInt!K64)),"",RIGHT(PinMuxInt!K64,LEN(PinMuxInt!K64)-FIND(".",PinMuxInt!K64)+1))</f>
        <v>gpio1.IO[13]</v>
      </c>
      <c r="L64" s="156" t="str">
        <f>IF(ISERROR(VLOOKUP(LEFT(PinMuxInt!L64,FIND(".",PinMuxInt!L64)-1),Alias!$A$1:$B$200,2,FALSE)),IF(ISERROR(FIND(".",PinMuxInt!L64)),"",LEFT(PinMuxInt!L64,FIND(".",PinMuxInt!L64)-1)),VLOOKUP(LEFT(PinMuxInt!L64,FIND(".",PinMuxInt!L64)-1),Alias!$A$1:$B$200,2,FALSE))&amp;IF(ISERROR(FIND(".",PinMuxInt!L64)),"",RIGHT(PinMuxInt!L64,LEN(PinMuxInt!L64)-FIND(".",PinMuxInt!L64)+1))</f>
        <v>enet.1588_EVENT1_IN</v>
      </c>
      <c r="M64" s="156" t="str">
        <f>IF(ISERROR(VLOOKUP(LEFT(PinMuxInt!M64,FIND(".",PinMuxInt!M64)-1),Alias!$A$1:$B$200,2,FALSE)),IF(ISERROR(FIND(".",PinMuxInt!M64)),"",LEFT(PinMuxInt!M64,FIND(".",PinMuxInt!M64)-1)),VLOOKUP(LEFT(PinMuxInt!M64,FIND(".",PinMuxInt!M64)-1),Alias!$A$1:$B$200,2,FALSE))&amp;IF(ISERROR(FIND(".",PinMuxInt!M64)),"",RIGHT(PinMuxInt!M64,LEN(PinMuxInt!M64)-FIND(".",PinMuxInt!M64)+1))</f>
        <v>anatop.24M_OUT</v>
      </c>
      <c r="N64" s="157" t="str">
        <f>IF(ISERROR(VLOOKUP(LEFT(PinMuxInt!N64,FIND(".",PinMuxInt!N64)-1),Alias!$A$1:$B$200,2,FALSE)),IF(ISERROR(FIND(".",PinMuxInt!N64)),"",LEFT(PinMuxInt!N64,FIND(".",PinMuxInt!N64)-1)),VLOOKUP(LEFT(PinMuxInt!N64,FIND(".",PinMuxInt!N64)-1),Alias!$A$1:$B$200,2,FALSE))&amp;IF(ISERROR(FIND(".",PinMuxInt!N64)),"",RIGHT(PinMuxInt!N64,LEN(PinMuxInt!N64)-FIND(".",PinMuxInt!N64)+1))</f>
        <v>gpio1.IO[13]</v>
      </c>
      <c r="P64" s="426"/>
      <c r="Q64" s="82">
        <v>2</v>
      </c>
      <c r="R64" s="80" t="str">
        <f t="shared" ca="1" si="0"/>
        <v>lpuart1.RX</v>
      </c>
      <c r="S64" s="425"/>
      <c r="T64" s="82">
        <v>2</v>
      </c>
      <c r="U64" s="83" t="str">
        <f t="shared" ca="1" si="6"/>
        <v>lpuart1.RX</v>
      </c>
      <c r="V64" s="425"/>
      <c r="W64" s="82">
        <v>2</v>
      </c>
      <c r="X64" s="83" t="str">
        <f t="shared" ca="1" si="1"/>
        <v>lpuart1.RX</v>
      </c>
      <c r="Y64" s="425"/>
      <c r="Z64" s="82">
        <v>2</v>
      </c>
      <c r="AA64" s="83" t="str">
        <f t="shared" ca="1" si="2"/>
        <v>lpuart1.RX</v>
      </c>
      <c r="AB64" s="425"/>
      <c r="AC64" s="82">
        <v>2</v>
      </c>
      <c r="AD64" s="83" t="str">
        <f t="shared" ca="1" si="3"/>
        <v>lpuart1.RX</v>
      </c>
      <c r="AE64" s="425"/>
      <c r="AF64" s="82">
        <v>2</v>
      </c>
      <c r="AG64" s="83" t="str">
        <f t="shared" ca="1" si="4"/>
        <v>lpuart1.RX</v>
      </c>
      <c r="AH64" s="425"/>
      <c r="AI64" s="82">
        <v>2</v>
      </c>
      <c r="AJ64" s="83" t="str">
        <f t="shared" ca="1" si="7"/>
        <v>lpuart1.RX</v>
      </c>
      <c r="AK64" s="428"/>
      <c r="AL64" s="82">
        <v>2</v>
      </c>
      <c r="AM64" s="83" t="str">
        <f t="shared" ca="1" si="8"/>
        <v>lpuart1.RX</v>
      </c>
      <c r="AN64" s="428"/>
      <c r="AO64" s="82">
        <v>2</v>
      </c>
      <c r="AP64" s="83" t="str">
        <f t="shared" ca="1" si="5"/>
        <v>lpuart1.RX</v>
      </c>
    </row>
    <row r="65" spans="2:42" s="15" customFormat="1" ht="13.5">
      <c r="B65" s="106" t="s">
        <v>788</v>
      </c>
      <c r="C65" s="107" t="str">
        <f>PinMuxInt!C65</f>
        <v>GPIO_AD_B0_14</v>
      </c>
      <c r="D65" s="156" t="str">
        <f>IF(ISERROR(VLOOKUP(LEFT(PinMuxInt!D65,FIND(".",PinMuxInt!D65)-1),Alias!$A$1:$B$200,2,FALSE)),IF(ISERROR(FIND(".",PinMuxInt!D65)),"",LEFT(PinMuxInt!D65,FIND(".",PinMuxInt!D65)-1)),VLOOKUP(LEFT(PinMuxInt!D65,FIND(".",PinMuxInt!D65)-1),Alias!$A$1:$B$200,2,FALSE))&amp;IF(ISERROR(FIND(".",PinMuxInt!D65)),"",RIGHT(PinMuxInt!D65,LEN(PinMuxInt!D65)-FIND(".",PinMuxInt!D65)+1))</f>
        <v>ADC1.3</v>
      </c>
      <c r="E65" s="156" t="str">
        <f>IF(ISERROR(VLOOKUP(LEFT(PinMuxInt!E65,FIND(".",PinMuxInt!E65)-1),Alias!$A$1:$B$200,2,FALSE)),IF(ISERROR(FIND(".",PinMuxInt!E65)),"",LEFT(PinMuxInt!E65,FIND(".",PinMuxInt!E65)-1)),VLOOKUP(LEFT(PinMuxInt!E65,FIND(".",PinMuxInt!E65)-1),Alias!$A$1:$B$200,2,FALSE))&amp;IF(ISERROR(FIND(".",PinMuxInt!E65)),"",RIGHT(PinMuxInt!E65,LEN(PinMuxInt!E65)-FIND(".",PinMuxInt!E65)+1))</f>
        <v>acmp2.2</v>
      </c>
      <c r="F65" s="156" t="str">
        <f>IF(ISERROR(VLOOKUP(LEFT(PinMuxInt!F65,FIND(".",PinMuxInt!F65)-1),Alias!$A$1:$B$200,2,FALSE)),IF(ISERROR(FIND(".",PinMuxInt!F65)),"",LEFT(PinMuxInt!F65,FIND(".",PinMuxInt!F65)-1)),VLOOKUP(LEFT(PinMuxInt!F65,FIND(".",PinMuxInt!F65)-1),Alias!$A$1:$B$200,2,FALSE))&amp;IF(ISERROR(FIND(".",PinMuxInt!F65)),"",RIGHT(PinMuxInt!F65,LEN(PinMuxInt!F65)-FIND(".",PinMuxInt!F65)+1))</f>
        <v>usb.OTG2_OC</v>
      </c>
      <c r="G65" s="156" t="str">
        <f>IF(ISERROR(VLOOKUP(LEFT(PinMuxInt!G65,FIND(".",PinMuxInt!G65)-1),Alias!$A$1:$B$200,2,FALSE)),IF(ISERROR(FIND(".",PinMuxInt!G65)),"",LEFT(PinMuxInt!G65,FIND(".",PinMuxInt!G65)-1)),VLOOKUP(LEFT(PinMuxInt!G65,FIND(".",PinMuxInt!G65)-1),Alias!$A$1:$B$200,2,FALSE))&amp;IF(ISERROR(FIND(".",PinMuxInt!G65)),"",RIGHT(PinMuxInt!G65,LEN(PinMuxInt!G65)-FIND(".",PinMuxInt!G65)+1))</f>
        <v>xbar1.XBAR_IN[24]</v>
      </c>
      <c r="H65" s="156" t="str">
        <f>IF(ISERROR(VLOOKUP(LEFT(PinMuxInt!H65,FIND(".",PinMuxInt!H65)-1),Alias!$A$1:$B$200,2,FALSE)),IF(ISERROR(FIND(".",PinMuxInt!H65)),"",LEFT(PinMuxInt!H65,FIND(".",PinMuxInt!H65)-1)),VLOOKUP(LEFT(PinMuxInt!H65,FIND(".",PinMuxInt!H65)-1),Alias!$A$1:$B$200,2,FALSE))&amp;IF(ISERROR(FIND(".",PinMuxInt!H65)),"",RIGHT(PinMuxInt!H65,LEN(PinMuxInt!H65)-FIND(".",PinMuxInt!H65)+1))</f>
        <v>lpuart1.CTS_B</v>
      </c>
      <c r="I65" s="156" t="str">
        <f>IF(ISERROR(VLOOKUP(LEFT(PinMuxInt!I65,FIND(".",PinMuxInt!I65)-1),Alias!$A$1:$B$200,2,FALSE)),IF(ISERROR(FIND(".",PinMuxInt!I65)),"",LEFT(PinMuxInt!I65,FIND(".",PinMuxInt!I65)-1)),VLOOKUP(LEFT(PinMuxInt!I65,FIND(".",PinMuxInt!I65)-1),Alias!$A$1:$B$200,2,FALSE))&amp;IF(ISERROR(FIND(".",PinMuxInt!I65)),"",RIGHT(PinMuxInt!I65,LEN(PinMuxInt!I65)-FIND(".",PinMuxInt!I65)+1))</f>
        <v>enet.1588_EVENT0_OUT</v>
      </c>
      <c r="J65" s="156" t="str">
        <f>IF(ISERROR(VLOOKUP(LEFT(PinMuxInt!J65,FIND(".",PinMuxInt!J65)-1),Alias!$A$1:$B$200,2,FALSE)),IF(ISERROR(FIND(".",PinMuxInt!J65)),"",LEFT(PinMuxInt!J65,FIND(".",PinMuxInt!J65)-1)),VLOOKUP(LEFT(PinMuxInt!J65,FIND(".",PinMuxInt!J65)-1),Alias!$A$1:$B$200,2,FALSE))&amp;IF(ISERROR(FIND(".",PinMuxInt!J65)),"",RIGHT(PinMuxInt!J65,LEN(PinMuxInt!J65)-FIND(".",PinMuxInt!J65)+1))</f>
        <v>csi.VSYNC</v>
      </c>
      <c r="K65" s="156" t="str">
        <f>IF(ISERROR(VLOOKUP(LEFT(PinMuxInt!K65,FIND(".",PinMuxInt!K65)-1),Alias!$A$1:$B$200,2,FALSE)),IF(ISERROR(FIND(".",PinMuxInt!K65)),"",LEFT(PinMuxInt!K65,FIND(".",PinMuxInt!K65)-1)),VLOOKUP(LEFT(PinMuxInt!K65,FIND(".",PinMuxInt!K65)-1),Alias!$A$1:$B$200,2,FALSE))&amp;IF(ISERROR(FIND(".",PinMuxInt!K65)),"",RIGHT(PinMuxInt!K65,LEN(PinMuxInt!K65)-FIND(".",PinMuxInt!K65)+1))</f>
        <v>gpio1.IO[14]</v>
      </c>
      <c r="L65" s="156" t="str">
        <f>IF(ISERROR(VLOOKUP(LEFT(PinMuxInt!L65,FIND(".",PinMuxInt!L65)-1),Alias!$A$1:$B$200,2,FALSE)),IF(ISERROR(FIND(".",PinMuxInt!L65)),"",LEFT(PinMuxInt!L65,FIND(".",PinMuxInt!L65)-1)),VLOOKUP(LEFT(PinMuxInt!L65,FIND(".",PinMuxInt!L65)-1),Alias!$A$1:$B$200,2,FALSE))&amp;IF(ISERROR(FIND(".",PinMuxInt!L65)),"",RIGHT(PinMuxInt!L65,LEN(PinMuxInt!L65)-FIND(".",PinMuxInt!L65)+1))</f>
        <v>flexcan2.TX</v>
      </c>
      <c r="M65" s="156" t="str">
        <f>IF(ISERROR(VLOOKUP(LEFT(PinMuxInt!M65,FIND(".",PinMuxInt!M65)-1),Alias!$A$1:$B$200,2,FALSE)),IF(ISERROR(FIND(".",PinMuxInt!M65)),"",LEFT(PinMuxInt!M65,FIND(".",PinMuxInt!M65)-1)),VLOOKUP(LEFT(PinMuxInt!M65,FIND(".",PinMuxInt!M65)-1),Alias!$A$1:$B$200,2,FALSE))&amp;IF(ISERROR(FIND(".",PinMuxInt!M65)),"",RIGHT(PinMuxInt!M65,LEN(PinMuxInt!M65)-FIND(".",PinMuxInt!M65)+1))</f>
        <v>wdog1.WDOG_ANY</v>
      </c>
      <c r="N65" s="157" t="str">
        <f>IF(ISERROR(VLOOKUP(LEFT(PinMuxInt!N65,FIND(".",PinMuxInt!N65)-1),Alias!$A$1:$B$200,2,FALSE)),IF(ISERROR(FIND(".",PinMuxInt!N65)),"",LEFT(PinMuxInt!N65,FIND(".",PinMuxInt!N65)-1)),VLOOKUP(LEFT(PinMuxInt!N65,FIND(".",PinMuxInt!N65)-1),Alias!$A$1:$B$200,2,FALSE))&amp;IF(ISERROR(FIND(".",PinMuxInt!N65)),"",RIGHT(PinMuxInt!N65,LEN(PinMuxInt!N65)-FIND(".",PinMuxInt!N65)+1))</f>
        <v>gpio1.IO[14]</v>
      </c>
      <c r="P65" s="424" t="s">
        <v>1283</v>
      </c>
      <c r="Q65" s="82">
        <v>6</v>
      </c>
      <c r="R65" s="80" t="str">
        <f t="shared" ca="1" si="0"/>
        <v>flexcan2.TX</v>
      </c>
      <c r="S65" s="425"/>
      <c r="T65" s="82">
        <v>2</v>
      </c>
      <c r="U65" s="83" t="str">
        <f t="shared" ca="1" si="6"/>
        <v>lpuart1.CTS_B</v>
      </c>
      <c r="V65" s="425"/>
      <c r="W65" s="82">
        <v>2</v>
      </c>
      <c r="X65" s="83" t="str">
        <f t="shared" ca="1" si="1"/>
        <v>lpuart1.CTS_B</v>
      </c>
      <c r="Y65" s="425"/>
      <c r="Z65" s="82">
        <v>2</v>
      </c>
      <c r="AA65" s="83" t="str">
        <f t="shared" ca="1" si="2"/>
        <v>lpuart1.CTS_B</v>
      </c>
      <c r="AB65" s="425"/>
      <c r="AC65" s="82">
        <v>2</v>
      </c>
      <c r="AD65" s="83" t="str">
        <f t="shared" ca="1" si="3"/>
        <v>lpuart1.CTS_B</v>
      </c>
      <c r="AE65" s="425"/>
      <c r="AF65" s="82">
        <v>2</v>
      </c>
      <c r="AG65" s="83" t="str">
        <f t="shared" ca="1" si="4"/>
        <v>lpuart1.CTS_B</v>
      </c>
      <c r="AH65" s="425"/>
      <c r="AI65" s="11">
        <v>2</v>
      </c>
      <c r="AJ65" s="83" t="str">
        <f t="shared" ca="1" si="7"/>
        <v>lpuart1.CTS_B</v>
      </c>
      <c r="AK65" s="424" t="s">
        <v>579</v>
      </c>
      <c r="AL65" s="11" t="s">
        <v>731</v>
      </c>
      <c r="AM65" s="83" t="str">
        <f t="shared" ca="1" si="8"/>
        <v>ADC1.3</v>
      </c>
      <c r="AN65" s="424" t="s">
        <v>1101</v>
      </c>
      <c r="AO65" s="11">
        <v>1</v>
      </c>
      <c r="AP65" s="83" t="str">
        <f t="shared" ca="1" si="5"/>
        <v>xbar1.XBAR_IN[24]</v>
      </c>
    </row>
    <row r="66" spans="2:42" s="15" customFormat="1" ht="13.5">
      <c r="B66" s="106" t="s">
        <v>788</v>
      </c>
      <c r="C66" s="107" t="str">
        <f>PinMuxInt!C66</f>
        <v>GPIO_AD_B0_15</v>
      </c>
      <c r="D66" s="156" t="str">
        <f>IF(ISERROR(VLOOKUP(LEFT(PinMuxInt!D66,FIND(".",PinMuxInt!D66)-1),Alias!$A$1:$B$200,2,FALSE)),IF(ISERROR(FIND(".",PinMuxInt!D66)),"",LEFT(PinMuxInt!D66,FIND(".",PinMuxInt!D66)-1)),VLOOKUP(LEFT(PinMuxInt!D66,FIND(".",PinMuxInt!D66)-1),Alias!$A$1:$B$200,2,FALSE))&amp;IF(ISERROR(FIND(".",PinMuxInt!D66)),"",RIGHT(PinMuxInt!D66,LEN(PinMuxInt!D66)-FIND(".",PinMuxInt!D66)+1))</f>
        <v>ADC1.4</v>
      </c>
      <c r="E66" s="156" t="str">
        <f>IF(ISERROR(VLOOKUP(LEFT(PinMuxInt!E66,FIND(".",PinMuxInt!E66)-1),Alias!$A$1:$B$200,2,FALSE)),IF(ISERROR(FIND(".",PinMuxInt!E66)),"",LEFT(PinMuxInt!E66,FIND(".",PinMuxInt!E66)-1)),VLOOKUP(LEFT(PinMuxInt!E66,FIND(".",PinMuxInt!E66)-1),Alias!$A$1:$B$200,2,FALSE))&amp;IF(ISERROR(FIND(".",PinMuxInt!E66)),"",RIGHT(PinMuxInt!E66,LEN(PinMuxInt!E66)-FIND(".",PinMuxInt!E66)+1))</f>
        <v>acmp3.2</v>
      </c>
      <c r="F66" s="156" t="str">
        <f>IF(ISERROR(VLOOKUP(LEFT(PinMuxInt!F66,FIND(".",PinMuxInt!F66)-1),Alias!$A$1:$B$200,2,FALSE)),IF(ISERROR(FIND(".",PinMuxInt!F66)),"",LEFT(PinMuxInt!F66,FIND(".",PinMuxInt!F66)-1)),VLOOKUP(LEFT(PinMuxInt!F66,FIND(".",PinMuxInt!F66)-1),Alias!$A$1:$B$200,2,FALSE))&amp;IF(ISERROR(FIND(".",PinMuxInt!F66)),"",RIGHT(PinMuxInt!F66,LEN(PinMuxInt!F66)-FIND(".",PinMuxInt!F66)+1))</f>
        <v>usb.OTG2_PWR</v>
      </c>
      <c r="G66" s="156" t="str">
        <f>IF(ISERROR(VLOOKUP(LEFT(PinMuxInt!G66,FIND(".",PinMuxInt!G66)-1),Alias!$A$1:$B$200,2,FALSE)),IF(ISERROR(FIND(".",PinMuxInt!G66)),"",LEFT(PinMuxInt!G66,FIND(".",PinMuxInt!G66)-1)),VLOOKUP(LEFT(PinMuxInt!G66,FIND(".",PinMuxInt!G66)-1),Alias!$A$1:$B$200,2,FALSE))&amp;IF(ISERROR(FIND(".",PinMuxInt!G66)),"",RIGHT(PinMuxInt!G66,LEN(PinMuxInt!G66)-FIND(".",PinMuxInt!G66)+1))</f>
        <v>xbar1.XBAR_IN[25]</v>
      </c>
      <c r="H66" s="156" t="str">
        <f>IF(ISERROR(VLOOKUP(LEFT(PinMuxInt!H66,FIND(".",PinMuxInt!H66)-1),Alias!$A$1:$B$200,2,FALSE)),IF(ISERROR(FIND(".",PinMuxInt!H66)),"",LEFT(PinMuxInt!H66,FIND(".",PinMuxInt!H66)-1)),VLOOKUP(LEFT(PinMuxInt!H66,FIND(".",PinMuxInt!H66)-1),Alias!$A$1:$B$200,2,FALSE))&amp;IF(ISERROR(FIND(".",PinMuxInt!H66)),"",RIGHT(PinMuxInt!H66,LEN(PinMuxInt!H66)-FIND(".",PinMuxInt!H66)+1))</f>
        <v>lpuart1.RTS_B</v>
      </c>
      <c r="I66" s="156" t="str">
        <f>IF(ISERROR(VLOOKUP(LEFT(PinMuxInt!I66,FIND(".",PinMuxInt!I66)-1),Alias!$A$1:$B$200,2,FALSE)),IF(ISERROR(FIND(".",PinMuxInt!I66)),"",LEFT(PinMuxInt!I66,FIND(".",PinMuxInt!I66)-1)),VLOOKUP(LEFT(PinMuxInt!I66,FIND(".",PinMuxInt!I66)-1),Alias!$A$1:$B$200,2,FALSE))&amp;IF(ISERROR(FIND(".",PinMuxInt!I66)),"",RIGHT(PinMuxInt!I66,LEN(PinMuxInt!I66)-FIND(".",PinMuxInt!I66)+1))</f>
        <v>enet.1588_EVENT0_IN</v>
      </c>
      <c r="J66" s="156" t="str">
        <f>IF(ISERROR(VLOOKUP(LEFT(PinMuxInt!J66,FIND(".",PinMuxInt!J66)-1),Alias!$A$1:$B$200,2,FALSE)),IF(ISERROR(FIND(".",PinMuxInt!J66)),"",LEFT(PinMuxInt!J66,FIND(".",PinMuxInt!J66)-1)),VLOOKUP(LEFT(PinMuxInt!J66,FIND(".",PinMuxInt!J66)-1),Alias!$A$1:$B$200,2,FALSE))&amp;IF(ISERROR(FIND(".",PinMuxInt!J66)),"",RIGHT(PinMuxInt!J66,LEN(PinMuxInt!J66)-FIND(".",PinMuxInt!J66)+1))</f>
        <v>csi.HSYNC</v>
      </c>
      <c r="K66" s="156" t="str">
        <f>IF(ISERROR(VLOOKUP(LEFT(PinMuxInt!K66,FIND(".",PinMuxInt!K66)-1),Alias!$A$1:$B$200,2,FALSE)),IF(ISERROR(FIND(".",PinMuxInt!K66)),"",LEFT(PinMuxInt!K66,FIND(".",PinMuxInt!K66)-1)),VLOOKUP(LEFT(PinMuxInt!K66,FIND(".",PinMuxInt!K66)-1),Alias!$A$1:$B$200,2,FALSE))&amp;IF(ISERROR(FIND(".",PinMuxInt!K66)),"",RIGHT(PinMuxInt!K66,LEN(PinMuxInt!K66)-FIND(".",PinMuxInt!K66)+1))</f>
        <v>gpio1.IO[15]</v>
      </c>
      <c r="L66" s="156" t="str">
        <f>IF(ISERROR(VLOOKUP(LEFT(PinMuxInt!L66,FIND(".",PinMuxInt!L66)-1),Alias!$A$1:$B$200,2,FALSE)),IF(ISERROR(FIND(".",PinMuxInt!L66)),"",LEFT(PinMuxInt!L66,FIND(".",PinMuxInt!L66)-1)),VLOOKUP(LEFT(PinMuxInt!L66,FIND(".",PinMuxInt!L66)-1),Alias!$A$1:$B$200,2,FALSE))&amp;IF(ISERROR(FIND(".",PinMuxInt!L66)),"",RIGHT(PinMuxInt!L66,LEN(PinMuxInt!L66)-FIND(".",PinMuxInt!L66)+1))</f>
        <v>flexcan2.RX</v>
      </c>
      <c r="M66" s="156" t="str">
        <f>IF(ISERROR(VLOOKUP(LEFT(PinMuxInt!M66,FIND(".",PinMuxInt!M66)-1),Alias!$A$1:$B$200,2,FALSE)),IF(ISERROR(FIND(".",PinMuxInt!M66)),"",LEFT(PinMuxInt!M66,FIND(".",PinMuxInt!M66)-1)),VLOOKUP(LEFT(PinMuxInt!M66,FIND(".",PinMuxInt!M66)-1),Alias!$A$1:$B$200,2,FALSE))&amp;IF(ISERROR(FIND(".",PinMuxInt!M66)),"",RIGHT(PinMuxInt!M66,LEN(PinMuxInt!M66)-FIND(".",PinMuxInt!M66)+1))</f>
        <v>wdog1.WDOG_RST_B_DEB</v>
      </c>
      <c r="N66" s="157" t="str">
        <f>IF(ISERROR(VLOOKUP(LEFT(PinMuxInt!N66,FIND(".",PinMuxInt!N66)-1),Alias!$A$1:$B$200,2,FALSE)),IF(ISERROR(FIND(".",PinMuxInt!N66)),"",LEFT(PinMuxInt!N66,FIND(".",PinMuxInt!N66)-1)),VLOOKUP(LEFT(PinMuxInt!N66,FIND(".",PinMuxInt!N66)-1),Alias!$A$1:$B$200,2,FALSE))&amp;IF(ISERROR(FIND(".",PinMuxInt!N66)),"",RIGHT(PinMuxInt!N66,LEN(PinMuxInt!N66)-FIND(".",PinMuxInt!N66)+1))</f>
        <v>gpio1.IO[15]</v>
      </c>
      <c r="P66" s="426"/>
      <c r="Q66" s="82">
        <v>6</v>
      </c>
      <c r="R66" s="80" t="str">
        <f t="shared" ca="1" si="0"/>
        <v>flexcan2.RX</v>
      </c>
      <c r="S66" s="426"/>
      <c r="T66" s="82">
        <v>2</v>
      </c>
      <c r="U66" s="83" t="str">
        <f t="shared" ca="1" si="6"/>
        <v>lpuart1.RTS_B</v>
      </c>
      <c r="V66" s="426"/>
      <c r="W66" s="82">
        <v>2</v>
      </c>
      <c r="X66" s="83" t="str">
        <f t="shared" ca="1" si="1"/>
        <v>lpuart1.RTS_B</v>
      </c>
      <c r="Y66" s="426"/>
      <c r="Z66" s="82">
        <v>2</v>
      </c>
      <c r="AA66" s="83" t="str">
        <f t="shared" ca="1" si="2"/>
        <v>lpuart1.RTS_B</v>
      </c>
      <c r="AB66" s="426"/>
      <c r="AC66" s="82">
        <v>2</v>
      </c>
      <c r="AD66" s="83" t="str">
        <f t="shared" ca="1" si="3"/>
        <v>lpuart1.RTS_B</v>
      </c>
      <c r="AE66" s="426"/>
      <c r="AF66" s="82">
        <v>2</v>
      </c>
      <c r="AG66" s="83" t="str">
        <f t="shared" ca="1" si="4"/>
        <v>lpuart1.RTS_B</v>
      </c>
      <c r="AH66" s="426"/>
      <c r="AI66" s="11">
        <v>2</v>
      </c>
      <c r="AJ66" s="83" t="str">
        <f t="shared" ca="1" si="7"/>
        <v>lpuart1.RTS_B</v>
      </c>
      <c r="AK66" s="428"/>
      <c r="AL66" s="11" t="s">
        <v>731</v>
      </c>
      <c r="AM66" s="83" t="str">
        <f t="shared" ca="1" si="8"/>
        <v>ADC1.4</v>
      </c>
      <c r="AN66" s="428"/>
      <c r="AO66" s="11">
        <v>1</v>
      </c>
      <c r="AP66" s="83" t="str">
        <f t="shared" ca="1" si="5"/>
        <v>xbar1.XBAR_IN[25]</v>
      </c>
    </row>
    <row r="67" spans="2:42" s="15" customFormat="1" ht="13.5">
      <c r="B67" s="106" t="s">
        <v>788</v>
      </c>
      <c r="C67" s="107" t="str">
        <f>PinMuxInt!C67</f>
        <v>GPIO_AD_B1_00</v>
      </c>
      <c r="D67" s="156" t="str">
        <f>IF(ISERROR(VLOOKUP(LEFT(PinMuxInt!D67,FIND(".",PinMuxInt!D67)-1),Alias!$A$1:$B$200,2,FALSE)),IF(ISERROR(FIND(".",PinMuxInt!D67)),"",LEFT(PinMuxInt!D67,FIND(".",PinMuxInt!D67)-1)),VLOOKUP(LEFT(PinMuxInt!D67,FIND(".",PinMuxInt!D67)-1),Alias!$A$1:$B$200,2,FALSE))&amp;IF(ISERROR(FIND(".",PinMuxInt!D67)),"",RIGHT(PinMuxInt!D67,LEN(PinMuxInt!D67)-FIND(".",PinMuxInt!D67)+1))</f>
        <v>ADC12.5</v>
      </c>
      <c r="E67" s="156" t="str">
        <f>IF(ISERROR(VLOOKUP(LEFT(PinMuxInt!E67,FIND(".",PinMuxInt!E67)-1),Alias!$A$1:$B$200,2,FALSE)),IF(ISERROR(FIND(".",PinMuxInt!E67)),"",LEFT(PinMuxInt!E67,FIND(".",PinMuxInt!E67)-1)),VLOOKUP(LEFT(PinMuxInt!E67,FIND(".",PinMuxInt!E67)-1),Alias!$A$1:$B$200,2,FALSE))&amp;IF(ISERROR(FIND(".",PinMuxInt!E67)),"",RIGHT(PinMuxInt!E67,LEN(PinMuxInt!E67)-FIND(".",PinMuxInt!E67)+1))</f>
        <v>acmp4.2</v>
      </c>
      <c r="F67" s="156" t="str">
        <f>IF(ISERROR(VLOOKUP(LEFT(PinMuxInt!F67,FIND(".",PinMuxInt!F67)-1),Alias!$A$1:$B$200,2,FALSE)),IF(ISERROR(FIND(".",PinMuxInt!F67)),"",LEFT(PinMuxInt!F67,FIND(".",PinMuxInt!F67)-1)),VLOOKUP(LEFT(PinMuxInt!F67,FIND(".",PinMuxInt!F67)-1),Alias!$A$1:$B$200,2,FALSE))&amp;IF(ISERROR(FIND(".",PinMuxInt!F67)),"",RIGHT(PinMuxInt!F67,LEN(PinMuxInt!F67)-FIND(".",PinMuxInt!F67)+1))</f>
        <v>anatop.OTG2_ID</v>
      </c>
      <c r="G67" s="156" t="str">
        <f>IF(ISERROR(VLOOKUP(LEFT(PinMuxInt!G67,FIND(".",PinMuxInt!G67)-1),Alias!$A$1:$B$200,2,FALSE)),IF(ISERROR(FIND(".",PinMuxInt!G67)),"",LEFT(PinMuxInt!G67,FIND(".",PinMuxInt!G67)-1)),VLOOKUP(LEFT(PinMuxInt!G67,FIND(".",PinMuxInt!G67)-1),Alias!$A$1:$B$200,2,FALSE))&amp;IF(ISERROR(FIND(".",PinMuxInt!G67)),"",RIGHT(PinMuxInt!G67,LEN(PinMuxInt!G67)-FIND(".",PinMuxInt!G67)+1))</f>
        <v>qtimer3.TIMER0</v>
      </c>
      <c r="H67" s="156" t="str">
        <f>IF(ISERROR(VLOOKUP(LEFT(PinMuxInt!H67,FIND(".",PinMuxInt!H67)-1),Alias!$A$1:$B$200,2,FALSE)),IF(ISERROR(FIND(".",PinMuxInt!H67)),"",LEFT(PinMuxInt!H67,FIND(".",PinMuxInt!H67)-1)),VLOOKUP(LEFT(PinMuxInt!H67,FIND(".",PinMuxInt!H67)-1),Alias!$A$1:$B$200,2,FALSE))&amp;IF(ISERROR(FIND(".",PinMuxInt!H67)),"",RIGHT(PinMuxInt!H67,LEN(PinMuxInt!H67)-FIND(".",PinMuxInt!H67)+1))</f>
        <v>lpuart2.CTS_B</v>
      </c>
      <c r="I67" s="156" t="str">
        <f>IF(ISERROR(VLOOKUP(LEFT(PinMuxInt!I67,FIND(".",PinMuxInt!I67)-1),Alias!$A$1:$B$200,2,FALSE)),IF(ISERROR(FIND(".",PinMuxInt!I67)),"",LEFT(PinMuxInt!I67,FIND(".",PinMuxInt!I67)-1)),VLOOKUP(LEFT(PinMuxInt!I67,FIND(".",PinMuxInt!I67)-1),Alias!$A$1:$B$200,2,FALSE))&amp;IF(ISERROR(FIND(".",PinMuxInt!I67)),"",RIGHT(PinMuxInt!I67,LEN(PinMuxInt!I67)-FIND(".",PinMuxInt!I67)+1))</f>
        <v>lpi2c1.SCL</v>
      </c>
      <c r="J67" s="156" t="str">
        <f>IF(ISERROR(VLOOKUP(LEFT(PinMuxInt!J67,FIND(".",PinMuxInt!J67)-1),Alias!$A$1:$B$200,2,FALSE)),IF(ISERROR(FIND(".",PinMuxInt!J67)),"",LEFT(PinMuxInt!J67,FIND(".",PinMuxInt!J67)-1)),VLOOKUP(LEFT(PinMuxInt!J67,FIND(".",PinMuxInt!J67)-1),Alias!$A$1:$B$200,2,FALSE))&amp;IF(ISERROR(FIND(".",PinMuxInt!J67)),"",RIGHT(PinMuxInt!J67,LEN(PinMuxInt!J67)-FIND(".",PinMuxInt!J67)+1))</f>
        <v>wdog1.WDOG_B</v>
      </c>
      <c r="K67" s="156" t="str">
        <f>IF(ISERROR(VLOOKUP(LEFT(PinMuxInt!K67,FIND(".",PinMuxInt!K67)-1),Alias!$A$1:$B$200,2,FALSE)),IF(ISERROR(FIND(".",PinMuxInt!K67)),"",LEFT(PinMuxInt!K67,FIND(".",PinMuxInt!K67)-1)),VLOOKUP(LEFT(PinMuxInt!K67,FIND(".",PinMuxInt!K67)-1),Alias!$A$1:$B$200,2,FALSE))&amp;IF(ISERROR(FIND(".",PinMuxInt!K67)),"",RIGHT(PinMuxInt!K67,LEN(PinMuxInt!K67)-FIND(".",PinMuxInt!K67)+1))</f>
        <v>gpio1.IO[16]</v>
      </c>
      <c r="L67" s="156" t="str">
        <f>IF(ISERROR(VLOOKUP(LEFT(PinMuxInt!L67,FIND(".",PinMuxInt!L67)-1),Alias!$A$1:$B$200,2,FALSE)),IF(ISERROR(FIND(".",PinMuxInt!L67)),"",LEFT(PinMuxInt!L67,FIND(".",PinMuxInt!L67)-1)),VLOOKUP(LEFT(PinMuxInt!L67,FIND(".",PinMuxInt!L67)-1),Alias!$A$1:$B$200,2,FALSE))&amp;IF(ISERROR(FIND(".",PinMuxInt!L67)),"",RIGHT(PinMuxInt!L67,LEN(PinMuxInt!L67)-FIND(".",PinMuxInt!L67)+1))</f>
        <v>usdhc1.WP</v>
      </c>
      <c r="M67" s="156" t="str">
        <f>IF(ISERROR(VLOOKUP(LEFT(PinMuxInt!M67,FIND(".",PinMuxInt!M67)-1),Alias!$A$1:$B$200,2,FALSE)),IF(ISERROR(FIND(".",PinMuxInt!M67)),"",LEFT(PinMuxInt!M67,FIND(".",PinMuxInt!M67)-1)),VLOOKUP(LEFT(PinMuxInt!M67,FIND(".",PinMuxInt!M67)-1),Alias!$A$1:$B$200,2,FALSE))&amp;IF(ISERROR(FIND(".",PinMuxInt!M67)),"",RIGHT(PinMuxInt!M67,LEN(PinMuxInt!M67)-FIND(".",PinMuxInt!M67)+1))</f>
        <v>kpp.ROW[7]</v>
      </c>
      <c r="N67" s="157" t="str">
        <f>IF(ISERROR(VLOOKUP(LEFT(PinMuxInt!N67,FIND(".",PinMuxInt!N67)-1),Alias!$A$1:$B$200,2,FALSE)),IF(ISERROR(FIND(".",PinMuxInt!N67)),"",LEFT(PinMuxInt!N67,FIND(".",PinMuxInt!N67)-1)),VLOOKUP(LEFT(PinMuxInt!N67,FIND(".",PinMuxInt!N67)-1),Alias!$A$1:$B$200,2,FALSE))&amp;IF(ISERROR(FIND(".",PinMuxInt!N67)),"",RIGHT(PinMuxInt!N67,LEN(PinMuxInt!N67)-FIND(".",PinMuxInt!N67)+1))</f>
        <v>gpio1.IO[16]</v>
      </c>
      <c r="P67" s="424" t="s">
        <v>1113</v>
      </c>
      <c r="Q67" s="82">
        <v>3</v>
      </c>
      <c r="R67" s="80" t="str">
        <f t="shared" ca="1" si="0"/>
        <v>lpi2c1.SCL</v>
      </c>
      <c r="S67" s="424" t="s">
        <v>1113</v>
      </c>
      <c r="T67" s="82">
        <v>3</v>
      </c>
      <c r="U67" s="83" t="str">
        <f t="shared" ca="1" si="6"/>
        <v>lpi2c1.SCL</v>
      </c>
      <c r="V67" s="424" t="s">
        <v>1113</v>
      </c>
      <c r="W67" s="82">
        <v>3</v>
      </c>
      <c r="X67" s="83" t="str">
        <f t="shared" ca="1" si="1"/>
        <v>lpi2c1.SCL</v>
      </c>
      <c r="Y67" s="424" t="s">
        <v>1113</v>
      </c>
      <c r="Z67" s="82">
        <v>3</v>
      </c>
      <c r="AA67" s="83" t="str">
        <f t="shared" ca="1" si="2"/>
        <v>lpi2c1.SCL</v>
      </c>
      <c r="AB67" s="424" t="s">
        <v>1113</v>
      </c>
      <c r="AC67" s="82">
        <v>3</v>
      </c>
      <c r="AD67" s="83" t="str">
        <f t="shared" ca="1" si="3"/>
        <v>lpi2c1.SCL</v>
      </c>
      <c r="AE67" s="424" t="s">
        <v>1113</v>
      </c>
      <c r="AF67" s="82">
        <v>3</v>
      </c>
      <c r="AG67" s="83" t="str">
        <f t="shared" ca="1" si="4"/>
        <v>lpi2c1.SCL</v>
      </c>
      <c r="AH67" s="424" t="s">
        <v>1113</v>
      </c>
      <c r="AI67" s="11">
        <v>3</v>
      </c>
      <c r="AJ67" s="83" t="str">
        <f t="shared" ca="1" si="7"/>
        <v>lpi2c1.SCL</v>
      </c>
      <c r="AK67" s="424" t="s">
        <v>1113</v>
      </c>
      <c r="AL67" s="11">
        <v>3</v>
      </c>
      <c r="AM67" s="83" t="str">
        <f t="shared" ca="1" si="8"/>
        <v>lpi2c1.SCL</v>
      </c>
      <c r="AN67" s="424" t="s">
        <v>1113</v>
      </c>
      <c r="AO67" s="11">
        <v>3</v>
      </c>
      <c r="AP67" s="83" t="str">
        <f t="shared" ref="AP67:AP130" ca="1" si="9">IF(AO67="","",OFFSET($F67,0,IF(AO67="A",-2,IF(AO67="C",-1,IF(AO67="U",9,AO67))),1,1))</f>
        <v>lpi2c1.SCL</v>
      </c>
    </row>
    <row r="68" spans="2:42" s="15" customFormat="1" ht="13.5">
      <c r="B68" s="106" t="s">
        <v>788</v>
      </c>
      <c r="C68" s="107" t="str">
        <f>PinMuxInt!C68</f>
        <v>GPIO_AD_B1_01</v>
      </c>
      <c r="D68" s="156" t="str">
        <f>IF(ISERROR(VLOOKUP(LEFT(PinMuxInt!D68,FIND(".",PinMuxInt!D68)-1),Alias!$A$1:$B$200,2,FALSE)),IF(ISERROR(FIND(".",PinMuxInt!D68)),"",LEFT(PinMuxInt!D68,FIND(".",PinMuxInt!D68)-1)),VLOOKUP(LEFT(PinMuxInt!D68,FIND(".",PinMuxInt!D68)-1),Alias!$A$1:$B$200,2,FALSE))&amp;IF(ISERROR(FIND(".",PinMuxInt!D68)),"",RIGHT(PinMuxInt!D68,LEN(PinMuxInt!D68)-FIND(".",PinMuxInt!D68)+1))</f>
        <v>ADC12.6</v>
      </c>
      <c r="E68" s="156" t="str">
        <f>IF(ISERROR(VLOOKUP(LEFT(PinMuxInt!E68,FIND(".",PinMuxInt!E68)-1),Alias!$A$1:$B$200,2,FALSE)),IF(ISERROR(FIND(".",PinMuxInt!E68)),"",LEFT(PinMuxInt!E68,FIND(".",PinMuxInt!E68)-1)),VLOOKUP(LEFT(PinMuxInt!E68,FIND(".",PinMuxInt!E68)-1),Alias!$A$1:$B$200,2,FALSE))&amp;IF(ISERROR(FIND(".",PinMuxInt!E68)),"",RIGHT(PinMuxInt!E68,LEN(PinMuxInt!E68)-FIND(".",PinMuxInt!E68)+1))</f>
        <v>acmpx.0</v>
      </c>
      <c r="F68" s="156" t="str">
        <f>IF(ISERROR(VLOOKUP(LEFT(PinMuxInt!F68,FIND(".",PinMuxInt!F68)-1),Alias!$A$1:$B$200,2,FALSE)),IF(ISERROR(FIND(".",PinMuxInt!F68)),"",LEFT(PinMuxInt!F68,FIND(".",PinMuxInt!F68)-1)),VLOOKUP(LEFT(PinMuxInt!F68,FIND(".",PinMuxInt!F68)-1),Alias!$A$1:$B$200,2,FALSE))&amp;IF(ISERROR(FIND(".",PinMuxInt!F68)),"",RIGHT(PinMuxInt!F68,LEN(PinMuxInt!F68)-FIND(".",PinMuxInt!F68)+1))</f>
        <v>usb.OTG1_PWR</v>
      </c>
      <c r="G68" s="156" t="str">
        <f>IF(ISERROR(VLOOKUP(LEFT(PinMuxInt!G68,FIND(".",PinMuxInt!G68)-1),Alias!$A$1:$B$200,2,FALSE)),IF(ISERROR(FIND(".",PinMuxInt!G68)),"",LEFT(PinMuxInt!G68,FIND(".",PinMuxInt!G68)-1)),VLOOKUP(LEFT(PinMuxInt!G68,FIND(".",PinMuxInt!G68)-1),Alias!$A$1:$B$200,2,FALSE))&amp;IF(ISERROR(FIND(".",PinMuxInt!G68)),"",RIGHT(PinMuxInt!G68,LEN(PinMuxInt!G68)-FIND(".",PinMuxInt!G68)+1))</f>
        <v>qtimer3.TIMER1</v>
      </c>
      <c r="H68" s="156" t="str">
        <f>IF(ISERROR(VLOOKUP(LEFT(PinMuxInt!H68,FIND(".",PinMuxInt!H68)-1),Alias!$A$1:$B$200,2,FALSE)),IF(ISERROR(FIND(".",PinMuxInt!H68)),"",LEFT(PinMuxInt!H68,FIND(".",PinMuxInt!H68)-1)),VLOOKUP(LEFT(PinMuxInt!H68,FIND(".",PinMuxInt!H68)-1),Alias!$A$1:$B$200,2,FALSE))&amp;IF(ISERROR(FIND(".",PinMuxInt!H68)),"",RIGHT(PinMuxInt!H68,LEN(PinMuxInt!H68)-FIND(".",PinMuxInt!H68)+1))</f>
        <v>lpuart2.RTS_B</v>
      </c>
      <c r="I68" s="156" t="str">
        <f>IF(ISERROR(VLOOKUP(LEFT(PinMuxInt!I68,FIND(".",PinMuxInt!I68)-1),Alias!$A$1:$B$200,2,FALSE)),IF(ISERROR(FIND(".",PinMuxInt!I68)),"",LEFT(PinMuxInt!I68,FIND(".",PinMuxInt!I68)-1)),VLOOKUP(LEFT(PinMuxInt!I68,FIND(".",PinMuxInt!I68)-1),Alias!$A$1:$B$200,2,FALSE))&amp;IF(ISERROR(FIND(".",PinMuxInt!I68)),"",RIGHT(PinMuxInt!I68,LEN(PinMuxInt!I68)-FIND(".",PinMuxInt!I68)+1))</f>
        <v>lpi2c1.SDA</v>
      </c>
      <c r="J68" s="156" t="str">
        <f>IF(ISERROR(VLOOKUP(LEFT(PinMuxInt!J68,FIND(".",PinMuxInt!J68)-1),Alias!$A$1:$B$200,2,FALSE)),IF(ISERROR(FIND(".",PinMuxInt!J68)),"",LEFT(PinMuxInt!J68,FIND(".",PinMuxInt!J68)-1)),VLOOKUP(LEFT(PinMuxInt!J68,FIND(".",PinMuxInt!J68)-1),Alias!$A$1:$B$200,2,FALSE))&amp;IF(ISERROR(FIND(".",PinMuxInt!J68)),"",RIGHT(PinMuxInt!J68,LEN(PinMuxInt!J68)-FIND(".",PinMuxInt!J68)+1))</f>
        <v>ccm.PMIC_RDY</v>
      </c>
      <c r="K68" s="156" t="str">
        <f>IF(ISERROR(VLOOKUP(LEFT(PinMuxInt!K68,FIND(".",PinMuxInt!K68)-1),Alias!$A$1:$B$200,2,FALSE)),IF(ISERROR(FIND(".",PinMuxInt!K68)),"",LEFT(PinMuxInt!K68,FIND(".",PinMuxInt!K68)-1)),VLOOKUP(LEFT(PinMuxInt!K68,FIND(".",PinMuxInt!K68)-1),Alias!$A$1:$B$200,2,FALSE))&amp;IF(ISERROR(FIND(".",PinMuxInt!K68)),"",RIGHT(PinMuxInt!K68,LEN(PinMuxInt!K68)-FIND(".",PinMuxInt!K68)+1))</f>
        <v>gpio1.IO[17]</v>
      </c>
      <c r="L68" s="156" t="str">
        <f>IF(ISERROR(VLOOKUP(LEFT(PinMuxInt!L68,FIND(".",PinMuxInt!L68)-1),Alias!$A$1:$B$200,2,FALSE)),IF(ISERROR(FIND(".",PinMuxInt!L68)),"",LEFT(PinMuxInt!L68,FIND(".",PinMuxInt!L68)-1)),VLOOKUP(LEFT(PinMuxInt!L68,FIND(".",PinMuxInt!L68)-1),Alias!$A$1:$B$200,2,FALSE))&amp;IF(ISERROR(FIND(".",PinMuxInt!L68)),"",RIGHT(PinMuxInt!L68,LEN(PinMuxInt!L68)-FIND(".",PinMuxInt!L68)+1))</f>
        <v>usdhc1.VSELECT</v>
      </c>
      <c r="M68" s="156" t="str">
        <f>IF(ISERROR(VLOOKUP(LEFT(PinMuxInt!M68,FIND(".",PinMuxInt!M68)-1),Alias!$A$1:$B$200,2,FALSE)),IF(ISERROR(FIND(".",PinMuxInt!M68)),"",LEFT(PinMuxInt!M68,FIND(".",PinMuxInt!M68)-1)),VLOOKUP(LEFT(PinMuxInt!M68,FIND(".",PinMuxInt!M68)-1),Alias!$A$1:$B$200,2,FALSE))&amp;IF(ISERROR(FIND(".",PinMuxInt!M68)),"",RIGHT(PinMuxInt!M68,LEN(PinMuxInt!M68)-FIND(".",PinMuxInt!M68)+1))</f>
        <v>kpp.COL[7]</v>
      </c>
      <c r="N68" s="157" t="str">
        <f>IF(ISERROR(VLOOKUP(LEFT(PinMuxInt!N68,FIND(".",PinMuxInt!N68)-1),Alias!$A$1:$B$200,2,FALSE)),IF(ISERROR(FIND(".",PinMuxInt!N68)),"",LEFT(PinMuxInt!N68,FIND(".",PinMuxInt!N68)-1)),VLOOKUP(LEFT(PinMuxInt!N68,FIND(".",PinMuxInt!N68)-1),Alias!$A$1:$B$200,2,FALSE))&amp;IF(ISERROR(FIND(".",PinMuxInt!N68)),"",RIGHT(PinMuxInt!N68,LEN(PinMuxInt!N68)-FIND(".",PinMuxInt!N68)+1))</f>
        <v>gpio1.IO[17]</v>
      </c>
      <c r="P68" s="426"/>
      <c r="Q68" s="82">
        <v>3</v>
      </c>
      <c r="R68" s="80" t="str">
        <f t="shared" ref="R68:R131" ca="1" si="10">IF(Q68="","",OFFSET($F68,0,IF(Q68="A",-2,IF(Q68="C",-1,IF(Q68="U",9,Q68))),1,1))</f>
        <v>lpi2c1.SDA</v>
      </c>
      <c r="S68" s="426"/>
      <c r="T68" s="82">
        <v>3</v>
      </c>
      <c r="U68" s="83" t="str">
        <f t="shared" ca="1" si="6"/>
        <v>lpi2c1.SDA</v>
      </c>
      <c r="V68" s="426"/>
      <c r="W68" s="82">
        <v>3</v>
      </c>
      <c r="X68" s="83" t="str">
        <f t="shared" ref="X68:X131" ca="1" si="11">IF(W68="","",OFFSET($F68,0,IF(W68="A",-2,IF(W68="C",-1,IF(W68="U",9,W68))),1,1))</f>
        <v>lpi2c1.SDA</v>
      </c>
      <c r="Y68" s="426"/>
      <c r="Z68" s="82">
        <v>3</v>
      </c>
      <c r="AA68" s="83" t="str">
        <f t="shared" ref="AA68:AA131" ca="1" si="12">IF(Z68="","",OFFSET($F68,0,IF(Z68="A",-2,IF(Z68="C",-1,IF(Z68="U",9,Z68))),1,1))</f>
        <v>lpi2c1.SDA</v>
      </c>
      <c r="AB68" s="426"/>
      <c r="AC68" s="82">
        <v>3</v>
      </c>
      <c r="AD68" s="83" t="str">
        <f t="shared" ref="AD68:AD131" ca="1" si="13">IF(AC68="","",OFFSET($F68,0,IF(AC68="A",-2,IF(AC68="C",-1,IF(AC68="U",9,AC68))),1,1))</f>
        <v>lpi2c1.SDA</v>
      </c>
      <c r="AE68" s="426"/>
      <c r="AF68" s="82">
        <v>3</v>
      </c>
      <c r="AG68" s="83" t="str">
        <f t="shared" ref="AG68:AG130" ca="1" si="14">IF(AF68="","",OFFSET($F68,0,IF(AF68="A",-2,IF(AF68="C",-1,IF(AF68="U",9,AF68))),1,1))</f>
        <v>lpi2c1.SDA</v>
      </c>
      <c r="AH68" s="426"/>
      <c r="AI68" s="11">
        <v>3</v>
      </c>
      <c r="AJ68" s="83" t="str">
        <f t="shared" ca="1" si="7"/>
        <v>lpi2c1.SDA</v>
      </c>
      <c r="AK68" s="426"/>
      <c r="AL68" s="11">
        <v>3</v>
      </c>
      <c r="AM68" s="83" t="str">
        <f t="shared" ca="1" si="8"/>
        <v>lpi2c1.SDA</v>
      </c>
      <c r="AN68" s="426"/>
      <c r="AO68" s="11">
        <v>3</v>
      </c>
      <c r="AP68" s="83" t="str">
        <f t="shared" ca="1" si="9"/>
        <v>lpi2c1.SDA</v>
      </c>
    </row>
    <row r="69" spans="2:42" s="15" customFormat="1" ht="13.5">
      <c r="B69" s="106" t="s">
        <v>788</v>
      </c>
      <c r="C69" s="107" t="str">
        <f>PinMuxInt!C69</f>
        <v>GPIO_AD_B1_02</v>
      </c>
      <c r="D69" s="156" t="str">
        <f>IF(ISERROR(VLOOKUP(LEFT(PinMuxInt!D69,FIND(".",PinMuxInt!D69)-1),Alias!$A$1:$B$200,2,FALSE)),IF(ISERROR(FIND(".",PinMuxInt!D69)),"",LEFT(PinMuxInt!D69,FIND(".",PinMuxInt!D69)-1)),VLOOKUP(LEFT(PinMuxInt!D69,FIND(".",PinMuxInt!D69)-1),Alias!$A$1:$B$200,2,FALSE))&amp;IF(ISERROR(FIND(".",PinMuxInt!D69)),"",RIGHT(PinMuxInt!D69,LEN(PinMuxInt!D69)-FIND(".",PinMuxInt!D69)+1))</f>
        <v>ADC12.7</v>
      </c>
      <c r="E69" s="156" t="str">
        <f>IF(ISERROR(VLOOKUP(LEFT(PinMuxInt!E69,FIND(".",PinMuxInt!E69)-1),Alias!$A$1:$B$200,2,FALSE)),IF(ISERROR(FIND(".",PinMuxInt!E69)),"",LEFT(PinMuxInt!E69,FIND(".",PinMuxInt!E69)-1)),VLOOKUP(LEFT(PinMuxInt!E69,FIND(".",PinMuxInt!E69)-1),Alias!$A$1:$B$200,2,FALSE))&amp;IF(ISERROR(FIND(".",PinMuxInt!E69)),"",RIGHT(PinMuxInt!E69,LEN(PinMuxInt!E69)-FIND(".",PinMuxInt!E69)+1))</f>
        <v>acmp1.3</v>
      </c>
      <c r="F69" s="156" t="str">
        <f>IF(ISERROR(VLOOKUP(LEFT(PinMuxInt!F69,FIND(".",PinMuxInt!F69)-1),Alias!$A$1:$B$200,2,FALSE)),IF(ISERROR(FIND(".",PinMuxInt!F69)),"",LEFT(PinMuxInt!F69,FIND(".",PinMuxInt!F69)-1)),VLOOKUP(LEFT(PinMuxInt!F69,FIND(".",PinMuxInt!F69)-1),Alias!$A$1:$B$200,2,FALSE))&amp;IF(ISERROR(FIND(".",PinMuxInt!F69)),"",RIGHT(PinMuxInt!F69,LEN(PinMuxInt!F69)-FIND(".",PinMuxInt!F69)+1))</f>
        <v>anatop.OTG1_ID</v>
      </c>
      <c r="G69" s="156" t="str">
        <f>IF(ISERROR(VLOOKUP(LEFT(PinMuxInt!G69,FIND(".",PinMuxInt!G69)-1),Alias!$A$1:$B$200,2,FALSE)),IF(ISERROR(FIND(".",PinMuxInt!G69)),"",LEFT(PinMuxInt!G69,FIND(".",PinMuxInt!G69)-1)),VLOOKUP(LEFT(PinMuxInt!G69,FIND(".",PinMuxInt!G69)-1),Alias!$A$1:$B$200,2,FALSE))&amp;IF(ISERROR(FIND(".",PinMuxInt!G69)),"",RIGHT(PinMuxInt!G69,LEN(PinMuxInt!G69)-FIND(".",PinMuxInt!G69)+1))</f>
        <v>qtimer3.TIMER2</v>
      </c>
      <c r="H69" s="156" t="str">
        <f>IF(ISERROR(VLOOKUP(LEFT(PinMuxInt!H69,FIND(".",PinMuxInt!H69)-1),Alias!$A$1:$B$200,2,FALSE)),IF(ISERROR(FIND(".",PinMuxInt!H69)),"",LEFT(PinMuxInt!H69,FIND(".",PinMuxInt!H69)-1)),VLOOKUP(LEFT(PinMuxInt!H69,FIND(".",PinMuxInt!H69)-1),Alias!$A$1:$B$200,2,FALSE))&amp;IF(ISERROR(FIND(".",PinMuxInt!H69)),"",RIGHT(PinMuxInt!H69,LEN(PinMuxInt!H69)-FIND(".",PinMuxInt!H69)+1))</f>
        <v>lpuart2.TX</v>
      </c>
      <c r="I69" s="156" t="str">
        <f>IF(ISERROR(VLOOKUP(LEFT(PinMuxInt!I69,FIND(".",PinMuxInt!I69)-1),Alias!$A$1:$B$200,2,FALSE)),IF(ISERROR(FIND(".",PinMuxInt!I69)),"",LEFT(PinMuxInt!I69,FIND(".",PinMuxInt!I69)-1)),VLOOKUP(LEFT(PinMuxInt!I69,FIND(".",PinMuxInt!I69)-1),Alias!$A$1:$B$200,2,FALSE))&amp;IF(ISERROR(FIND(".",PinMuxInt!I69)),"",RIGHT(PinMuxInt!I69,LEN(PinMuxInt!I69)-FIND(".",PinMuxInt!I69)+1))</f>
        <v>spdif.OUT</v>
      </c>
      <c r="J69" s="156" t="str">
        <f>IF(ISERROR(VLOOKUP(LEFT(PinMuxInt!J69,FIND(".",PinMuxInt!J69)-1),Alias!$A$1:$B$200,2,FALSE)),IF(ISERROR(FIND(".",PinMuxInt!J69)),"",LEFT(PinMuxInt!J69,FIND(".",PinMuxInt!J69)-1)),VLOOKUP(LEFT(PinMuxInt!J69,FIND(".",PinMuxInt!J69)-1),Alias!$A$1:$B$200,2,FALSE))&amp;IF(ISERROR(FIND(".",PinMuxInt!J69)),"",RIGHT(PinMuxInt!J69,LEN(PinMuxInt!J69)-FIND(".",PinMuxInt!J69)+1))</f>
        <v>enet.1588_EVENT2_OUT</v>
      </c>
      <c r="K69" s="156" t="str">
        <f>IF(ISERROR(VLOOKUP(LEFT(PinMuxInt!K69,FIND(".",PinMuxInt!K69)-1),Alias!$A$1:$B$200,2,FALSE)),IF(ISERROR(FIND(".",PinMuxInt!K69)),"",LEFT(PinMuxInt!K69,FIND(".",PinMuxInt!K69)-1)),VLOOKUP(LEFT(PinMuxInt!K69,FIND(".",PinMuxInt!K69)-1),Alias!$A$1:$B$200,2,FALSE))&amp;IF(ISERROR(FIND(".",PinMuxInt!K69)),"",RIGHT(PinMuxInt!K69,LEN(PinMuxInt!K69)-FIND(".",PinMuxInt!K69)+1))</f>
        <v>gpio1.IO[18]</v>
      </c>
      <c r="L69" s="156" t="str">
        <f>IF(ISERROR(VLOOKUP(LEFT(PinMuxInt!L69,FIND(".",PinMuxInt!L69)-1),Alias!$A$1:$B$200,2,FALSE)),IF(ISERROR(FIND(".",PinMuxInt!L69)),"",LEFT(PinMuxInt!L69,FIND(".",PinMuxInt!L69)-1)),VLOOKUP(LEFT(PinMuxInt!L69,FIND(".",PinMuxInt!L69)-1),Alias!$A$1:$B$200,2,FALSE))&amp;IF(ISERROR(FIND(".",PinMuxInt!L69)),"",RIGHT(PinMuxInt!L69,LEN(PinMuxInt!L69)-FIND(".",PinMuxInt!L69)+1))</f>
        <v>usdhc1.CD_B</v>
      </c>
      <c r="M69" s="156" t="str">
        <f>IF(ISERROR(VLOOKUP(LEFT(PinMuxInt!M69,FIND(".",PinMuxInt!M69)-1),Alias!$A$1:$B$200,2,FALSE)),IF(ISERROR(FIND(".",PinMuxInt!M69)),"",LEFT(PinMuxInt!M69,FIND(".",PinMuxInt!M69)-1)),VLOOKUP(LEFT(PinMuxInt!M69,FIND(".",PinMuxInt!M69)-1),Alias!$A$1:$B$200,2,FALSE))&amp;IF(ISERROR(FIND(".",PinMuxInt!M69)),"",RIGHT(PinMuxInt!M69,LEN(PinMuxInt!M69)-FIND(".",PinMuxInt!M69)+1))</f>
        <v>kpp.ROW[6]</v>
      </c>
      <c r="N69" s="157" t="str">
        <f>IF(ISERROR(VLOOKUP(LEFT(PinMuxInt!N69,FIND(".",PinMuxInt!N69)-1),Alias!$A$1:$B$200,2,FALSE)),IF(ISERROR(FIND(".",PinMuxInt!N69)),"",LEFT(PinMuxInt!N69,FIND(".",PinMuxInt!N69)-1)),VLOOKUP(LEFT(PinMuxInt!N69,FIND(".",PinMuxInt!N69)-1),Alias!$A$1:$B$200,2,FALSE))&amp;IF(ISERROR(FIND(".",PinMuxInt!N69)),"",RIGHT(PinMuxInt!N69,LEN(PinMuxInt!N69)-FIND(".",PinMuxInt!N69)+1))</f>
        <v>gpio1.IO[18]</v>
      </c>
      <c r="P69" s="424" t="s">
        <v>728</v>
      </c>
      <c r="Q69" s="82">
        <v>3</v>
      </c>
      <c r="R69" s="80" t="str">
        <f t="shared" ca="1" si="10"/>
        <v>spdif.OUT</v>
      </c>
      <c r="S69" s="424" t="s">
        <v>1112</v>
      </c>
      <c r="T69" s="82">
        <v>2</v>
      </c>
      <c r="U69" s="83" t="str">
        <f t="shared" ref="U69:U131" ca="1" si="15">IF(T69="","",OFFSET($F69,0,IF(T69="A",-2,IF(T69="C",-1,IF(T69="U",9,T69))),1,1))</f>
        <v>lpuart2.TX</v>
      </c>
      <c r="V69" s="424" t="s">
        <v>1112</v>
      </c>
      <c r="W69" s="82">
        <v>2</v>
      </c>
      <c r="X69" s="83" t="str">
        <f t="shared" ca="1" si="11"/>
        <v>lpuart2.TX</v>
      </c>
      <c r="Y69" s="424" t="s">
        <v>1112</v>
      </c>
      <c r="Z69" s="82">
        <v>2</v>
      </c>
      <c r="AA69" s="83" t="str">
        <f t="shared" ca="1" si="12"/>
        <v>lpuart2.TX</v>
      </c>
      <c r="AB69" s="424" t="s">
        <v>1112</v>
      </c>
      <c r="AC69" s="82">
        <v>2</v>
      </c>
      <c r="AD69" s="83" t="str">
        <f t="shared" ca="1" si="13"/>
        <v>lpuart2.TX</v>
      </c>
      <c r="AE69" s="424" t="s">
        <v>1112</v>
      </c>
      <c r="AF69" s="82">
        <v>2</v>
      </c>
      <c r="AG69" s="83" t="str">
        <f t="shared" ca="1" si="14"/>
        <v>lpuart2.TX</v>
      </c>
      <c r="AH69" s="431" t="s">
        <v>579</v>
      </c>
      <c r="AI69" s="11" t="s">
        <v>731</v>
      </c>
      <c r="AJ69" s="83" t="str">
        <f t="shared" ref="AJ69:AJ131" ca="1" si="16">IF(AI69="","",OFFSET($F69,0,IF(AI69="A",-2,IF(AI69="C",-1,IF(AI69="U",9,AI69))),1,1))</f>
        <v>ADC12.7</v>
      </c>
      <c r="AK69" s="424" t="s">
        <v>579</v>
      </c>
      <c r="AL69" s="11" t="s">
        <v>731</v>
      </c>
      <c r="AM69" s="83" t="str">
        <f t="shared" ref="AM69:AM131" ca="1" si="17">IF(AL69="","",OFFSET($F69,0,IF(AL69="A",-2,IF(AL69="C",-1,IF(AL69="U",9,AL69))),1,1))</f>
        <v>ADC12.7</v>
      </c>
      <c r="AN69" s="431" t="s">
        <v>579</v>
      </c>
      <c r="AO69" s="11" t="s">
        <v>731</v>
      </c>
      <c r="AP69" s="83" t="str">
        <f t="shared" ca="1" si="9"/>
        <v>ADC12.7</v>
      </c>
    </row>
    <row r="70" spans="2:42" s="15" customFormat="1" ht="13.5">
      <c r="B70" s="106" t="s">
        <v>788</v>
      </c>
      <c r="C70" s="107" t="str">
        <f>PinMuxInt!C70</f>
        <v>GPIO_AD_B1_03</v>
      </c>
      <c r="D70" s="156" t="str">
        <f>IF(ISERROR(VLOOKUP(LEFT(PinMuxInt!D70,FIND(".",PinMuxInt!D70)-1),Alias!$A$1:$B$200,2,FALSE)),IF(ISERROR(FIND(".",PinMuxInt!D70)),"",LEFT(PinMuxInt!D70,FIND(".",PinMuxInt!D70)-1)),VLOOKUP(LEFT(PinMuxInt!D70,FIND(".",PinMuxInt!D70)-1),Alias!$A$1:$B$200,2,FALSE))&amp;IF(ISERROR(FIND(".",PinMuxInt!D70)),"",RIGHT(PinMuxInt!D70,LEN(PinMuxInt!D70)-FIND(".",PinMuxInt!D70)+1))</f>
        <v>ADC12.8</v>
      </c>
      <c r="E70" s="156" t="str">
        <f>IF(ISERROR(VLOOKUP(LEFT(PinMuxInt!E70,FIND(".",PinMuxInt!E70)-1),Alias!$A$1:$B$200,2,FALSE)),IF(ISERROR(FIND(".",PinMuxInt!E70)),"",LEFT(PinMuxInt!E70,FIND(".",PinMuxInt!E70)-1)),VLOOKUP(LEFT(PinMuxInt!E70,FIND(".",PinMuxInt!E70)-1),Alias!$A$1:$B$200,2,FALSE))&amp;IF(ISERROR(FIND(".",PinMuxInt!E70)),"",RIGHT(PinMuxInt!E70,LEN(PinMuxInt!E70)-FIND(".",PinMuxInt!E70)+1))</f>
        <v>acmp2.3</v>
      </c>
      <c r="F70" s="156" t="str">
        <f>IF(ISERROR(VLOOKUP(LEFT(PinMuxInt!F70,FIND(".",PinMuxInt!F70)-1),Alias!$A$1:$B$200,2,FALSE)),IF(ISERROR(FIND(".",PinMuxInt!F70)),"",LEFT(PinMuxInt!F70,FIND(".",PinMuxInt!F70)-1)),VLOOKUP(LEFT(PinMuxInt!F70,FIND(".",PinMuxInt!F70)-1),Alias!$A$1:$B$200,2,FALSE))&amp;IF(ISERROR(FIND(".",PinMuxInt!F70)),"",RIGHT(PinMuxInt!F70,LEN(PinMuxInt!F70)-FIND(".",PinMuxInt!F70)+1))</f>
        <v>usb.OTG1_OC</v>
      </c>
      <c r="G70" s="156" t="str">
        <f>IF(ISERROR(VLOOKUP(LEFT(PinMuxInt!G70,FIND(".",PinMuxInt!G70)-1),Alias!$A$1:$B$200,2,FALSE)),IF(ISERROR(FIND(".",PinMuxInt!G70)),"",LEFT(PinMuxInt!G70,FIND(".",PinMuxInt!G70)-1)),VLOOKUP(LEFT(PinMuxInt!G70,FIND(".",PinMuxInt!G70)-1),Alias!$A$1:$B$200,2,FALSE))&amp;IF(ISERROR(FIND(".",PinMuxInt!G70)),"",RIGHT(PinMuxInt!G70,LEN(PinMuxInt!G70)-FIND(".",PinMuxInt!G70)+1))</f>
        <v>qtimer3.TIMER3</v>
      </c>
      <c r="H70" s="156" t="str">
        <f>IF(ISERROR(VLOOKUP(LEFT(PinMuxInt!H70,FIND(".",PinMuxInt!H70)-1),Alias!$A$1:$B$200,2,FALSE)),IF(ISERROR(FIND(".",PinMuxInt!H70)),"",LEFT(PinMuxInt!H70,FIND(".",PinMuxInt!H70)-1)),VLOOKUP(LEFT(PinMuxInt!H70,FIND(".",PinMuxInt!H70)-1),Alias!$A$1:$B$200,2,FALSE))&amp;IF(ISERROR(FIND(".",PinMuxInt!H70)),"",RIGHT(PinMuxInt!H70,LEN(PinMuxInt!H70)-FIND(".",PinMuxInt!H70)+1))</f>
        <v>lpuart2.RX</v>
      </c>
      <c r="I70" s="156" t="str">
        <f>IF(ISERROR(VLOOKUP(LEFT(PinMuxInt!I70,FIND(".",PinMuxInt!I70)-1),Alias!$A$1:$B$200,2,FALSE)),IF(ISERROR(FIND(".",PinMuxInt!I70)),"",LEFT(PinMuxInt!I70,FIND(".",PinMuxInt!I70)-1)),VLOOKUP(LEFT(PinMuxInt!I70,FIND(".",PinMuxInt!I70)-1),Alias!$A$1:$B$200,2,FALSE))&amp;IF(ISERROR(FIND(".",PinMuxInt!I70)),"",RIGHT(PinMuxInt!I70,LEN(PinMuxInt!I70)-FIND(".",PinMuxInt!I70)+1))</f>
        <v>spdif.IN</v>
      </c>
      <c r="J70" s="156" t="str">
        <f>IF(ISERROR(VLOOKUP(LEFT(PinMuxInt!J70,FIND(".",PinMuxInt!J70)-1),Alias!$A$1:$B$200,2,FALSE)),IF(ISERROR(FIND(".",PinMuxInt!J70)),"",LEFT(PinMuxInt!J70,FIND(".",PinMuxInt!J70)-1)),VLOOKUP(LEFT(PinMuxInt!J70,FIND(".",PinMuxInt!J70)-1),Alias!$A$1:$B$200,2,FALSE))&amp;IF(ISERROR(FIND(".",PinMuxInt!J70)),"",RIGHT(PinMuxInt!J70,LEN(PinMuxInt!J70)-FIND(".",PinMuxInt!J70)+1))</f>
        <v>enet.1588_EVENT2_IN</v>
      </c>
      <c r="K70" s="156" t="str">
        <f>IF(ISERROR(VLOOKUP(LEFT(PinMuxInt!K70,FIND(".",PinMuxInt!K70)-1),Alias!$A$1:$B$200,2,FALSE)),IF(ISERROR(FIND(".",PinMuxInt!K70)),"",LEFT(PinMuxInt!K70,FIND(".",PinMuxInt!K70)-1)),VLOOKUP(LEFT(PinMuxInt!K70,FIND(".",PinMuxInt!K70)-1),Alias!$A$1:$B$200,2,FALSE))&amp;IF(ISERROR(FIND(".",PinMuxInt!K70)),"",RIGHT(PinMuxInt!K70,LEN(PinMuxInt!K70)-FIND(".",PinMuxInt!K70)+1))</f>
        <v>gpio1.IO[19]</v>
      </c>
      <c r="L70" s="156" t="str">
        <f>IF(ISERROR(VLOOKUP(LEFT(PinMuxInt!L70,FIND(".",PinMuxInt!L70)-1),Alias!$A$1:$B$200,2,FALSE)),IF(ISERROR(FIND(".",PinMuxInt!L70)),"",LEFT(PinMuxInt!L70,FIND(".",PinMuxInt!L70)-1)),VLOOKUP(LEFT(PinMuxInt!L70,FIND(".",PinMuxInt!L70)-1),Alias!$A$1:$B$200,2,FALSE))&amp;IF(ISERROR(FIND(".",PinMuxInt!L70)),"",RIGHT(PinMuxInt!L70,LEN(PinMuxInt!L70)-FIND(".",PinMuxInt!L70)+1))</f>
        <v>usdhc2.CD_B</v>
      </c>
      <c r="M70" s="156" t="str">
        <f>IF(ISERROR(VLOOKUP(LEFT(PinMuxInt!M70,FIND(".",PinMuxInt!M70)-1),Alias!$A$1:$B$200,2,FALSE)),IF(ISERROR(FIND(".",PinMuxInt!M70)),"",LEFT(PinMuxInt!M70,FIND(".",PinMuxInt!M70)-1)),VLOOKUP(LEFT(PinMuxInt!M70,FIND(".",PinMuxInt!M70)-1),Alias!$A$1:$B$200,2,FALSE))&amp;IF(ISERROR(FIND(".",PinMuxInt!M70)),"",RIGHT(PinMuxInt!M70,LEN(PinMuxInt!M70)-FIND(".",PinMuxInt!M70)+1))</f>
        <v>kpp.COL[6]</v>
      </c>
      <c r="N70" s="157" t="str">
        <f>IF(ISERROR(VLOOKUP(LEFT(PinMuxInt!N70,FIND(".",PinMuxInt!N70)-1),Alias!$A$1:$B$200,2,FALSE)),IF(ISERROR(FIND(".",PinMuxInt!N70)),"",LEFT(PinMuxInt!N70,FIND(".",PinMuxInt!N70)-1)),VLOOKUP(LEFT(PinMuxInt!N70,FIND(".",PinMuxInt!N70)-1),Alias!$A$1:$B$200,2,FALSE))&amp;IF(ISERROR(FIND(".",PinMuxInt!N70)),"",RIGHT(PinMuxInt!N70,LEN(PinMuxInt!N70)-FIND(".",PinMuxInt!N70)+1))</f>
        <v>gpio1.IO[19]</v>
      </c>
      <c r="P70" s="428"/>
      <c r="Q70" s="82">
        <v>3</v>
      </c>
      <c r="R70" s="80" t="str">
        <f t="shared" ca="1" si="10"/>
        <v>spdif.IN</v>
      </c>
      <c r="S70" s="428"/>
      <c r="T70" s="82">
        <v>2</v>
      </c>
      <c r="U70" s="83" t="str">
        <f t="shared" ca="1" si="15"/>
        <v>lpuart2.RX</v>
      </c>
      <c r="V70" s="428"/>
      <c r="W70" s="82">
        <v>2</v>
      </c>
      <c r="X70" s="83" t="str">
        <f t="shared" ca="1" si="11"/>
        <v>lpuart2.RX</v>
      </c>
      <c r="Y70" s="428"/>
      <c r="Z70" s="82">
        <v>2</v>
      </c>
      <c r="AA70" s="83" t="str">
        <f t="shared" ca="1" si="12"/>
        <v>lpuart2.RX</v>
      </c>
      <c r="AB70" s="428"/>
      <c r="AC70" s="82">
        <v>2</v>
      </c>
      <c r="AD70" s="83" t="str">
        <f t="shared" ca="1" si="13"/>
        <v>lpuart2.RX</v>
      </c>
      <c r="AE70" s="428"/>
      <c r="AF70" s="82">
        <v>2</v>
      </c>
      <c r="AG70" s="83" t="str">
        <f t="shared" ca="1" si="14"/>
        <v>lpuart2.RX</v>
      </c>
      <c r="AH70" s="430"/>
      <c r="AI70" s="11" t="s">
        <v>731</v>
      </c>
      <c r="AJ70" s="83" t="str">
        <f t="shared" ca="1" si="16"/>
        <v>ADC12.8</v>
      </c>
      <c r="AK70" s="430"/>
      <c r="AL70" s="11" t="s">
        <v>731</v>
      </c>
      <c r="AM70" s="83" t="str">
        <f t="shared" ca="1" si="17"/>
        <v>ADC12.8</v>
      </c>
      <c r="AN70" s="430"/>
      <c r="AO70" s="11" t="s">
        <v>731</v>
      </c>
      <c r="AP70" s="83" t="str">
        <f t="shared" ca="1" si="9"/>
        <v>ADC12.8</v>
      </c>
    </row>
    <row r="71" spans="2:42" s="15" customFormat="1" ht="15" customHeight="1">
      <c r="B71" s="106" t="s">
        <v>788</v>
      </c>
      <c r="C71" s="107" t="str">
        <f>PinMuxInt!C71</f>
        <v>GPIO_AD_B1_04</v>
      </c>
      <c r="D71" s="156" t="str">
        <f>IF(ISERROR(VLOOKUP(LEFT(PinMuxInt!D71,FIND(".",PinMuxInt!D71)-1),Alias!$A$1:$B$200,2,FALSE)),IF(ISERROR(FIND(".",PinMuxInt!D71)),"",LEFT(PinMuxInt!D71,FIND(".",PinMuxInt!D71)-1)),VLOOKUP(LEFT(PinMuxInt!D71,FIND(".",PinMuxInt!D71)-1),Alias!$A$1:$B$200,2,FALSE))&amp;IF(ISERROR(FIND(".",PinMuxInt!D71)),"",RIGHT(PinMuxInt!D71,LEN(PinMuxInt!D71)-FIND(".",PinMuxInt!D71)+1))</f>
        <v>ADC12.9</v>
      </c>
      <c r="E71" s="156" t="str">
        <f>IF(ISERROR(VLOOKUP(LEFT(PinMuxInt!E71,FIND(".",PinMuxInt!E71)-1),Alias!$A$1:$B$200,2,FALSE)),IF(ISERROR(FIND(".",PinMuxInt!E71)),"",LEFT(PinMuxInt!E71,FIND(".",PinMuxInt!E71)-1)),VLOOKUP(LEFT(PinMuxInt!E71,FIND(".",PinMuxInt!E71)-1),Alias!$A$1:$B$200,2,FALSE))&amp;IF(ISERROR(FIND(".",PinMuxInt!E71)),"",RIGHT(PinMuxInt!E71,LEN(PinMuxInt!E71)-FIND(".",PinMuxInt!E71)+1))</f>
        <v>acmp3.3</v>
      </c>
      <c r="F71" s="156" t="str">
        <f>IF(ISERROR(VLOOKUP(LEFT(PinMuxInt!F71,FIND(".",PinMuxInt!F71)-1),Alias!$A$1:$B$200,2,FALSE)),IF(ISERROR(FIND(".",PinMuxInt!F71)),"",LEFT(PinMuxInt!F71,FIND(".",PinMuxInt!F71)-1)),VLOOKUP(LEFT(PinMuxInt!F71,FIND(".",PinMuxInt!F71)-1),Alias!$A$1:$B$200,2,FALSE))&amp;IF(ISERROR(FIND(".",PinMuxInt!F71)),"",RIGHT(PinMuxInt!F71,LEN(PinMuxInt!F71)-FIND(".",PinMuxInt!F71)+1))</f>
        <v>flexspi.B_DATA[3]</v>
      </c>
      <c r="G71" s="156" t="str">
        <f>IF(ISERROR(VLOOKUP(LEFT(PinMuxInt!G71,FIND(".",PinMuxInt!G71)-1),Alias!$A$1:$B$200,2,FALSE)),IF(ISERROR(FIND(".",PinMuxInt!G71)),"",LEFT(PinMuxInt!G71,FIND(".",PinMuxInt!G71)-1)),VLOOKUP(LEFT(PinMuxInt!G71,FIND(".",PinMuxInt!G71)-1),Alias!$A$1:$B$200,2,FALSE))&amp;IF(ISERROR(FIND(".",PinMuxInt!G71)),"",RIGHT(PinMuxInt!G71,LEN(PinMuxInt!G71)-FIND(".",PinMuxInt!G71)+1))</f>
        <v>enet.MDC</v>
      </c>
      <c r="H71" s="156" t="str">
        <f>IF(ISERROR(VLOOKUP(LEFT(PinMuxInt!H71,FIND(".",PinMuxInt!H71)-1),Alias!$A$1:$B$200,2,FALSE)),IF(ISERROR(FIND(".",PinMuxInt!H71)),"",LEFT(PinMuxInt!H71,FIND(".",PinMuxInt!H71)-1)),VLOOKUP(LEFT(PinMuxInt!H71,FIND(".",PinMuxInt!H71)-1),Alias!$A$1:$B$200,2,FALSE))&amp;IF(ISERROR(FIND(".",PinMuxInt!H71)),"",RIGHT(PinMuxInt!H71,LEN(PinMuxInt!H71)-FIND(".",PinMuxInt!H71)+1))</f>
        <v>lpuart3.CTS_B</v>
      </c>
      <c r="I71" s="156" t="str">
        <f>IF(ISERROR(VLOOKUP(LEFT(PinMuxInt!I71,FIND(".",PinMuxInt!I71)-1),Alias!$A$1:$B$200,2,FALSE)),IF(ISERROR(FIND(".",PinMuxInt!I71)),"",LEFT(PinMuxInt!I71,FIND(".",PinMuxInt!I71)-1)),VLOOKUP(LEFT(PinMuxInt!I71,FIND(".",PinMuxInt!I71)-1),Alias!$A$1:$B$200,2,FALSE))&amp;IF(ISERROR(FIND(".",PinMuxInt!I71)),"",RIGHT(PinMuxInt!I71,LEN(PinMuxInt!I71)-FIND(".",PinMuxInt!I71)+1))</f>
        <v>spdif.SR_CLK</v>
      </c>
      <c r="J71" s="156" t="str">
        <f>IF(ISERROR(VLOOKUP(LEFT(PinMuxInt!J71,FIND(".",PinMuxInt!J71)-1),Alias!$A$1:$B$200,2,FALSE)),IF(ISERROR(FIND(".",PinMuxInt!J71)),"",LEFT(PinMuxInt!J71,FIND(".",PinMuxInt!J71)-1)),VLOOKUP(LEFT(PinMuxInt!J71,FIND(".",PinMuxInt!J71)-1),Alias!$A$1:$B$200,2,FALSE))&amp;IF(ISERROR(FIND(".",PinMuxInt!J71)),"",RIGHT(PinMuxInt!J71,LEN(PinMuxInt!J71)-FIND(".",PinMuxInt!J71)+1))</f>
        <v>csi.PIXCLK</v>
      </c>
      <c r="K71" s="156" t="str">
        <f>IF(ISERROR(VLOOKUP(LEFT(PinMuxInt!K71,FIND(".",PinMuxInt!K71)-1),Alias!$A$1:$B$200,2,FALSE)),IF(ISERROR(FIND(".",PinMuxInt!K71)),"",LEFT(PinMuxInt!K71,FIND(".",PinMuxInt!K71)-1)),VLOOKUP(LEFT(PinMuxInt!K71,FIND(".",PinMuxInt!K71)-1),Alias!$A$1:$B$200,2,FALSE))&amp;IF(ISERROR(FIND(".",PinMuxInt!K71)),"",RIGHT(PinMuxInt!K71,LEN(PinMuxInt!K71)-FIND(".",PinMuxInt!K71)+1))</f>
        <v>gpio1.IO[20]</v>
      </c>
      <c r="L71" s="156" t="str">
        <f>IF(ISERROR(VLOOKUP(LEFT(PinMuxInt!L71,FIND(".",PinMuxInt!L71)-1),Alias!$A$1:$B$200,2,FALSE)),IF(ISERROR(FIND(".",PinMuxInt!L71)),"",LEFT(PinMuxInt!L71,FIND(".",PinMuxInt!L71)-1)),VLOOKUP(LEFT(PinMuxInt!L71,FIND(".",PinMuxInt!L71)-1),Alias!$A$1:$B$200,2,FALSE))&amp;IF(ISERROR(FIND(".",PinMuxInt!L71)),"",RIGHT(PinMuxInt!L71,LEN(PinMuxInt!L71)-FIND(".",PinMuxInt!L71)+1))</f>
        <v>usdhc2.DATA0</v>
      </c>
      <c r="M71" s="156" t="str">
        <f>IF(ISERROR(VLOOKUP(LEFT(PinMuxInt!M71,FIND(".",PinMuxInt!M71)-1),Alias!$A$1:$B$200,2,FALSE)),IF(ISERROR(FIND(".",PinMuxInt!M71)),"",LEFT(PinMuxInt!M71,FIND(".",PinMuxInt!M71)-1)),VLOOKUP(LEFT(PinMuxInt!M71,FIND(".",PinMuxInt!M71)-1),Alias!$A$1:$B$200,2,FALSE))&amp;IF(ISERROR(FIND(".",PinMuxInt!M71)),"",RIGHT(PinMuxInt!M71,LEN(PinMuxInt!M71)-FIND(".",PinMuxInt!M71)+1))</f>
        <v>kpp.ROW[5]</v>
      </c>
      <c r="N71" s="157" t="str">
        <f>IF(ISERROR(VLOOKUP(LEFT(PinMuxInt!N71,FIND(".",PinMuxInt!N71)-1),Alias!$A$1:$B$200,2,FALSE)),IF(ISERROR(FIND(".",PinMuxInt!N71)),"",LEFT(PinMuxInt!N71,FIND(".",PinMuxInt!N71)-1)),VLOOKUP(LEFT(PinMuxInt!N71,FIND(".",PinMuxInt!N71)-1),Alias!$A$1:$B$200,2,FALSE))&amp;IF(ISERROR(FIND(".",PinMuxInt!N71)),"",RIGHT(PinMuxInt!N71,LEN(PinMuxInt!N71)-FIND(".",PinMuxInt!N71)+1))</f>
        <v>gpio1.IO[20]</v>
      </c>
      <c r="P71" s="429" t="s">
        <v>1169</v>
      </c>
      <c r="Q71" s="82">
        <v>4</v>
      </c>
      <c r="R71" s="80" t="str">
        <f t="shared" ca="1" si="10"/>
        <v>csi.PIXCLK</v>
      </c>
      <c r="S71" s="424" t="s">
        <v>1114</v>
      </c>
      <c r="T71" s="82">
        <v>2</v>
      </c>
      <c r="U71" s="83" t="str">
        <f t="shared" ca="1" si="15"/>
        <v>lpuart3.CTS_B</v>
      </c>
      <c r="V71" s="424" t="s">
        <v>36</v>
      </c>
      <c r="W71" s="82">
        <v>4</v>
      </c>
      <c r="X71" s="83" t="str">
        <f t="shared" ca="1" si="11"/>
        <v>csi.PIXCLK</v>
      </c>
      <c r="Y71" s="424" t="s">
        <v>36</v>
      </c>
      <c r="Z71" s="82">
        <v>4</v>
      </c>
      <c r="AA71" s="83" t="str">
        <f t="shared" ca="1" si="12"/>
        <v>csi.PIXCLK</v>
      </c>
      <c r="AB71" s="429" t="s">
        <v>1110</v>
      </c>
      <c r="AC71" s="82">
        <v>6</v>
      </c>
      <c r="AD71" s="83" t="str">
        <f t="shared" ca="1" si="13"/>
        <v>usdhc2.DATA0</v>
      </c>
      <c r="AE71" s="429" t="s">
        <v>1110</v>
      </c>
      <c r="AF71" s="82">
        <v>6</v>
      </c>
      <c r="AG71" s="83" t="str">
        <f t="shared" ca="1" si="14"/>
        <v>usdhc2.DATA0</v>
      </c>
      <c r="AH71" s="430"/>
      <c r="AI71" s="11" t="s">
        <v>731</v>
      </c>
      <c r="AJ71" s="83" t="str">
        <f t="shared" ca="1" si="16"/>
        <v>ADC12.9</v>
      </c>
      <c r="AK71" s="430"/>
      <c r="AL71" s="11" t="s">
        <v>731</v>
      </c>
      <c r="AM71" s="83" t="str">
        <f t="shared" ca="1" si="17"/>
        <v>ADC12.9</v>
      </c>
      <c r="AN71" s="430"/>
      <c r="AO71" s="11" t="s">
        <v>731</v>
      </c>
      <c r="AP71" s="83" t="str">
        <f t="shared" ca="1" si="9"/>
        <v>ADC12.9</v>
      </c>
    </row>
    <row r="72" spans="2:42" s="15" customFormat="1" ht="13.5">
      <c r="B72" s="106" t="s">
        <v>788</v>
      </c>
      <c r="C72" s="107" t="str">
        <f>PinMuxInt!C72</f>
        <v>GPIO_AD_B1_05</v>
      </c>
      <c r="D72" s="156" t="str">
        <f>IF(ISERROR(VLOOKUP(LEFT(PinMuxInt!D72,FIND(".",PinMuxInt!D72)-1),Alias!$A$1:$B$200,2,FALSE)),IF(ISERROR(FIND(".",PinMuxInt!D72)),"",LEFT(PinMuxInt!D72,FIND(".",PinMuxInt!D72)-1)),VLOOKUP(LEFT(PinMuxInt!D72,FIND(".",PinMuxInt!D72)-1),Alias!$A$1:$B$200,2,FALSE))&amp;IF(ISERROR(FIND(".",PinMuxInt!D72)),"",RIGHT(PinMuxInt!D72,LEN(PinMuxInt!D72)-FIND(".",PinMuxInt!D72)+1))</f>
        <v>ADC12.10</v>
      </c>
      <c r="E72" s="156" t="str">
        <f>IF(ISERROR(VLOOKUP(LEFT(PinMuxInt!E72,FIND(".",PinMuxInt!E72)-1),Alias!$A$1:$B$200,2,FALSE)),IF(ISERROR(FIND(".",PinMuxInt!E72)),"",LEFT(PinMuxInt!E72,FIND(".",PinMuxInt!E72)-1)),VLOOKUP(LEFT(PinMuxInt!E72,FIND(".",PinMuxInt!E72)-1),Alias!$A$1:$B$200,2,FALSE))&amp;IF(ISERROR(FIND(".",PinMuxInt!E72)),"",RIGHT(PinMuxInt!E72,LEN(PinMuxInt!E72)-FIND(".",PinMuxInt!E72)+1))</f>
        <v>acmp4.3</v>
      </c>
      <c r="F72" s="156" t="str">
        <f>IF(ISERROR(VLOOKUP(LEFT(PinMuxInt!F72,FIND(".",PinMuxInt!F72)-1),Alias!$A$1:$B$200,2,FALSE)),IF(ISERROR(FIND(".",PinMuxInt!F72)),"",LEFT(PinMuxInt!F72,FIND(".",PinMuxInt!F72)-1)),VLOOKUP(LEFT(PinMuxInt!F72,FIND(".",PinMuxInt!F72)-1),Alias!$A$1:$B$200,2,FALSE))&amp;IF(ISERROR(FIND(".",PinMuxInt!F72)),"",RIGHT(PinMuxInt!F72,LEN(PinMuxInt!F72)-FIND(".",PinMuxInt!F72)+1))</f>
        <v>flexspi.B_DATA[2]</v>
      </c>
      <c r="G72" s="156" t="str">
        <f>IF(ISERROR(VLOOKUP(LEFT(PinMuxInt!G72,FIND(".",PinMuxInt!G72)-1),Alias!$A$1:$B$200,2,FALSE)),IF(ISERROR(FIND(".",PinMuxInt!G72)),"",LEFT(PinMuxInt!G72,FIND(".",PinMuxInt!G72)-1)),VLOOKUP(LEFT(PinMuxInt!G72,FIND(".",PinMuxInt!G72)-1),Alias!$A$1:$B$200,2,FALSE))&amp;IF(ISERROR(FIND(".",PinMuxInt!G72)),"",RIGHT(PinMuxInt!G72,LEN(PinMuxInt!G72)-FIND(".",PinMuxInt!G72)+1))</f>
        <v>enet.MDIO</v>
      </c>
      <c r="H72" s="156" t="str">
        <f>IF(ISERROR(VLOOKUP(LEFT(PinMuxInt!H72,FIND(".",PinMuxInt!H72)-1),Alias!$A$1:$B$200,2,FALSE)),IF(ISERROR(FIND(".",PinMuxInt!H72)),"",LEFT(PinMuxInt!H72,FIND(".",PinMuxInt!H72)-1)),VLOOKUP(LEFT(PinMuxInt!H72,FIND(".",PinMuxInt!H72)-1),Alias!$A$1:$B$200,2,FALSE))&amp;IF(ISERROR(FIND(".",PinMuxInt!H72)),"",RIGHT(PinMuxInt!H72,LEN(PinMuxInt!H72)-FIND(".",PinMuxInt!H72)+1))</f>
        <v>lpuart3.RTS_B</v>
      </c>
      <c r="I72" s="156" t="str">
        <f>IF(ISERROR(VLOOKUP(LEFT(PinMuxInt!I72,FIND(".",PinMuxInt!I72)-1),Alias!$A$1:$B$200,2,FALSE)),IF(ISERROR(FIND(".",PinMuxInt!I72)),"",LEFT(PinMuxInt!I72,FIND(".",PinMuxInt!I72)-1)),VLOOKUP(LEFT(PinMuxInt!I72,FIND(".",PinMuxInt!I72)-1),Alias!$A$1:$B$200,2,FALSE))&amp;IF(ISERROR(FIND(".",PinMuxInt!I72)),"",RIGHT(PinMuxInt!I72,LEN(PinMuxInt!I72)-FIND(".",PinMuxInt!I72)+1))</f>
        <v>spdif.OUT</v>
      </c>
      <c r="J72" s="156" t="str">
        <f>IF(ISERROR(VLOOKUP(LEFT(PinMuxInt!J72,FIND(".",PinMuxInt!J72)-1),Alias!$A$1:$B$200,2,FALSE)),IF(ISERROR(FIND(".",PinMuxInt!J72)),"",LEFT(PinMuxInt!J72,FIND(".",PinMuxInt!J72)-1)),VLOOKUP(LEFT(PinMuxInt!J72,FIND(".",PinMuxInt!J72)-1),Alias!$A$1:$B$200,2,FALSE))&amp;IF(ISERROR(FIND(".",PinMuxInt!J72)),"",RIGHT(PinMuxInt!J72,LEN(PinMuxInt!J72)-FIND(".",PinMuxInt!J72)+1))</f>
        <v>csi.MCLK</v>
      </c>
      <c r="K72" s="156" t="str">
        <f>IF(ISERROR(VLOOKUP(LEFT(PinMuxInt!K72,FIND(".",PinMuxInt!K72)-1),Alias!$A$1:$B$200,2,FALSE)),IF(ISERROR(FIND(".",PinMuxInt!K72)),"",LEFT(PinMuxInt!K72,FIND(".",PinMuxInt!K72)-1)),VLOOKUP(LEFT(PinMuxInt!K72,FIND(".",PinMuxInt!K72)-1),Alias!$A$1:$B$200,2,FALSE))&amp;IF(ISERROR(FIND(".",PinMuxInt!K72)),"",RIGHT(PinMuxInt!K72,LEN(PinMuxInt!K72)-FIND(".",PinMuxInt!K72)+1))</f>
        <v>gpio1.IO[21]</v>
      </c>
      <c r="L72" s="156" t="str">
        <f>IF(ISERROR(VLOOKUP(LEFT(PinMuxInt!L72,FIND(".",PinMuxInt!L72)-1),Alias!$A$1:$B$200,2,FALSE)),IF(ISERROR(FIND(".",PinMuxInt!L72)),"",LEFT(PinMuxInt!L72,FIND(".",PinMuxInt!L72)-1)),VLOOKUP(LEFT(PinMuxInt!L72,FIND(".",PinMuxInt!L72)-1),Alias!$A$1:$B$200,2,FALSE))&amp;IF(ISERROR(FIND(".",PinMuxInt!L72)),"",RIGHT(PinMuxInt!L72,LEN(PinMuxInt!L72)-FIND(".",PinMuxInt!L72)+1))</f>
        <v>usdhc2.DATA1</v>
      </c>
      <c r="M72" s="156" t="str">
        <f>IF(ISERROR(VLOOKUP(LEFT(PinMuxInt!M72,FIND(".",PinMuxInt!M72)-1),Alias!$A$1:$B$200,2,FALSE)),IF(ISERROR(FIND(".",PinMuxInt!M72)),"",LEFT(PinMuxInt!M72,FIND(".",PinMuxInt!M72)-1)),VLOOKUP(LEFT(PinMuxInt!M72,FIND(".",PinMuxInt!M72)-1),Alias!$A$1:$B$200,2,FALSE))&amp;IF(ISERROR(FIND(".",PinMuxInt!M72)),"",RIGHT(PinMuxInt!M72,LEN(PinMuxInt!M72)-FIND(".",PinMuxInt!M72)+1))</f>
        <v>kpp.COL[5]</v>
      </c>
      <c r="N72" s="157" t="str">
        <f>IF(ISERROR(VLOOKUP(LEFT(PinMuxInt!N72,FIND(".",PinMuxInt!N72)-1),Alias!$A$1:$B$200,2,FALSE)),IF(ISERROR(FIND(".",PinMuxInt!N72)),"",LEFT(PinMuxInt!N72,FIND(".",PinMuxInt!N72)-1)),VLOOKUP(LEFT(PinMuxInt!N72,FIND(".",PinMuxInt!N72)-1),Alias!$A$1:$B$200,2,FALSE))&amp;IF(ISERROR(FIND(".",PinMuxInt!N72)),"",RIGHT(PinMuxInt!N72,LEN(PinMuxInt!N72)-FIND(".",PinMuxInt!N72)+1))</f>
        <v>gpio1.IO[21]</v>
      </c>
      <c r="P72" s="425"/>
      <c r="Q72" s="82">
        <v>4</v>
      </c>
      <c r="R72" s="80" t="str">
        <f t="shared" ca="1" si="10"/>
        <v>csi.MCLK</v>
      </c>
      <c r="S72" s="425"/>
      <c r="T72" s="82">
        <v>2</v>
      </c>
      <c r="U72" s="83" t="str">
        <f t="shared" ca="1" si="15"/>
        <v>lpuart3.RTS_B</v>
      </c>
      <c r="V72" s="430"/>
      <c r="W72" s="82">
        <v>4</v>
      </c>
      <c r="X72" s="83" t="str">
        <f t="shared" ca="1" si="11"/>
        <v>csi.MCLK</v>
      </c>
      <c r="Y72" s="430"/>
      <c r="Z72" s="82">
        <v>4</v>
      </c>
      <c r="AA72" s="83" t="str">
        <f t="shared" ca="1" si="12"/>
        <v>csi.MCLK</v>
      </c>
      <c r="AB72" s="430"/>
      <c r="AC72" s="82">
        <v>6</v>
      </c>
      <c r="AD72" s="83" t="str">
        <f t="shared" ca="1" si="13"/>
        <v>usdhc2.DATA1</v>
      </c>
      <c r="AE72" s="430"/>
      <c r="AF72" s="82">
        <v>6</v>
      </c>
      <c r="AG72" s="83" t="str">
        <f t="shared" ca="1" si="14"/>
        <v>usdhc2.DATA1</v>
      </c>
      <c r="AH72" s="430"/>
      <c r="AI72" s="11" t="s">
        <v>731</v>
      </c>
      <c r="AJ72" s="83" t="str">
        <f t="shared" ca="1" si="16"/>
        <v>ADC12.10</v>
      </c>
      <c r="AK72" s="430"/>
      <c r="AL72" s="11" t="s">
        <v>731</v>
      </c>
      <c r="AM72" s="83" t="str">
        <f t="shared" ca="1" si="17"/>
        <v>ADC12.10</v>
      </c>
      <c r="AN72" s="430"/>
      <c r="AO72" s="11" t="s">
        <v>731</v>
      </c>
      <c r="AP72" s="83" t="str">
        <f t="shared" ca="1" si="9"/>
        <v>ADC12.10</v>
      </c>
    </row>
    <row r="73" spans="2:42" s="15" customFormat="1" ht="13.5">
      <c r="B73" s="106" t="s">
        <v>788</v>
      </c>
      <c r="C73" s="107" t="str">
        <f>PinMuxInt!C73</f>
        <v>GPIO_AD_B1_06</v>
      </c>
      <c r="D73" s="156" t="str">
        <f>IF(ISERROR(VLOOKUP(LEFT(PinMuxInt!D73,FIND(".",PinMuxInt!D73)-1),Alias!$A$1:$B$200,2,FALSE)),IF(ISERROR(FIND(".",PinMuxInt!D73)),"",LEFT(PinMuxInt!D73,FIND(".",PinMuxInt!D73)-1)),VLOOKUP(LEFT(PinMuxInt!D73,FIND(".",PinMuxInt!D73)-1),Alias!$A$1:$B$200,2,FALSE))&amp;IF(ISERROR(FIND(".",PinMuxInt!D73)),"",RIGHT(PinMuxInt!D73,LEN(PinMuxInt!D73)-FIND(".",PinMuxInt!D73)+1))</f>
        <v>ADC12.11</v>
      </c>
      <c r="E73" s="156" t="str">
        <f>IF(ISERROR(VLOOKUP(LEFT(PinMuxInt!E73,FIND(".",PinMuxInt!E73)-1),Alias!$A$1:$B$200,2,FALSE)),IF(ISERROR(FIND(".",PinMuxInt!E73)),"",LEFT(PinMuxInt!E73,FIND(".",PinMuxInt!E73)-1)),VLOOKUP(LEFT(PinMuxInt!E73,FIND(".",PinMuxInt!E73)-1),Alias!$A$1:$B$200,2,FALSE))&amp;IF(ISERROR(FIND(".",PinMuxInt!E73)),"",RIGHT(PinMuxInt!E73,LEN(PinMuxInt!E73)-FIND(".",PinMuxInt!E73)+1))</f>
        <v>acmpx.1</v>
      </c>
      <c r="F73" s="156" t="str">
        <f>IF(ISERROR(VLOOKUP(LEFT(PinMuxInt!F73,FIND(".",PinMuxInt!F73)-1),Alias!$A$1:$B$200,2,FALSE)),IF(ISERROR(FIND(".",PinMuxInt!F73)),"",LEFT(PinMuxInt!F73,FIND(".",PinMuxInt!F73)-1)),VLOOKUP(LEFT(PinMuxInt!F73,FIND(".",PinMuxInt!F73)-1),Alias!$A$1:$B$200,2,FALSE))&amp;IF(ISERROR(FIND(".",PinMuxInt!F73)),"",RIGHT(PinMuxInt!F73,LEN(PinMuxInt!F73)-FIND(".",PinMuxInt!F73)+1))</f>
        <v>flexspi.B_DATA[1]</v>
      </c>
      <c r="G73" s="156" t="str">
        <f>IF(ISERROR(VLOOKUP(LEFT(PinMuxInt!G73,FIND(".",PinMuxInt!G73)-1),Alias!$A$1:$B$200,2,FALSE)),IF(ISERROR(FIND(".",PinMuxInt!G73)),"",LEFT(PinMuxInt!G73,FIND(".",PinMuxInt!G73)-1)),VLOOKUP(LEFT(PinMuxInt!G73,FIND(".",PinMuxInt!G73)-1),Alias!$A$1:$B$200,2,FALSE))&amp;IF(ISERROR(FIND(".",PinMuxInt!G73)),"",RIGHT(PinMuxInt!G73,LEN(PinMuxInt!G73)-FIND(".",PinMuxInt!G73)+1))</f>
        <v>lpi2c3.SDA</v>
      </c>
      <c r="H73" s="156" t="str">
        <f>IF(ISERROR(VLOOKUP(LEFT(PinMuxInt!H73,FIND(".",PinMuxInt!H73)-1),Alias!$A$1:$B$200,2,FALSE)),IF(ISERROR(FIND(".",PinMuxInt!H73)),"",LEFT(PinMuxInt!H73,FIND(".",PinMuxInt!H73)-1)),VLOOKUP(LEFT(PinMuxInt!H73,FIND(".",PinMuxInt!H73)-1),Alias!$A$1:$B$200,2,FALSE))&amp;IF(ISERROR(FIND(".",PinMuxInt!H73)),"",RIGHT(PinMuxInt!H73,LEN(PinMuxInt!H73)-FIND(".",PinMuxInt!H73)+1))</f>
        <v>lpuart3.TX</v>
      </c>
      <c r="I73" s="156" t="str">
        <f>IF(ISERROR(VLOOKUP(LEFT(PinMuxInt!I73,FIND(".",PinMuxInt!I73)-1),Alias!$A$1:$B$200,2,FALSE)),IF(ISERROR(FIND(".",PinMuxInt!I73)),"",LEFT(PinMuxInt!I73,FIND(".",PinMuxInt!I73)-1)),VLOOKUP(LEFT(PinMuxInt!I73,FIND(".",PinMuxInt!I73)-1),Alias!$A$1:$B$200,2,FALSE))&amp;IF(ISERROR(FIND(".",PinMuxInt!I73)),"",RIGHT(PinMuxInt!I73,LEN(PinMuxInt!I73)-FIND(".",PinMuxInt!I73)+1))</f>
        <v>spdif.LOCK</v>
      </c>
      <c r="J73" s="156" t="str">
        <f>IF(ISERROR(VLOOKUP(LEFT(PinMuxInt!J73,FIND(".",PinMuxInt!J73)-1),Alias!$A$1:$B$200,2,FALSE)),IF(ISERROR(FIND(".",PinMuxInt!J73)),"",LEFT(PinMuxInt!J73,FIND(".",PinMuxInt!J73)-1)),VLOOKUP(LEFT(PinMuxInt!J73,FIND(".",PinMuxInt!J73)-1),Alias!$A$1:$B$200,2,FALSE))&amp;IF(ISERROR(FIND(".",PinMuxInt!J73)),"",RIGHT(PinMuxInt!J73,LEN(PinMuxInt!J73)-FIND(".",PinMuxInt!J73)+1))</f>
        <v>csi.VSYNC</v>
      </c>
      <c r="K73" s="156" t="str">
        <f>IF(ISERROR(VLOOKUP(LEFT(PinMuxInt!K73,FIND(".",PinMuxInt!K73)-1),Alias!$A$1:$B$200,2,FALSE)),IF(ISERROR(FIND(".",PinMuxInt!K73)),"",LEFT(PinMuxInt!K73,FIND(".",PinMuxInt!K73)-1)),VLOOKUP(LEFT(PinMuxInt!K73,FIND(".",PinMuxInt!K73)-1),Alias!$A$1:$B$200,2,FALSE))&amp;IF(ISERROR(FIND(".",PinMuxInt!K73)),"",RIGHT(PinMuxInt!K73,LEN(PinMuxInt!K73)-FIND(".",PinMuxInt!K73)+1))</f>
        <v>gpio1.IO[22]</v>
      </c>
      <c r="L73" s="156" t="str">
        <f>IF(ISERROR(VLOOKUP(LEFT(PinMuxInt!L73,FIND(".",PinMuxInt!L73)-1),Alias!$A$1:$B$200,2,FALSE)),IF(ISERROR(FIND(".",PinMuxInt!L73)),"",LEFT(PinMuxInt!L73,FIND(".",PinMuxInt!L73)-1)),VLOOKUP(LEFT(PinMuxInt!L73,FIND(".",PinMuxInt!L73)-1),Alias!$A$1:$B$200,2,FALSE))&amp;IF(ISERROR(FIND(".",PinMuxInt!L73)),"",RIGHT(PinMuxInt!L73,LEN(PinMuxInt!L73)-FIND(".",PinMuxInt!L73)+1))</f>
        <v>usdhc2.DATA2</v>
      </c>
      <c r="M73" s="156" t="str">
        <f>IF(ISERROR(VLOOKUP(LEFT(PinMuxInt!M73,FIND(".",PinMuxInt!M73)-1),Alias!$A$1:$B$200,2,FALSE)),IF(ISERROR(FIND(".",PinMuxInt!M73)),"",LEFT(PinMuxInt!M73,FIND(".",PinMuxInt!M73)-1)),VLOOKUP(LEFT(PinMuxInt!M73,FIND(".",PinMuxInt!M73)-1),Alias!$A$1:$B$200,2,FALSE))&amp;IF(ISERROR(FIND(".",PinMuxInt!M73)),"",RIGHT(PinMuxInt!M73,LEN(PinMuxInt!M73)-FIND(".",PinMuxInt!M73)+1))</f>
        <v>kpp.ROW[4]</v>
      </c>
      <c r="N73" s="157" t="str">
        <f>IF(ISERROR(VLOOKUP(LEFT(PinMuxInt!N73,FIND(".",PinMuxInt!N73)-1),Alias!$A$1:$B$200,2,FALSE)),IF(ISERROR(FIND(".",PinMuxInt!N73)),"",LEFT(PinMuxInt!N73,FIND(".",PinMuxInt!N73)-1)),VLOOKUP(LEFT(PinMuxInt!N73,FIND(".",PinMuxInt!N73)-1),Alias!$A$1:$B$200,2,FALSE))&amp;IF(ISERROR(FIND(".",PinMuxInt!N73)),"",RIGHT(PinMuxInt!N73,LEN(PinMuxInt!N73)-FIND(".",PinMuxInt!N73)+1))</f>
        <v>gpio1.IO[22]</v>
      </c>
      <c r="P73" s="425"/>
      <c r="Q73" s="82">
        <v>4</v>
      </c>
      <c r="R73" s="80" t="str">
        <f t="shared" ca="1" si="10"/>
        <v>csi.VSYNC</v>
      </c>
      <c r="S73" s="425"/>
      <c r="T73" s="82">
        <v>2</v>
      </c>
      <c r="U73" s="83" t="str">
        <f t="shared" ca="1" si="15"/>
        <v>lpuart3.TX</v>
      </c>
      <c r="V73" s="430"/>
      <c r="W73" s="82">
        <v>4</v>
      </c>
      <c r="X73" s="83" t="str">
        <f t="shared" ca="1" si="11"/>
        <v>csi.VSYNC</v>
      </c>
      <c r="Y73" s="430"/>
      <c r="Z73" s="82">
        <v>4</v>
      </c>
      <c r="AA73" s="83" t="str">
        <f t="shared" ca="1" si="12"/>
        <v>csi.VSYNC</v>
      </c>
      <c r="AB73" s="430"/>
      <c r="AC73" s="82">
        <v>6</v>
      </c>
      <c r="AD73" s="83" t="str">
        <f t="shared" ca="1" si="13"/>
        <v>usdhc2.DATA2</v>
      </c>
      <c r="AE73" s="430"/>
      <c r="AF73" s="82">
        <v>6</v>
      </c>
      <c r="AG73" s="83" t="str">
        <f t="shared" ca="1" si="14"/>
        <v>usdhc2.DATA2</v>
      </c>
      <c r="AH73" s="430"/>
      <c r="AI73" s="11" t="s">
        <v>731</v>
      </c>
      <c r="AJ73" s="83" t="str">
        <f t="shared" ca="1" si="16"/>
        <v>ADC12.11</v>
      </c>
      <c r="AK73" s="430"/>
      <c r="AL73" s="11" t="s">
        <v>731</v>
      </c>
      <c r="AM73" s="83" t="str">
        <f t="shared" ca="1" si="17"/>
        <v>ADC12.11</v>
      </c>
      <c r="AN73" s="430"/>
      <c r="AO73" s="11" t="s">
        <v>731</v>
      </c>
      <c r="AP73" s="83" t="str">
        <f t="shared" ca="1" si="9"/>
        <v>ADC12.11</v>
      </c>
    </row>
    <row r="74" spans="2:42" s="15" customFormat="1" ht="13.5">
      <c r="B74" s="106" t="s">
        <v>788</v>
      </c>
      <c r="C74" s="107" t="str">
        <f>PinMuxInt!C74</f>
        <v>GPIO_AD_B1_07</v>
      </c>
      <c r="D74" s="156" t="str">
        <f>IF(ISERROR(VLOOKUP(LEFT(PinMuxInt!D74,FIND(".",PinMuxInt!D74)-1),Alias!$A$1:$B$200,2,FALSE)),IF(ISERROR(FIND(".",PinMuxInt!D74)),"",LEFT(PinMuxInt!D74,FIND(".",PinMuxInt!D74)-1)),VLOOKUP(LEFT(PinMuxInt!D74,FIND(".",PinMuxInt!D74)-1),Alias!$A$1:$B$200,2,FALSE))&amp;IF(ISERROR(FIND(".",PinMuxInt!D74)),"",RIGHT(PinMuxInt!D74,LEN(PinMuxInt!D74)-FIND(".",PinMuxInt!D74)+1))</f>
        <v>ADC12.12</v>
      </c>
      <c r="E74" s="156" t="str">
        <f>IF(ISERROR(VLOOKUP(LEFT(PinMuxInt!E74,FIND(".",PinMuxInt!E74)-1),Alias!$A$1:$B$200,2,FALSE)),IF(ISERROR(FIND(".",PinMuxInt!E74)),"",LEFT(PinMuxInt!E74,FIND(".",PinMuxInt!E74)-1)),VLOOKUP(LEFT(PinMuxInt!E74,FIND(".",PinMuxInt!E74)-1),Alias!$A$1:$B$200,2,FALSE))&amp;IF(ISERROR(FIND(".",PinMuxInt!E74)),"",RIGHT(PinMuxInt!E74,LEN(PinMuxInt!E74)-FIND(".",PinMuxInt!E74)+1))</f>
        <v>acmp1.5</v>
      </c>
      <c r="F74" s="156" t="str">
        <f>IF(ISERROR(VLOOKUP(LEFT(PinMuxInt!F74,FIND(".",PinMuxInt!F74)-1),Alias!$A$1:$B$200,2,FALSE)),IF(ISERROR(FIND(".",PinMuxInt!F74)),"",LEFT(PinMuxInt!F74,FIND(".",PinMuxInt!F74)-1)),VLOOKUP(LEFT(PinMuxInt!F74,FIND(".",PinMuxInt!F74)-1),Alias!$A$1:$B$200,2,FALSE))&amp;IF(ISERROR(FIND(".",PinMuxInt!F74)),"",RIGHT(PinMuxInt!F74,LEN(PinMuxInt!F74)-FIND(".",PinMuxInt!F74)+1))</f>
        <v>flexspi.B_DATA[0]</v>
      </c>
      <c r="G74" s="156" t="str">
        <f>IF(ISERROR(VLOOKUP(LEFT(PinMuxInt!G74,FIND(".",PinMuxInt!G74)-1),Alias!$A$1:$B$200,2,FALSE)),IF(ISERROR(FIND(".",PinMuxInt!G74)),"",LEFT(PinMuxInt!G74,FIND(".",PinMuxInt!G74)-1)),VLOOKUP(LEFT(PinMuxInt!G74,FIND(".",PinMuxInt!G74)-1),Alias!$A$1:$B$200,2,FALSE))&amp;IF(ISERROR(FIND(".",PinMuxInt!G74)),"",RIGHT(PinMuxInt!G74,LEN(PinMuxInt!G74)-FIND(".",PinMuxInt!G74)+1))</f>
        <v>lpi2c3.SCL</v>
      </c>
      <c r="H74" s="156" t="str">
        <f>IF(ISERROR(VLOOKUP(LEFT(PinMuxInt!H74,FIND(".",PinMuxInt!H74)-1),Alias!$A$1:$B$200,2,FALSE)),IF(ISERROR(FIND(".",PinMuxInt!H74)),"",LEFT(PinMuxInt!H74,FIND(".",PinMuxInt!H74)-1)),VLOOKUP(LEFT(PinMuxInt!H74,FIND(".",PinMuxInt!H74)-1),Alias!$A$1:$B$200,2,FALSE))&amp;IF(ISERROR(FIND(".",PinMuxInt!H74)),"",RIGHT(PinMuxInt!H74,LEN(PinMuxInt!H74)-FIND(".",PinMuxInt!H74)+1))</f>
        <v>lpuart3.RX</v>
      </c>
      <c r="I74" s="156" t="str">
        <f>IF(ISERROR(VLOOKUP(LEFT(PinMuxInt!I74,FIND(".",PinMuxInt!I74)-1),Alias!$A$1:$B$200,2,FALSE)),IF(ISERROR(FIND(".",PinMuxInt!I74)),"",LEFT(PinMuxInt!I74,FIND(".",PinMuxInt!I74)-1)),VLOOKUP(LEFT(PinMuxInt!I74,FIND(".",PinMuxInt!I74)-1),Alias!$A$1:$B$200,2,FALSE))&amp;IF(ISERROR(FIND(".",PinMuxInt!I74)),"",RIGHT(PinMuxInt!I74,LEN(PinMuxInt!I74)-FIND(".",PinMuxInt!I74)+1))</f>
        <v>spdif.EXT_CLK</v>
      </c>
      <c r="J74" s="156" t="str">
        <f>IF(ISERROR(VLOOKUP(LEFT(PinMuxInt!J74,FIND(".",PinMuxInt!J74)-1),Alias!$A$1:$B$200,2,FALSE)),IF(ISERROR(FIND(".",PinMuxInt!J74)),"",LEFT(PinMuxInt!J74,FIND(".",PinMuxInt!J74)-1)),VLOOKUP(LEFT(PinMuxInt!J74,FIND(".",PinMuxInt!J74)-1),Alias!$A$1:$B$200,2,FALSE))&amp;IF(ISERROR(FIND(".",PinMuxInt!J74)),"",RIGHT(PinMuxInt!J74,LEN(PinMuxInt!J74)-FIND(".",PinMuxInt!J74)+1))</f>
        <v>csi.HSYNC</v>
      </c>
      <c r="K74" s="156" t="str">
        <f>IF(ISERROR(VLOOKUP(LEFT(PinMuxInt!K74,FIND(".",PinMuxInt!K74)-1),Alias!$A$1:$B$200,2,FALSE)),IF(ISERROR(FIND(".",PinMuxInt!K74)),"",LEFT(PinMuxInt!K74,FIND(".",PinMuxInt!K74)-1)),VLOOKUP(LEFT(PinMuxInt!K74,FIND(".",PinMuxInt!K74)-1),Alias!$A$1:$B$200,2,FALSE))&amp;IF(ISERROR(FIND(".",PinMuxInt!K74)),"",RIGHT(PinMuxInt!K74,LEN(PinMuxInt!K74)-FIND(".",PinMuxInt!K74)+1))</f>
        <v>gpio1.IO[23]</v>
      </c>
      <c r="L74" s="156" t="str">
        <f>IF(ISERROR(VLOOKUP(LEFT(PinMuxInt!L74,FIND(".",PinMuxInt!L74)-1),Alias!$A$1:$B$200,2,FALSE)),IF(ISERROR(FIND(".",PinMuxInt!L74)),"",LEFT(PinMuxInt!L74,FIND(".",PinMuxInt!L74)-1)),VLOOKUP(LEFT(PinMuxInt!L74,FIND(".",PinMuxInt!L74)-1),Alias!$A$1:$B$200,2,FALSE))&amp;IF(ISERROR(FIND(".",PinMuxInt!L74)),"",RIGHT(PinMuxInt!L74,LEN(PinMuxInt!L74)-FIND(".",PinMuxInt!L74)+1))</f>
        <v>usdhc2.DATA3</v>
      </c>
      <c r="M74" s="156" t="str">
        <f>IF(ISERROR(VLOOKUP(LEFT(PinMuxInt!M74,FIND(".",PinMuxInt!M74)-1),Alias!$A$1:$B$200,2,FALSE)),IF(ISERROR(FIND(".",PinMuxInt!M74)),"",LEFT(PinMuxInt!M74,FIND(".",PinMuxInt!M74)-1)),VLOOKUP(LEFT(PinMuxInt!M74,FIND(".",PinMuxInt!M74)-1),Alias!$A$1:$B$200,2,FALSE))&amp;IF(ISERROR(FIND(".",PinMuxInt!M74)),"",RIGHT(PinMuxInt!M74,LEN(PinMuxInt!M74)-FIND(".",PinMuxInt!M74)+1))</f>
        <v>kpp.COL[4]</v>
      </c>
      <c r="N74" s="157" t="str">
        <f>IF(ISERROR(VLOOKUP(LEFT(PinMuxInt!N74,FIND(".",PinMuxInt!N74)-1),Alias!$A$1:$B$200,2,FALSE)),IF(ISERROR(FIND(".",PinMuxInt!N74)),"",LEFT(PinMuxInt!N74,FIND(".",PinMuxInt!N74)-1)),VLOOKUP(LEFT(PinMuxInt!N74,FIND(".",PinMuxInt!N74)-1),Alias!$A$1:$B$200,2,FALSE))&amp;IF(ISERROR(FIND(".",PinMuxInt!N74)),"",RIGHT(PinMuxInt!N74,LEN(PinMuxInt!N74)-FIND(".",PinMuxInt!N74)+1))</f>
        <v>gpio1.IO[23]</v>
      </c>
      <c r="P74" s="425"/>
      <c r="Q74" s="82">
        <v>4</v>
      </c>
      <c r="R74" s="80" t="str">
        <f t="shared" ca="1" si="10"/>
        <v>csi.HSYNC</v>
      </c>
      <c r="S74" s="426"/>
      <c r="T74" s="82">
        <v>2</v>
      </c>
      <c r="U74" s="83" t="str">
        <f t="shared" ca="1" si="15"/>
        <v>lpuart3.RX</v>
      </c>
      <c r="V74" s="430"/>
      <c r="W74" s="82">
        <v>4</v>
      </c>
      <c r="X74" s="83" t="str">
        <f t="shared" ca="1" si="11"/>
        <v>csi.HSYNC</v>
      </c>
      <c r="Y74" s="430"/>
      <c r="Z74" s="82">
        <v>4</v>
      </c>
      <c r="AA74" s="83" t="str">
        <f t="shared" ca="1" si="12"/>
        <v>csi.HSYNC</v>
      </c>
      <c r="AB74" s="430"/>
      <c r="AC74" s="82">
        <v>6</v>
      </c>
      <c r="AD74" s="83" t="str">
        <f t="shared" ca="1" si="13"/>
        <v>usdhc2.DATA3</v>
      </c>
      <c r="AE74" s="430"/>
      <c r="AF74" s="82">
        <v>6</v>
      </c>
      <c r="AG74" s="83" t="str">
        <f t="shared" ca="1" si="14"/>
        <v>usdhc2.DATA3</v>
      </c>
      <c r="AH74" s="428"/>
      <c r="AI74" s="11" t="s">
        <v>731</v>
      </c>
      <c r="AJ74" s="83" t="str">
        <f t="shared" ca="1" si="16"/>
        <v>ADC12.12</v>
      </c>
      <c r="AK74" s="430"/>
      <c r="AL74" s="11" t="s">
        <v>731</v>
      </c>
      <c r="AM74" s="83" t="str">
        <f t="shared" ca="1" si="17"/>
        <v>ADC12.12</v>
      </c>
      <c r="AN74" s="428"/>
      <c r="AO74" s="11" t="s">
        <v>731</v>
      </c>
      <c r="AP74" s="83" t="str">
        <f t="shared" ca="1" si="9"/>
        <v>ADC12.12</v>
      </c>
    </row>
    <row r="75" spans="2:42" s="15" customFormat="1" ht="13.5">
      <c r="B75" s="106" t="s">
        <v>788</v>
      </c>
      <c r="C75" s="107" t="str">
        <f>PinMuxInt!C75</f>
        <v>GPIO_AD_B1_08</v>
      </c>
      <c r="D75" s="156" t="str">
        <f>IF(ISERROR(VLOOKUP(LEFT(PinMuxInt!D75,FIND(".",PinMuxInt!D75)-1),Alias!$A$1:$B$200,2,FALSE)),IF(ISERROR(FIND(".",PinMuxInt!D75)),"",LEFT(PinMuxInt!D75,FIND(".",PinMuxInt!D75)-1)),VLOOKUP(LEFT(PinMuxInt!D75,FIND(".",PinMuxInt!D75)-1),Alias!$A$1:$B$200,2,FALSE))&amp;IF(ISERROR(FIND(".",PinMuxInt!D75)),"",RIGHT(PinMuxInt!D75,LEN(PinMuxInt!D75)-FIND(".",PinMuxInt!D75)+1))</f>
        <v>ADC12.13</v>
      </c>
      <c r="E75" s="156" t="str">
        <f>IF(ISERROR(VLOOKUP(LEFT(PinMuxInt!E75,FIND(".",PinMuxInt!E75)-1),Alias!$A$1:$B$200,2,FALSE)),IF(ISERROR(FIND(".",PinMuxInt!E75)),"",LEFT(PinMuxInt!E75,FIND(".",PinMuxInt!E75)-1)),VLOOKUP(LEFT(PinMuxInt!E75,FIND(".",PinMuxInt!E75)-1),Alias!$A$1:$B$200,2,FALSE))&amp;IF(ISERROR(FIND(".",PinMuxInt!E75)),"",RIGHT(PinMuxInt!E75,LEN(PinMuxInt!E75)-FIND(".",PinMuxInt!E75)+1))</f>
        <v>acmp2.5</v>
      </c>
      <c r="F75" s="156" t="str">
        <f>IF(ISERROR(VLOOKUP(LEFT(PinMuxInt!F75,FIND(".",PinMuxInt!F75)-1),Alias!$A$1:$B$200,2,FALSE)),IF(ISERROR(FIND(".",PinMuxInt!F75)),"",LEFT(PinMuxInt!F75,FIND(".",PinMuxInt!F75)-1)),VLOOKUP(LEFT(PinMuxInt!F75,FIND(".",PinMuxInt!F75)-1),Alias!$A$1:$B$200,2,FALSE))&amp;IF(ISERROR(FIND(".",PinMuxInt!F75)),"",RIGHT(PinMuxInt!F75,LEN(PinMuxInt!F75)-FIND(".",PinMuxInt!F75)+1))</f>
        <v>flexspi.A_SS1_B</v>
      </c>
      <c r="G75" s="156" t="str">
        <f>IF(ISERROR(VLOOKUP(LEFT(PinMuxInt!G75,FIND(".",PinMuxInt!G75)-1),Alias!$A$1:$B$200,2,FALSE)),IF(ISERROR(FIND(".",PinMuxInt!G75)),"",LEFT(PinMuxInt!G75,FIND(".",PinMuxInt!G75)-1)),VLOOKUP(LEFT(PinMuxInt!G75,FIND(".",PinMuxInt!G75)-1),Alias!$A$1:$B$200,2,FALSE))&amp;IF(ISERROR(FIND(".",PinMuxInt!G75)),"",RIGHT(PinMuxInt!G75,LEN(PinMuxInt!G75)-FIND(".",PinMuxInt!G75)+1))</f>
        <v>flexpwm4.PWMA[0]</v>
      </c>
      <c r="H75" s="156" t="str">
        <f>IF(ISERROR(VLOOKUP(LEFT(PinMuxInt!H75,FIND(".",PinMuxInt!H75)-1),Alias!$A$1:$B$200,2,FALSE)),IF(ISERROR(FIND(".",PinMuxInt!H75)),"",LEFT(PinMuxInt!H75,FIND(".",PinMuxInt!H75)-1)),VLOOKUP(LEFT(PinMuxInt!H75,FIND(".",PinMuxInt!H75)-1),Alias!$A$1:$B$200,2,FALSE))&amp;IF(ISERROR(FIND(".",PinMuxInt!H75)),"",RIGHT(PinMuxInt!H75,LEN(PinMuxInt!H75)-FIND(".",PinMuxInt!H75)+1))</f>
        <v>flexcan1.TX</v>
      </c>
      <c r="I75" s="156" t="str">
        <f>IF(ISERROR(VLOOKUP(LEFT(PinMuxInt!I75,FIND(".",PinMuxInt!I75)-1),Alias!$A$1:$B$200,2,FALSE)),IF(ISERROR(FIND(".",PinMuxInt!I75)),"",LEFT(PinMuxInt!I75,FIND(".",PinMuxInt!I75)-1)),VLOOKUP(LEFT(PinMuxInt!I75,FIND(".",PinMuxInt!I75)-1),Alias!$A$1:$B$200,2,FALSE))&amp;IF(ISERROR(FIND(".",PinMuxInt!I75)),"",RIGHT(PinMuxInt!I75,LEN(PinMuxInt!I75)-FIND(".",PinMuxInt!I75)+1))</f>
        <v>ccm.PMIC_RDY</v>
      </c>
      <c r="J75" s="156" t="str">
        <f>IF(ISERROR(VLOOKUP(LEFT(PinMuxInt!J75,FIND(".",PinMuxInt!J75)-1),Alias!$A$1:$B$200,2,FALSE)),IF(ISERROR(FIND(".",PinMuxInt!J75)),"",LEFT(PinMuxInt!J75,FIND(".",PinMuxInt!J75)-1)),VLOOKUP(LEFT(PinMuxInt!J75,FIND(".",PinMuxInt!J75)-1),Alias!$A$1:$B$200,2,FALSE))&amp;IF(ISERROR(FIND(".",PinMuxInt!J75)),"",RIGHT(PinMuxInt!J75,LEN(PinMuxInt!J75)-FIND(".",PinMuxInt!J75)+1))</f>
        <v>csi.DATA[9]</v>
      </c>
      <c r="K75" s="156" t="str">
        <f>IF(ISERROR(VLOOKUP(LEFT(PinMuxInt!K75,FIND(".",PinMuxInt!K75)-1),Alias!$A$1:$B$200,2,FALSE)),IF(ISERROR(FIND(".",PinMuxInt!K75)),"",LEFT(PinMuxInt!K75,FIND(".",PinMuxInt!K75)-1)),VLOOKUP(LEFT(PinMuxInt!K75,FIND(".",PinMuxInt!K75)-1),Alias!$A$1:$B$200,2,FALSE))&amp;IF(ISERROR(FIND(".",PinMuxInt!K75)),"",RIGHT(PinMuxInt!K75,LEN(PinMuxInt!K75)-FIND(".",PinMuxInt!K75)+1))</f>
        <v>gpio1.IO[24]</v>
      </c>
      <c r="L75" s="156" t="str">
        <f>IF(ISERROR(VLOOKUP(LEFT(PinMuxInt!L75,FIND(".",PinMuxInt!L75)-1),Alias!$A$1:$B$200,2,FALSE)),IF(ISERROR(FIND(".",PinMuxInt!L75)),"",LEFT(PinMuxInt!L75,FIND(".",PinMuxInt!L75)-1)),VLOOKUP(LEFT(PinMuxInt!L75,FIND(".",PinMuxInt!L75)-1),Alias!$A$1:$B$200,2,FALSE))&amp;IF(ISERROR(FIND(".",PinMuxInt!L75)),"",RIGHT(PinMuxInt!L75,LEN(PinMuxInt!L75)-FIND(".",PinMuxInt!L75)+1))</f>
        <v>usdhc2.CMD</v>
      </c>
      <c r="M75" s="156" t="str">
        <f>IF(ISERROR(VLOOKUP(LEFT(PinMuxInt!M75,FIND(".",PinMuxInt!M75)-1),Alias!$A$1:$B$200,2,FALSE)),IF(ISERROR(FIND(".",PinMuxInt!M75)),"",LEFT(PinMuxInt!M75,FIND(".",PinMuxInt!M75)-1)),VLOOKUP(LEFT(PinMuxInt!M75,FIND(".",PinMuxInt!M75)-1),Alias!$A$1:$B$200,2,FALSE))&amp;IF(ISERROR(FIND(".",PinMuxInt!M75)),"",RIGHT(PinMuxInt!M75,LEN(PinMuxInt!M75)-FIND(".",PinMuxInt!M75)+1))</f>
        <v>kpp.ROW[3]</v>
      </c>
      <c r="N75" s="157" t="str">
        <f>IF(ISERROR(VLOOKUP(LEFT(PinMuxInt!N75,FIND(".",PinMuxInt!N75)-1),Alias!$A$1:$B$200,2,FALSE)),IF(ISERROR(FIND(".",PinMuxInt!N75)),"",LEFT(PinMuxInt!N75,FIND(".",PinMuxInt!N75)-1)),VLOOKUP(LEFT(PinMuxInt!N75,FIND(".",PinMuxInt!N75)-1),Alias!$A$1:$B$200,2,FALSE))&amp;IF(ISERROR(FIND(".",PinMuxInt!N75)),"",RIGHT(PinMuxInt!N75,LEN(PinMuxInt!N75)-FIND(".",PinMuxInt!N75)+1))</f>
        <v>gpio1.IO[24]</v>
      </c>
      <c r="P75" s="430"/>
      <c r="Q75" s="82">
        <v>4</v>
      </c>
      <c r="R75" s="80" t="str">
        <f t="shared" ca="1" si="10"/>
        <v>csi.DATA[9]</v>
      </c>
      <c r="S75" s="424" t="s">
        <v>578</v>
      </c>
      <c r="T75" s="82">
        <v>1</v>
      </c>
      <c r="U75" s="83" t="str">
        <f t="shared" ca="1" si="15"/>
        <v>flexpwm4.PWMA[0]</v>
      </c>
      <c r="V75" s="430"/>
      <c r="W75" s="82">
        <v>4</v>
      </c>
      <c r="X75" s="83" t="str">
        <f t="shared" ca="1" si="11"/>
        <v>csi.DATA[9]</v>
      </c>
      <c r="Y75" s="430"/>
      <c r="Z75" s="82">
        <v>4</v>
      </c>
      <c r="AA75" s="83" t="str">
        <f t="shared" ca="1" si="12"/>
        <v>csi.DATA[9]</v>
      </c>
      <c r="AB75" s="430"/>
      <c r="AC75" s="82">
        <v>6</v>
      </c>
      <c r="AD75" s="83" t="str">
        <f t="shared" ca="1" si="13"/>
        <v>usdhc2.CMD</v>
      </c>
      <c r="AE75" s="430"/>
      <c r="AF75" s="82">
        <v>6</v>
      </c>
      <c r="AG75" s="83" t="str">
        <f t="shared" ca="1" si="14"/>
        <v>usdhc2.CMD</v>
      </c>
      <c r="AH75" s="424" t="s">
        <v>1187</v>
      </c>
      <c r="AI75" s="11">
        <v>2</v>
      </c>
      <c r="AJ75" s="83" t="str">
        <f t="shared" ca="1" si="16"/>
        <v>flexcan1.TX</v>
      </c>
      <c r="AK75" s="430"/>
      <c r="AL75" s="11" t="s">
        <v>731</v>
      </c>
      <c r="AM75" s="83" t="str">
        <f t="shared" ca="1" si="17"/>
        <v>ADC12.13</v>
      </c>
      <c r="AN75" s="429" t="s">
        <v>1119</v>
      </c>
      <c r="AO75" s="11">
        <v>4</v>
      </c>
      <c r="AP75" s="83" t="str">
        <f t="shared" ca="1" si="9"/>
        <v>csi.DATA[9]</v>
      </c>
    </row>
    <row r="76" spans="2:42" s="15" customFormat="1" ht="13.5">
      <c r="B76" s="106" t="s">
        <v>788</v>
      </c>
      <c r="C76" s="107" t="str">
        <f>PinMuxInt!C76</f>
        <v>GPIO_AD_B1_09</v>
      </c>
      <c r="D76" s="156" t="str">
        <f>IF(ISERROR(VLOOKUP(LEFT(PinMuxInt!D76,FIND(".",PinMuxInt!D76)-1),Alias!$A$1:$B$200,2,FALSE)),IF(ISERROR(FIND(".",PinMuxInt!D76)),"",LEFT(PinMuxInt!D76,FIND(".",PinMuxInt!D76)-1)),VLOOKUP(LEFT(PinMuxInt!D76,FIND(".",PinMuxInt!D76)-1),Alias!$A$1:$B$200,2,FALSE))&amp;IF(ISERROR(FIND(".",PinMuxInt!D76)),"",RIGHT(PinMuxInt!D76,LEN(PinMuxInt!D76)-FIND(".",PinMuxInt!D76)+1))</f>
        <v>ADC12.14</v>
      </c>
      <c r="E76" s="156" t="str">
        <f>IF(ISERROR(VLOOKUP(LEFT(PinMuxInt!E76,FIND(".",PinMuxInt!E76)-1),Alias!$A$1:$B$200,2,FALSE)),IF(ISERROR(FIND(".",PinMuxInt!E76)),"",LEFT(PinMuxInt!E76,FIND(".",PinMuxInt!E76)-1)),VLOOKUP(LEFT(PinMuxInt!E76,FIND(".",PinMuxInt!E76)-1),Alias!$A$1:$B$200,2,FALSE))&amp;IF(ISERROR(FIND(".",PinMuxInt!E76)),"",RIGHT(PinMuxInt!E76,LEN(PinMuxInt!E76)-FIND(".",PinMuxInt!E76)+1))</f>
        <v>acmp3.5</v>
      </c>
      <c r="F76" s="156" t="str">
        <f>IF(ISERROR(VLOOKUP(LEFT(PinMuxInt!F76,FIND(".",PinMuxInt!F76)-1),Alias!$A$1:$B$200,2,FALSE)),IF(ISERROR(FIND(".",PinMuxInt!F76)),"",LEFT(PinMuxInt!F76,FIND(".",PinMuxInt!F76)-1)),VLOOKUP(LEFT(PinMuxInt!F76,FIND(".",PinMuxInt!F76)-1),Alias!$A$1:$B$200,2,FALSE))&amp;IF(ISERROR(FIND(".",PinMuxInt!F76)),"",RIGHT(PinMuxInt!F76,LEN(PinMuxInt!F76)-FIND(".",PinMuxInt!F76)+1))</f>
        <v>flexspi.A_DQS</v>
      </c>
      <c r="G76" s="156" t="str">
        <f>IF(ISERROR(VLOOKUP(LEFT(PinMuxInt!G76,FIND(".",PinMuxInt!G76)-1),Alias!$A$1:$B$200,2,FALSE)),IF(ISERROR(FIND(".",PinMuxInt!G76)),"",LEFT(PinMuxInt!G76,FIND(".",PinMuxInt!G76)-1)),VLOOKUP(LEFT(PinMuxInt!G76,FIND(".",PinMuxInt!G76)-1),Alias!$A$1:$B$200,2,FALSE))&amp;IF(ISERROR(FIND(".",PinMuxInt!G76)),"",RIGHT(PinMuxInt!G76,LEN(PinMuxInt!G76)-FIND(".",PinMuxInt!G76)+1))</f>
        <v>flexpwm4.PWMA[1]</v>
      </c>
      <c r="H76" s="156" t="str">
        <f>IF(ISERROR(VLOOKUP(LEFT(PinMuxInt!H76,FIND(".",PinMuxInt!H76)-1),Alias!$A$1:$B$200,2,FALSE)),IF(ISERROR(FIND(".",PinMuxInt!H76)),"",LEFT(PinMuxInt!H76,FIND(".",PinMuxInt!H76)-1)),VLOOKUP(LEFT(PinMuxInt!H76,FIND(".",PinMuxInt!H76)-1),Alias!$A$1:$B$200,2,FALSE))&amp;IF(ISERROR(FIND(".",PinMuxInt!H76)),"",RIGHT(PinMuxInt!H76,LEN(PinMuxInt!H76)-FIND(".",PinMuxInt!H76)+1))</f>
        <v>flexcan1.RX</v>
      </c>
      <c r="I76" s="156" t="str">
        <f>IF(ISERROR(VLOOKUP(LEFT(PinMuxInt!I76,FIND(".",PinMuxInt!I76)-1),Alias!$A$1:$B$200,2,FALSE)),IF(ISERROR(FIND(".",PinMuxInt!I76)),"",LEFT(PinMuxInt!I76,FIND(".",PinMuxInt!I76)-1)),VLOOKUP(LEFT(PinMuxInt!I76,FIND(".",PinMuxInt!I76)-1),Alias!$A$1:$B$200,2,FALSE))&amp;IF(ISERROR(FIND(".",PinMuxInt!I76)),"",RIGHT(PinMuxInt!I76,LEN(PinMuxInt!I76)-FIND(".",PinMuxInt!I76)+1))</f>
        <v>sai1.MCLK</v>
      </c>
      <c r="J76" s="156" t="str">
        <f>IF(ISERROR(VLOOKUP(LEFT(PinMuxInt!J76,FIND(".",PinMuxInt!J76)-1),Alias!$A$1:$B$200,2,FALSE)),IF(ISERROR(FIND(".",PinMuxInt!J76)),"",LEFT(PinMuxInt!J76,FIND(".",PinMuxInt!J76)-1)),VLOOKUP(LEFT(PinMuxInt!J76,FIND(".",PinMuxInt!J76)-1),Alias!$A$1:$B$200,2,FALSE))&amp;IF(ISERROR(FIND(".",PinMuxInt!J76)),"",RIGHT(PinMuxInt!J76,LEN(PinMuxInt!J76)-FIND(".",PinMuxInt!J76)+1))</f>
        <v>csi.DATA[8]</v>
      </c>
      <c r="K76" s="156" t="str">
        <f>IF(ISERROR(VLOOKUP(LEFT(PinMuxInt!K76,FIND(".",PinMuxInt!K76)-1),Alias!$A$1:$B$200,2,FALSE)),IF(ISERROR(FIND(".",PinMuxInt!K76)),"",LEFT(PinMuxInt!K76,FIND(".",PinMuxInt!K76)-1)),VLOOKUP(LEFT(PinMuxInt!K76,FIND(".",PinMuxInt!K76)-1),Alias!$A$1:$B$200,2,FALSE))&amp;IF(ISERROR(FIND(".",PinMuxInt!K76)),"",RIGHT(PinMuxInt!K76,LEN(PinMuxInt!K76)-FIND(".",PinMuxInt!K76)+1))</f>
        <v>gpio1.IO[25]</v>
      </c>
      <c r="L76" s="156" t="str">
        <f>IF(ISERROR(VLOOKUP(LEFT(PinMuxInt!L76,FIND(".",PinMuxInt!L76)-1),Alias!$A$1:$B$200,2,FALSE)),IF(ISERROR(FIND(".",PinMuxInt!L76)),"",LEFT(PinMuxInt!L76,FIND(".",PinMuxInt!L76)-1)),VLOOKUP(LEFT(PinMuxInt!L76,FIND(".",PinMuxInt!L76)-1),Alias!$A$1:$B$200,2,FALSE))&amp;IF(ISERROR(FIND(".",PinMuxInt!L76)),"",RIGHT(PinMuxInt!L76,LEN(PinMuxInt!L76)-FIND(".",PinMuxInt!L76)+1))</f>
        <v>usdhc2.CLK</v>
      </c>
      <c r="M76" s="156" t="str">
        <f>IF(ISERROR(VLOOKUP(LEFT(PinMuxInt!M76,FIND(".",PinMuxInt!M76)-1),Alias!$A$1:$B$200,2,FALSE)),IF(ISERROR(FIND(".",PinMuxInt!M76)),"",LEFT(PinMuxInt!M76,FIND(".",PinMuxInt!M76)-1)),VLOOKUP(LEFT(PinMuxInt!M76,FIND(".",PinMuxInt!M76)-1),Alias!$A$1:$B$200,2,FALSE))&amp;IF(ISERROR(FIND(".",PinMuxInt!M76)),"",RIGHT(PinMuxInt!M76,LEN(PinMuxInt!M76)-FIND(".",PinMuxInt!M76)+1))</f>
        <v>kpp.COL[3]</v>
      </c>
      <c r="N76" s="157" t="str">
        <f>IF(ISERROR(VLOOKUP(LEFT(PinMuxInt!N76,FIND(".",PinMuxInt!N76)-1),Alias!$A$1:$B$200,2,FALSE)),IF(ISERROR(FIND(".",PinMuxInt!N76)),"",LEFT(PinMuxInt!N76,FIND(".",PinMuxInt!N76)-1)),VLOOKUP(LEFT(PinMuxInt!N76,FIND(".",PinMuxInt!N76)-1),Alias!$A$1:$B$200,2,FALSE))&amp;IF(ISERROR(FIND(".",PinMuxInt!N76)),"",RIGHT(PinMuxInt!N76,LEN(PinMuxInt!N76)-FIND(".",PinMuxInt!N76)+1))</f>
        <v>gpio1.IO[25]</v>
      </c>
      <c r="O76" s="78"/>
      <c r="P76" s="430"/>
      <c r="Q76" s="82">
        <v>4</v>
      </c>
      <c r="R76" s="80" t="str">
        <f t="shared" ca="1" si="10"/>
        <v>csi.DATA[8]</v>
      </c>
      <c r="S76" s="428"/>
      <c r="T76" s="82">
        <v>1</v>
      </c>
      <c r="U76" s="83" t="str">
        <f t="shared" ca="1" si="15"/>
        <v>flexpwm4.PWMA[1]</v>
      </c>
      <c r="V76" s="430"/>
      <c r="W76" s="82">
        <v>4</v>
      </c>
      <c r="X76" s="83" t="str">
        <f t="shared" ca="1" si="11"/>
        <v>csi.DATA[8]</v>
      </c>
      <c r="Y76" s="430"/>
      <c r="Z76" s="82">
        <v>4</v>
      </c>
      <c r="AA76" s="83" t="str">
        <f t="shared" ca="1" si="12"/>
        <v>csi.DATA[8]</v>
      </c>
      <c r="AB76" s="428"/>
      <c r="AC76" s="82">
        <v>6</v>
      </c>
      <c r="AD76" s="83" t="str">
        <f t="shared" ca="1" si="13"/>
        <v>usdhc2.CLK</v>
      </c>
      <c r="AE76" s="428"/>
      <c r="AF76" s="82">
        <v>6</v>
      </c>
      <c r="AG76" s="83" t="str">
        <f t="shared" ca="1" si="14"/>
        <v>usdhc2.CLK</v>
      </c>
      <c r="AH76" s="428"/>
      <c r="AI76" s="11">
        <v>2</v>
      </c>
      <c r="AJ76" s="83" t="str">
        <f t="shared" ca="1" si="16"/>
        <v>flexcan1.RX</v>
      </c>
      <c r="AK76" s="430"/>
      <c r="AL76" s="11" t="s">
        <v>731</v>
      </c>
      <c r="AM76" s="83" t="str">
        <f t="shared" ca="1" si="17"/>
        <v>ADC12.14</v>
      </c>
      <c r="AN76" s="430"/>
      <c r="AO76" s="11">
        <v>4</v>
      </c>
      <c r="AP76" s="83" t="str">
        <f t="shared" ca="1" si="9"/>
        <v>csi.DATA[8]</v>
      </c>
    </row>
    <row r="77" spans="2:42" s="15" customFormat="1" ht="13.5">
      <c r="B77" s="106" t="s">
        <v>788</v>
      </c>
      <c r="C77" s="107" t="str">
        <f>PinMuxInt!C77</f>
        <v>GPIO_AD_B1_10</v>
      </c>
      <c r="D77" s="156" t="str">
        <f>IF(ISERROR(VLOOKUP(LEFT(PinMuxInt!D77,FIND(".",PinMuxInt!D77)-1),Alias!$A$1:$B$200,2,FALSE)),IF(ISERROR(FIND(".",PinMuxInt!D77)),"",LEFT(PinMuxInt!D77,FIND(".",PinMuxInt!D77)-1)),VLOOKUP(LEFT(PinMuxInt!D77,FIND(".",PinMuxInt!D77)-1),Alias!$A$1:$B$200,2,FALSE))&amp;IF(ISERROR(FIND(".",PinMuxInt!D77)),"",RIGHT(PinMuxInt!D77,LEN(PinMuxInt!D77)-FIND(".",PinMuxInt!D77)+1))</f>
        <v>ADC12.15</v>
      </c>
      <c r="E77" s="156" t="str">
        <f>IF(ISERROR(VLOOKUP(LEFT(PinMuxInt!E77,FIND(".",PinMuxInt!E77)-1),Alias!$A$1:$B$200,2,FALSE)),IF(ISERROR(FIND(".",PinMuxInt!E77)),"",LEFT(PinMuxInt!E77,FIND(".",PinMuxInt!E77)-1)),VLOOKUP(LEFT(PinMuxInt!E77,FIND(".",PinMuxInt!E77)-1),Alias!$A$1:$B$200,2,FALSE))&amp;IF(ISERROR(FIND(".",PinMuxInt!E77)),"",RIGHT(PinMuxInt!E77,LEN(PinMuxInt!E77)-FIND(".",PinMuxInt!E77)+1))</f>
        <v>acmp4.5</v>
      </c>
      <c r="F77" s="156" t="str">
        <f>IF(ISERROR(VLOOKUP(LEFT(PinMuxInt!F77,FIND(".",PinMuxInt!F77)-1),Alias!$A$1:$B$200,2,FALSE)),IF(ISERROR(FIND(".",PinMuxInt!F77)),"",LEFT(PinMuxInt!F77,FIND(".",PinMuxInt!F77)-1)),VLOOKUP(LEFT(PinMuxInt!F77,FIND(".",PinMuxInt!F77)-1),Alias!$A$1:$B$200,2,FALSE))&amp;IF(ISERROR(FIND(".",PinMuxInt!F77)),"",RIGHT(PinMuxInt!F77,LEN(PinMuxInt!F77)-FIND(".",PinMuxInt!F77)+1))</f>
        <v>flexspi.A_DATA[3]</v>
      </c>
      <c r="G77" s="156" t="str">
        <f>IF(ISERROR(VLOOKUP(LEFT(PinMuxInt!G77,FIND(".",PinMuxInt!G77)-1),Alias!$A$1:$B$200,2,FALSE)),IF(ISERROR(FIND(".",PinMuxInt!G77)),"",LEFT(PinMuxInt!G77,FIND(".",PinMuxInt!G77)-1)),VLOOKUP(LEFT(PinMuxInt!G77,FIND(".",PinMuxInt!G77)-1),Alias!$A$1:$B$200,2,FALSE))&amp;IF(ISERROR(FIND(".",PinMuxInt!G77)),"",RIGHT(PinMuxInt!G77,LEN(PinMuxInt!G77)-FIND(".",PinMuxInt!G77)+1))</f>
        <v>wdog1.WDOG_B</v>
      </c>
      <c r="H77" s="156" t="str">
        <f>IF(ISERROR(VLOOKUP(LEFT(PinMuxInt!H77,FIND(".",PinMuxInt!H77)-1),Alias!$A$1:$B$200,2,FALSE)),IF(ISERROR(FIND(".",PinMuxInt!H77)),"",LEFT(PinMuxInt!H77,FIND(".",PinMuxInt!H77)-1)),VLOOKUP(LEFT(PinMuxInt!H77,FIND(".",PinMuxInt!H77)-1),Alias!$A$1:$B$200,2,FALSE))&amp;IF(ISERROR(FIND(".",PinMuxInt!H77)),"",RIGHT(PinMuxInt!H77,LEN(PinMuxInt!H77)-FIND(".",PinMuxInt!H77)+1))</f>
        <v>lpuart8.TX</v>
      </c>
      <c r="I77" s="156" t="str">
        <f>IF(ISERROR(VLOOKUP(LEFT(PinMuxInt!I77,FIND(".",PinMuxInt!I77)-1),Alias!$A$1:$B$200,2,FALSE)),IF(ISERROR(FIND(".",PinMuxInt!I77)),"",LEFT(PinMuxInt!I77,FIND(".",PinMuxInt!I77)-1)),VLOOKUP(LEFT(PinMuxInt!I77,FIND(".",PinMuxInt!I77)-1),Alias!$A$1:$B$200,2,FALSE))&amp;IF(ISERROR(FIND(".",PinMuxInt!I77)),"",RIGHT(PinMuxInt!I77,LEN(PinMuxInt!I77)-FIND(".",PinMuxInt!I77)+1))</f>
        <v>sai1.RX_SYNC</v>
      </c>
      <c r="J77" s="156" t="str">
        <f>IF(ISERROR(VLOOKUP(LEFT(PinMuxInt!J77,FIND(".",PinMuxInt!J77)-1),Alias!$A$1:$B$200,2,FALSE)),IF(ISERROR(FIND(".",PinMuxInt!J77)),"",LEFT(PinMuxInt!J77,FIND(".",PinMuxInt!J77)-1)),VLOOKUP(LEFT(PinMuxInt!J77,FIND(".",PinMuxInt!J77)-1),Alias!$A$1:$B$200,2,FALSE))&amp;IF(ISERROR(FIND(".",PinMuxInt!J77)),"",RIGHT(PinMuxInt!J77,LEN(PinMuxInt!J77)-FIND(".",PinMuxInt!J77)+1))</f>
        <v>csi.DATA[7]</v>
      </c>
      <c r="K77" s="156" t="str">
        <f>IF(ISERROR(VLOOKUP(LEFT(PinMuxInt!K77,FIND(".",PinMuxInt!K77)-1),Alias!$A$1:$B$200,2,FALSE)),IF(ISERROR(FIND(".",PinMuxInt!K77)),"",LEFT(PinMuxInt!K77,FIND(".",PinMuxInt!K77)-1)),VLOOKUP(LEFT(PinMuxInt!K77,FIND(".",PinMuxInt!K77)-1),Alias!$A$1:$B$200,2,FALSE))&amp;IF(ISERROR(FIND(".",PinMuxInt!K77)),"",RIGHT(PinMuxInt!K77,LEN(PinMuxInt!K77)-FIND(".",PinMuxInt!K77)+1))</f>
        <v>gpio1.IO[26]</v>
      </c>
      <c r="L77" s="156" t="str">
        <f>IF(ISERROR(VLOOKUP(LEFT(PinMuxInt!L77,FIND(".",PinMuxInt!L77)-1),Alias!$A$1:$B$200,2,FALSE)),IF(ISERROR(FIND(".",PinMuxInt!L77)),"",LEFT(PinMuxInt!L77,FIND(".",PinMuxInt!L77)-1)),VLOOKUP(LEFT(PinMuxInt!L77,FIND(".",PinMuxInt!L77)-1),Alias!$A$1:$B$200,2,FALSE))&amp;IF(ISERROR(FIND(".",PinMuxInt!L77)),"",RIGHT(PinMuxInt!L77,LEN(PinMuxInt!L77)-FIND(".",PinMuxInt!L77)+1))</f>
        <v>usdhc2.WP</v>
      </c>
      <c r="M77" s="156" t="str">
        <f>IF(ISERROR(VLOOKUP(LEFT(PinMuxInt!M77,FIND(".",PinMuxInt!M77)-1),Alias!$A$1:$B$200,2,FALSE)),IF(ISERROR(FIND(".",PinMuxInt!M77)),"",LEFT(PinMuxInt!M77,FIND(".",PinMuxInt!M77)-1)),VLOOKUP(LEFT(PinMuxInt!M77,FIND(".",PinMuxInt!M77)-1),Alias!$A$1:$B$200,2,FALSE))&amp;IF(ISERROR(FIND(".",PinMuxInt!M77)),"",RIGHT(PinMuxInt!M77,LEN(PinMuxInt!M77)-FIND(".",PinMuxInt!M77)+1))</f>
        <v>kpp.ROW[2]</v>
      </c>
      <c r="N77" s="157" t="str">
        <f>IF(ISERROR(VLOOKUP(LEFT(PinMuxInt!N77,FIND(".",PinMuxInt!N77)-1),Alias!$A$1:$B$200,2,FALSE)),IF(ISERROR(FIND(".",PinMuxInt!N77)),"",LEFT(PinMuxInt!N77,FIND(".",PinMuxInt!N77)-1)),VLOOKUP(LEFT(PinMuxInt!N77,FIND(".",PinMuxInt!N77)-1),Alias!$A$1:$B$200,2,FALSE))&amp;IF(ISERROR(FIND(".",PinMuxInt!N77)),"",RIGHT(PinMuxInt!N77,LEN(PinMuxInt!N77)-FIND(".",PinMuxInt!N77)+1))</f>
        <v>gpio1.IO[26]</v>
      </c>
      <c r="P77" s="430"/>
      <c r="Q77" s="82">
        <v>4</v>
      </c>
      <c r="R77" s="80" t="str">
        <f t="shared" ca="1" si="10"/>
        <v>csi.DATA[7]</v>
      </c>
      <c r="S77" s="121" t="s">
        <v>34</v>
      </c>
      <c r="T77" s="82">
        <v>5</v>
      </c>
      <c r="U77" s="83" t="str">
        <f t="shared" ca="1" si="15"/>
        <v>gpio1.IO[26]</v>
      </c>
      <c r="V77" s="430"/>
      <c r="W77" s="82">
        <v>4</v>
      </c>
      <c r="X77" s="83" t="str">
        <f t="shared" ca="1" si="11"/>
        <v>csi.DATA[7]</v>
      </c>
      <c r="Y77" s="430"/>
      <c r="Z77" s="82">
        <v>4</v>
      </c>
      <c r="AA77" s="83" t="str">
        <f t="shared" ca="1" si="12"/>
        <v>csi.DATA[7]</v>
      </c>
      <c r="AB77" s="424" t="s">
        <v>1116</v>
      </c>
      <c r="AC77" s="82">
        <v>2</v>
      </c>
      <c r="AD77" s="83" t="str">
        <f t="shared" ca="1" si="13"/>
        <v>lpuart8.TX</v>
      </c>
      <c r="AE77" s="424" t="s">
        <v>1109</v>
      </c>
      <c r="AF77" s="82">
        <v>3</v>
      </c>
      <c r="AG77" s="83" t="str">
        <f t="shared" ca="1" si="14"/>
        <v>sai1.RX_SYNC</v>
      </c>
      <c r="AH77" s="424" t="s">
        <v>579</v>
      </c>
      <c r="AI77" s="11" t="s">
        <v>731</v>
      </c>
      <c r="AJ77" s="83" t="str">
        <f t="shared" ca="1" si="16"/>
        <v>ADC12.15</v>
      </c>
      <c r="AK77" s="430"/>
      <c r="AL77" s="11" t="s">
        <v>731</v>
      </c>
      <c r="AM77" s="83" t="str">
        <f t="shared" ca="1" si="17"/>
        <v>ADC12.15</v>
      </c>
      <c r="AN77" s="430"/>
      <c r="AO77" s="11">
        <v>4</v>
      </c>
      <c r="AP77" s="83" t="str">
        <f t="shared" ca="1" si="9"/>
        <v>csi.DATA[7]</v>
      </c>
    </row>
    <row r="78" spans="2:42" s="15" customFormat="1" ht="13.5">
      <c r="B78" s="106" t="s">
        <v>788</v>
      </c>
      <c r="C78" s="107" t="str">
        <f>PinMuxInt!C78</f>
        <v>GPIO_AD_B1_11</v>
      </c>
      <c r="D78" s="156" t="str">
        <f>IF(ISERROR(VLOOKUP(LEFT(PinMuxInt!D78,FIND(".",PinMuxInt!D78)-1),Alias!$A$1:$B$200,2,FALSE)),IF(ISERROR(FIND(".",PinMuxInt!D78)),"",LEFT(PinMuxInt!D78,FIND(".",PinMuxInt!D78)-1)),VLOOKUP(LEFT(PinMuxInt!D78,FIND(".",PinMuxInt!D78)-1),Alias!$A$1:$B$200,2,FALSE))&amp;IF(ISERROR(FIND(".",PinMuxInt!D78)),"",RIGHT(PinMuxInt!D78,LEN(PinMuxInt!D78)-FIND(".",PinMuxInt!D78)+1))</f>
        <v>ADC12.0</v>
      </c>
      <c r="E78" s="156" t="str">
        <f>IF(ISERROR(VLOOKUP(LEFT(PinMuxInt!E78,FIND(".",PinMuxInt!E78)-1),Alias!$A$1:$B$200,2,FALSE)),IF(ISERROR(FIND(".",PinMuxInt!E78)),"",LEFT(PinMuxInt!E78,FIND(".",PinMuxInt!E78)-1)),VLOOKUP(LEFT(PinMuxInt!E78,FIND(".",PinMuxInt!E78)-1),Alias!$A$1:$B$200,2,FALSE))&amp;IF(ISERROR(FIND(".",PinMuxInt!E78)),"",RIGHT(PinMuxInt!E78,LEN(PinMuxInt!E78)-FIND(".",PinMuxInt!E78)+1))</f>
        <v>acmp1.6</v>
      </c>
      <c r="F78" s="156" t="str">
        <f>IF(ISERROR(VLOOKUP(LEFT(PinMuxInt!F78,FIND(".",PinMuxInt!F78)-1),Alias!$A$1:$B$200,2,FALSE)),IF(ISERROR(FIND(".",PinMuxInt!F78)),"",LEFT(PinMuxInt!F78,FIND(".",PinMuxInt!F78)-1)),VLOOKUP(LEFT(PinMuxInt!F78,FIND(".",PinMuxInt!F78)-1),Alias!$A$1:$B$200,2,FALSE))&amp;IF(ISERROR(FIND(".",PinMuxInt!F78)),"",RIGHT(PinMuxInt!F78,LEN(PinMuxInt!F78)-FIND(".",PinMuxInt!F78)+1))</f>
        <v>flexspi.A_DATA[2]</v>
      </c>
      <c r="G78" s="156" t="str">
        <f>IF(ISERROR(VLOOKUP(LEFT(PinMuxInt!G78,FIND(".",PinMuxInt!G78)-1),Alias!$A$1:$B$200,2,FALSE)),IF(ISERROR(FIND(".",PinMuxInt!G78)),"",LEFT(PinMuxInt!G78,FIND(".",PinMuxInt!G78)-1)),VLOOKUP(LEFT(PinMuxInt!G78,FIND(".",PinMuxInt!G78)-1),Alias!$A$1:$B$200,2,FALSE))&amp;IF(ISERROR(FIND(".",PinMuxInt!G78)),"",RIGHT(PinMuxInt!G78,LEN(PinMuxInt!G78)-FIND(".",PinMuxInt!G78)+1))</f>
        <v>ewm.EWM_OUT_B</v>
      </c>
      <c r="H78" s="156" t="str">
        <f>IF(ISERROR(VLOOKUP(LEFT(PinMuxInt!H78,FIND(".",PinMuxInt!H78)-1),Alias!$A$1:$B$200,2,FALSE)),IF(ISERROR(FIND(".",PinMuxInt!H78)),"",LEFT(PinMuxInt!H78,FIND(".",PinMuxInt!H78)-1)),VLOOKUP(LEFT(PinMuxInt!H78,FIND(".",PinMuxInt!H78)-1),Alias!$A$1:$B$200,2,FALSE))&amp;IF(ISERROR(FIND(".",PinMuxInt!H78)),"",RIGHT(PinMuxInt!H78,LEN(PinMuxInt!H78)-FIND(".",PinMuxInt!H78)+1))</f>
        <v>lpuart8.RX</v>
      </c>
      <c r="I78" s="156" t="str">
        <f>IF(ISERROR(VLOOKUP(LEFT(PinMuxInt!I78,FIND(".",PinMuxInt!I78)-1),Alias!$A$1:$B$200,2,FALSE)),IF(ISERROR(FIND(".",PinMuxInt!I78)),"",LEFT(PinMuxInt!I78,FIND(".",PinMuxInt!I78)-1)),VLOOKUP(LEFT(PinMuxInt!I78,FIND(".",PinMuxInt!I78)-1),Alias!$A$1:$B$200,2,FALSE))&amp;IF(ISERROR(FIND(".",PinMuxInt!I78)),"",RIGHT(PinMuxInt!I78,LEN(PinMuxInt!I78)-FIND(".",PinMuxInt!I78)+1))</f>
        <v>sai1.RX_BCLK</v>
      </c>
      <c r="J78" s="156" t="str">
        <f>IF(ISERROR(VLOOKUP(LEFT(PinMuxInt!J78,FIND(".",PinMuxInt!J78)-1),Alias!$A$1:$B$200,2,FALSE)),IF(ISERROR(FIND(".",PinMuxInt!J78)),"",LEFT(PinMuxInt!J78,FIND(".",PinMuxInt!J78)-1)),VLOOKUP(LEFT(PinMuxInt!J78,FIND(".",PinMuxInt!J78)-1),Alias!$A$1:$B$200,2,FALSE))&amp;IF(ISERROR(FIND(".",PinMuxInt!J78)),"",RIGHT(PinMuxInt!J78,LEN(PinMuxInt!J78)-FIND(".",PinMuxInt!J78)+1))</f>
        <v>csi.DATA[6]</v>
      </c>
      <c r="K78" s="156" t="str">
        <f>IF(ISERROR(VLOOKUP(LEFT(PinMuxInt!K78,FIND(".",PinMuxInt!K78)-1),Alias!$A$1:$B$200,2,FALSE)),IF(ISERROR(FIND(".",PinMuxInt!K78)),"",LEFT(PinMuxInt!K78,FIND(".",PinMuxInt!K78)-1)),VLOOKUP(LEFT(PinMuxInt!K78,FIND(".",PinMuxInt!K78)-1),Alias!$A$1:$B$200,2,FALSE))&amp;IF(ISERROR(FIND(".",PinMuxInt!K78)),"",RIGHT(PinMuxInt!K78,LEN(PinMuxInt!K78)-FIND(".",PinMuxInt!K78)+1))</f>
        <v>gpio1.IO[27]</v>
      </c>
      <c r="L78" s="156" t="str">
        <f>IF(ISERROR(VLOOKUP(LEFT(PinMuxInt!L78,FIND(".",PinMuxInt!L78)-1),Alias!$A$1:$B$200,2,FALSE)),IF(ISERROR(FIND(".",PinMuxInt!L78)),"",LEFT(PinMuxInt!L78,FIND(".",PinMuxInt!L78)-1)),VLOOKUP(LEFT(PinMuxInt!L78,FIND(".",PinMuxInt!L78)-1),Alias!$A$1:$B$200,2,FALSE))&amp;IF(ISERROR(FIND(".",PinMuxInt!L78)),"",RIGHT(PinMuxInt!L78,LEN(PinMuxInt!L78)-FIND(".",PinMuxInt!L78)+1))</f>
        <v>usdhc2.RESET_B</v>
      </c>
      <c r="M78" s="156" t="str">
        <f>IF(ISERROR(VLOOKUP(LEFT(PinMuxInt!M78,FIND(".",PinMuxInt!M78)-1),Alias!$A$1:$B$200,2,FALSE)),IF(ISERROR(FIND(".",PinMuxInt!M78)),"",LEFT(PinMuxInt!M78,FIND(".",PinMuxInt!M78)-1)),VLOOKUP(LEFT(PinMuxInt!M78,FIND(".",PinMuxInt!M78)-1),Alias!$A$1:$B$200,2,FALSE))&amp;IF(ISERROR(FIND(".",PinMuxInt!M78)),"",RIGHT(PinMuxInt!M78,LEN(PinMuxInt!M78)-FIND(".",PinMuxInt!M78)+1))</f>
        <v>kpp.COL[2]</v>
      </c>
      <c r="N78" s="157" t="str">
        <f>IF(ISERROR(VLOOKUP(LEFT(PinMuxInt!N78,FIND(".",PinMuxInt!N78)-1),Alias!$A$1:$B$200,2,FALSE)),IF(ISERROR(FIND(".",PinMuxInt!N78)),"",LEFT(PinMuxInt!N78,FIND(".",PinMuxInt!N78)-1)),VLOOKUP(LEFT(PinMuxInt!N78,FIND(".",PinMuxInt!N78)-1),Alias!$A$1:$B$200,2,FALSE))&amp;IF(ISERROR(FIND(".",PinMuxInt!N78)),"",RIGHT(PinMuxInt!N78,LEN(PinMuxInt!N78)-FIND(".",PinMuxInt!N78)+1))</f>
        <v>gpio1.IO[27]</v>
      </c>
      <c r="P78" s="430"/>
      <c r="Q78" s="11">
        <v>4</v>
      </c>
      <c r="R78" s="80" t="str">
        <f t="shared" ca="1" si="10"/>
        <v>csi.DATA[6]</v>
      </c>
      <c r="S78" s="429" t="s">
        <v>1096</v>
      </c>
      <c r="T78" s="11" t="s">
        <v>731</v>
      </c>
      <c r="U78" s="83" t="str">
        <f t="shared" ca="1" si="15"/>
        <v>ADC12.0</v>
      </c>
      <c r="V78" s="430"/>
      <c r="W78" s="82">
        <v>4</v>
      </c>
      <c r="X78" s="83" t="str">
        <f t="shared" ca="1" si="11"/>
        <v>csi.DATA[6]</v>
      </c>
      <c r="Y78" s="430"/>
      <c r="Z78" s="82">
        <v>4</v>
      </c>
      <c r="AA78" s="83" t="str">
        <f t="shared" ca="1" si="12"/>
        <v>csi.DATA[6]</v>
      </c>
      <c r="AB78" s="428"/>
      <c r="AC78" s="11">
        <v>2</v>
      </c>
      <c r="AD78" s="83" t="str">
        <f t="shared" ca="1" si="13"/>
        <v>lpuart8.RX</v>
      </c>
      <c r="AE78" s="430"/>
      <c r="AF78" s="82">
        <v>3</v>
      </c>
      <c r="AG78" s="83" t="str">
        <f t="shared" ca="1" si="14"/>
        <v>sai1.RX_BCLK</v>
      </c>
      <c r="AH78" s="430"/>
      <c r="AI78" s="11" t="s">
        <v>731</v>
      </c>
      <c r="AJ78" s="83" t="str">
        <f t="shared" ca="1" si="16"/>
        <v>ADC12.0</v>
      </c>
      <c r="AK78" s="430"/>
      <c r="AL78" s="11" t="s">
        <v>731</v>
      </c>
      <c r="AM78" s="83" t="str">
        <f t="shared" ca="1" si="17"/>
        <v>ADC12.0</v>
      </c>
      <c r="AN78" s="430"/>
      <c r="AO78" s="11">
        <v>4</v>
      </c>
      <c r="AP78" s="83" t="str">
        <f t="shared" ca="1" si="9"/>
        <v>csi.DATA[6]</v>
      </c>
    </row>
    <row r="79" spans="2:42" s="15" customFormat="1" ht="13.5">
      <c r="B79" s="106" t="s">
        <v>788</v>
      </c>
      <c r="C79" s="107" t="str">
        <f>PinMuxInt!C79</f>
        <v>GPIO_AD_B1_12</v>
      </c>
      <c r="D79" s="156" t="str">
        <f>IF(ISERROR(VLOOKUP(LEFT(PinMuxInt!D79,FIND(".",PinMuxInt!D79)-1),Alias!$A$1:$B$200,2,FALSE)),IF(ISERROR(FIND(".",PinMuxInt!D79)),"",LEFT(PinMuxInt!D79,FIND(".",PinMuxInt!D79)-1)),VLOOKUP(LEFT(PinMuxInt!D79,FIND(".",PinMuxInt!D79)-1),Alias!$A$1:$B$200,2,FALSE))&amp;IF(ISERROR(FIND(".",PinMuxInt!D79)),"",RIGHT(PinMuxInt!D79,LEN(PinMuxInt!D79)-FIND(".",PinMuxInt!D79)+1))</f>
        <v>ADC2.1</v>
      </c>
      <c r="E79" s="156" t="str">
        <f>IF(ISERROR(VLOOKUP(LEFT(PinMuxInt!E79,FIND(".",PinMuxInt!E79)-1),Alias!$A$1:$B$200,2,FALSE)),IF(ISERROR(FIND(".",PinMuxInt!E79)),"",LEFT(PinMuxInt!E79,FIND(".",PinMuxInt!E79)-1)),VLOOKUP(LEFT(PinMuxInt!E79,FIND(".",PinMuxInt!E79)-1),Alias!$A$1:$B$200,2,FALSE))&amp;IF(ISERROR(FIND(".",PinMuxInt!E79)),"",RIGHT(PinMuxInt!E79,LEN(PinMuxInt!E79)-FIND(".",PinMuxInt!E79)+1))</f>
        <v>acmp2.6</v>
      </c>
      <c r="F79" s="156" t="str">
        <f>IF(ISERROR(VLOOKUP(LEFT(PinMuxInt!F79,FIND(".",PinMuxInt!F79)-1),Alias!$A$1:$B$200,2,FALSE)),IF(ISERROR(FIND(".",PinMuxInt!F79)),"",LEFT(PinMuxInt!F79,FIND(".",PinMuxInt!F79)-1)),VLOOKUP(LEFT(PinMuxInt!F79,FIND(".",PinMuxInt!F79)-1),Alias!$A$1:$B$200,2,FALSE))&amp;IF(ISERROR(FIND(".",PinMuxInt!F79)),"",RIGHT(PinMuxInt!F79,LEN(PinMuxInt!F79)-FIND(".",PinMuxInt!F79)+1))</f>
        <v>flexspi.A_DATA[1]</v>
      </c>
      <c r="G79" s="156" t="str">
        <f>IF(ISERROR(VLOOKUP(LEFT(PinMuxInt!G79,FIND(".",PinMuxInt!G79)-1),Alias!$A$1:$B$200,2,FALSE)),IF(ISERROR(FIND(".",PinMuxInt!G79)),"",LEFT(PinMuxInt!G79,FIND(".",PinMuxInt!G79)-1)),VLOOKUP(LEFT(PinMuxInt!G79,FIND(".",PinMuxInt!G79)-1),Alias!$A$1:$B$200,2,FALSE))&amp;IF(ISERROR(FIND(".",PinMuxInt!G79)),"",RIGHT(PinMuxInt!G79,LEN(PinMuxInt!G79)-FIND(".",PinMuxInt!G79)+1))</f>
        <v>acmp.OUT[0]</v>
      </c>
      <c r="H79" s="156" t="str">
        <f>IF(ISERROR(VLOOKUP(LEFT(PinMuxInt!H79,FIND(".",PinMuxInt!H79)-1),Alias!$A$1:$B$200,2,FALSE)),IF(ISERROR(FIND(".",PinMuxInt!H79)),"",LEFT(PinMuxInt!H79,FIND(".",PinMuxInt!H79)-1)),VLOOKUP(LEFT(PinMuxInt!H79,FIND(".",PinMuxInt!H79)-1),Alias!$A$1:$B$200,2,FALSE))&amp;IF(ISERROR(FIND(".",PinMuxInt!H79)),"",RIGHT(PinMuxInt!H79,LEN(PinMuxInt!H79)-FIND(".",PinMuxInt!H79)+1))</f>
        <v>lpspi3.PCS0</v>
      </c>
      <c r="I79" s="156" t="str">
        <f>IF(ISERROR(VLOOKUP(LEFT(PinMuxInt!I79,FIND(".",PinMuxInt!I79)-1),Alias!$A$1:$B$200,2,FALSE)),IF(ISERROR(FIND(".",PinMuxInt!I79)),"",LEFT(PinMuxInt!I79,FIND(".",PinMuxInt!I79)-1)),VLOOKUP(LEFT(PinMuxInt!I79,FIND(".",PinMuxInt!I79)-1),Alias!$A$1:$B$200,2,FALSE))&amp;IF(ISERROR(FIND(".",PinMuxInt!I79)),"",RIGHT(PinMuxInt!I79,LEN(PinMuxInt!I79)-FIND(".",PinMuxInt!I79)+1))</f>
        <v>sai1.RX_DATA[0]</v>
      </c>
      <c r="J79" s="156" t="str">
        <f>IF(ISERROR(VLOOKUP(LEFT(PinMuxInt!J79,FIND(".",PinMuxInt!J79)-1),Alias!$A$1:$B$200,2,FALSE)),IF(ISERROR(FIND(".",PinMuxInt!J79)),"",LEFT(PinMuxInt!J79,FIND(".",PinMuxInt!J79)-1)),VLOOKUP(LEFT(PinMuxInt!J79,FIND(".",PinMuxInt!J79)-1),Alias!$A$1:$B$200,2,FALSE))&amp;IF(ISERROR(FIND(".",PinMuxInt!J79)),"",RIGHT(PinMuxInt!J79,LEN(PinMuxInt!J79)-FIND(".",PinMuxInt!J79)+1))</f>
        <v>csi.DATA[5]</v>
      </c>
      <c r="K79" s="156" t="str">
        <f>IF(ISERROR(VLOOKUP(LEFT(PinMuxInt!K79,FIND(".",PinMuxInt!K79)-1),Alias!$A$1:$B$200,2,FALSE)),IF(ISERROR(FIND(".",PinMuxInt!K79)),"",LEFT(PinMuxInt!K79,FIND(".",PinMuxInt!K79)-1)),VLOOKUP(LEFT(PinMuxInt!K79,FIND(".",PinMuxInt!K79)-1),Alias!$A$1:$B$200,2,FALSE))&amp;IF(ISERROR(FIND(".",PinMuxInt!K79)),"",RIGHT(PinMuxInt!K79,LEN(PinMuxInt!K79)-FIND(".",PinMuxInt!K79)+1))</f>
        <v>gpio1.IO[28]</v>
      </c>
      <c r="L79" s="156" t="str">
        <f>IF(ISERROR(VLOOKUP(LEFT(PinMuxInt!L79,FIND(".",PinMuxInt!L79)-1),Alias!$A$1:$B$200,2,FALSE)),IF(ISERROR(FIND(".",PinMuxInt!L79)),"",LEFT(PinMuxInt!L79,FIND(".",PinMuxInt!L79)-1)),VLOOKUP(LEFT(PinMuxInt!L79,FIND(".",PinMuxInt!L79)-1),Alias!$A$1:$B$200,2,FALSE))&amp;IF(ISERROR(FIND(".",PinMuxInt!L79)),"",RIGHT(PinMuxInt!L79,LEN(PinMuxInt!L79)-FIND(".",PinMuxInt!L79)+1))</f>
        <v>usdhc2.DATA4</v>
      </c>
      <c r="M79" s="156" t="str">
        <f>IF(ISERROR(VLOOKUP(LEFT(PinMuxInt!M79,FIND(".",PinMuxInt!M79)-1),Alias!$A$1:$B$200,2,FALSE)),IF(ISERROR(FIND(".",PinMuxInt!M79)),"",LEFT(PinMuxInt!M79,FIND(".",PinMuxInt!M79)-1)),VLOOKUP(LEFT(PinMuxInt!M79,FIND(".",PinMuxInt!M79)-1),Alias!$A$1:$B$200,2,FALSE))&amp;IF(ISERROR(FIND(".",PinMuxInt!M79)),"",RIGHT(PinMuxInt!M79,LEN(PinMuxInt!M79)-FIND(".",PinMuxInt!M79)+1))</f>
        <v>kpp.ROW[1]</v>
      </c>
      <c r="N79" s="157" t="str">
        <f>IF(ISERROR(VLOOKUP(LEFT(PinMuxInt!N79,FIND(".",PinMuxInt!N79)-1),Alias!$A$1:$B$200,2,FALSE)),IF(ISERROR(FIND(".",PinMuxInt!N79)),"",LEFT(PinMuxInt!N79,FIND(".",PinMuxInt!N79)-1)),VLOOKUP(LEFT(PinMuxInt!N79,FIND(".",PinMuxInt!N79)-1),Alias!$A$1:$B$200,2,FALSE))&amp;IF(ISERROR(FIND(".",PinMuxInt!N79)),"",RIGHT(PinMuxInt!N79,LEN(PinMuxInt!N79)-FIND(".",PinMuxInt!N79)+1))</f>
        <v>gpio1.IO[28]</v>
      </c>
      <c r="P79" s="430"/>
      <c r="Q79" s="11">
        <v>4</v>
      </c>
      <c r="R79" s="80" t="str">
        <f t="shared" ca="1" si="10"/>
        <v>csi.DATA[5]</v>
      </c>
      <c r="S79" s="430"/>
      <c r="T79" s="11" t="s">
        <v>731</v>
      </c>
      <c r="U79" s="83" t="str">
        <f t="shared" ca="1" si="15"/>
        <v>ADC2.1</v>
      </c>
      <c r="V79" s="430"/>
      <c r="W79" s="82">
        <v>4</v>
      </c>
      <c r="X79" s="83" t="str">
        <f t="shared" ca="1" si="11"/>
        <v>csi.DATA[5]</v>
      </c>
      <c r="Y79" s="430"/>
      <c r="Z79" s="82">
        <v>4</v>
      </c>
      <c r="AA79" s="83" t="str">
        <f t="shared" ca="1" si="12"/>
        <v>csi.DATA[5]</v>
      </c>
      <c r="AB79" s="429" t="s">
        <v>1219</v>
      </c>
      <c r="AC79" s="82">
        <v>2</v>
      </c>
      <c r="AD79" s="83" t="str">
        <f t="shared" ca="1" si="13"/>
        <v>lpspi3.PCS0</v>
      </c>
      <c r="AE79" s="430"/>
      <c r="AF79" s="82">
        <v>3</v>
      </c>
      <c r="AG79" s="83" t="str">
        <f t="shared" ca="1" si="14"/>
        <v>sai1.RX_DATA[0]</v>
      </c>
      <c r="AH79" s="430"/>
      <c r="AI79" s="11" t="s">
        <v>731</v>
      </c>
      <c r="AJ79" s="83" t="str">
        <f t="shared" ca="1" si="16"/>
        <v>ADC2.1</v>
      </c>
      <c r="AK79" s="430"/>
      <c r="AL79" s="11" t="s">
        <v>731</v>
      </c>
      <c r="AM79" s="83" t="str">
        <f t="shared" ca="1" si="17"/>
        <v>ADC2.1</v>
      </c>
      <c r="AN79" s="430"/>
      <c r="AO79" s="11">
        <v>4</v>
      </c>
      <c r="AP79" s="83" t="str">
        <f t="shared" ca="1" si="9"/>
        <v>csi.DATA[5]</v>
      </c>
    </row>
    <row r="80" spans="2:42" s="15" customFormat="1" ht="13.5">
      <c r="B80" s="106" t="s">
        <v>788</v>
      </c>
      <c r="C80" s="107" t="str">
        <f>PinMuxInt!C80</f>
        <v>GPIO_AD_B1_13</v>
      </c>
      <c r="D80" s="156" t="str">
        <f>IF(ISERROR(VLOOKUP(LEFT(PinMuxInt!D80,FIND(".",PinMuxInt!D80)-1),Alias!$A$1:$B$200,2,FALSE)),IF(ISERROR(FIND(".",PinMuxInt!D80)),"",LEFT(PinMuxInt!D80,FIND(".",PinMuxInt!D80)-1)),VLOOKUP(LEFT(PinMuxInt!D80,FIND(".",PinMuxInt!D80)-1),Alias!$A$1:$B$200,2,FALSE))&amp;IF(ISERROR(FIND(".",PinMuxInt!D80)),"",RIGHT(PinMuxInt!D80,LEN(PinMuxInt!D80)-FIND(".",PinMuxInt!D80)+1))</f>
        <v>ADC2.2</v>
      </c>
      <c r="E80" s="156" t="str">
        <f>IF(ISERROR(VLOOKUP(LEFT(PinMuxInt!E80,FIND(".",PinMuxInt!E80)-1),Alias!$A$1:$B$200,2,FALSE)),IF(ISERROR(FIND(".",PinMuxInt!E80)),"",LEFT(PinMuxInt!E80,FIND(".",PinMuxInt!E80)-1)),VLOOKUP(LEFT(PinMuxInt!E80,FIND(".",PinMuxInt!E80)-1),Alias!$A$1:$B$200,2,FALSE))&amp;IF(ISERROR(FIND(".",PinMuxInt!E80)),"",RIGHT(PinMuxInt!E80,LEN(PinMuxInt!E80)-FIND(".",PinMuxInt!E80)+1))</f>
        <v>acmp3.6</v>
      </c>
      <c r="F80" s="156" t="str">
        <f>IF(ISERROR(VLOOKUP(LEFT(PinMuxInt!F80,FIND(".",PinMuxInt!F80)-1),Alias!$A$1:$B$200,2,FALSE)),IF(ISERROR(FIND(".",PinMuxInt!F80)),"",LEFT(PinMuxInt!F80,FIND(".",PinMuxInt!F80)-1)),VLOOKUP(LEFT(PinMuxInt!F80,FIND(".",PinMuxInt!F80)-1),Alias!$A$1:$B$200,2,FALSE))&amp;IF(ISERROR(FIND(".",PinMuxInt!F80)),"",RIGHT(PinMuxInt!F80,LEN(PinMuxInt!F80)-FIND(".",PinMuxInt!F80)+1))</f>
        <v>flexspi.A_DATA[0]</v>
      </c>
      <c r="G80" s="156" t="str">
        <f>IF(ISERROR(VLOOKUP(LEFT(PinMuxInt!G80,FIND(".",PinMuxInt!G80)-1),Alias!$A$1:$B$200,2,FALSE)),IF(ISERROR(FIND(".",PinMuxInt!G80)),"",LEFT(PinMuxInt!G80,FIND(".",PinMuxInt!G80)-1)),VLOOKUP(LEFT(PinMuxInt!G80,FIND(".",PinMuxInt!G80)-1),Alias!$A$1:$B$200,2,FALSE))&amp;IF(ISERROR(FIND(".",PinMuxInt!G80)),"",RIGHT(PinMuxInt!G80,LEN(PinMuxInt!G80)-FIND(".",PinMuxInt!G80)+1))</f>
        <v>acmp.OUT[1]</v>
      </c>
      <c r="H80" s="156" t="str">
        <f>IF(ISERROR(VLOOKUP(LEFT(PinMuxInt!H80,FIND(".",PinMuxInt!H80)-1),Alias!$A$1:$B$200,2,FALSE)),IF(ISERROR(FIND(".",PinMuxInt!H80)),"",LEFT(PinMuxInt!H80,FIND(".",PinMuxInt!H80)-1)),VLOOKUP(LEFT(PinMuxInt!H80,FIND(".",PinMuxInt!H80)-1),Alias!$A$1:$B$200,2,FALSE))&amp;IF(ISERROR(FIND(".",PinMuxInt!H80)),"",RIGHT(PinMuxInt!H80,LEN(PinMuxInt!H80)-FIND(".",PinMuxInt!H80)+1))</f>
        <v>lpspi3.SDI</v>
      </c>
      <c r="I80" s="156" t="str">
        <f>IF(ISERROR(VLOOKUP(LEFT(PinMuxInt!I80,FIND(".",PinMuxInt!I80)-1),Alias!$A$1:$B$200,2,FALSE)),IF(ISERROR(FIND(".",PinMuxInt!I80)),"",LEFT(PinMuxInt!I80,FIND(".",PinMuxInt!I80)-1)),VLOOKUP(LEFT(PinMuxInt!I80,FIND(".",PinMuxInt!I80)-1),Alias!$A$1:$B$200,2,FALSE))&amp;IF(ISERROR(FIND(".",PinMuxInt!I80)),"",RIGHT(PinMuxInt!I80,LEN(PinMuxInt!I80)-FIND(".",PinMuxInt!I80)+1))</f>
        <v>sai1.TX_DATA[0]</v>
      </c>
      <c r="J80" s="156" t="str">
        <f>IF(ISERROR(VLOOKUP(LEFT(PinMuxInt!J80,FIND(".",PinMuxInt!J80)-1),Alias!$A$1:$B$200,2,FALSE)),IF(ISERROR(FIND(".",PinMuxInt!J80)),"",LEFT(PinMuxInt!J80,FIND(".",PinMuxInt!J80)-1)),VLOOKUP(LEFT(PinMuxInt!J80,FIND(".",PinMuxInt!J80)-1),Alias!$A$1:$B$200,2,FALSE))&amp;IF(ISERROR(FIND(".",PinMuxInt!J80)),"",RIGHT(PinMuxInt!J80,LEN(PinMuxInt!J80)-FIND(".",PinMuxInt!J80)+1))</f>
        <v>csi.DATA[4]</v>
      </c>
      <c r="K80" s="156" t="str">
        <f>IF(ISERROR(VLOOKUP(LEFT(PinMuxInt!K80,FIND(".",PinMuxInt!K80)-1),Alias!$A$1:$B$200,2,FALSE)),IF(ISERROR(FIND(".",PinMuxInt!K80)),"",LEFT(PinMuxInt!K80,FIND(".",PinMuxInt!K80)-1)),VLOOKUP(LEFT(PinMuxInt!K80,FIND(".",PinMuxInt!K80)-1),Alias!$A$1:$B$200,2,FALSE))&amp;IF(ISERROR(FIND(".",PinMuxInt!K80)),"",RIGHT(PinMuxInt!K80,LEN(PinMuxInt!K80)-FIND(".",PinMuxInt!K80)+1))</f>
        <v>gpio1.IO[29]</v>
      </c>
      <c r="L80" s="156" t="str">
        <f>IF(ISERROR(VLOOKUP(LEFT(PinMuxInt!L80,FIND(".",PinMuxInt!L80)-1),Alias!$A$1:$B$200,2,FALSE)),IF(ISERROR(FIND(".",PinMuxInt!L80)),"",LEFT(PinMuxInt!L80,FIND(".",PinMuxInt!L80)-1)),VLOOKUP(LEFT(PinMuxInt!L80,FIND(".",PinMuxInt!L80)-1),Alias!$A$1:$B$200,2,FALSE))&amp;IF(ISERROR(FIND(".",PinMuxInt!L80)),"",RIGHT(PinMuxInt!L80,LEN(PinMuxInt!L80)-FIND(".",PinMuxInt!L80)+1))</f>
        <v>usdhc2.DATA5</v>
      </c>
      <c r="M80" s="156" t="str">
        <f>IF(ISERROR(VLOOKUP(LEFT(PinMuxInt!M80,FIND(".",PinMuxInt!M80)-1),Alias!$A$1:$B$200,2,FALSE)),IF(ISERROR(FIND(".",PinMuxInt!M80)),"",LEFT(PinMuxInt!M80,FIND(".",PinMuxInt!M80)-1)),VLOOKUP(LEFT(PinMuxInt!M80,FIND(".",PinMuxInt!M80)-1),Alias!$A$1:$B$200,2,FALSE))&amp;IF(ISERROR(FIND(".",PinMuxInt!M80)),"",RIGHT(PinMuxInt!M80,LEN(PinMuxInt!M80)-FIND(".",PinMuxInt!M80)+1))</f>
        <v>kpp.COL[1]</v>
      </c>
      <c r="N80" s="157" t="str">
        <f>IF(ISERROR(VLOOKUP(LEFT(PinMuxInt!N80,FIND(".",PinMuxInt!N80)-1),Alias!$A$1:$B$200,2,FALSE)),IF(ISERROR(FIND(".",PinMuxInt!N80)),"",LEFT(PinMuxInt!N80,FIND(".",PinMuxInt!N80)-1)),VLOOKUP(LEFT(PinMuxInt!N80,FIND(".",PinMuxInt!N80)-1),Alias!$A$1:$B$200,2,FALSE))&amp;IF(ISERROR(FIND(".",PinMuxInt!N80)),"",RIGHT(PinMuxInt!N80,LEN(PinMuxInt!N80)-FIND(".",PinMuxInt!N80)+1))</f>
        <v>gpio1.IO[29]</v>
      </c>
      <c r="P80" s="430"/>
      <c r="Q80" s="11">
        <v>4</v>
      </c>
      <c r="R80" s="80" t="str">
        <f t="shared" ca="1" si="10"/>
        <v>csi.DATA[4]</v>
      </c>
      <c r="S80" s="430"/>
      <c r="T80" s="11" t="s">
        <v>731</v>
      </c>
      <c r="U80" s="83" t="str">
        <f t="shared" ca="1" si="15"/>
        <v>ADC2.2</v>
      </c>
      <c r="V80" s="430"/>
      <c r="W80" s="82">
        <v>4</v>
      </c>
      <c r="X80" s="83" t="str">
        <f t="shared" ca="1" si="11"/>
        <v>csi.DATA[4]</v>
      </c>
      <c r="Y80" s="430"/>
      <c r="Z80" s="82">
        <v>4</v>
      </c>
      <c r="AA80" s="83" t="str">
        <f t="shared" ca="1" si="12"/>
        <v>csi.DATA[4]</v>
      </c>
      <c r="AB80" s="430"/>
      <c r="AC80" s="82">
        <v>2</v>
      </c>
      <c r="AD80" s="83" t="str">
        <f t="shared" ca="1" si="13"/>
        <v>lpspi3.SDI</v>
      </c>
      <c r="AE80" s="430"/>
      <c r="AF80" s="82">
        <v>3</v>
      </c>
      <c r="AG80" s="83" t="str">
        <f t="shared" ca="1" si="14"/>
        <v>sai1.TX_DATA[0]</v>
      </c>
      <c r="AH80" s="430"/>
      <c r="AI80" s="11" t="s">
        <v>731</v>
      </c>
      <c r="AJ80" s="83" t="str">
        <f t="shared" ca="1" si="16"/>
        <v>ADC2.2</v>
      </c>
      <c r="AK80" s="430"/>
      <c r="AL80" s="11" t="s">
        <v>731</v>
      </c>
      <c r="AM80" s="83" t="str">
        <f t="shared" ca="1" si="17"/>
        <v>ADC2.2</v>
      </c>
      <c r="AN80" s="430"/>
      <c r="AO80" s="11">
        <v>4</v>
      </c>
      <c r="AP80" s="83" t="str">
        <f t="shared" ca="1" si="9"/>
        <v>csi.DATA[4]</v>
      </c>
    </row>
    <row r="81" spans="2:42" s="15" customFormat="1" ht="13.5">
      <c r="B81" s="106" t="s">
        <v>788</v>
      </c>
      <c r="C81" s="107" t="str">
        <f>PinMuxInt!C81</f>
        <v>GPIO_AD_B1_14</v>
      </c>
      <c r="D81" s="156" t="str">
        <f>IF(ISERROR(VLOOKUP(LEFT(PinMuxInt!D81,FIND(".",PinMuxInt!D81)-1),Alias!$A$1:$B$200,2,FALSE)),IF(ISERROR(FIND(".",PinMuxInt!D81)),"",LEFT(PinMuxInt!D81,FIND(".",PinMuxInt!D81)-1)),VLOOKUP(LEFT(PinMuxInt!D81,FIND(".",PinMuxInt!D81)-1),Alias!$A$1:$B$200,2,FALSE))&amp;IF(ISERROR(FIND(".",PinMuxInt!D81)),"",RIGHT(PinMuxInt!D81,LEN(PinMuxInt!D81)-FIND(".",PinMuxInt!D81)+1))</f>
        <v>ADC2.3</v>
      </c>
      <c r="E81" s="156" t="str">
        <f>IF(ISERROR(VLOOKUP(LEFT(PinMuxInt!E81,FIND(".",PinMuxInt!E81)-1),Alias!$A$1:$B$200,2,FALSE)),IF(ISERROR(FIND(".",PinMuxInt!E81)),"",LEFT(PinMuxInt!E81,FIND(".",PinMuxInt!E81)-1)),VLOOKUP(LEFT(PinMuxInt!E81,FIND(".",PinMuxInt!E81)-1),Alias!$A$1:$B$200,2,FALSE))&amp;IF(ISERROR(FIND(".",PinMuxInt!E81)),"",RIGHT(PinMuxInt!E81,LEN(PinMuxInt!E81)-FIND(".",PinMuxInt!E81)+1))</f>
        <v>acmp4.6</v>
      </c>
      <c r="F81" s="156" t="str">
        <f>IF(ISERROR(VLOOKUP(LEFT(PinMuxInt!F81,FIND(".",PinMuxInt!F81)-1),Alias!$A$1:$B$200,2,FALSE)),IF(ISERROR(FIND(".",PinMuxInt!F81)),"",LEFT(PinMuxInt!F81,FIND(".",PinMuxInt!F81)-1)),VLOOKUP(LEFT(PinMuxInt!F81,FIND(".",PinMuxInt!F81)-1),Alias!$A$1:$B$200,2,FALSE))&amp;IF(ISERROR(FIND(".",PinMuxInt!F81)),"",RIGHT(PinMuxInt!F81,LEN(PinMuxInt!F81)-FIND(".",PinMuxInt!F81)+1))</f>
        <v>flexspi.A_SCLK</v>
      </c>
      <c r="G81" s="156" t="str">
        <f>IF(ISERROR(VLOOKUP(LEFT(PinMuxInt!G81,FIND(".",PinMuxInt!G81)-1),Alias!$A$1:$B$200,2,FALSE)),IF(ISERROR(FIND(".",PinMuxInt!G81)),"",LEFT(PinMuxInt!G81,FIND(".",PinMuxInt!G81)-1)),VLOOKUP(LEFT(PinMuxInt!G81,FIND(".",PinMuxInt!G81)-1),Alias!$A$1:$B$200,2,FALSE))&amp;IF(ISERROR(FIND(".",PinMuxInt!G81)),"",RIGHT(PinMuxInt!G81,LEN(PinMuxInt!G81)-FIND(".",PinMuxInt!G81)+1))</f>
        <v>acmp.OUT[2]</v>
      </c>
      <c r="H81" s="156" t="str">
        <f>IF(ISERROR(VLOOKUP(LEFT(PinMuxInt!H81,FIND(".",PinMuxInt!H81)-1),Alias!$A$1:$B$200,2,FALSE)),IF(ISERROR(FIND(".",PinMuxInt!H81)),"",LEFT(PinMuxInt!H81,FIND(".",PinMuxInt!H81)-1)),VLOOKUP(LEFT(PinMuxInt!H81,FIND(".",PinMuxInt!H81)-1),Alias!$A$1:$B$200,2,FALSE))&amp;IF(ISERROR(FIND(".",PinMuxInt!H81)),"",RIGHT(PinMuxInt!H81,LEN(PinMuxInt!H81)-FIND(".",PinMuxInt!H81)+1))</f>
        <v>lpspi3.SDO</v>
      </c>
      <c r="I81" s="156" t="str">
        <f>IF(ISERROR(VLOOKUP(LEFT(PinMuxInt!I81,FIND(".",PinMuxInt!I81)-1),Alias!$A$1:$B$200,2,FALSE)),IF(ISERROR(FIND(".",PinMuxInt!I81)),"",LEFT(PinMuxInt!I81,FIND(".",PinMuxInt!I81)-1)),VLOOKUP(LEFT(PinMuxInt!I81,FIND(".",PinMuxInt!I81)-1),Alias!$A$1:$B$200,2,FALSE))&amp;IF(ISERROR(FIND(".",PinMuxInt!I81)),"",RIGHT(PinMuxInt!I81,LEN(PinMuxInt!I81)-FIND(".",PinMuxInt!I81)+1))</f>
        <v>sai1.TX_BCLK</v>
      </c>
      <c r="J81" s="156" t="str">
        <f>IF(ISERROR(VLOOKUP(LEFT(PinMuxInt!J81,FIND(".",PinMuxInt!J81)-1),Alias!$A$1:$B$200,2,FALSE)),IF(ISERROR(FIND(".",PinMuxInt!J81)),"",LEFT(PinMuxInt!J81,FIND(".",PinMuxInt!J81)-1)),VLOOKUP(LEFT(PinMuxInt!J81,FIND(".",PinMuxInt!J81)-1),Alias!$A$1:$B$200,2,FALSE))&amp;IF(ISERROR(FIND(".",PinMuxInt!J81)),"",RIGHT(PinMuxInt!J81,LEN(PinMuxInt!J81)-FIND(".",PinMuxInt!J81)+1))</f>
        <v>csi.DATA[3]</v>
      </c>
      <c r="K81" s="156" t="str">
        <f>IF(ISERROR(VLOOKUP(LEFT(PinMuxInt!K81,FIND(".",PinMuxInt!K81)-1),Alias!$A$1:$B$200,2,FALSE)),IF(ISERROR(FIND(".",PinMuxInt!K81)),"",LEFT(PinMuxInt!K81,FIND(".",PinMuxInt!K81)-1)),VLOOKUP(LEFT(PinMuxInt!K81,FIND(".",PinMuxInt!K81)-1),Alias!$A$1:$B$200,2,FALSE))&amp;IF(ISERROR(FIND(".",PinMuxInt!K81)),"",RIGHT(PinMuxInt!K81,LEN(PinMuxInt!K81)-FIND(".",PinMuxInt!K81)+1))</f>
        <v>gpio1.IO[30]</v>
      </c>
      <c r="L81" s="156" t="str">
        <f>IF(ISERROR(VLOOKUP(LEFT(PinMuxInt!L81,FIND(".",PinMuxInt!L81)-1),Alias!$A$1:$B$200,2,FALSE)),IF(ISERROR(FIND(".",PinMuxInt!L81)),"",LEFT(PinMuxInt!L81,FIND(".",PinMuxInt!L81)-1)),VLOOKUP(LEFT(PinMuxInt!L81,FIND(".",PinMuxInt!L81)-1),Alias!$A$1:$B$200,2,FALSE))&amp;IF(ISERROR(FIND(".",PinMuxInt!L81)),"",RIGHT(PinMuxInt!L81,LEN(PinMuxInt!L81)-FIND(".",PinMuxInt!L81)+1))</f>
        <v>usdhc2.DATA6</v>
      </c>
      <c r="M81" s="156" t="str">
        <f>IF(ISERROR(VLOOKUP(LEFT(PinMuxInt!M81,FIND(".",PinMuxInt!M81)-1),Alias!$A$1:$B$200,2,FALSE)),IF(ISERROR(FIND(".",PinMuxInt!M81)),"",LEFT(PinMuxInt!M81,FIND(".",PinMuxInt!M81)-1)),VLOOKUP(LEFT(PinMuxInt!M81,FIND(".",PinMuxInt!M81)-1),Alias!$A$1:$B$200,2,FALSE))&amp;IF(ISERROR(FIND(".",PinMuxInt!M81)),"",RIGHT(PinMuxInt!M81,LEN(PinMuxInt!M81)-FIND(".",PinMuxInt!M81)+1))</f>
        <v>kpp.ROW[0]</v>
      </c>
      <c r="N81" s="157" t="str">
        <f>IF(ISERROR(VLOOKUP(LEFT(PinMuxInt!N81,FIND(".",PinMuxInt!N81)-1),Alias!$A$1:$B$200,2,FALSE)),IF(ISERROR(FIND(".",PinMuxInt!N81)),"",LEFT(PinMuxInt!N81,FIND(".",PinMuxInt!N81)-1)),VLOOKUP(LEFT(PinMuxInt!N81,FIND(".",PinMuxInt!N81)-1),Alias!$A$1:$B$200,2,FALSE))&amp;IF(ISERROR(FIND(".",PinMuxInt!N81)),"",RIGHT(PinMuxInt!N81,LEN(PinMuxInt!N81)-FIND(".",PinMuxInt!N81)+1))</f>
        <v>gpio1.IO[30]</v>
      </c>
      <c r="P81" s="430"/>
      <c r="Q81" s="11">
        <v>4</v>
      </c>
      <c r="R81" s="80" t="str">
        <f t="shared" ca="1" si="10"/>
        <v>csi.DATA[3]</v>
      </c>
      <c r="S81" s="430"/>
      <c r="T81" s="11" t="s">
        <v>731</v>
      </c>
      <c r="U81" s="83" t="str">
        <f t="shared" ca="1" si="15"/>
        <v>ADC2.3</v>
      </c>
      <c r="V81" s="430"/>
      <c r="W81" s="82">
        <v>4</v>
      </c>
      <c r="X81" s="83" t="str">
        <f t="shared" ca="1" si="11"/>
        <v>csi.DATA[3]</v>
      </c>
      <c r="Y81" s="430"/>
      <c r="Z81" s="82">
        <v>4</v>
      </c>
      <c r="AA81" s="83" t="str">
        <f t="shared" ca="1" si="12"/>
        <v>csi.DATA[3]</v>
      </c>
      <c r="AB81" s="430"/>
      <c r="AC81" s="82">
        <v>2</v>
      </c>
      <c r="AD81" s="83" t="str">
        <f t="shared" ca="1" si="13"/>
        <v>lpspi3.SDO</v>
      </c>
      <c r="AE81" s="430"/>
      <c r="AF81" s="82">
        <v>3</v>
      </c>
      <c r="AG81" s="83" t="str">
        <f t="shared" ca="1" si="14"/>
        <v>sai1.TX_BCLK</v>
      </c>
      <c r="AH81" s="430"/>
      <c r="AI81" s="11" t="s">
        <v>731</v>
      </c>
      <c r="AJ81" s="83" t="str">
        <f t="shared" ca="1" si="16"/>
        <v>ADC2.3</v>
      </c>
      <c r="AK81" s="430"/>
      <c r="AL81" s="11" t="s">
        <v>731</v>
      </c>
      <c r="AM81" s="83" t="str">
        <f t="shared" ca="1" si="17"/>
        <v>ADC2.3</v>
      </c>
      <c r="AN81" s="430"/>
      <c r="AO81" s="11">
        <v>4</v>
      </c>
      <c r="AP81" s="83" t="str">
        <f t="shared" ca="1" si="9"/>
        <v>csi.DATA[3]</v>
      </c>
    </row>
    <row r="82" spans="2:42" s="15" customFormat="1" ht="13.5">
      <c r="B82" s="106" t="s">
        <v>788</v>
      </c>
      <c r="C82" s="107" t="str">
        <f>PinMuxInt!C82</f>
        <v>GPIO_AD_B1_15</v>
      </c>
      <c r="D82" s="156" t="str">
        <f>IF(ISERROR(VLOOKUP(LEFT(PinMuxInt!D82,FIND(".",PinMuxInt!D82)-1),Alias!$A$1:$B$200,2,FALSE)),IF(ISERROR(FIND(".",PinMuxInt!D82)),"",LEFT(PinMuxInt!D82,FIND(".",PinMuxInt!D82)-1)),VLOOKUP(LEFT(PinMuxInt!D82,FIND(".",PinMuxInt!D82)-1),Alias!$A$1:$B$200,2,FALSE))&amp;IF(ISERROR(FIND(".",PinMuxInt!D82)),"",RIGHT(PinMuxInt!D82,LEN(PinMuxInt!D82)-FIND(".",PinMuxInt!D82)+1))</f>
        <v>ADC2.4</v>
      </c>
      <c r="E82" s="156" t="str">
        <f>IF(ISERROR(VLOOKUP(LEFT(PinMuxInt!E82,FIND(".",PinMuxInt!E82)-1),Alias!$A$1:$B$200,2,FALSE)),IF(ISERROR(FIND(".",PinMuxInt!E82)),"",LEFT(PinMuxInt!E82,FIND(".",PinMuxInt!E82)-1)),VLOOKUP(LEFT(PinMuxInt!E82,FIND(".",PinMuxInt!E82)-1),Alias!$A$1:$B$200,2,FALSE))&amp;IF(ISERROR(FIND(".",PinMuxInt!E82)),"",RIGHT(PinMuxInt!E82,LEN(PinMuxInt!E82)-FIND(".",PinMuxInt!E82)+1))</f>
        <v/>
      </c>
      <c r="F82" s="156" t="str">
        <f>IF(ISERROR(VLOOKUP(LEFT(PinMuxInt!F82,FIND(".",PinMuxInt!F82)-1),Alias!$A$1:$B$200,2,FALSE)),IF(ISERROR(FIND(".",PinMuxInt!F82)),"",LEFT(PinMuxInt!F82,FIND(".",PinMuxInt!F82)-1)),VLOOKUP(LEFT(PinMuxInt!F82,FIND(".",PinMuxInt!F82)-1),Alias!$A$1:$B$200,2,FALSE))&amp;IF(ISERROR(FIND(".",PinMuxInt!F82)),"",RIGHT(PinMuxInt!F82,LEN(PinMuxInt!F82)-FIND(".",PinMuxInt!F82)+1))</f>
        <v>flexspi.A_SS0_B</v>
      </c>
      <c r="G82" s="156" t="str">
        <f>IF(ISERROR(VLOOKUP(LEFT(PinMuxInt!G82,FIND(".",PinMuxInt!G82)-1),Alias!$A$1:$B$200,2,FALSE)),IF(ISERROR(FIND(".",PinMuxInt!G82)),"",LEFT(PinMuxInt!G82,FIND(".",PinMuxInt!G82)-1)),VLOOKUP(LEFT(PinMuxInt!G82,FIND(".",PinMuxInt!G82)-1),Alias!$A$1:$B$200,2,FALSE))&amp;IF(ISERROR(FIND(".",PinMuxInt!G82)),"",RIGHT(PinMuxInt!G82,LEN(PinMuxInt!G82)-FIND(".",PinMuxInt!G82)+1))</f>
        <v>acmp.OUT[3]</v>
      </c>
      <c r="H82" s="156" t="str">
        <f>IF(ISERROR(VLOOKUP(LEFT(PinMuxInt!H82,FIND(".",PinMuxInt!H82)-1),Alias!$A$1:$B$200,2,FALSE)),IF(ISERROR(FIND(".",PinMuxInt!H82)),"",LEFT(PinMuxInt!H82,FIND(".",PinMuxInt!H82)-1)),VLOOKUP(LEFT(PinMuxInt!H82,FIND(".",PinMuxInt!H82)-1),Alias!$A$1:$B$200,2,FALSE))&amp;IF(ISERROR(FIND(".",PinMuxInt!H82)),"",RIGHT(PinMuxInt!H82,LEN(PinMuxInt!H82)-FIND(".",PinMuxInt!H82)+1))</f>
        <v>lpspi3.SCK</v>
      </c>
      <c r="I82" s="156" t="str">
        <f>IF(ISERROR(VLOOKUP(LEFT(PinMuxInt!I82,FIND(".",PinMuxInt!I82)-1),Alias!$A$1:$B$200,2,FALSE)),IF(ISERROR(FIND(".",PinMuxInt!I82)),"",LEFT(PinMuxInt!I82,FIND(".",PinMuxInt!I82)-1)),VLOOKUP(LEFT(PinMuxInt!I82,FIND(".",PinMuxInt!I82)-1),Alias!$A$1:$B$200,2,FALSE))&amp;IF(ISERROR(FIND(".",PinMuxInt!I82)),"",RIGHT(PinMuxInt!I82,LEN(PinMuxInt!I82)-FIND(".",PinMuxInt!I82)+1))</f>
        <v>sai1.TX_SYNC</v>
      </c>
      <c r="J82" s="156" t="str">
        <f>IF(ISERROR(VLOOKUP(LEFT(PinMuxInt!J82,FIND(".",PinMuxInt!J82)-1),Alias!$A$1:$B$200,2,FALSE)),IF(ISERROR(FIND(".",PinMuxInt!J82)),"",LEFT(PinMuxInt!J82,FIND(".",PinMuxInt!J82)-1)),VLOOKUP(LEFT(PinMuxInt!J82,FIND(".",PinMuxInt!J82)-1),Alias!$A$1:$B$200,2,FALSE))&amp;IF(ISERROR(FIND(".",PinMuxInt!J82)),"",RIGHT(PinMuxInt!J82,LEN(PinMuxInt!J82)-FIND(".",PinMuxInt!J82)+1))</f>
        <v>csi.DATA[2]</v>
      </c>
      <c r="K82" s="156" t="str">
        <f>IF(ISERROR(VLOOKUP(LEFT(PinMuxInt!K82,FIND(".",PinMuxInt!K82)-1),Alias!$A$1:$B$200,2,FALSE)),IF(ISERROR(FIND(".",PinMuxInt!K82)),"",LEFT(PinMuxInt!K82,FIND(".",PinMuxInt!K82)-1)),VLOOKUP(LEFT(PinMuxInt!K82,FIND(".",PinMuxInt!K82)-1),Alias!$A$1:$B$200,2,FALSE))&amp;IF(ISERROR(FIND(".",PinMuxInt!K82)),"",RIGHT(PinMuxInt!K82,LEN(PinMuxInt!K82)-FIND(".",PinMuxInt!K82)+1))</f>
        <v>gpio1.IO[31]</v>
      </c>
      <c r="L82" s="156" t="str">
        <f>IF(ISERROR(VLOOKUP(LEFT(PinMuxInt!L82,FIND(".",PinMuxInt!L82)-1),Alias!$A$1:$B$200,2,FALSE)),IF(ISERROR(FIND(".",PinMuxInt!L82)),"",LEFT(PinMuxInt!L82,FIND(".",PinMuxInt!L82)-1)),VLOOKUP(LEFT(PinMuxInt!L82,FIND(".",PinMuxInt!L82)-1),Alias!$A$1:$B$200,2,FALSE))&amp;IF(ISERROR(FIND(".",PinMuxInt!L82)),"",RIGHT(PinMuxInt!L82,LEN(PinMuxInt!L82)-FIND(".",PinMuxInt!L82)+1))</f>
        <v>usdhc2.DATA7</v>
      </c>
      <c r="M82" s="156" t="str">
        <f>IF(ISERROR(VLOOKUP(LEFT(PinMuxInt!M82,FIND(".",PinMuxInt!M82)-1),Alias!$A$1:$B$200,2,FALSE)),IF(ISERROR(FIND(".",PinMuxInt!M82)),"",LEFT(PinMuxInt!M82,FIND(".",PinMuxInt!M82)-1)),VLOOKUP(LEFT(PinMuxInt!M82,FIND(".",PinMuxInt!M82)-1),Alias!$A$1:$B$200,2,FALSE))&amp;IF(ISERROR(FIND(".",PinMuxInt!M82)),"",RIGHT(PinMuxInt!M82,LEN(PinMuxInt!M82)-FIND(".",PinMuxInt!M82)+1))</f>
        <v>kpp.COL[0]</v>
      </c>
      <c r="N82" s="157" t="str">
        <f>IF(ISERROR(VLOOKUP(LEFT(PinMuxInt!N82,FIND(".",PinMuxInt!N82)-1),Alias!$A$1:$B$200,2,FALSE)),IF(ISERROR(FIND(".",PinMuxInt!N82)),"",LEFT(PinMuxInt!N82,FIND(".",PinMuxInt!N82)-1)),VLOOKUP(LEFT(PinMuxInt!N82,FIND(".",PinMuxInt!N82)-1),Alias!$A$1:$B$200,2,FALSE))&amp;IF(ISERROR(FIND(".",PinMuxInt!N82)),"",RIGHT(PinMuxInt!N82,LEN(PinMuxInt!N82)-FIND(".",PinMuxInt!N82)+1))</f>
        <v>gpio1.IO[31]</v>
      </c>
      <c r="P82" s="428"/>
      <c r="Q82" s="11">
        <v>4</v>
      </c>
      <c r="R82" s="80" t="str">
        <f t="shared" ca="1" si="10"/>
        <v>csi.DATA[2]</v>
      </c>
      <c r="S82" s="428"/>
      <c r="T82" s="11" t="s">
        <v>731</v>
      </c>
      <c r="U82" s="83" t="str">
        <f t="shared" ca="1" si="15"/>
        <v>ADC2.4</v>
      </c>
      <c r="V82" s="428"/>
      <c r="W82" s="82">
        <v>4</v>
      </c>
      <c r="X82" s="83" t="str">
        <f t="shared" ca="1" si="11"/>
        <v>csi.DATA[2]</v>
      </c>
      <c r="Y82" s="428"/>
      <c r="Z82" s="82">
        <v>4</v>
      </c>
      <c r="AA82" s="83" t="str">
        <f t="shared" ca="1" si="12"/>
        <v>csi.DATA[2]</v>
      </c>
      <c r="AB82" s="428"/>
      <c r="AC82" s="82">
        <v>2</v>
      </c>
      <c r="AD82" s="83" t="str">
        <f t="shared" ca="1" si="13"/>
        <v>lpspi3.SCK</v>
      </c>
      <c r="AE82" s="428"/>
      <c r="AF82" s="82">
        <v>3</v>
      </c>
      <c r="AG82" s="83" t="str">
        <f t="shared" ca="1" si="14"/>
        <v>sai1.TX_SYNC</v>
      </c>
      <c r="AH82" s="428"/>
      <c r="AI82" s="11" t="s">
        <v>731</v>
      </c>
      <c r="AJ82" s="83" t="str">
        <f t="shared" ca="1" si="16"/>
        <v>ADC2.4</v>
      </c>
      <c r="AK82" s="428"/>
      <c r="AL82" s="11" t="s">
        <v>731</v>
      </c>
      <c r="AM82" s="83" t="str">
        <f t="shared" ca="1" si="17"/>
        <v>ADC2.4</v>
      </c>
      <c r="AN82" s="428"/>
      <c r="AO82" s="11">
        <v>4</v>
      </c>
      <c r="AP82" s="83" t="str">
        <f t="shared" ca="1" si="9"/>
        <v>csi.DATA[2]</v>
      </c>
    </row>
    <row r="83" spans="2:42" s="15" customFormat="1" ht="13.5">
      <c r="B83" s="106" t="s">
        <v>787</v>
      </c>
      <c r="C83" s="107" t="str">
        <f>PinMuxInt!C83</f>
        <v>GPIO_B0_00</v>
      </c>
      <c r="D83" s="156" t="str">
        <f>IF(ISERROR(VLOOKUP(LEFT(PinMuxInt!D83,FIND(".",PinMuxInt!D83)-1),Alias!$A$1:$B$200,2,FALSE)),IF(ISERROR(FIND(".",PinMuxInt!D83)),"",LEFT(PinMuxInt!D83,FIND(".",PinMuxInt!D83)-1)),VLOOKUP(LEFT(PinMuxInt!D83,FIND(".",PinMuxInt!D83)-1),Alias!$A$1:$B$200,2,FALSE))&amp;IF(ISERROR(FIND(".",PinMuxInt!D83)),"",RIGHT(PinMuxInt!D83,LEN(PinMuxInt!D83)-FIND(".",PinMuxInt!D83)+1))</f>
        <v/>
      </c>
      <c r="E83" s="156" t="str">
        <f>IF(ISERROR(VLOOKUP(LEFT(PinMuxInt!E83,FIND(".",PinMuxInt!E83)-1),Alias!$A$1:$B$200,2,FALSE)),IF(ISERROR(FIND(".",PinMuxInt!E83)),"",LEFT(PinMuxInt!E83,FIND(".",PinMuxInt!E83)-1)),VLOOKUP(LEFT(PinMuxInt!E83,FIND(".",PinMuxInt!E83)-1),Alias!$A$1:$B$200,2,FALSE))&amp;IF(ISERROR(FIND(".",PinMuxInt!E83)),"",RIGHT(PinMuxInt!E83,LEN(PinMuxInt!E83)-FIND(".",PinMuxInt!E83)+1))</f>
        <v/>
      </c>
      <c r="F83" s="156" t="str">
        <f>IF(ISERROR(VLOOKUP(LEFT(PinMuxInt!F83,FIND(".",PinMuxInt!F83)-1),Alias!$A$1:$B$200,2,FALSE)),IF(ISERROR(FIND(".",PinMuxInt!F83)),"",LEFT(PinMuxInt!F83,FIND(".",PinMuxInt!F83)-1)),VLOOKUP(LEFT(PinMuxInt!F83,FIND(".",PinMuxInt!F83)-1),Alias!$A$1:$B$200,2,FALSE))&amp;IF(ISERROR(FIND(".",PinMuxInt!F83)),"",RIGHT(PinMuxInt!F83,LEN(PinMuxInt!F83)-FIND(".",PinMuxInt!F83)+1))</f>
        <v>lcdif.CLK</v>
      </c>
      <c r="G83" s="156" t="str">
        <f>IF(ISERROR(VLOOKUP(LEFT(PinMuxInt!G83,FIND(".",PinMuxInt!G83)-1),Alias!$A$1:$B$200,2,FALSE)),IF(ISERROR(FIND(".",PinMuxInt!G83)),"",LEFT(PinMuxInt!G83,FIND(".",PinMuxInt!G83)-1)),VLOOKUP(LEFT(PinMuxInt!G83,FIND(".",PinMuxInt!G83)-1),Alias!$A$1:$B$200,2,FALSE))&amp;IF(ISERROR(FIND(".",PinMuxInt!G83)),"",RIGHT(PinMuxInt!G83,LEN(PinMuxInt!G83)-FIND(".",PinMuxInt!G83)+1))</f>
        <v>qtimer1.TIMER0</v>
      </c>
      <c r="H83" s="156" t="str">
        <f>IF(ISERROR(VLOOKUP(LEFT(PinMuxInt!H83,FIND(".",PinMuxInt!H83)-1),Alias!$A$1:$B$200,2,FALSE)),IF(ISERROR(FIND(".",PinMuxInt!H83)),"",LEFT(PinMuxInt!H83,FIND(".",PinMuxInt!H83)-1)),VLOOKUP(LEFT(PinMuxInt!H83,FIND(".",PinMuxInt!H83)-1),Alias!$A$1:$B$200,2,FALSE))&amp;IF(ISERROR(FIND(".",PinMuxInt!H83)),"",RIGHT(PinMuxInt!H83,LEN(PinMuxInt!H83)-FIND(".",PinMuxInt!H83)+1))</f>
        <v>mqs.RIGHT</v>
      </c>
      <c r="I83" s="156" t="str">
        <f>IF(ISERROR(VLOOKUP(LEFT(PinMuxInt!I83,FIND(".",PinMuxInt!I83)-1),Alias!$A$1:$B$200,2,FALSE)),IF(ISERROR(FIND(".",PinMuxInt!I83)),"",LEFT(PinMuxInt!I83,FIND(".",PinMuxInt!I83)-1)),VLOOKUP(LEFT(PinMuxInt!I83,FIND(".",PinMuxInt!I83)-1),Alias!$A$1:$B$200,2,FALSE))&amp;IF(ISERROR(FIND(".",PinMuxInt!I83)),"",RIGHT(PinMuxInt!I83,LEN(PinMuxInt!I83)-FIND(".",PinMuxInt!I83)+1))</f>
        <v>lpspi4.PCS0</v>
      </c>
      <c r="J83" s="156" t="str">
        <f>IF(ISERROR(VLOOKUP(LEFT(PinMuxInt!J83,FIND(".",PinMuxInt!J83)-1),Alias!$A$1:$B$200,2,FALSE)),IF(ISERROR(FIND(".",PinMuxInt!J83)),"",LEFT(PinMuxInt!J83,FIND(".",PinMuxInt!J83)-1)),VLOOKUP(LEFT(PinMuxInt!J83,FIND(".",PinMuxInt!J83)-1),Alias!$A$1:$B$200,2,FALSE))&amp;IF(ISERROR(FIND(".",PinMuxInt!J83)),"",RIGHT(PinMuxInt!J83,LEN(PinMuxInt!J83)-FIND(".",PinMuxInt!J83)+1))</f>
        <v>flexio2.FLEXIO[0]</v>
      </c>
      <c r="K83" s="156" t="str">
        <f>IF(ISERROR(VLOOKUP(LEFT(PinMuxInt!K83,FIND(".",PinMuxInt!K83)-1),Alias!$A$1:$B$200,2,FALSE)),IF(ISERROR(FIND(".",PinMuxInt!K83)),"",LEFT(PinMuxInt!K83,FIND(".",PinMuxInt!K83)-1)),VLOOKUP(LEFT(PinMuxInt!K83,FIND(".",PinMuxInt!K83)-1),Alias!$A$1:$B$200,2,FALSE))&amp;IF(ISERROR(FIND(".",PinMuxInt!K83)),"",RIGHT(PinMuxInt!K83,LEN(PinMuxInt!K83)-FIND(".",PinMuxInt!K83)+1))</f>
        <v>gpio2.IO[0]</v>
      </c>
      <c r="L83" s="156" t="str">
        <f>IF(ISERROR(VLOOKUP(LEFT(PinMuxInt!L83,FIND(".",PinMuxInt!L83)-1),Alias!$A$1:$B$200,2,FALSE)),IF(ISERROR(FIND(".",PinMuxInt!L83)),"",LEFT(PinMuxInt!L83,FIND(".",PinMuxInt!L83)-1)),VLOOKUP(LEFT(PinMuxInt!L83,FIND(".",PinMuxInt!L83)-1),Alias!$A$1:$B$200,2,FALSE))&amp;IF(ISERROR(FIND(".",PinMuxInt!L83)),"",RIGHT(PinMuxInt!L83,LEN(PinMuxInt!L83)-FIND(".",PinMuxInt!L83)+1))</f>
        <v>semc.CSX[1]</v>
      </c>
      <c r="M83" s="156" t="str">
        <f>IF(ISERROR(VLOOKUP(LEFT(PinMuxInt!M83,FIND(".",PinMuxInt!M83)-1),Alias!$A$1:$B$200,2,FALSE)),IF(ISERROR(FIND(".",PinMuxInt!M83)),"",LEFT(PinMuxInt!M83,FIND(".",PinMuxInt!M83)-1)),VLOOKUP(LEFT(PinMuxInt!M83,FIND(".",PinMuxInt!M83)-1),Alias!$A$1:$B$200,2,FALSE))&amp;IF(ISERROR(FIND(".",PinMuxInt!M83)),"",RIGHT(PinMuxInt!M83,LEN(PinMuxInt!M83)-FIND(".",PinMuxInt!M83)+1))</f>
        <v>src.TESTER_ACK</v>
      </c>
      <c r="N83" s="157" t="str">
        <f>IF(ISERROR(VLOOKUP(LEFT(PinMuxInt!N83,FIND(".",PinMuxInt!N83)-1),Alias!$A$1:$B$200,2,FALSE)),IF(ISERROR(FIND(".",PinMuxInt!N83)),"",LEFT(PinMuxInt!N83,FIND(".",PinMuxInt!N83)-1)),VLOOKUP(LEFT(PinMuxInt!N83,FIND(".",PinMuxInt!N83)-1),Alias!$A$1:$B$200,2,FALSE))&amp;IF(ISERROR(FIND(".",PinMuxInt!N83)),"",RIGHT(PinMuxInt!N83,LEN(PinMuxInt!N83)-FIND(".",PinMuxInt!N83)+1))</f>
        <v>gpio2.IO[0]</v>
      </c>
      <c r="P83" s="429" t="s">
        <v>1097</v>
      </c>
      <c r="Q83" s="82">
        <v>0</v>
      </c>
      <c r="R83" s="80" t="str">
        <f t="shared" ca="1" si="10"/>
        <v>lcdif.CLK</v>
      </c>
      <c r="S83" s="429" t="s">
        <v>35</v>
      </c>
      <c r="T83" s="82">
        <v>0</v>
      </c>
      <c r="U83" s="83" t="str">
        <f t="shared" ca="1" si="15"/>
        <v>lcdif.CLK</v>
      </c>
      <c r="V83" s="429" t="s">
        <v>35</v>
      </c>
      <c r="W83" s="82">
        <v>0</v>
      </c>
      <c r="X83" s="83" t="str">
        <f t="shared" ca="1" si="11"/>
        <v>lcdif.CLK</v>
      </c>
      <c r="Y83" s="429" t="s">
        <v>1107</v>
      </c>
      <c r="Z83" s="82">
        <v>3</v>
      </c>
      <c r="AA83" s="83" t="str">
        <f t="shared" ca="1" si="12"/>
        <v>lpspi4.PCS0</v>
      </c>
      <c r="AB83" s="429" t="s">
        <v>1218</v>
      </c>
      <c r="AC83" s="82">
        <v>3</v>
      </c>
      <c r="AD83" s="83" t="str">
        <f t="shared" ca="1" si="13"/>
        <v>lpspi4.PCS0</v>
      </c>
      <c r="AE83" s="429" t="s">
        <v>35</v>
      </c>
      <c r="AF83" s="82">
        <v>0</v>
      </c>
      <c r="AG83" s="83" t="str">
        <f t="shared" ca="1" si="14"/>
        <v>lcdif.CLK</v>
      </c>
      <c r="AH83" s="429" t="s">
        <v>1121</v>
      </c>
      <c r="AI83" s="11">
        <v>1</v>
      </c>
      <c r="AJ83" s="83" t="str">
        <f t="shared" ca="1" si="16"/>
        <v>qtimer1.TIMER0</v>
      </c>
      <c r="AK83" s="429" t="s">
        <v>1121</v>
      </c>
      <c r="AL83" s="82">
        <v>1</v>
      </c>
      <c r="AM83" s="83" t="str">
        <f t="shared" ca="1" si="17"/>
        <v>qtimer1.TIMER0</v>
      </c>
      <c r="AN83" s="429" t="s">
        <v>1122</v>
      </c>
      <c r="AO83" s="11">
        <v>1</v>
      </c>
      <c r="AP83" s="83" t="str">
        <f t="shared" ca="1" si="9"/>
        <v>qtimer1.TIMER0</v>
      </c>
    </row>
    <row r="84" spans="2:42" s="15" customFormat="1" ht="13.5">
      <c r="B84" s="106" t="s">
        <v>787</v>
      </c>
      <c r="C84" s="107" t="str">
        <f>PinMuxInt!C84</f>
        <v>GPIO_B0_01</v>
      </c>
      <c r="D84" s="156" t="str">
        <f>IF(ISERROR(VLOOKUP(LEFT(PinMuxInt!D84,FIND(".",PinMuxInt!D84)-1),Alias!$A$1:$B$200,2,FALSE)),IF(ISERROR(FIND(".",PinMuxInt!D84)),"",LEFT(PinMuxInt!D84,FIND(".",PinMuxInt!D84)-1)),VLOOKUP(LEFT(PinMuxInt!D84,FIND(".",PinMuxInt!D84)-1),Alias!$A$1:$B$200,2,FALSE))&amp;IF(ISERROR(FIND(".",PinMuxInt!D84)),"",RIGHT(PinMuxInt!D84,LEN(PinMuxInt!D84)-FIND(".",PinMuxInt!D84)+1))</f>
        <v/>
      </c>
      <c r="E84" s="156" t="str">
        <f>IF(ISERROR(VLOOKUP(LEFT(PinMuxInt!E84,FIND(".",PinMuxInt!E84)-1),Alias!$A$1:$B$200,2,FALSE)),IF(ISERROR(FIND(".",PinMuxInt!E84)),"",LEFT(PinMuxInt!E84,FIND(".",PinMuxInt!E84)-1)),VLOOKUP(LEFT(PinMuxInt!E84,FIND(".",PinMuxInt!E84)-1),Alias!$A$1:$B$200,2,FALSE))&amp;IF(ISERROR(FIND(".",PinMuxInt!E84)),"",RIGHT(PinMuxInt!E84,LEN(PinMuxInt!E84)-FIND(".",PinMuxInt!E84)+1))</f>
        <v/>
      </c>
      <c r="F84" s="156" t="str">
        <f>IF(ISERROR(VLOOKUP(LEFT(PinMuxInt!F84,FIND(".",PinMuxInt!F84)-1),Alias!$A$1:$B$200,2,FALSE)),IF(ISERROR(FIND(".",PinMuxInt!F84)),"",LEFT(PinMuxInt!F84,FIND(".",PinMuxInt!F84)-1)),VLOOKUP(LEFT(PinMuxInt!F84,FIND(".",PinMuxInt!F84)-1),Alias!$A$1:$B$200,2,FALSE))&amp;IF(ISERROR(FIND(".",PinMuxInt!F84)),"",RIGHT(PinMuxInt!F84,LEN(PinMuxInt!F84)-FIND(".",PinMuxInt!F84)+1))</f>
        <v>lcdif.ENABLE</v>
      </c>
      <c r="G84" s="156" t="str">
        <f>IF(ISERROR(VLOOKUP(LEFT(PinMuxInt!G84,FIND(".",PinMuxInt!G84)-1),Alias!$A$1:$B$200,2,FALSE)),IF(ISERROR(FIND(".",PinMuxInt!G84)),"",LEFT(PinMuxInt!G84,FIND(".",PinMuxInt!G84)-1)),VLOOKUP(LEFT(PinMuxInt!G84,FIND(".",PinMuxInt!G84)-1),Alias!$A$1:$B$200,2,FALSE))&amp;IF(ISERROR(FIND(".",PinMuxInt!G84)),"",RIGHT(PinMuxInt!G84,LEN(PinMuxInt!G84)-FIND(".",PinMuxInt!G84)+1))</f>
        <v>qtimer1.TIMER1</v>
      </c>
      <c r="H84" s="156" t="str">
        <f>IF(ISERROR(VLOOKUP(LEFT(PinMuxInt!H84,FIND(".",PinMuxInt!H84)-1),Alias!$A$1:$B$200,2,FALSE)),IF(ISERROR(FIND(".",PinMuxInt!H84)),"",LEFT(PinMuxInt!H84,FIND(".",PinMuxInt!H84)-1)),VLOOKUP(LEFT(PinMuxInt!H84,FIND(".",PinMuxInt!H84)-1),Alias!$A$1:$B$200,2,FALSE))&amp;IF(ISERROR(FIND(".",PinMuxInt!H84)),"",RIGHT(PinMuxInt!H84,LEN(PinMuxInt!H84)-FIND(".",PinMuxInt!H84)+1))</f>
        <v>mqs.LEFT</v>
      </c>
      <c r="I84" s="156" t="str">
        <f>IF(ISERROR(VLOOKUP(LEFT(PinMuxInt!I84,FIND(".",PinMuxInt!I84)-1),Alias!$A$1:$B$200,2,FALSE)),IF(ISERROR(FIND(".",PinMuxInt!I84)),"",LEFT(PinMuxInt!I84,FIND(".",PinMuxInt!I84)-1)),VLOOKUP(LEFT(PinMuxInt!I84,FIND(".",PinMuxInt!I84)-1),Alias!$A$1:$B$200,2,FALSE))&amp;IF(ISERROR(FIND(".",PinMuxInt!I84)),"",RIGHT(PinMuxInt!I84,LEN(PinMuxInt!I84)-FIND(".",PinMuxInt!I84)+1))</f>
        <v>lpspi4.SDI</v>
      </c>
      <c r="J84" s="156" t="str">
        <f>IF(ISERROR(VLOOKUP(LEFT(PinMuxInt!J84,FIND(".",PinMuxInt!J84)-1),Alias!$A$1:$B$200,2,FALSE)),IF(ISERROR(FIND(".",PinMuxInt!J84)),"",LEFT(PinMuxInt!J84,FIND(".",PinMuxInt!J84)-1)),VLOOKUP(LEFT(PinMuxInt!J84,FIND(".",PinMuxInt!J84)-1),Alias!$A$1:$B$200,2,FALSE))&amp;IF(ISERROR(FIND(".",PinMuxInt!J84)),"",RIGHT(PinMuxInt!J84,LEN(PinMuxInt!J84)-FIND(".",PinMuxInt!J84)+1))</f>
        <v>flexio2.FLEXIO[1]</v>
      </c>
      <c r="K84" s="156" t="str">
        <f>IF(ISERROR(VLOOKUP(LEFT(PinMuxInt!K84,FIND(".",PinMuxInt!K84)-1),Alias!$A$1:$B$200,2,FALSE)),IF(ISERROR(FIND(".",PinMuxInt!K84)),"",LEFT(PinMuxInt!K84,FIND(".",PinMuxInt!K84)-1)),VLOOKUP(LEFT(PinMuxInt!K84,FIND(".",PinMuxInt!K84)-1),Alias!$A$1:$B$200,2,FALSE))&amp;IF(ISERROR(FIND(".",PinMuxInt!K84)),"",RIGHT(PinMuxInt!K84,LEN(PinMuxInt!K84)-FIND(".",PinMuxInt!K84)+1))</f>
        <v>gpio2.IO[1]</v>
      </c>
      <c r="L84" s="156" t="str">
        <f>IF(ISERROR(VLOOKUP(LEFT(PinMuxInt!L84,FIND(".",PinMuxInt!L84)-1),Alias!$A$1:$B$200,2,FALSE)),IF(ISERROR(FIND(".",PinMuxInt!L84)),"",LEFT(PinMuxInt!L84,FIND(".",PinMuxInt!L84)-1)),VLOOKUP(LEFT(PinMuxInt!L84,FIND(".",PinMuxInt!L84)-1),Alias!$A$1:$B$200,2,FALSE))&amp;IF(ISERROR(FIND(".",PinMuxInt!L84)),"",RIGHT(PinMuxInt!L84,LEN(PinMuxInt!L84)-FIND(".",PinMuxInt!L84)+1))</f>
        <v>semc.CSX[2]</v>
      </c>
      <c r="M84" s="156" t="str">
        <f>IF(ISERROR(VLOOKUP(LEFT(PinMuxInt!M84,FIND(".",PinMuxInt!M84)-1),Alias!$A$1:$B$200,2,FALSE)),IF(ISERROR(FIND(".",PinMuxInt!M84)),"",LEFT(PinMuxInt!M84,FIND(".",PinMuxInt!M84)-1)),VLOOKUP(LEFT(PinMuxInt!M84,FIND(".",PinMuxInt!M84)-1),Alias!$A$1:$B$200,2,FALSE))&amp;IF(ISERROR(FIND(".",PinMuxInt!M84)),"",RIGHT(PinMuxInt!M84,LEN(PinMuxInt!M84)-FIND(".",PinMuxInt!M84)+1))</f>
        <v>sim_m.HPROT[0]</v>
      </c>
      <c r="N84" s="157" t="str">
        <f>IF(ISERROR(VLOOKUP(LEFT(PinMuxInt!N84,FIND(".",PinMuxInt!N84)-1),Alias!$A$1:$B$200,2,FALSE)),IF(ISERROR(FIND(".",PinMuxInt!N84)),"",LEFT(PinMuxInt!N84,FIND(".",PinMuxInt!N84)-1)),VLOOKUP(LEFT(PinMuxInt!N84,FIND(".",PinMuxInt!N84)-1),Alias!$A$1:$B$200,2,FALSE))&amp;IF(ISERROR(FIND(".",PinMuxInt!N84)),"",RIGHT(PinMuxInt!N84,LEN(PinMuxInt!N84)-FIND(".",PinMuxInt!N84)+1))</f>
        <v>gpio2.IO[1]</v>
      </c>
      <c r="P84" s="425"/>
      <c r="Q84" s="82">
        <v>0</v>
      </c>
      <c r="R84" s="80" t="str">
        <f t="shared" ca="1" si="10"/>
        <v>lcdif.ENABLE</v>
      </c>
      <c r="S84" s="425"/>
      <c r="T84" s="82">
        <v>0</v>
      </c>
      <c r="U84" s="83" t="str">
        <f t="shared" ca="1" si="15"/>
        <v>lcdif.ENABLE</v>
      </c>
      <c r="V84" s="425"/>
      <c r="W84" s="82">
        <v>0</v>
      </c>
      <c r="X84" s="83" t="str">
        <f t="shared" ca="1" si="11"/>
        <v>lcdif.ENABLE</v>
      </c>
      <c r="Y84" s="430"/>
      <c r="Z84" s="82">
        <v>3</v>
      </c>
      <c r="AA84" s="83" t="str">
        <f t="shared" ca="1" si="12"/>
        <v>lpspi4.SDI</v>
      </c>
      <c r="AB84" s="430"/>
      <c r="AC84" s="82">
        <v>3</v>
      </c>
      <c r="AD84" s="83" t="str">
        <f t="shared" ca="1" si="13"/>
        <v>lpspi4.SDI</v>
      </c>
      <c r="AE84" s="425"/>
      <c r="AF84" s="82">
        <v>0</v>
      </c>
      <c r="AG84" s="83" t="str">
        <f t="shared" ca="1" si="14"/>
        <v>lcdif.ENABLE</v>
      </c>
      <c r="AH84" s="430"/>
      <c r="AI84" s="11">
        <v>1</v>
      </c>
      <c r="AJ84" s="83" t="str">
        <f t="shared" ca="1" si="16"/>
        <v>qtimer1.TIMER1</v>
      </c>
      <c r="AK84" s="430"/>
      <c r="AL84" s="82">
        <v>1</v>
      </c>
      <c r="AM84" s="83" t="str">
        <f t="shared" ca="1" si="17"/>
        <v>qtimer1.TIMER1</v>
      </c>
      <c r="AN84" s="430"/>
      <c r="AO84" s="11">
        <v>1</v>
      </c>
      <c r="AP84" s="83" t="str">
        <f t="shared" ca="1" si="9"/>
        <v>qtimer1.TIMER1</v>
      </c>
    </row>
    <row r="85" spans="2:42" s="15" customFormat="1" ht="15" customHeight="1">
      <c r="B85" s="106" t="s">
        <v>787</v>
      </c>
      <c r="C85" s="107" t="str">
        <f>PinMuxInt!C85</f>
        <v>GPIO_B0_02</v>
      </c>
      <c r="D85" s="156" t="str">
        <f>IF(ISERROR(VLOOKUP(LEFT(PinMuxInt!D85,FIND(".",PinMuxInt!D85)-1),Alias!$A$1:$B$200,2,FALSE)),IF(ISERROR(FIND(".",PinMuxInt!D85)),"",LEFT(PinMuxInt!D85,FIND(".",PinMuxInt!D85)-1)),VLOOKUP(LEFT(PinMuxInt!D85,FIND(".",PinMuxInt!D85)-1),Alias!$A$1:$B$200,2,FALSE))&amp;IF(ISERROR(FIND(".",PinMuxInt!D85)),"",RIGHT(PinMuxInt!D85,LEN(PinMuxInt!D85)-FIND(".",PinMuxInt!D85)+1))</f>
        <v/>
      </c>
      <c r="E85" s="156" t="str">
        <f>IF(ISERROR(VLOOKUP(LEFT(PinMuxInt!E85,FIND(".",PinMuxInt!E85)-1),Alias!$A$1:$B$200,2,FALSE)),IF(ISERROR(FIND(".",PinMuxInt!E85)),"",LEFT(PinMuxInt!E85,FIND(".",PinMuxInt!E85)-1)),VLOOKUP(LEFT(PinMuxInt!E85,FIND(".",PinMuxInt!E85)-1),Alias!$A$1:$B$200,2,FALSE))&amp;IF(ISERROR(FIND(".",PinMuxInt!E85)),"",RIGHT(PinMuxInt!E85,LEN(PinMuxInt!E85)-FIND(".",PinMuxInt!E85)+1))</f>
        <v/>
      </c>
      <c r="F85" s="156" t="str">
        <f>IF(ISERROR(VLOOKUP(LEFT(PinMuxInt!F85,FIND(".",PinMuxInt!F85)-1),Alias!$A$1:$B$200,2,FALSE)),IF(ISERROR(FIND(".",PinMuxInt!F85)),"",LEFT(PinMuxInt!F85,FIND(".",PinMuxInt!F85)-1)),VLOOKUP(LEFT(PinMuxInt!F85,FIND(".",PinMuxInt!F85)-1),Alias!$A$1:$B$200,2,FALSE))&amp;IF(ISERROR(FIND(".",PinMuxInt!F85)),"",RIGHT(PinMuxInt!F85,LEN(PinMuxInt!F85)-FIND(".",PinMuxInt!F85)+1))</f>
        <v>lcdif.HSYNC</v>
      </c>
      <c r="G85" s="156" t="str">
        <f>IF(ISERROR(VLOOKUP(LEFT(PinMuxInt!G85,FIND(".",PinMuxInt!G85)-1),Alias!$A$1:$B$200,2,FALSE)),IF(ISERROR(FIND(".",PinMuxInt!G85)),"",LEFT(PinMuxInt!G85,FIND(".",PinMuxInt!G85)-1)),VLOOKUP(LEFT(PinMuxInt!G85,FIND(".",PinMuxInt!G85)-1),Alias!$A$1:$B$200,2,FALSE))&amp;IF(ISERROR(FIND(".",PinMuxInt!G85)),"",RIGHT(PinMuxInt!G85,LEN(PinMuxInt!G85)-FIND(".",PinMuxInt!G85)+1))</f>
        <v>qtimer1.TIMER2</v>
      </c>
      <c r="H85" s="156" t="str">
        <f>IF(ISERROR(VLOOKUP(LEFT(PinMuxInt!H85,FIND(".",PinMuxInt!H85)-1),Alias!$A$1:$B$200,2,FALSE)),IF(ISERROR(FIND(".",PinMuxInt!H85)),"",LEFT(PinMuxInt!H85,FIND(".",PinMuxInt!H85)-1)),VLOOKUP(LEFT(PinMuxInt!H85,FIND(".",PinMuxInt!H85)-1),Alias!$A$1:$B$200,2,FALSE))&amp;IF(ISERROR(FIND(".",PinMuxInt!H85)),"",RIGHT(PinMuxInt!H85,LEN(PinMuxInt!H85)-FIND(".",PinMuxInt!H85)+1))</f>
        <v>flexcan1.TX</v>
      </c>
      <c r="I85" s="156" t="str">
        <f>IF(ISERROR(VLOOKUP(LEFT(PinMuxInt!I85,FIND(".",PinMuxInt!I85)-1),Alias!$A$1:$B$200,2,FALSE)),IF(ISERROR(FIND(".",PinMuxInt!I85)),"",LEFT(PinMuxInt!I85,FIND(".",PinMuxInt!I85)-1)),VLOOKUP(LEFT(PinMuxInt!I85,FIND(".",PinMuxInt!I85)-1),Alias!$A$1:$B$200,2,FALSE))&amp;IF(ISERROR(FIND(".",PinMuxInt!I85)),"",RIGHT(PinMuxInt!I85,LEN(PinMuxInt!I85)-FIND(".",PinMuxInt!I85)+1))</f>
        <v>lpspi4.SDO</v>
      </c>
      <c r="J85" s="156" t="str">
        <f>IF(ISERROR(VLOOKUP(LEFT(PinMuxInt!J85,FIND(".",PinMuxInt!J85)-1),Alias!$A$1:$B$200,2,FALSE)),IF(ISERROR(FIND(".",PinMuxInt!J85)),"",LEFT(PinMuxInt!J85,FIND(".",PinMuxInt!J85)-1)),VLOOKUP(LEFT(PinMuxInt!J85,FIND(".",PinMuxInt!J85)-1),Alias!$A$1:$B$200,2,FALSE))&amp;IF(ISERROR(FIND(".",PinMuxInt!J85)),"",RIGHT(PinMuxInt!J85,LEN(PinMuxInt!J85)-FIND(".",PinMuxInt!J85)+1))</f>
        <v>flexio2.FLEXIO[2]</v>
      </c>
      <c r="K85" s="156" t="str">
        <f>IF(ISERROR(VLOOKUP(LEFT(PinMuxInt!K85,FIND(".",PinMuxInt!K85)-1),Alias!$A$1:$B$200,2,FALSE)),IF(ISERROR(FIND(".",PinMuxInt!K85)),"",LEFT(PinMuxInt!K85,FIND(".",PinMuxInt!K85)-1)),VLOOKUP(LEFT(PinMuxInt!K85,FIND(".",PinMuxInt!K85)-1),Alias!$A$1:$B$200,2,FALSE))&amp;IF(ISERROR(FIND(".",PinMuxInt!K85)),"",RIGHT(PinMuxInt!K85,LEN(PinMuxInt!K85)-FIND(".",PinMuxInt!K85)+1))</f>
        <v>gpio2.IO[2]</v>
      </c>
      <c r="L85" s="156" t="str">
        <f>IF(ISERROR(VLOOKUP(LEFT(PinMuxInt!L85,FIND(".",PinMuxInt!L85)-1),Alias!$A$1:$B$200,2,FALSE)),IF(ISERROR(FIND(".",PinMuxInt!L85)),"",LEFT(PinMuxInt!L85,FIND(".",PinMuxInt!L85)-1)),VLOOKUP(LEFT(PinMuxInt!L85,FIND(".",PinMuxInt!L85)-1),Alias!$A$1:$B$200,2,FALSE))&amp;IF(ISERROR(FIND(".",PinMuxInt!L85)),"",RIGHT(PinMuxInt!L85,LEN(PinMuxInt!L85)-FIND(".",PinMuxInt!L85)+1))</f>
        <v>semc.CSX[3]</v>
      </c>
      <c r="M85" s="156" t="str">
        <f>IF(ISERROR(VLOOKUP(LEFT(PinMuxInt!M85,FIND(".",PinMuxInt!M85)-1),Alias!$A$1:$B$200,2,FALSE)),IF(ISERROR(FIND(".",PinMuxInt!M85)),"",LEFT(PinMuxInt!M85,FIND(".",PinMuxInt!M85)-1)),VLOOKUP(LEFT(PinMuxInt!M85,FIND(".",PinMuxInt!M85)-1),Alias!$A$1:$B$200,2,FALSE))&amp;IF(ISERROR(FIND(".",PinMuxInt!M85)),"",RIGHT(PinMuxInt!M85,LEN(PinMuxInt!M85)-FIND(".",PinMuxInt!M85)+1))</f>
        <v>tpsmp.HDATA[0]</v>
      </c>
      <c r="N85" s="157" t="str">
        <f>IF(ISERROR(VLOOKUP(LEFT(PinMuxInt!N85,FIND(".",PinMuxInt!N85)-1),Alias!$A$1:$B$200,2,FALSE)),IF(ISERROR(FIND(".",PinMuxInt!N85)),"",LEFT(PinMuxInt!N85,FIND(".",PinMuxInt!N85)-1)),VLOOKUP(LEFT(PinMuxInt!N85,FIND(".",PinMuxInt!N85)-1),Alias!$A$1:$B$200,2,FALSE))&amp;IF(ISERROR(FIND(".",PinMuxInt!N85)),"",RIGHT(PinMuxInt!N85,LEN(PinMuxInt!N85)-FIND(".",PinMuxInt!N85)+1))</f>
        <v>gpio2.IO[2]</v>
      </c>
      <c r="O85" s="78"/>
      <c r="P85" s="425"/>
      <c r="Q85" s="82">
        <v>0</v>
      </c>
      <c r="R85" s="80" t="str">
        <f t="shared" ca="1" si="10"/>
        <v>lcdif.HSYNC</v>
      </c>
      <c r="S85" s="425"/>
      <c r="T85" s="82">
        <v>0</v>
      </c>
      <c r="U85" s="83" t="str">
        <f t="shared" ca="1" si="15"/>
        <v>lcdif.HSYNC</v>
      </c>
      <c r="V85" s="425"/>
      <c r="W85" s="82">
        <v>0</v>
      </c>
      <c r="X85" s="83" t="str">
        <f t="shared" ca="1" si="11"/>
        <v>lcdif.HSYNC</v>
      </c>
      <c r="Y85" s="430"/>
      <c r="Z85" s="82">
        <v>3</v>
      </c>
      <c r="AA85" s="83" t="str">
        <f t="shared" ca="1" si="12"/>
        <v>lpspi4.SDO</v>
      </c>
      <c r="AB85" s="430"/>
      <c r="AC85" s="82">
        <v>3</v>
      </c>
      <c r="AD85" s="83" t="str">
        <f t="shared" ca="1" si="13"/>
        <v>lpspi4.SDO</v>
      </c>
      <c r="AE85" s="425"/>
      <c r="AF85" s="82">
        <v>0</v>
      </c>
      <c r="AG85" s="83" t="str">
        <f t="shared" ca="1" si="14"/>
        <v>lcdif.HSYNC</v>
      </c>
      <c r="AH85" s="430"/>
      <c r="AI85" s="82">
        <v>1</v>
      </c>
      <c r="AJ85" s="83" t="str">
        <f t="shared" ca="1" si="16"/>
        <v>qtimer1.TIMER2</v>
      </c>
      <c r="AK85" s="430"/>
      <c r="AL85" s="82">
        <v>1</v>
      </c>
      <c r="AM85" s="83" t="str">
        <f t="shared" ca="1" si="17"/>
        <v>qtimer1.TIMER2</v>
      </c>
      <c r="AN85" s="430"/>
      <c r="AO85" s="82">
        <v>1</v>
      </c>
      <c r="AP85" s="83" t="str">
        <f t="shared" ca="1" si="9"/>
        <v>qtimer1.TIMER2</v>
      </c>
    </row>
    <row r="86" spans="2:42" s="15" customFormat="1" ht="15" customHeight="1">
      <c r="B86" s="106" t="s">
        <v>787</v>
      </c>
      <c r="C86" s="107" t="str">
        <f>PinMuxInt!C86</f>
        <v>GPIO_B0_03</v>
      </c>
      <c r="D86" s="156" t="str">
        <f>IF(ISERROR(VLOOKUP(LEFT(PinMuxInt!D86,FIND(".",PinMuxInt!D86)-1),Alias!$A$1:$B$200,2,FALSE)),IF(ISERROR(FIND(".",PinMuxInt!D86)),"",LEFT(PinMuxInt!D86,FIND(".",PinMuxInt!D86)-1)),VLOOKUP(LEFT(PinMuxInt!D86,FIND(".",PinMuxInt!D86)-1),Alias!$A$1:$B$200,2,FALSE))&amp;IF(ISERROR(FIND(".",PinMuxInt!D86)),"",RIGHT(PinMuxInt!D86,LEN(PinMuxInt!D86)-FIND(".",PinMuxInt!D86)+1))</f>
        <v/>
      </c>
      <c r="E86" s="156" t="str">
        <f>IF(ISERROR(VLOOKUP(LEFT(PinMuxInt!E86,FIND(".",PinMuxInt!E86)-1),Alias!$A$1:$B$200,2,FALSE)),IF(ISERROR(FIND(".",PinMuxInt!E86)),"",LEFT(PinMuxInt!E86,FIND(".",PinMuxInt!E86)-1)),VLOOKUP(LEFT(PinMuxInt!E86,FIND(".",PinMuxInt!E86)-1),Alias!$A$1:$B$200,2,FALSE))&amp;IF(ISERROR(FIND(".",PinMuxInt!E86)),"",RIGHT(PinMuxInt!E86,LEN(PinMuxInt!E86)-FIND(".",PinMuxInt!E86)+1))</f>
        <v/>
      </c>
      <c r="F86" s="156" t="str">
        <f>IF(ISERROR(VLOOKUP(LEFT(PinMuxInt!F86,FIND(".",PinMuxInt!F86)-1),Alias!$A$1:$B$200,2,FALSE)),IF(ISERROR(FIND(".",PinMuxInt!F86)),"",LEFT(PinMuxInt!F86,FIND(".",PinMuxInt!F86)-1)),VLOOKUP(LEFT(PinMuxInt!F86,FIND(".",PinMuxInt!F86)-1),Alias!$A$1:$B$200,2,FALSE))&amp;IF(ISERROR(FIND(".",PinMuxInt!F86)),"",RIGHT(PinMuxInt!F86,LEN(PinMuxInt!F86)-FIND(".",PinMuxInt!F86)+1))</f>
        <v>lcdif.VSYNC</v>
      </c>
      <c r="G86" s="156" t="str">
        <f>IF(ISERROR(VLOOKUP(LEFT(PinMuxInt!G86,FIND(".",PinMuxInt!G86)-1),Alias!$A$1:$B$200,2,FALSE)),IF(ISERROR(FIND(".",PinMuxInt!G86)),"",LEFT(PinMuxInt!G86,FIND(".",PinMuxInt!G86)-1)),VLOOKUP(LEFT(PinMuxInt!G86,FIND(".",PinMuxInt!G86)-1),Alias!$A$1:$B$200,2,FALSE))&amp;IF(ISERROR(FIND(".",PinMuxInt!G86)),"",RIGHT(PinMuxInt!G86,LEN(PinMuxInt!G86)-FIND(".",PinMuxInt!G86)+1))</f>
        <v>qtimer2.TIMER0</v>
      </c>
      <c r="H86" s="156" t="str">
        <f>IF(ISERROR(VLOOKUP(LEFT(PinMuxInt!H86,FIND(".",PinMuxInt!H86)-1),Alias!$A$1:$B$200,2,FALSE)),IF(ISERROR(FIND(".",PinMuxInt!H86)),"",LEFT(PinMuxInt!H86,FIND(".",PinMuxInt!H86)-1)),VLOOKUP(LEFT(PinMuxInt!H86,FIND(".",PinMuxInt!H86)-1),Alias!$A$1:$B$200,2,FALSE))&amp;IF(ISERROR(FIND(".",PinMuxInt!H86)),"",RIGHT(PinMuxInt!H86,LEN(PinMuxInt!H86)-FIND(".",PinMuxInt!H86)+1))</f>
        <v>flexcan1.RX</v>
      </c>
      <c r="I86" s="156" t="str">
        <f>IF(ISERROR(VLOOKUP(LEFT(PinMuxInt!I86,FIND(".",PinMuxInt!I86)-1),Alias!$A$1:$B$200,2,FALSE)),IF(ISERROR(FIND(".",PinMuxInt!I86)),"",LEFT(PinMuxInt!I86,FIND(".",PinMuxInt!I86)-1)),VLOOKUP(LEFT(PinMuxInt!I86,FIND(".",PinMuxInt!I86)-1),Alias!$A$1:$B$200,2,FALSE))&amp;IF(ISERROR(FIND(".",PinMuxInt!I86)),"",RIGHT(PinMuxInt!I86,LEN(PinMuxInt!I86)-FIND(".",PinMuxInt!I86)+1))</f>
        <v>lpspi4.SCK</v>
      </c>
      <c r="J86" s="156" t="str">
        <f>IF(ISERROR(VLOOKUP(LEFT(PinMuxInt!J86,FIND(".",PinMuxInt!J86)-1),Alias!$A$1:$B$200,2,FALSE)),IF(ISERROR(FIND(".",PinMuxInt!J86)),"",LEFT(PinMuxInt!J86,FIND(".",PinMuxInt!J86)-1)),VLOOKUP(LEFT(PinMuxInt!J86,FIND(".",PinMuxInt!J86)-1),Alias!$A$1:$B$200,2,FALSE))&amp;IF(ISERROR(FIND(".",PinMuxInt!J86)),"",RIGHT(PinMuxInt!J86,LEN(PinMuxInt!J86)-FIND(".",PinMuxInt!J86)+1))</f>
        <v>flexio2.FLEXIO[3]</v>
      </c>
      <c r="K86" s="156" t="str">
        <f>IF(ISERROR(VLOOKUP(LEFT(PinMuxInt!K86,FIND(".",PinMuxInt!K86)-1),Alias!$A$1:$B$200,2,FALSE)),IF(ISERROR(FIND(".",PinMuxInt!K86)),"",LEFT(PinMuxInt!K86,FIND(".",PinMuxInt!K86)-1)),VLOOKUP(LEFT(PinMuxInt!K86,FIND(".",PinMuxInt!K86)-1),Alias!$A$1:$B$200,2,FALSE))&amp;IF(ISERROR(FIND(".",PinMuxInt!K86)),"",RIGHT(PinMuxInt!K86,LEN(PinMuxInt!K86)-FIND(".",PinMuxInt!K86)+1))</f>
        <v>gpio2.IO[3]</v>
      </c>
      <c r="L86" s="156" t="str">
        <f>IF(ISERROR(VLOOKUP(LEFT(PinMuxInt!L86,FIND(".",PinMuxInt!L86)-1),Alias!$A$1:$B$200,2,FALSE)),IF(ISERROR(FIND(".",PinMuxInt!L86)),"",LEFT(PinMuxInt!L86,FIND(".",PinMuxInt!L86)-1)),VLOOKUP(LEFT(PinMuxInt!L86,FIND(".",PinMuxInt!L86)-1),Alias!$A$1:$B$200,2,FALSE))&amp;IF(ISERROR(FIND(".",PinMuxInt!L86)),"",RIGHT(PinMuxInt!L86,LEN(PinMuxInt!L86)-FIND(".",PinMuxInt!L86)+1))</f>
        <v>wdog2.WDOG_RST_B_DEB</v>
      </c>
      <c r="M86" s="156" t="str">
        <f>IF(ISERROR(VLOOKUP(LEFT(PinMuxInt!M86,FIND(".",PinMuxInt!M86)-1),Alias!$A$1:$B$200,2,FALSE)),IF(ISERROR(FIND(".",PinMuxInt!M86)),"",LEFT(PinMuxInt!M86,FIND(".",PinMuxInt!M86)-1)),VLOOKUP(LEFT(PinMuxInt!M86,FIND(".",PinMuxInt!M86)-1),Alias!$A$1:$B$200,2,FALSE))&amp;IF(ISERROR(FIND(".",PinMuxInt!M86)),"",RIGHT(PinMuxInt!M86,LEN(PinMuxInt!M86)-FIND(".",PinMuxInt!M86)+1))</f>
        <v>tpsmp.HDATA[1]</v>
      </c>
      <c r="N86" s="157" t="str">
        <f>IF(ISERROR(VLOOKUP(LEFT(PinMuxInt!N86,FIND(".",PinMuxInt!N86)-1),Alias!$A$1:$B$200,2,FALSE)),IF(ISERROR(FIND(".",PinMuxInt!N86)),"",LEFT(PinMuxInt!N86,FIND(".",PinMuxInt!N86)-1)),VLOOKUP(LEFT(PinMuxInt!N86,FIND(".",PinMuxInt!N86)-1),Alias!$A$1:$B$200,2,FALSE))&amp;IF(ISERROR(FIND(".",PinMuxInt!N86)),"",RIGHT(PinMuxInt!N86,LEN(PinMuxInt!N86)-FIND(".",PinMuxInt!N86)+1))</f>
        <v>gpio2.IO[3]</v>
      </c>
      <c r="O86" s="78"/>
      <c r="P86" s="425"/>
      <c r="Q86" s="82">
        <v>0</v>
      </c>
      <c r="R86" s="80" t="str">
        <f t="shared" ca="1" si="10"/>
        <v>lcdif.VSYNC</v>
      </c>
      <c r="S86" s="425"/>
      <c r="T86" s="82">
        <v>0</v>
      </c>
      <c r="U86" s="83" t="str">
        <f t="shared" ca="1" si="15"/>
        <v>lcdif.VSYNC</v>
      </c>
      <c r="V86" s="425"/>
      <c r="W86" s="82">
        <v>0</v>
      </c>
      <c r="X86" s="83" t="str">
        <f t="shared" ca="1" si="11"/>
        <v>lcdif.VSYNC</v>
      </c>
      <c r="Y86" s="428"/>
      <c r="Z86" s="82">
        <v>3</v>
      </c>
      <c r="AA86" s="83" t="str">
        <f t="shared" ca="1" si="12"/>
        <v>lpspi4.SCK</v>
      </c>
      <c r="AB86" s="428"/>
      <c r="AC86" s="82">
        <v>3</v>
      </c>
      <c r="AD86" s="83" t="str">
        <f t="shared" ca="1" si="13"/>
        <v>lpspi4.SCK</v>
      </c>
      <c r="AE86" s="425"/>
      <c r="AF86" s="82">
        <v>0</v>
      </c>
      <c r="AG86" s="83" t="str">
        <f t="shared" ca="1" si="14"/>
        <v>lcdif.VSYNC</v>
      </c>
      <c r="AH86" s="430"/>
      <c r="AI86" s="82">
        <v>1</v>
      </c>
      <c r="AJ86" s="83" t="str">
        <f t="shared" ca="1" si="16"/>
        <v>qtimer2.TIMER0</v>
      </c>
      <c r="AK86" s="430"/>
      <c r="AL86" s="82">
        <v>1</v>
      </c>
      <c r="AM86" s="83" t="str">
        <f t="shared" ca="1" si="17"/>
        <v>qtimer2.TIMER0</v>
      </c>
      <c r="AN86" s="430"/>
      <c r="AO86" s="82">
        <v>1</v>
      </c>
      <c r="AP86" s="83" t="str">
        <f t="shared" ca="1" si="9"/>
        <v>qtimer2.TIMER0</v>
      </c>
    </row>
    <row r="87" spans="2:42" s="15" customFormat="1" ht="13.5">
      <c r="B87" s="106" t="s">
        <v>787</v>
      </c>
      <c r="C87" s="107" t="str">
        <f>PinMuxInt!C87</f>
        <v>GPIO_B0_04</v>
      </c>
      <c r="D87" s="156" t="str">
        <f>IF(ISERROR(VLOOKUP(LEFT(PinMuxInt!D87,FIND(".",PinMuxInt!D87)-1),Alias!$A$1:$B$200,2,FALSE)),IF(ISERROR(FIND(".",PinMuxInt!D87)),"",LEFT(PinMuxInt!D87,FIND(".",PinMuxInt!D87)-1)),VLOOKUP(LEFT(PinMuxInt!D87,FIND(".",PinMuxInt!D87)-1),Alias!$A$1:$B$200,2,FALSE))&amp;IF(ISERROR(FIND(".",PinMuxInt!D87)),"",RIGHT(PinMuxInt!D87,LEN(PinMuxInt!D87)-FIND(".",PinMuxInt!D87)+1))</f>
        <v/>
      </c>
      <c r="E87" s="156" t="str">
        <f>IF(ISERROR(VLOOKUP(LEFT(PinMuxInt!E87,FIND(".",PinMuxInt!E87)-1),Alias!$A$1:$B$200,2,FALSE)),IF(ISERROR(FIND(".",PinMuxInt!E87)),"",LEFT(PinMuxInt!E87,FIND(".",PinMuxInt!E87)-1)),VLOOKUP(LEFT(PinMuxInt!E87,FIND(".",PinMuxInt!E87)-1),Alias!$A$1:$B$200,2,FALSE))&amp;IF(ISERROR(FIND(".",PinMuxInt!E87)),"",RIGHT(PinMuxInt!E87,LEN(PinMuxInt!E87)-FIND(".",PinMuxInt!E87)+1))</f>
        <v/>
      </c>
      <c r="F87" s="156" t="str">
        <f>IF(ISERROR(VLOOKUP(LEFT(PinMuxInt!F87,FIND(".",PinMuxInt!F87)-1),Alias!$A$1:$B$200,2,FALSE)),IF(ISERROR(FIND(".",PinMuxInt!F87)),"",LEFT(PinMuxInt!F87,FIND(".",PinMuxInt!F87)-1)),VLOOKUP(LEFT(PinMuxInt!F87,FIND(".",PinMuxInt!F87)-1),Alias!$A$1:$B$200,2,FALSE))&amp;IF(ISERROR(FIND(".",PinMuxInt!F87)),"",RIGHT(PinMuxInt!F87,LEN(PinMuxInt!F87)-FIND(".",PinMuxInt!F87)+1))</f>
        <v>lcdif.DATA[0]</v>
      </c>
      <c r="G87" s="156" t="str">
        <f>IF(ISERROR(VLOOKUP(LEFT(PinMuxInt!G87,FIND(".",PinMuxInt!G87)-1),Alias!$A$1:$B$200,2,FALSE)),IF(ISERROR(FIND(".",PinMuxInt!G87)),"",LEFT(PinMuxInt!G87,FIND(".",PinMuxInt!G87)-1)),VLOOKUP(LEFT(PinMuxInt!G87,FIND(".",PinMuxInt!G87)-1),Alias!$A$1:$B$200,2,FALSE))&amp;IF(ISERROR(FIND(".",PinMuxInt!G87)),"",RIGHT(PinMuxInt!G87,LEN(PinMuxInt!G87)-FIND(".",PinMuxInt!G87)+1))</f>
        <v>qtimer2.TIMER1</v>
      </c>
      <c r="H87" s="156" t="str">
        <f>IF(ISERROR(VLOOKUP(LEFT(PinMuxInt!H87,FIND(".",PinMuxInt!H87)-1),Alias!$A$1:$B$200,2,FALSE)),IF(ISERROR(FIND(".",PinMuxInt!H87)),"",LEFT(PinMuxInt!H87,FIND(".",PinMuxInt!H87)-1)),VLOOKUP(LEFT(PinMuxInt!H87,FIND(".",PinMuxInt!H87)-1),Alias!$A$1:$B$200,2,FALSE))&amp;IF(ISERROR(FIND(".",PinMuxInt!H87)),"",RIGHT(PinMuxInt!H87,LEN(PinMuxInt!H87)-FIND(".",PinMuxInt!H87)+1))</f>
        <v>lpi2c2.SCL</v>
      </c>
      <c r="I87" s="156" t="str">
        <f>IF(ISERROR(VLOOKUP(LEFT(PinMuxInt!I87,FIND(".",PinMuxInt!I87)-1),Alias!$A$1:$B$200,2,FALSE)),IF(ISERROR(FIND(".",PinMuxInt!I87)),"",LEFT(PinMuxInt!I87,FIND(".",PinMuxInt!I87)-1)),VLOOKUP(LEFT(PinMuxInt!I87,FIND(".",PinMuxInt!I87)-1),Alias!$A$1:$B$200,2,FALSE))&amp;IF(ISERROR(FIND(".",PinMuxInt!I87)),"",RIGHT(PinMuxInt!I87,LEN(PinMuxInt!I87)-FIND(".",PinMuxInt!I87)+1))</f>
        <v>cm7_mx6rt.TRACE[0]</v>
      </c>
      <c r="J87" s="156" t="str">
        <f>IF(ISERROR(VLOOKUP(LEFT(PinMuxInt!J87,FIND(".",PinMuxInt!J87)-1),Alias!$A$1:$B$200,2,FALSE)),IF(ISERROR(FIND(".",PinMuxInt!J87)),"",LEFT(PinMuxInt!J87,FIND(".",PinMuxInt!J87)-1)),VLOOKUP(LEFT(PinMuxInt!J87,FIND(".",PinMuxInt!J87)-1),Alias!$A$1:$B$200,2,FALSE))&amp;IF(ISERROR(FIND(".",PinMuxInt!J87)),"",RIGHT(PinMuxInt!J87,LEN(PinMuxInt!J87)-FIND(".",PinMuxInt!J87)+1))</f>
        <v>flexio2.FLEXIO[4]</v>
      </c>
      <c r="K87" s="156" t="str">
        <f>IF(ISERROR(VLOOKUP(LEFT(PinMuxInt!K87,FIND(".",PinMuxInt!K87)-1),Alias!$A$1:$B$200,2,FALSE)),IF(ISERROR(FIND(".",PinMuxInt!K87)),"",LEFT(PinMuxInt!K87,FIND(".",PinMuxInt!K87)-1)),VLOOKUP(LEFT(PinMuxInt!K87,FIND(".",PinMuxInt!K87)-1),Alias!$A$1:$B$200,2,FALSE))&amp;IF(ISERROR(FIND(".",PinMuxInt!K87)),"",RIGHT(PinMuxInt!K87,LEN(PinMuxInt!K87)-FIND(".",PinMuxInt!K87)+1))</f>
        <v>gpio2.IO[4]</v>
      </c>
      <c r="L87" s="156" t="str">
        <f>IF(ISERROR(VLOOKUP(LEFT(PinMuxInt!L87,FIND(".",PinMuxInt!L87)-1),Alias!$A$1:$B$200,2,FALSE)),IF(ISERROR(FIND(".",PinMuxInt!L87)),"",LEFT(PinMuxInt!L87,FIND(".",PinMuxInt!L87)-1)),VLOOKUP(LEFT(PinMuxInt!L87,FIND(".",PinMuxInt!L87)-1),Alias!$A$1:$B$200,2,FALSE))&amp;IF(ISERROR(FIND(".",PinMuxInt!L87)),"",RIGHT(PinMuxInt!L87,LEN(PinMuxInt!L87)-FIND(".",PinMuxInt!L87)+1))</f>
        <v>src.BT_CFG[0]</v>
      </c>
      <c r="M87" s="156" t="str">
        <f>IF(ISERROR(VLOOKUP(LEFT(PinMuxInt!M87,FIND(".",PinMuxInt!M87)-1),Alias!$A$1:$B$200,2,FALSE)),IF(ISERROR(FIND(".",PinMuxInt!M87)),"",LEFT(PinMuxInt!M87,FIND(".",PinMuxInt!M87)-1)),VLOOKUP(LEFT(PinMuxInt!M87,FIND(".",PinMuxInt!M87)-1),Alias!$A$1:$B$200,2,FALSE))&amp;IF(ISERROR(FIND(".",PinMuxInt!M87)),"",RIGHT(PinMuxInt!M87,LEN(PinMuxInt!M87)-FIND(".",PinMuxInt!M87)+1))</f>
        <v>tpsmp.HDATA[2]</v>
      </c>
      <c r="N87" s="157" t="str">
        <f>IF(ISERROR(VLOOKUP(LEFT(PinMuxInt!N87,FIND(".",PinMuxInt!N87)-1),Alias!$A$1:$B$200,2,FALSE)),IF(ISERROR(FIND(".",PinMuxInt!N87)),"",LEFT(PinMuxInt!N87,FIND(".",PinMuxInt!N87)-1)),VLOOKUP(LEFT(PinMuxInt!N87,FIND(".",PinMuxInt!N87)-1),Alias!$A$1:$B$200,2,FALSE))&amp;IF(ISERROR(FIND(".",PinMuxInt!N87)),"",RIGHT(PinMuxInt!N87,LEN(PinMuxInt!N87)-FIND(".",PinMuxInt!N87)+1))</f>
        <v>gpio2.IO[4]</v>
      </c>
      <c r="O87" s="78"/>
      <c r="P87" s="425"/>
      <c r="Q87" s="82">
        <v>0</v>
      </c>
      <c r="R87" s="80" t="str">
        <f t="shared" ca="1" si="10"/>
        <v>lcdif.DATA[0]</v>
      </c>
      <c r="S87" s="425"/>
      <c r="T87" s="82">
        <v>0</v>
      </c>
      <c r="U87" s="83" t="str">
        <f t="shared" ca="1" si="15"/>
        <v>lcdif.DATA[0]</v>
      </c>
      <c r="V87" s="425"/>
      <c r="W87" s="82">
        <v>0</v>
      </c>
      <c r="X87" s="83" t="str">
        <f t="shared" ca="1" si="11"/>
        <v>lcdif.DATA[0]</v>
      </c>
      <c r="Y87" s="424" t="s">
        <v>1128</v>
      </c>
      <c r="Z87" s="82">
        <v>2</v>
      </c>
      <c r="AA87" s="83" t="str">
        <f t="shared" ca="1" si="12"/>
        <v>lpi2c2.SCL</v>
      </c>
      <c r="AB87" s="424" t="s">
        <v>1128</v>
      </c>
      <c r="AC87" s="82">
        <v>2</v>
      </c>
      <c r="AD87" s="83" t="str">
        <f t="shared" ca="1" si="13"/>
        <v>lpi2c2.SCL</v>
      </c>
      <c r="AE87" s="425"/>
      <c r="AF87" s="82">
        <v>0</v>
      </c>
      <c r="AG87" s="83" t="str">
        <f t="shared" ca="1" si="14"/>
        <v>lcdif.DATA[0]</v>
      </c>
      <c r="AH87" s="430"/>
      <c r="AI87" s="82">
        <v>1</v>
      </c>
      <c r="AJ87" s="83" t="str">
        <f t="shared" ca="1" si="16"/>
        <v>qtimer2.TIMER1</v>
      </c>
      <c r="AK87" s="430"/>
      <c r="AL87" s="82">
        <v>1</v>
      </c>
      <c r="AM87" s="83" t="str">
        <f t="shared" ca="1" si="17"/>
        <v>qtimer2.TIMER1</v>
      </c>
      <c r="AN87" s="430"/>
      <c r="AO87" s="82">
        <v>1</v>
      </c>
      <c r="AP87" s="83" t="str">
        <f t="shared" ca="1" si="9"/>
        <v>qtimer2.TIMER1</v>
      </c>
    </row>
    <row r="88" spans="2:42" s="15" customFormat="1" ht="13.5">
      <c r="B88" s="106" t="s">
        <v>787</v>
      </c>
      <c r="C88" s="107" t="str">
        <f>PinMuxInt!C88</f>
        <v>GPIO_B0_05</v>
      </c>
      <c r="D88" s="156" t="str">
        <f>IF(ISERROR(VLOOKUP(LEFT(PinMuxInt!D88,FIND(".",PinMuxInt!D88)-1),Alias!$A$1:$B$200,2,FALSE)),IF(ISERROR(FIND(".",PinMuxInt!D88)),"",LEFT(PinMuxInt!D88,FIND(".",PinMuxInt!D88)-1)),VLOOKUP(LEFT(PinMuxInt!D88,FIND(".",PinMuxInt!D88)-1),Alias!$A$1:$B$200,2,FALSE))&amp;IF(ISERROR(FIND(".",PinMuxInt!D88)),"",RIGHT(PinMuxInt!D88,LEN(PinMuxInt!D88)-FIND(".",PinMuxInt!D88)+1))</f>
        <v/>
      </c>
      <c r="E88" s="156" t="str">
        <f>IF(ISERROR(VLOOKUP(LEFT(PinMuxInt!E88,FIND(".",PinMuxInt!E88)-1),Alias!$A$1:$B$200,2,FALSE)),IF(ISERROR(FIND(".",PinMuxInt!E88)),"",LEFT(PinMuxInt!E88,FIND(".",PinMuxInt!E88)-1)),VLOOKUP(LEFT(PinMuxInt!E88,FIND(".",PinMuxInt!E88)-1),Alias!$A$1:$B$200,2,FALSE))&amp;IF(ISERROR(FIND(".",PinMuxInt!E88)),"",RIGHT(PinMuxInt!E88,LEN(PinMuxInt!E88)-FIND(".",PinMuxInt!E88)+1))</f>
        <v/>
      </c>
      <c r="F88" s="156" t="str">
        <f>IF(ISERROR(VLOOKUP(LEFT(PinMuxInt!F88,FIND(".",PinMuxInt!F88)-1),Alias!$A$1:$B$200,2,FALSE)),IF(ISERROR(FIND(".",PinMuxInt!F88)),"",LEFT(PinMuxInt!F88,FIND(".",PinMuxInt!F88)-1)),VLOOKUP(LEFT(PinMuxInt!F88,FIND(".",PinMuxInt!F88)-1),Alias!$A$1:$B$200,2,FALSE))&amp;IF(ISERROR(FIND(".",PinMuxInt!F88)),"",RIGHT(PinMuxInt!F88,LEN(PinMuxInt!F88)-FIND(".",PinMuxInt!F88)+1))</f>
        <v>lcdif.DATA[1]</v>
      </c>
      <c r="G88" s="156" t="str">
        <f>IF(ISERROR(VLOOKUP(LEFT(PinMuxInt!G88,FIND(".",PinMuxInt!G88)-1),Alias!$A$1:$B$200,2,FALSE)),IF(ISERROR(FIND(".",PinMuxInt!G88)),"",LEFT(PinMuxInt!G88,FIND(".",PinMuxInt!G88)-1)),VLOOKUP(LEFT(PinMuxInt!G88,FIND(".",PinMuxInt!G88)-1),Alias!$A$1:$B$200,2,FALSE))&amp;IF(ISERROR(FIND(".",PinMuxInt!G88)),"",RIGHT(PinMuxInt!G88,LEN(PinMuxInt!G88)-FIND(".",PinMuxInt!G88)+1))</f>
        <v>qtimer2.TIMER2</v>
      </c>
      <c r="H88" s="156" t="str">
        <f>IF(ISERROR(VLOOKUP(LEFT(PinMuxInt!H88,FIND(".",PinMuxInt!H88)-1),Alias!$A$1:$B$200,2,FALSE)),IF(ISERROR(FIND(".",PinMuxInt!H88)),"",LEFT(PinMuxInt!H88,FIND(".",PinMuxInt!H88)-1)),VLOOKUP(LEFT(PinMuxInt!H88,FIND(".",PinMuxInt!H88)-1),Alias!$A$1:$B$200,2,FALSE))&amp;IF(ISERROR(FIND(".",PinMuxInt!H88)),"",RIGHT(PinMuxInt!H88,LEN(PinMuxInt!H88)-FIND(".",PinMuxInt!H88)+1))</f>
        <v>lpi2c2.SDA</v>
      </c>
      <c r="I88" s="156" t="str">
        <f>IF(ISERROR(VLOOKUP(LEFT(PinMuxInt!I88,FIND(".",PinMuxInt!I88)-1),Alias!$A$1:$B$200,2,FALSE)),IF(ISERROR(FIND(".",PinMuxInt!I88)),"",LEFT(PinMuxInt!I88,FIND(".",PinMuxInt!I88)-1)),VLOOKUP(LEFT(PinMuxInt!I88,FIND(".",PinMuxInt!I88)-1),Alias!$A$1:$B$200,2,FALSE))&amp;IF(ISERROR(FIND(".",PinMuxInt!I88)),"",RIGHT(PinMuxInt!I88,LEN(PinMuxInt!I88)-FIND(".",PinMuxInt!I88)+1))</f>
        <v>cm7_mx6rt.TRACE[1]</v>
      </c>
      <c r="J88" s="156" t="str">
        <f>IF(ISERROR(VLOOKUP(LEFT(PinMuxInt!J88,FIND(".",PinMuxInt!J88)-1),Alias!$A$1:$B$200,2,FALSE)),IF(ISERROR(FIND(".",PinMuxInt!J88)),"",LEFT(PinMuxInt!J88,FIND(".",PinMuxInt!J88)-1)),VLOOKUP(LEFT(PinMuxInt!J88,FIND(".",PinMuxInt!J88)-1),Alias!$A$1:$B$200,2,FALSE))&amp;IF(ISERROR(FIND(".",PinMuxInt!J88)),"",RIGHT(PinMuxInt!J88,LEN(PinMuxInt!J88)-FIND(".",PinMuxInt!J88)+1))</f>
        <v>flexio2.FLEXIO[5]</v>
      </c>
      <c r="K88" s="156" t="str">
        <f>IF(ISERROR(VLOOKUP(LEFT(PinMuxInt!K88,FIND(".",PinMuxInt!K88)-1),Alias!$A$1:$B$200,2,FALSE)),IF(ISERROR(FIND(".",PinMuxInt!K88)),"",LEFT(PinMuxInt!K88,FIND(".",PinMuxInt!K88)-1)),VLOOKUP(LEFT(PinMuxInt!K88,FIND(".",PinMuxInt!K88)-1),Alias!$A$1:$B$200,2,FALSE))&amp;IF(ISERROR(FIND(".",PinMuxInt!K88)),"",RIGHT(PinMuxInt!K88,LEN(PinMuxInt!K88)-FIND(".",PinMuxInt!K88)+1))</f>
        <v>gpio2.IO[5]</v>
      </c>
      <c r="L88" s="156" t="str">
        <f>IF(ISERROR(VLOOKUP(LEFT(PinMuxInt!L88,FIND(".",PinMuxInt!L88)-1),Alias!$A$1:$B$200,2,FALSE)),IF(ISERROR(FIND(".",PinMuxInt!L88)),"",LEFT(PinMuxInt!L88,FIND(".",PinMuxInt!L88)-1)),VLOOKUP(LEFT(PinMuxInt!L88,FIND(".",PinMuxInt!L88)-1),Alias!$A$1:$B$200,2,FALSE))&amp;IF(ISERROR(FIND(".",PinMuxInt!L88)),"",RIGHT(PinMuxInt!L88,LEN(PinMuxInt!L88)-FIND(".",PinMuxInt!L88)+1))</f>
        <v>src.BT_CFG[1]</v>
      </c>
      <c r="M88" s="156" t="str">
        <f>IF(ISERROR(VLOOKUP(LEFT(PinMuxInt!M88,FIND(".",PinMuxInt!M88)-1),Alias!$A$1:$B$200,2,FALSE)),IF(ISERROR(FIND(".",PinMuxInt!M88)),"",LEFT(PinMuxInt!M88,FIND(".",PinMuxInt!M88)-1)),VLOOKUP(LEFT(PinMuxInt!M88,FIND(".",PinMuxInt!M88)-1),Alias!$A$1:$B$200,2,FALSE))&amp;IF(ISERROR(FIND(".",PinMuxInt!M88)),"",RIGHT(PinMuxInt!M88,LEN(PinMuxInt!M88)-FIND(".",PinMuxInt!M88)+1))</f>
        <v>tpsmp.HDATA[3]</v>
      </c>
      <c r="N88" s="157" t="str">
        <f>IF(ISERROR(VLOOKUP(LEFT(PinMuxInt!N88,FIND(".",PinMuxInt!N88)-1),Alias!$A$1:$B$200,2,FALSE)),IF(ISERROR(FIND(".",PinMuxInt!N88)),"",LEFT(PinMuxInt!N88,FIND(".",PinMuxInt!N88)-1)),VLOOKUP(LEFT(PinMuxInt!N88,FIND(".",PinMuxInt!N88)-1),Alias!$A$1:$B$200,2,FALSE))&amp;IF(ISERROR(FIND(".",PinMuxInt!N88)),"",RIGHT(PinMuxInt!N88,LEN(PinMuxInt!N88)-FIND(".",PinMuxInt!N88)+1))</f>
        <v>gpio2.IO[5]</v>
      </c>
      <c r="O88" s="78"/>
      <c r="P88" s="425"/>
      <c r="Q88" s="82">
        <v>0</v>
      </c>
      <c r="R88" s="80" t="str">
        <f t="shared" ca="1" si="10"/>
        <v>lcdif.DATA[1]</v>
      </c>
      <c r="S88" s="425"/>
      <c r="T88" s="82">
        <v>0</v>
      </c>
      <c r="U88" s="83" t="str">
        <f t="shared" ca="1" si="15"/>
        <v>lcdif.DATA[1]</v>
      </c>
      <c r="V88" s="425"/>
      <c r="W88" s="82">
        <v>0</v>
      </c>
      <c r="X88" s="83" t="str">
        <f t="shared" ca="1" si="11"/>
        <v>lcdif.DATA[1]</v>
      </c>
      <c r="Y88" s="428"/>
      <c r="Z88" s="82">
        <v>2</v>
      </c>
      <c r="AA88" s="83" t="str">
        <f t="shared" ca="1" si="12"/>
        <v>lpi2c2.SDA</v>
      </c>
      <c r="AB88" s="428"/>
      <c r="AC88" s="82">
        <v>2</v>
      </c>
      <c r="AD88" s="83" t="str">
        <f t="shared" ca="1" si="13"/>
        <v>lpi2c2.SDA</v>
      </c>
      <c r="AE88" s="425"/>
      <c r="AF88" s="82">
        <v>0</v>
      </c>
      <c r="AG88" s="83" t="str">
        <f t="shared" ca="1" si="14"/>
        <v>lcdif.DATA[1]</v>
      </c>
      <c r="AH88" s="430"/>
      <c r="AI88" s="82">
        <v>1</v>
      </c>
      <c r="AJ88" s="83" t="str">
        <f t="shared" ca="1" si="16"/>
        <v>qtimer2.TIMER2</v>
      </c>
      <c r="AK88" s="430"/>
      <c r="AL88" s="82">
        <v>1</v>
      </c>
      <c r="AM88" s="83" t="str">
        <f t="shared" ca="1" si="17"/>
        <v>qtimer2.TIMER2</v>
      </c>
      <c r="AN88" s="428"/>
      <c r="AO88" s="82">
        <v>1</v>
      </c>
      <c r="AP88" s="83" t="str">
        <f t="shared" ca="1" si="9"/>
        <v>qtimer2.TIMER2</v>
      </c>
    </row>
    <row r="89" spans="2:42" s="15" customFormat="1" ht="13.5">
      <c r="B89" s="106" t="s">
        <v>787</v>
      </c>
      <c r="C89" s="107" t="str">
        <f>PinMuxInt!C89</f>
        <v>GPIO_B0_06</v>
      </c>
      <c r="D89" s="156" t="str">
        <f>IF(ISERROR(VLOOKUP(LEFT(PinMuxInt!D89,FIND(".",PinMuxInt!D89)-1),Alias!$A$1:$B$200,2,FALSE)),IF(ISERROR(FIND(".",PinMuxInt!D89)),"",LEFT(PinMuxInt!D89,FIND(".",PinMuxInt!D89)-1)),VLOOKUP(LEFT(PinMuxInt!D89,FIND(".",PinMuxInt!D89)-1),Alias!$A$1:$B$200,2,FALSE))&amp;IF(ISERROR(FIND(".",PinMuxInt!D89)),"",RIGHT(PinMuxInt!D89,LEN(PinMuxInt!D89)-FIND(".",PinMuxInt!D89)+1))</f>
        <v/>
      </c>
      <c r="E89" s="156" t="str">
        <f>IF(ISERROR(VLOOKUP(LEFT(PinMuxInt!E89,FIND(".",PinMuxInt!E89)-1),Alias!$A$1:$B$200,2,FALSE)),IF(ISERROR(FIND(".",PinMuxInt!E89)),"",LEFT(PinMuxInt!E89,FIND(".",PinMuxInt!E89)-1)),VLOOKUP(LEFT(PinMuxInt!E89,FIND(".",PinMuxInt!E89)-1),Alias!$A$1:$B$200,2,FALSE))&amp;IF(ISERROR(FIND(".",PinMuxInt!E89)),"",RIGHT(PinMuxInt!E89,LEN(PinMuxInt!E89)-FIND(".",PinMuxInt!E89)+1))</f>
        <v/>
      </c>
      <c r="F89" s="156" t="str">
        <f>IF(ISERROR(VLOOKUP(LEFT(PinMuxInt!F89,FIND(".",PinMuxInt!F89)-1),Alias!$A$1:$B$200,2,FALSE)),IF(ISERROR(FIND(".",PinMuxInt!F89)),"",LEFT(PinMuxInt!F89,FIND(".",PinMuxInt!F89)-1)),VLOOKUP(LEFT(PinMuxInt!F89,FIND(".",PinMuxInt!F89)-1),Alias!$A$1:$B$200,2,FALSE))&amp;IF(ISERROR(FIND(".",PinMuxInt!F89)),"",RIGHT(PinMuxInt!F89,LEN(PinMuxInt!F89)-FIND(".",PinMuxInt!F89)+1))</f>
        <v>lcdif.DATA[2]</v>
      </c>
      <c r="G89" s="156" t="str">
        <f>IF(ISERROR(VLOOKUP(LEFT(PinMuxInt!G89,FIND(".",PinMuxInt!G89)-1),Alias!$A$1:$B$200,2,FALSE)),IF(ISERROR(FIND(".",PinMuxInt!G89)),"",LEFT(PinMuxInt!G89,FIND(".",PinMuxInt!G89)-1)),VLOOKUP(LEFT(PinMuxInt!G89,FIND(".",PinMuxInt!G89)-1),Alias!$A$1:$B$200,2,FALSE))&amp;IF(ISERROR(FIND(".",PinMuxInt!G89)),"",RIGHT(PinMuxInt!G89,LEN(PinMuxInt!G89)-FIND(".",PinMuxInt!G89)+1))</f>
        <v>qtimer3.TIMER0</v>
      </c>
      <c r="H89" s="156" t="str">
        <f>IF(ISERROR(VLOOKUP(LEFT(PinMuxInt!H89,FIND(".",PinMuxInt!H89)-1),Alias!$A$1:$B$200,2,FALSE)),IF(ISERROR(FIND(".",PinMuxInt!H89)),"",LEFT(PinMuxInt!H89,FIND(".",PinMuxInt!H89)-1)),VLOOKUP(LEFT(PinMuxInt!H89,FIND(".",PinMuxInt!H89)-1),Alias!$A$1:$B$200,2,FALSE))&amp;IF(ISERROR(FIND(".",PinMuxInt!H89)),"",RIGHT(PinMuxInt!H89,LEN(PinMuxInt!H89)-FIND(".",PinMuxInt!H89)+1))</f>
        <v>flexpwm2.PWMA[0]</v>
      </c>
      <c r="I89" s="156" t="str">
        <f>IF(ISERROR(VLOOKUP(LEFT(PinMuxInt!I89,FIND(".",PinMuxInt!I89)-1),Alias!$A$1:$B$200,2,FALSE)),IF(ISERROR(FIND(".",PinMuxInt!I89)),"",LEFT(PinMuxInt!I89,FIND(".",PinMuxInt!I89)-1)),VLOOKUP(LEFT(PinMuxInt!I89,FIND(".",PinMuxInt!I89)-1),Alias!$A$1:$B$200,2,FALSE))&amp;IF(ISERROR(FIND(".",PinMuxInt!I89)),"",RIGHT(PinMuxInt!I89,LEN(PinMuxInt!I89)-FIND(".",PinMuxInt!I89)+1))</f>
        <v>cm7_mx6rt.TRACE[2]</v>
      </c>
      <c r="J89" s="156" t="str">
        <f>IF(ISERROR(VLOOKUP(LEFT(PinMuxInt!J89,FIND(".",PinMuxInt!J89)-1),Alias!$A$1:$B$200,2,FALSE)),IF(ISERROR(FIND(".",PinMuxInt!J89)),"",LEFT(PinMuxInt!J89,FIND(".",PinMuxInt!J89)-1)),VLOOKUP(LEFT(PinMuxInt!J89,FIND(".",PinMuxInt!J89)-1),Alias!$A$1:$B$200,2,FALSE))&amp;IF(ISERROR(FIND(".",PinMuxInt!J89)),"",RIGHT(PinMuxInt!J89,LEN(PinMuxInt!J89)-FIND(".",PinMuxInt!J89)+1))</f>
        <v>flexio2.FLEXIO[6]</v>
      </c>
      <c r="K89" s="156" t="str">
        <f>IF(ISERROR(VLOOKUP(LEFT(PinMuxInt!K89,FIND(".",PinMuxInt!K89)-1),Alias!$A$1:$B$200,2,FALSE)),IF(ISERROR(FIND(".",PinMuxInt!K89)),"",LEFT(PinMuxInt!K89,FIND(".",PinMuxInt!K89)-1)),VLOOKUP(LEFT(PinMuxInt!K89,FIND(".",PinMuxInt!K89)-1),Alias!$A$1:$B$200,2,FALSE))&amp;IF(ISERROR(FIND(".",PinMuxInt!K89)),"",RIGHT(PinMuxInt!K89,LEN(PinMuxInt!K89)-FIND(".",PinMuxInt!K89)+1))</f>
        <v>gpio2.IO[6]</v>
      </c>
      <c r="L89" s="156" t="str">
        <f>IF(ISERROR(VLOOKUP(LEFT(PinMuxInt!L89,FIND(".",PinMuxInt!L89)-1),Alias!$A$1:$B$200,2,FALSE)),IF(ISERROR(FIND(".",PinMuxInt!L89)),"",LEFT(PinMuxInt!L89,FIND(".",PinMuxInt!L89)-1)),VLOOKUP(LEFT(PinMuxInt!L89,FIND(".",PinMuxInt!L89)-1),Alias!$A$1:$B$200,2,FALSE))&amp;IF(ISERROR(FIND(".",PinMuxInt!L89)),"",RIGHT(PinMuxInt!L89,LEN(PinMuxInt!L89)-FIND(".",PinMuxInt!L89)+1))</f>
        <v>src.BT_CFG[2]</v>
      </c>
      <c r="M89" s="156" t="str">
        <f>IF(ISERROR(VLOOKUP(LEFT(PinMuxInt!M89,FIND(".",PinMuxInt!M89)-1),Alias!$A$1:$B$200,2,FALSE)),IF(ISERROR(FIND(".",PinMuxInt!M89)),"",LEFT(PinMuxInt!M89,FIND(".",PinMuxInt!M89)-1)),VLOOKUP(LEFT(PinMuxInt!M89,FIND(".",PinMuxInt!M89)-1),Alias!$A$1:$B$200,2,FALSE))&amp;IF(ISERROR(FIND(".",PinMuxInt!M89)),"",RIGHT(PinMuxInt!M89,LEN(PinMuxInt!M89)-FIND(".",PinMuxInt!M89)+1))</f>
        <v>tpsmp.HDATA[4]</v>
      </c>
      <c r="N89" s="157" t="str">
        <f>IF(ISERROR(VLOOKUP(LEFT(PinMuxInt!N89,FIND(".",PinMuxInt!N89)-1),Alias!$A$1:$B$200,2,FALSE)),IF(ISERROR(FIND(".",PinMuxInt!N89)),"",LEFT(PinMuxInt!N89,FIND(".",PinMuxInt!N89)-1)),VLOOKUP(LEFT(PinMuxInt!N89,FIND(".",PinMuxInt!N89)-1),Alias!$A$1:$B$200,2,FALSE))&amp;IF(ISERROR(FIND(".",PinMuxInt!N89)),"",RIGHT(PinMuxInt!N89,LEN(PinMuxInt!N89)-FIND(".",PinMuxInt!N89)+1))</f>
        <v>gpio2.IO[6]</v>
      </c>
      <c r="P89" s="425"/>
      <c r="Q89" s="82">
        <v>0</v>
      </c>
      <c r="R89" s="80" t="str">
        <f t="shared" ca="1" si="10"/>
        <v>lcdif.DATA[2]</v>
      </c>
      <c r="S89" s="425"/>
      <c r="T89" s="82">
        <v>0</v>
      </c>
      <c r="U89" s="83" t="str">
        <f t="shared" ca="1" si="15"/>
        <v>lcdif.DATA[2]</v>
      </c>
      <c r="V89" s="425"/>
      <c r="W89" s="82">
        <v>0</v>
      </c>
      <c r="X89" s="83" t="str">
        <f t="shared" ca="1" si="11"/>
        <v>lcdif.DATA[2]</v>
      </c>
      <c r="Y89" s="424" t="s">
        <v>578</v>
      </c>
      <c r="Z89" s="82">
        <v>2</v>
      </c>
      <c r="AA89" s="83" t="str">
        <f t="shared" ca="1" si="12"/>
        <v>flexpwm2.PWMA[0]</v>
      </c>
      <c r="AB89" s="429" t="s">
        <v>578</v>
      </c>
      <c r="AC89" s="82">
        <v>2</v>
      </c>
      <c r="AD89" s="83" t="str">
        <f t="shared" ca="1" si="13"/>
        <v>flexpwm2.PWMA[0]</v>
      </c>
      <c r="AE89" s="425"/>
      <c r="AF89" s="82">
        <v>0</v>
      </c>
      <c r="AG89" s="83" t="str">
        <f t="shared" ca="1" si="14"/>
        <v>lcdif.DATA[2]</v>
      </c>
      <c r="AH89" s="430"/>
      <c r="AI89" s="82">
        <v>1</v>
      </c>
      <c r="AJ89" s="83" t="str">
        <f t="shared" ca="1" si="16"/>
        <v>qtimer3.TIMER0</v>
      </c>
      <c r="AK89" s="430"/>
      <c r="AL89" s="82">
        <v>1</v>
      </c>
      <c r="AM89" s="83" t="str">
        <f t="shared" ca="1" si="17"/>
        <v>qtimer3.TIMER0</v>
      </c>
      <c r="AN89" s="424" t="s">
        <v>578</v>
      </c>
      <c r="AO89" s="82">
        <v>2</v>
      </c>
      <c r="AP89" s="83" t="str">
        <f t="shared" ca="1" si="9"/>
        <v>flexpwm2.PWMA[0]</v>
      </c>
    </row>
    <row r="90" spans="2:42" s="15" customFormat="1" ht="13.5">
      <c r="B90" s="106" t="s">
        <v>787</v>
      </c>
      <c r="C90" s="107" t="str">
        <f>PinMuxInt!C90</f>
        <v>GPIO_B0_07</v>
      </c>
      <c r="D90" s="156" t="str">
        <f>IF(ISERROR(VLOOKUP(LEFT(PinMuxInt!D90,FIND(".",PinMuxInt!D90)-1),Alias!$A$1:$B$200,2,FALSE)),IF(ISERROR(FIND(".",PinMuxInt!D90)),"",LEFT(PinMuxInt!D90,FIND(".",PinMuxInt!D90)-1)),VLOOKUP(LEFT(PinMuxInt!D90,FIND(".",PinMuxInt!D90)-1),Alias!$A$1:$B$200,2,FALSE))&amp;IF(ISERROR(FIND(".",PinMuxInt!D90)),"",RIGHT(PinMuxInt!D90,LEN(PinMuxInt!D90)-FIND(".",PinMuxInt!D90)+1))</f>
        <v/>
      </c>
      <c r="E90" s="156" t="str">
        <f>IF(ISERROR(VLOOKUP(LEFT(PinMuxInt!E90,FIND(".",PinMuxInt!E90)-1),Alias!$A$1:$B$200,2,FALSE)),IF(ISERROR(FIND(".",PinMuxInt!E90)),"",LEFT(PinMuxInt!E90,FIND(".",PinMuxInt!E90)-1)),VLOOKUP(LEFT(PinMuxInt!E90,FIND(".",PinMuxInt!E90)-1),Alias!$A$1:$B$200,2,FALSE))&amp;IF(ISERROR(FIND(".",PinMuxInt!E90)),"",RIGHT(PinMuxInt!E90,LEN(PinMuxInt!E90)-FIND(".",PinMuxInt!E90)+1))</f>
        <v/>
      </c>
      <c r="F90" s="156" t="str">
        <f>IF(ISERROR(VLOOKUP(LEFT(PinMuxInt!F90,FIND(".",PinMuxInt!F90)-1),Alias!$A$1:$B$200,2,FALSE)),IF(ISERROR(FIND(".",PinMuxInt!F90)),"",LEFT(PinMuxInt!F90,FIND(".",PinMuxInt!F90)-1)),VLOOKUP(LEFT(PinMuxInt!F90,FIND(".",PinMuxInt!F90)-1),Alias!$A$1:$B$200,2,FALSE))&amp;IF(ISERROR(FIND(".",PinMuxInt!F90)),"",RIGHT(PinMuxInt!F90,LEN(PinMuxInt!F90)-FIND(".",PinMuxInt!F90)+1))</f>
        <v>lcdif.DATA[3]</v>
      </c>
      <c r="G90" s="156" t="str">
        <f>IF(ISERROR(VLOOKUP(LEFT(PinMuxInt!G90,FIND(".",PinMuxInt!G90)-1),Alias!$A$1:$B$200,2,FALSE)),IF(ISERROR(FIND(".",PinMuxInt!G90)),"",LEFT(PinMuxInt!G90,FIND(".",PinMuxInt!G90)-1)),VLOOKUP(LEFT(PinMuxInt!G90,FIND(".",PinMuxInt!G90)-1),Alias!$A$1:$B$200,2,FALSE))&amp;IF(ISERROR(FIND(".",PinMuxInt!G90)),"",RIGHT(PinMuxInt!G90,LEN(PinMuxInt!G90)-FIND(".",PinMuxInt!G90)+1))</f>
        <v>qtimer3.TIMER1</v>
      </c>
      <c r="H90" s="156" t="str">
        <f>IF(ISERROR(VLOOKUP(LEFT(PinMuxInt!H90,FIND(".",PinMuxInt!H90)-1),Alias!$A$1:$B$200,2,FALSE)),IF(ISERROR(FIND(".",PinMuxInt!H90)),"",LEFT(PinMuxInt!H90,FIND(".",PinMuxInt!H90)-1)),VLOOKUP(LEFT(PinMuxInt!H90,FIND(".",PinMuxInt!H90)-1),Alias!$A$1:$B$200,2,FALSE))&amp;IF(ISERROR(FIND(".",PinMuxInt!H90)),"",RIGHT(PinMuxInt!H90,LEN(PinMuxInt!H90)-FIND(".",PinMuxInt!H90)+1))</f>
        <v>flexpwm2.PWMB[0]</v>
      </c>
      <c r="I90" s="156" t="str">
        <f>IF(ISERROR(VLOOKUP(LEFT(PinMuxInt!I90,FIND(".",PinMuxInt!I90)-1),Alias!$A$1:$B$200,2,FALSE)),IF(ISERROR(FIND(".",PinMuxInt!I90)),"",LEFT(PinMuxInt!I90,FIND(".",PinMuxInt!I90)-1)),VLOOKUP(LEFT(PinMuxInt!I90,FIND(".",PinMuxInt!I90)-1),Alias!$A$1:$B$200,2,FALSE))&amp;IF(ISERROR(FIND(".",PinMuxInt!I90)),"",RIGHT(PinMuxInt!I90,LEN(PinMuxInt!I90)-FIND(".",PinMuxInt!I90)+1))</f>
        <v>cm7_mx6rt.TRACE[3]</v>
      </c>
      <c r="J90" s="156" t="str">
        <f>IF(ISERROR(VLOOKUP(LEFT(PinMuxInt!J90,FIND(".",PinMuxInt!J90)-1),Alias!$A$1:$B$200,2,FALSE)),IF(ISERROR(FIND(".",PinMuxInt!J90)),"",LEFT(PinMuxInt!J90,FIND(".",PinMuxInt!J90)-1)),VLOOKUP(LEFT(PinMuxInt!J90,FIND(".",PinMuxInt!J90)-1),Alias!$A$1:$B$200,2,FALSE))&amp;IF(ISERROR(FIND(".",PinMuxInt!J90)),"",RIGHT(PinMuxInt!J90,LEN(PinMuxInt!J90)-FIND(".",PinMuxInt!J90)+1))</f>
        <v>flexio2.FLEXIO[7]</v>
      </c>
      <c r="K90" s="156" t="str">
        <f>IF(ISERROR(VLOOKUP(LEFT(PinMuxInt!K90,FIND(".",PinMuxInt!K90)-1),Alias!$A$1:$B$200,2,FALSE)),IF(ISERROR(FIND(".",PinMuxInt!K90)),"",LEFT(PinMuxInt!K90,FIND(".",PinMuxInt!K90)-1)),VLOOKUP(LEFT(PinMuxInt!K90,FIND(".",PinMuxInt!K90)-1),Alias!$A$1:$B$200,2,FALSE))&amp;IF(ISERROR(FIND(".",PinMuxInt!K90)),"",RIGHT(PinMuxInt!K90,LEN(PinMuxInt!K90)-FIND(".",PinMuxInt!K90)+1))</f>
        <v>gpio2.IO[7]</v>
      </c>
      <c r="L90" s="156" t="str">
        <f>IF(ISERROR(VLOOKUP(LEFT(PinMuxInt!L90,FIND(".",PinMuxInt!L90)-1),Alias!$A$1:$B$200,2,FALSE)),IF(ISERROR(FIND(".",PinMuxInt!L90)),"",LEFT(PinMuxInt!L90,FIND(".",PinMuxInt!L90)-1)),VLOOKUP(LEFT(PinMuxInt!L90,FIND(".",PinMuxInt!L90)-1),Alias!$A$1:$B$200,2,FALSE))&amp;IF(ISERROR(FIND(".",PinMuxInt!L90)),"",RIGHT(PinMuxInt!L90,LEN(PinMuxInt!L90)-FIND(".",PinMuxInt!L90)+1))</f>
        <v>src.BT_CFG[3]</v>
      </c>
      <c r="M90" s="156" t="str">
        <f>IF(ISERROR(VLOOKUP(LEFT(PinMuxInt!M90,FIND(".",PinMuxInt!M90)-1),Alias!$A$1:$B$200,2,FALSE)),IF(ISERROR(FIND(".",PinMuxInt!M90)),"",LEFT(PinMuxInt!M90,FIND(".",PinMuxInt!M90)-1)),VLOOKUP(LEFT(PinMuxInt!M90,FIND(".",PinMuxInt!M90)-1),Alias!$A$1:$B$200,2,FALSE))&amp;IF(ISERROR(FIND(".",PinMuxInt!M90)),"",RIGHT(PinMuxInt!M90,LEN(PinMuxInt!M90)-FIND(".",PinMuxInt!M90)+1))</f>
        <v>tpsmp.HDATA[5]</v>
      </c>
      <c r="N90" s="157" t="str">
        <f>IF(ISERROR(VLOOKUP(LEFT(PinMuxInt!N90,FIND(".",PinMuxInt!N90)-1),Alias!$A$1:$B$200,2,FALSE)),IF(ISERROR(FIND(".",PinMuxInt!N90)),"",LEFT(PinMuxInt!N90,FIND(".",PinMuxInt!N90)-1)),VLOOKUP(LEFT(PinMuxInt!N90,FIND(".",PinMuxInt!N90)-1),Alias!$A$1:$B$200,2,FALSE))&amp;IF(ISERROR(FIND(".",PinMuxInt!N90)),"",RIGHT(PinMuxInt!N90,LEN(PinMuxInt!N90)-FIND(".",PinMuxInt!N90)+1))</f>
        <v>gpio2.IO[7]</v>
      </c>
      <c r="P90" s="425"/>
      <c r="Q90" s="82">
        <v>0</v>
      </c>
      <c r="R90" s="80" t="str">
        <f t="shared" ca="1" si="10"/>
        <v>lcdif.DATA[3]</v>
      </c>
      <c r="S90" s="425"/>
      <c r="T90" s="82">
        <v>0</v>
      </c>
      <c r="U90" s="83" t="str">
        <f t="shared" ca="1" si="15"/>
        <v>lcdif.DATA[3]</v>
      </c>
      <c r="V90" s="425"/>
      <c r="W90" s="82">
        <v>0</v>
      </c>
      <c r="X90" s="83" t="str">
        <f t="shared" ca="1" si="11"/>
        <v>lcdif.DATA[3]</v>
      </c>
      <c r="Y90" s="426"/>
      <c r="Z90" s="82">
        <v>2</v>
      </c>
      <c r="AA90" s="83" t="str">
        <f t="shared" ca="1" si="12"/>
        <v>flexpwm2.PWMB[0]</v>
      </c>
      <c r="AB90" s="430"/>
      <c r="AC90" s="82">
        <v>2</v>
      </c>
      <c r="AD90" s="83" t="str">
        <f t="shared" ca="1" si="13"/>
        <v>flexpwm2.PWMB[0]</v>
      </c>
      <c r="AE90" s="425"/>
      <c r="AF90" s="82">
        <v>0</v>
      </c>
      <c r="AG90" s="83" t="str">
        <f t="shared" ca="1" si="14"/>
        <v>lcdif.DATA[3]</v>
      </c>
      <c r="AH90" s="430"/>
      <c r="AI90" s="82">
        <v>1</v>
      </c>
      <c r="AJ90" s="83" t="str">
        <f t="shared" ca="1" si="16"/>
        <v>qtimer3.TIMER1</v>
      </c>
      <c r="AK90" s="430"/>
      <c r="AL90" s="82">
        <v>1</v>
      </c>
      <c r="AM90" s="83" t="str">
        <f t="shared" ca="1" si="17"/>
        <v>qtimer3.TIMER1</v>
      </c>
      <c r="AN90" s="430"/>
      <c r="AO90" s="82">
        <v>2</v>
      </c>
      <c r="AP90" s="83" t="str">
        <f t="shared" ca="1" si="9"/>
        <v>flexpwm2.PWMB[0]</v>
      </c>
    </row>
    <row r="91" spans="2:42" s="15" customFormat="1" ht="13.5">
      <c r="B91" s="106" t="s">
        <v>787</v>
      </c>
      <c r="C91" s="107" t="str">
        <f>PinMuxInt!C91</f>
        <v>GPIO_B0_08</v>
      </c>
      <c r="D91" s="156" t="str">
        <f>IF(ISERROR(VLOOKUP(LEFT(PinMuxInt!D91,FIND(".",PinMuxInt!D91)-1),Alias!$A$1:$B$200,2,FALSE)),IF(ISERROR(FIND(".",PinMuxInt!D91)),"",LEFT(PinMuxInt!D91,FIND(".",PinMuxInt!D91)-1)),VLOOKUP(LEFT(PinMuxInt!D91,FIND(".",PinMuxInt!D91)-1),Alias!$A$1:$B$200,2,FALSE))&amp;IF(ISERROR(FIND(".",PinMuxInt!D91)),"",RIGHT(PinMuxInt!D91,LEN(PinMuxInt!D91)-FIND(".",PinMuxInt!D91)+1))</f>
        <v/>
      </c>
      <c r="E91" s="156" t="str">
        <f>IF(ISERROR(VLOOKUP(LEFT(PinMuxInt!E91,FIND(".",PinMuxInt!E91)-1),Alias!$A$1:$B$200,2,FALSE)),IF(ISERROR(FIND(".",PinMuxInt!E91)),"",LEFT(PinMuxInt!E91,FIND(".",PinMuxInt!E91)-1)),VLOOKUP(LEFT(PinMuxInt!E91,FIND(".",PinMuxInt!E91)-1),Alias!$A$1:$B$200,2,FALSE))&amp;IF(ISERROR(FIND(".",PinMuxInt!E91)),"",RIGHT(PinMuxInt!E91,LEN(PinMuxInt!E91)-FIND(".",PinMuxInt!E91)+1))</f>
        <v/>
      </c>
      <c r="F91" s="156" t="str">
        <f>IF(ISERROR(VLOOKUP(LEFT(PinMuxInt!F91,FIND(".",PinMuxInt!F91)-1),Alias!$A$1:$B$200,2,FALSE)),IF(ISERROR(FIND(".",PinMuxInt!F91)),"",LEFT(PinMuxInt!F91,FIND(".",PinMuxInt!F91)-1)),VLOOKUP(LEFT(PinMuxInt!F91,FIND(".",PinMuxInt!F91)-1),Alias!$A$1:$B$200,2,FALSE))&amp;IF(ISERROR(FIND(".",PinMuxInt!F91)),"",RIGHT(PinMuxInt!F91,LEN(PinMuxInt!F91)-FIND(".",PinMuxInt!F91)+1))</f>
        <v>lcdif.DATA[4]</v>
      </c>
      <c r="G91" s="156" t="str">
        <f>IF(ISERROR(VLOOKUP(LEFT(PinMuxInt!G91,FIND(".",PinMuxInt!G91)-1),Alias!$A$1:$B$200,2,FALSE)),IF(ISERROR(FIND(".",PinMuxInt!G91)),"",LEFT(PinMuxInt!G91,FIND(".",PinMuxInt!G91)-1)),VLOOKUP(LEFT(PinMuxInt!G91,FIND(".",PinMuxInt!G91)-1),Alias!$A$1:$B$200,2,FALSE))&amp;IF(ISERROR(FIND(".",PinMuxInt!G91)),"",RIGHT(PinMuxInt!G91,LEN(PinMuxInt!G91)-FIND(".",PinMuxInt!G91)+1))</f>
        <v>qtimer3.TIMER2</v>
      </c>
      <c r="H91" s="156" t="str">
        <f>IF(ISERROR(VLOOKUP(LEFT(PinMuxInt!H91,FIND(".",PinMuxInt!H91)-1),Alias!$A$1:$B$200,2,FALSE)),IF(ISERROR(FIND(".",PinMuxInt!H91)),"",LEFT(PinMuxInt!H91,FIND(".",PinMuxInt!H91)-1)),VLOOKUP(LEFT(PinMuxInt!H91,FIND(".",PinMuxInt!H91)-1),Alias!$A$1:$B$200,2,FALSE))&amp;IF(ISERROR(FIND(".",PinMuxInt!H91)),"",RIGHT(PinMuxInt!H91,LEN(PinMuxInt!H91)-FIND(".",PinMuxInt!H91)+1))</f>
        <v>flexpwm2.PWMA[1]</v>
      </c>
      <c r="I91" s="156" t="str">
        <f>IF(ISERROR(VLOOKUP(LEFT(PinMuxInt!I91,FIND(".",PinMuxInt!I91)-1),Alias!$A$1:$B$200,2,FALSE)),IF(ISERROR(FIND(".",PinMuxInt!I91)),"",LEFT(PinMuxInt!I91,FIND(".",PinMuxInt!I91)-1)),VLOOKUP(LEFT(PinMuxInt!I91,FIND(".",PinMuxInt!I91)-1),Alias!$A$1:$B$200,2,FALSE))&amp;IF(ISERROR(FIND(".",PinMuxInt!I91)),"",RIGHT(PinMuxInt!I91,LEN(PinMuxInt!I91)-FIND(".",PinMuxInt!I91)+1))</f>
        <v>lpuart3.TX</v>
      </c>
      <c r="J91" s="156" t="str">
        <f>IF(ISERROR(VLOOKUP(LEFT(PinMuxInt!J91,FIND(".",PinMuxInt!J91)-1),Alias!$A$1:$B$200,2,FALSE)),IF(ISERROR(FIND(".",PinMuxInt!J91)),"",LEFT(PinMuxInt!J91,FIND(".",PinMuxInt!J91)-1)),VLOOKUP(LEFT(PinMuxInt!J91,FIND(".",PinMuxInt!J91)-1),Alias!$A$1:$B$200,2,FALSE))&amp;IF(ISERROR(FIND(".",PinMuxInt!J91)),"",RIGHT(PinMuxInt!J91,LEN(PinMuxInt!J91)-FIND(".",PinMuxInt!J91)+1))</f>
        <v>flexio2.FLEXIO[8]</v>
      </c>
      <c r="K91" s="156" t="str">
        <f>IF(ISERROR(VLOOKUP(LEFT(PinMuxInt!K91,FIND(".",PinMuxInt!K91)-1),Alias!$A$1:$B$200,2,FALSE)),IF(ISERROR(FIND(".",PinMuxInt!K91)),"",LEFT(PinMuxInt!K91,FIND(".",PinMuxInt!K91)-1)),VLOOKUP(LEFT(PinMuxInt!K91,FIND(".",PinMuxInt!K91)-1),Alias!$A$1:$B$200,2,FALSE))&amp;IF(ISERROR(FIND(".",PinMuxInt!K91)),"",RIGHT(PinMuxInt!K91,LEN(PinMuxInt!K91)-FIND(".",PinMuxInt!K91)+1))</f>
        <v>gpio2.IO[8]</v>
      </c>
      <c r="L91" s="156" t="str">
        <f>IF(ISERROR(VLOOKUP(LEFT(PinMuxInt!L91,FIND(".",PinMuxInt!L91)-1),Alias!$A$1:$B$200,2,FALSE)),IF(ISERROR(FIND(".",PinMuxInt!L91)),"",LEFT(PinMuxInt!L91,FIND(".",PinMuxInt!L91)-1)),VLOOKUP(LEFT(PinMuxInt!L91,FIND(".",PinMuxInt!L91)-1),Alias!$A$1:$B$200,2,FALSE))&amp;IF(ISERROR(FIND(".",PinMuxInt!L91)),"",RIGHT(PinMuxInt!L91,LEN(PinMuxInt!L91)-FIND(".",PinMuxInt!L91)+1))</f>
        <v>src.BT_CFG[4]</v>
      </c>
      <c r="M91" s="156" t="str">
        <f>IF(ISERROR(VLOOKUP(LEFT(PinMuxInt!M91,FIND(".",PinMuxInt!M91)-1),Alias!$A$1:$B$200,2,FALSE)),IF(ISERROR(FIND(".",PinMuxInt!M91)),"",LEFT(PinMuxInt!M91,FIND(".",PinMuxInt!M91)-1)),VLOOKUP(LEFT(PinMuxInt!M91,FIND(".",PinMuxInt!M91)-1),Alias!$A$1:$B$200,2,FALSE))&amp;IF(ISERROR(FIND(".",PinMuxInt!M91)),"",RIGHT(PinMuxInt!M91,LEN(PinMuxInt!M91)-FIND(".",PinMuxInt!M91)+1))</f>
        <v>tpsmp.HDATA[6]</v>
      </c>
      <c r="N91" s="157" t="str">
        <f>IF(ISERROR(VLOOKUP(LEFT(PinMuxInt!N91,FIND(".",PinMuxInt!N91)-1),Alias!$A$1:$B$200,2,FALSE)),IF(ISERROR(FIND(".",PinMuxInt!N91)),"",LEFT(PinMuxInt!N91,FIND(".",PinMuxInt!N91)-1)),VLOOKUP(LEFT(PinMuxInt!N91,FIND(".",PinMuxInt!N91)-1),Alias!$A$1:$B$200,2,FALSE))&amp;IF(ISERROR(FIND(".",PinMuxInt!N91)),"",RIGHT(PinMuxInt!N91,LEN(PinMuxInt!N91)-FIND(".",PinMuxInt!N91)+1))</f>
        <v>gpio2.IO[8]</v>
      </c>
      <c r="P91" s="425"/>
      <c r="Q91" s="82">
        <v>0</v>
      </c>
      <c r="R91" s="80" t="str">
        <f t="shared" ca="1" si="10"/>
        <v>lcdif.DATA[4]</v>
      </c>
      <c r="S91" s="425"/>
      <c r="T91" s="82">
        <v>0</v>
      </c>
      <c r="U91" s="83" t="str">
        <f t="shared" ca="1" si="15"/>
        <v>lcdif.DATA[4]</v>
      </c>
      <c r="V91" s="425"/>
      <c r="W91" s="82">
        <v>0</v>
      </c>
      <c r="X91" s="83" t="str">
        <f t="shared" ca="1" si="11"/>
        <v>lcdif.DATA[4]</v>
      </c>
      <c r="Y91" s="424" t="s">
        <v>1125</v>
      </c>
      <c r="Z91" s="82">
        <v>3</v>
      </c>
      <c r="AA91" s="83" t="str">
        <f t="shared" ca="1" si="12"/>
        <v>lpuart3.TX</v>
      </c>
      <c r="AB91" s="430"/>
      <c r="AC91" s="82">
        <v>2</v>
      </c>
      <c r="AD91" s="83" t="str">
        <f t="shared" ca="1" si="13"/>
        <v>flexpwm2.PWMA[1]</v>
      </c>
      <c r="AE91" s="425"/>
      <c r="AF91" s="82">
        <v>0</v>
      </c>
      <c r="AG91" s="83" t="str">
        <f t="shared" ca="1" si="14"/>
        <v>lcdif.DATA[4]</v>
      </c>
      <c r="AH91" s="430"/>
      <c r="AI91" s="82">
        <v>1</v>
      </c>
      <c r="AJ91" s="83" t="str">
        <f t="shared" ca="1" si="16"/>
        <v>qtimer3.TIMER2</v>
      </c>
      <c r="AK91" s="430"/>
      <c r="AL91" s="82">
        <v>1</v>
      </c>
      <c r="AM91" s="83" t="str">
        <f t="shared" ca="1" si="17"/>
        <v>qtimer3.TIMER2</v>
      </c>
      <c r="AN91" s="430"/>
      <c r="AO91" s="82">
        <v>2</v>
      </c>
      <c r="AP91" s="83" t="str">
        <f t="shared" ca="1" si="9"/>
        <v>flexpwm2.PWMA[1]</v>
      </c>
    </row>
    <row r="92" spans="2:42" s="15" customFormat="1" ht="13.5">
      <c r="B92" s="106" t="s">
        <v>787</v>
      </c>
      <c r="C92" s="107" t="str">
        <f>PinMuxInt!C92</f>
        <v>GPIO_B0_09</v>
      </c>
      <c r="D92" s="156" t="str">
        <f>IF(ISERROR(VLOOKUP(LEFT(PinMuxInt!D92,FIND(".",PinMuxInt!D92)-1),Alias!$A$1:$B$200,2,FALSE)),IF(ISERROR(FIND(".",PinMuxInt!D92)),"",LEFT(PinMuxInt!D92,FIND(".",PinMuxInt!D92)-1)),VLOOKUP(LEFT(PinMuxInt!D92,FIND(".",PinMuxInt!D92)-1),Alias!$A$1:$B$200,2,FALSE))&amp;IF(ISERROR(FIND(".",PinMuxInt!D92)),"",RIGHT(PinMuxInt!D92,LEN(PinMuxInt!D92)-FIND(".",PinMuxInt!D92)+1))</f>
        <v/>
      </c>
      <c r="E92" s="156" t="str">
        <f>IF(ISERROR(VLOOKUP(LEFT(PinMuxInt!E92,FIND(".",PinMuxInt!E92)-1),Alias!$A$1:$B$200,2,FALSE)),IF(ISERROR(FIND(".",PinMuxInt!E92)),"",LEFT(PinMuxInt!E92,FIND(".",PinMuxInt!E92)-1)),VLOOKUP(LEFT(PinMuxInt!E92,FIND(".",PinMuxInt!E92)-1),Alias!$A$1:$B$200,2,FALSE))&amp;IF(ISERROR(FIND(".",PinMuxInt!E92)),"",RIGHT(PinMuxInt!E92,LEN(PinMuxInt!E92)-FIND(".",PinMuxInt!E92)+1))</f>
        <v/>
      </c>
      <c r="F92" s="156" t="str">
        <f>IF(ISERROR(VLOOKUP(LEFT(PinMuxInt!F92,FIND(".",PinMuxInt!F92)-1),Alias!$A$1:$B$200,2,FALSE)),IF(ISERROR(FIND(".",PinMuxInt!F92)),"",LEFT(PinMuxInt!F92,FIND(".",PinMuxInt!F92)-1)),VLOOKUP(LEFT(PinMuxInt!F92,FIND(".",PinMuxInt!F92)-1),Alias!$A$1:$B$200,2,FALSE))&amp;IF(ISERROR(FIND(".",PinMuxInt!F92)),"",RIGHT(PinMuxInt!F92,LEN(PinMuxInt!F92)-FIND(".",PinMuxInt!F92)+1))</f>
        <v>lcdif.DATA[5]</v>
      </c>
      <c r="G92" s="156" t="str">
        <f>IF(ISERROR(VLOOKUP(LEFT(PinMuxInt!G92,FIND(".",PinMuxInt!G92)-1),Alias!$A$1:$B$200,2,FALSE)),IF(ISERROR(FIND(".",PinMuxInt!G92)),"",LEFT(PinMuxInt!G92,FIND(".",PinMuxInt!G92)-1)),VLOOKUP(LEFT(PinMuxInt!G92,FIND(".",PinMuxInt!G92)-1),Alias!$A$1:$B$200,2,FALSE))&amp;IF(ISERROR(FIND(".",PinMuxInt!G92)),"",RIGHT(PinMuxInt!G92,LEN(PinMuxInt!G92)-FIND(".",PinMuxInt!G92)+1))</f>
        <v>qtimer4.TIMER0</v>
      </c>
      <c r="H92" s="156" t="str">
        <f>IF(ISERROR(VLOOKUP(LEFT(PinMuxInt!H92,FIND(".",PinMuxInt!H92)-1),Alias!$A$1:$B$200,2,FALSE)),IF(ISERROR(FIND(".",PinMuxInt!H92)),"",LEFT(PinMuxInt!H92,FIND(".",PinMuxInt!H92)-1)),VLOOKUP(LEFT(PinMuxInt!H92,FIND(".",PinMuxInt!H92)-1),Alias!$A$1:$B$200,2,FALSE))&amp;IF(ISERROR(FIND(".",PinMuxInt!H92)),"",RIGHT(PinMuxInt!H92,LEN(PinMuxInt!H92)-FIND(".",PinMuxInt!H92)+1))</f>
        <v>flexpwm2.PWMB[1]</v>
      </c>
      <c r="I92" s="156" t="str">
        <f>IF(ISERROR(VLOOKUP(LEFT(PinMuxInt!I92,FIND(".",PinMuxInt!I92)-1),Alias!$A$1:$B$200,2,FALSE)),IF(ISERROR(FIND(".",PinMuxInt!I92)),"",LEFT(PinMuxInt!I92,FIND(".",PinMuxInt!I92)-1)),VLOOKUP(LEFT(PinMuxInt!I92,FIND(".",PinMuxInt!I92)-1),Alias!$A$1:$B$200,2,FALSE))&amp;IF(ISERROR(FIND(".",PinMuxInt!I92)),"",RIGHT(PinMuxInt!I92,LEN(PinMuxInt!I92)-FIND(".",PinMuxInt!I92)+1))</f>
        <v>lpuart3.RX</v>
      </c>
      <c r="J92" s="156" t="str">
        <f>IF(ISERROR(VLOOKUP(LEFT(PinMuxInt!J92,FIND(".",PinMuxInt!J92)-1),Alias!$A$1:$B$200,2,FALSE)),IF(ISERROR(FIND(".",PinMuxInt!J92)),"",LEFT(PinMuxInt!J92,FIND(".",PinMuxInt!J92)-1)),VLOOKUP(LEFT(PinMuxInt!J92,FIND(".",PinMuxInt!J92)-1),Alias!$A$1:$B$200,2,FALSE))&amp;IF(ISERROR(FIND(".",PinMuxInt!J92)),"",RIGHT(PinMuxInt!J92,LEN(PinMuxInt!J92)-FIND(".",PinMuxInt!J92)+1))</f>
        <v>flexio2.FLEXIO[9]</v>
      </c>
      <c r="K92" s="156" t="str">
        <f>IF(ISERROR(VLOOKUP(LEFT(PinMuxInt!K92,FIND(".",PinMuxInt!K92)-1),Alias!$A$1:$B$200,2,FALSE)),IF(ISERROR(FIND(".",PinMuxInt!K92)),"",LEFT(PinMuxInt!K92,FIND(".",PinMuxInt!K92)-1)),VLOOKUP(LEFT(PinMuxInt!K92,FIND(".",PinMuxInt!K92)-1),Alias!$A$1:$B$200,2,FALSE))&amp;IF(ISERROR(FIND(".",PinMuxInt!K92)),"",RIGHT(PinMuxInt!K92,LEN(PinMuxInt!K92)-FIND(".",PinMuxInt!K92)+1))</f>
        <v>gpio2.IO[9]</v>
      </c>
      <c r="L92" s="156" t="str">
        <f>IF(ISERROR(VLOOKUP(LEFT(PinMuxInt!L92,FIND(".",PinMuxInt!L92)-1),Alias!$A$1:$B$200,2,FALSE)),IF(ISERROR(FIND(".",PinMuxInt!L92)),"",LEFT(PinMuxInt!L92,FIND(".",PinMuxInt!L92)-1)),VLOOKUP(LEFT(PinMuxInt!L92,FIND(".",PinMuxInt!L92)-1),Alias!$A$1:$B$200,2,FALSE))&amp;IF(ISERROR(FIND(".",PinMuxInt!L92)),"",RIGHT(PinMuxInt!L92,LEN(PinMuxInt!L92)-FIND(".",PinMuxInt!L92)+1))</f>
        <v>src.BT_CFG[5]</v>
      </c>
      <c r="M92" s="156" t="str">
        <f>IF(ISERROR(VLOOKUP(LEFT(PinMuxInt!M92,FIND(".",PinMuxInt!M92)-1),Alias!$A$1:$B$200,2,FALSE)),IF(ISERROR(FIND(".",PinMuxInt!M92)),"",LEFT(PinMuxInt!M92,FIND(".",PinMuxInt!M92)-1)),VLOOKUP(LEFT(PinMuxInt!M92,FIND(".",PinMuxInt!M92)-1),Alias!$A$1:$B$200,2,FALSE))&amp;IF(ISERROR(FIND(".",PinMuxInt!M92)),"",RIGHT(PinMuxInt!M92,LEN(PinMuxInt!M92)-FIND(".",PinMuxInt!M92)+1))</f>
        <v>tpsmp.HDATA[7]</v>
      </c>
      <c r="N92" s="157" t="str">
        <f>IF(ISERROR(VLOOKUP(LEFT(PinMuxInt!N92,FIND(".",PinMuxInt!N92)-1),Alias!$A$1:$B$200,2,FALSE)),IF(ISERROR(FIND(".",PinMuxInt!N92)),"",LEFT(PinMuxInt!N92,FIND(".",PinMuxInt!N92)-1)),VLOOKUP(LEFT(PinMuxInt!N92,FIND(".",PinMuxInt!N92)-1),Alias!$A$1:$B$200,2,FALSE))&amp;IF(ISERROR(FIND(".",PinMuxInt!N92)),"",RIGHT(PinMuxInt!N92,LEN(PinMuxInt!N92)-FIND(".",PinMuxInt!N92)+1))</f>
        <v>gpio2.IO[9]</v>
      </c>
      <c r="P92" s="425"/>
      <c r="Q92" s="82">
        <v>0</v>
      </c>
      <c r="R92" s="80" t="str">
        <f t="shared" ca="1" si="10"/>
        <v>lcdif.DATA[5]</v>
      </c>
      <c r="S92" s="425"/>
      <c r="T92" s="82">
        <v>0</v>
      </c>
      <c r="U92" s="83" t="str">
        <f t="shared" ca="1" si="15"/>
        <v>lcdif.DATA[5]</v>
      </c>
      <c r="V92" s="425"/>
      <c r="W92" s="82">
        <v>0</v>
      </c>
      <c r="X92" s="83" t="str">
        <f t="shared" ca="1" si="11"/>
        <v>lcdif.DATA[5]</v>
      </c>
      <c r="Y92" s="428"/>
      <c r="Z92" s="82">
        <v>3</v>
      </c>
      <c r="AA92" s="83" t="str">
        <f t="shared" ca="1" si="12"/>
        <v>lpuart3.RX</v>
      </c>
      <c r="AB92" s="428"/>
      <c r="AC92" s="82">
        <v>2</v>
      </c>
      <c r="AD92" s="83" t="str">
        <f t="shared" ca="1" si="13"/>
        <v>flexpwm2.PWMB[1]</v>
      </c>
      <c r="AE92" s="425"/>
      <c r="AF92" s="82">
        <v>0</v>
      </c>
      <c r="AG92" s="83" t="str">
        <f t="shared" ca="1" si="14"/>
        <v>lcdif.DATA[5]</v>
      </c>
      <c r="AH92" s="430"/>
      <c r="AI92" s="82">
        <v>1</v>
      </c>
      <c r="AJ92" s="83" t="str">
        <f t="shared" ca="1" si="16"/>
        <v>qtimer4.TIMER0</v>
      </c>
      <c r="AK92" s="430"/>
      <c r="AL92" s="82">
        <v>1</v>
      </c>
      <c r="AM92" s="83" t="str">
        <f t="shared" ca="1" si="17"/>
        <v>qtimer4.TIMER0</v>
      </c>
      <c r="AN92" s="430"/>
      <c r="AO92" s="82">
        <v>2</v>
      </c>
      <c r="AP92" s="83" t="str">
        <f t="shared" ca="1" si="9"/>
        <v>flexpwm2.PWMB[1]</v>
      </c>
    </row>
    <row r="93" spans="2:42" s="15" customFormat="1" ht="13.5">
      <c r="B93" s="106" t="s">
        <v>787</v>
      </c>
      <c r="C93" s="107" t="str">
        <f>PinMuxInt!C93</f>
        <v>GPIO_B0_10</v>
      </c>
      <c r="D93" s="156" t="str">
        <f>IF(ISERROR(VLOOKUP(LEFT(PinMuxInt!D93,FIND(".",PinMuxInt!D93)-1),Alias!$A$1:$B$200,2,FALSE)),IF(ISERROR(FIND(".",PinMuxInt!D93)),"",LEFT(PinMuxInt!D93,FIND(".",PinMuxInt!D93)-1)),VLOOKUP(LEFT(PinMuxInt!D93,FIND(".",PinMuxInt!D93)-1),Alias!$A$1:$B$200,2,FALSE))&amp;IF(ISERROR(FIND(".",PinMuxInt!D93)),"",RIGHT(PinMuxInt!D93,LEN(PinMuxInt!D93)-FIND(".",PinMuxInt!D93)+1))</f>
        <v/>
      </c>
      <c r="E93" s="156" t="str">
        <f>IF(ISERROR(VLOOKUP(LEFT(PinMuxInt!E93,FIND(".",PinMuxInt!E93)-1),Alias!$A$1:$B$200,2,FALSE)),IF(ISERROR(FIND(".",PinMuxInt!E93)),"",LEFT(PinMuxInt!E93,FIND(".",PinMuxInt!E93)-1)),VLOOKUP(LEFT(PinMuxInt!E93,FIND(".",PinMuxInt!E93)-1),Alias!$A$1:$B$200,2,FALSE))&amp;IF(ISERROR(FIND(".",PinMuxInt!E93)),"",RIGHT(PinMuxInt!E93,LEN(PinMuxInt!E93)-FIND(".",PinMuxInt!E93)+1))</f>
        <v/>
      </c>
      <c r="F93" s="156" t="str">
        <f>IF(ISERROR(VLOOKUP(LEFT(PinMuxInt!F93,FIND(".",PinMuxInt!F93)-1),Alias!$A$1:$B$200,2,FALSE)),IF(ISERROR(FIND(".",PinMuxInt!F93)),"",LEFT(PinMuxInt!F93,FIND(".",PinMuxInt!F93)-1)),VLOOKUP(LEFT(PinMuxInt!F93,FIND(".",PinMuxInt!F93)-1),Alias!$A$1:$B$200,2,FALSE))&amp;IF(ISERROR(FIND(".",PinMuxInt!F93)),"",RIGHT(PinMuxInt!F93,LEN(PinMuxInt!F93)-FIND(".",PinMuxInt!F93)+1))</f>
        <v>lcdif.DATA[6]</v>
      </c>
      <c r="G93" s="156" t="str">
        <f>IF(ISERROR(VLOOKUP(LEFT(PinMuxInt!G93,FIND(".",PinMuxInt!G93)-1),Alias!$A$1:$B$200,2,FALSE)),IF(ISERROR(FIND(".",PinMuxInt!G93)),"",LEFT(PinMuxInt!G93,FIND(".",PinMuxInt!G93)-1)),VLOOKUP(LEFT(PinMuxInt!G93,FIND(".",PinMuxInt!G93)-1),Alias!$A$1:$B$200,2,FALSE))&amp;IF(ISERROR(FIND(".",PinMuxInt!G93)),"",RIGHT(PinMuxInt!G93,LEN(PinMuxInt!G93)-FIND(".",PinMuxInt!G93)+1))</f>
        <v>qtimer4.TIMER1</v>
      </c>
      <c r="H93" s="156" t="str">
        <f>IF(ISERROR(VLOOKUP(LEFT(PinMuxInt!H93,FIND(".",PinMuxInt!H93)-1),Alias!$A$1:$B$200,2,FALSE)),IF(ISERROR(FIND(".",PinMuxInt!H93)),"",LEFT(PinMuxInt!H93,FIND(".",PinMuxInt!H93)-1)),VLOOKUP(LEFT(PinMuxInt!H93,FIND(".",PinMuxInt!H93)-1),Alias!$A$1:$B$200,2,FALSE))&amp;IF(ISERROR(FIND(".",PinMuxInt!H93)),"",RIGHT(PinMuxInt!H93,LEN(PinMuxInt!H93)-FIND(".",PinMuxInt!H93)+1))</f>
        <v>flexpwm2.PWMA[2]</v>
      </c>
      <c r="I93" s="156" t="str">
        <f>IF(ISERROR(VLOOKUP(LEFT(PinMuxInt!I93,FIND(".",PinMuxInt!I93)-1),Alias!$A$1:$B$200,2,FALSE)),IF(ISERROR(FIND(".",PinMuxInt!I93)),"",LEFT(PinMuxInt!I93,FIND(".",PinMuxInt!I93)-1)),VLOOKUP(LEFT(PinMuxInt!I93,FIND(".",PinMuxInt!I93)-1),Alias!$A$1:$B$200,2,FALSE))&amp;IF(ISERROR(FIND(".",PinMuxInt!I93)),"",RIGHT(PinMuxInt!I93,LEN(PinMuxInt!I93)-FIND(".",PinMuxInt!I93)+1))</f>
        <v>sai1.TX_DATA[3]</v>
      </c>
      <c r="J93" s="156" t="str">
        <f>IF(ISERROR(VLOOKUP(LEFT(PinMuxInt!J93,FIND(".",PinMuxInt!J93)-1),Alias!$A$1:$B$200,2,FALSE)),IF(ISERROR(FIND(".",PinMuxInt!J93)),"",LEFT(PinMuxInt!J93,FIND(".",PinMuxInt!J93)-1)),VLOOKUP(LEFT(PinMuxInt!J93,FIND(".",PinMuxInt!J93)-1),Alias!$A$1:$B$200,2,FALSE))&amp;IF(ISERROR(FIND(".",PinMuxInt!J93)),"",RIGHT(PinMuxInt!J93,LEN(PinMuxInt!J93)-FIND(".",PinMuxInt!J93)+1))</f>
        <v>flexio2.FLEXIO[10]</v>
      </c>
      <c r="K93" s="156" t="str">
        <f>IF(ISERROR(VLOOKUP(LEFT(PinMuxInt!K93,FIND(".",PinMuxInt!K93)-1),Alias!$A$1:$B$200,2,FALSE)),IF(ISERROR(FIND(".",PinMuxInt!K93)),"",LEFT(PinMuxInt!K93,FIND(".",PinMuxInt!K93)-1)),VLOOKUP(LEFT(PinMuxInt!K93,FIND(".",PinMuxInt!K93)-1),Alias!$A$1:$B$200,2,FALSE))&amp;IF(ISERROR(FIND(".",PinMuxInt!K93)),"",RIGHT(PinMuxInt!K93,LEN(PinMuxInt!K93)-FIND(".",PinMuxInt!K93)+1))</f>
        <v>gpio2.IO[10]</v>
      </c>
      <c r="L93" s="156" t="str">
        <f>IF(ISERROR(VLOOKUP(LEFT(PinMuxInt!L93,FIND(".",PinMuxInt!L93)-1),Alias!$A$1:$B$200,2,FALSE)),IF(ISERROR(FIND(".",PinMuxInt!L93)),"",LEFT(PinMuxInt!L93,FIND(".",PinMuxInt!L93)-1)),VLOOKUP(LEFT(PinMuxInt!L93,FIND(".",PinMuxInt!L93)-1),Alias!$A$1:$B$200,2,FALSE))&amp;IF(ISERROR(FIND(".",PinMuxInt!L93)),"",RIGHT(PinMuxInt!L93,LEN(PinMuxInt!L93)-FIND(".",PinMuxInt!L93)+1))</f>
        <v>src.BT_CFG[6]</v>
      </c>
      <c r="M93" s="156" t="str">
        <f>IF(ISERROR(VLOOKUP(LEFT(PinMuxInt!M93,FIND(".",PinMuxInt!M93)-1),Alias!$A$1:$B$200,2,FALSE)),IF(ISERROR(FIND(".",PinMuxInt!M93)),"",LEFT(PinMuxInt!M93,FIND(".",PinMuxInt!M93)-1)),VLOOKUP(LEFT(PinMuxInt!M93,FIND(".",PinMuxInt!M93)-1),Alias!$A$1:$B$200,2,FALSE))&amp;IF(ISERROR(FIND(".",PinMuxInt!M93)),"",RIGHT(PinMuxInt!M93,LEN(PinMuxInt!M93)-FIND(".",PinMuxInt!M93)+1))</f>
        <v>tpsmp.HDATA[8]</v>
      </c>
      <c r="N93" s="157" t="str">
        <f>IF(ISERROR(VLOOKUP(LEFT(PinMuxInt!N93,FIND(".",PinMuxInt!N93)-1),Alias!$A$1:$B$200,2,FALSE)),IF(ISERROR(FIND(".",PinMuxInt!N93)),"",LEFT(PinMuxInt!N93,FIND(".",PinMuxInt!N93)-1)),VLOOKUP(LEFT(PinMuxInt!N93,FIND(".",PinMuxInt!N93)-1),Alias!$A$1:$B$200,2,FALSE))&amp;IF(ISERROR(FIND(".",PinMuxInt!N93)),"",RIGHT(PinMuxInt!N93,LEN(PinMuxInt!N93)-FIND(".",PinMuxInt!N93)+1))</f>
        <v>gpio2.IO[10]</v>
      </c>
      <c r="P93" s="425"/>
      <c r="Q93" s="82">
        <v>0</v>
      </c>
      <c r="R93" s="80" t="str">
        <f t="shared" ca="1" si="10"/>
        <v>lcdif.DATA[6]</v>
      </c>
      <c r="S93" s="425"/>
      <c r="T93" s="82">
        <v>0</v>
      </c>
      <c r="U93" s="83" t="str">
        <f t="shared" ca="1" si="15"/>
        <v>lcdif.DATA[6]</v>
      </c>
      <c r="V93" s="425"/>
      <c r="W93" s="82">
        <v>0</v>
      </c>
      <c r="X93" s="83" t="str">
        <f t="shared" ca="1" si="11"/>
        <v>lcdif.DATA[6]</v>
      </c>
      <c r="Y93" s="424" t="s">
        <v>1109</v>
      </c>
      <c r="Z93" s="82">
        <v>3</v>
      </c>
      <c r="AA93" s="83" t="str">
        <f t="shared" ca="1" si="12"/>
        <v>sai1.TX_DATA[3]</v>
      </c>
      <c r="AB93" s="424" t="s">
        <v>1109</v>
      </c>
      <c r="AC93" s="82">
        <v>3</v>
      </c>
      <c r="AD93" s="83" t="str">
        <f t="shared" ca="1" si="13"/>
        <v>sai1.TX_DATA[3]</v>
      </c>
      <c r="AE93" s="425"/>
      <c r="AF93" s="82">
        <v>0</v>
      </c>
      <c r="AG93" s="83" t="str">
        <f t="shared" ca="1" si="14"/>
        <v>lcdif.DATA[6]</v>
      </c>
      <c r="AH93" s="430"/>
      <c r="AI93" s="82">
        <v>1</v>
      </c>
      <c r="AJ93" s="83" t="str">
        <f t="shared" ca="1" si="16"/>
        <v>qtimer4.TIMER1</v>
      </c>
      <c r="AK93" s="430"/>
      <c r="AL93" s="82">
        <v>1</v>
      </c>
      <c r="AM93" s="83" t="str">
        <f t="shared" ca="1" si="17"/>
        <v>qtimer4.TIMER1</v>
      </c>
      <c r="AN93" s="430"/>
      <c r="AO93" s="82">
        <v>2</v>
      </c>
      <c r="AP93" s="83" t="str">
        <f t="shared" ca="1" si="9"/>
        <v>flexpwm2.PWMA[2]</v>
      </c>
    </row>
    <row r="94" spans="2:42" s="15" customFormat="1" ht="13.5">
      <c r="B94" s="106" t="s">
        <v>787</v>
      </c>
      <c r="C94" s="107" t="str">
        <f>PinMuxInt!C94</f>
        <v>GPIO_B0_11</v>
      </c>
      <c r="D94" s="156" t="str">
        <f>IF(ISERROR(VLOOKUP(LEFT(PinMuxInt!D94,FIND(".",PinMuxInt!D94)-1),Alias!$A$1:$B$200,2,FALSE)),IF(ISERROR(FIND(".",PinMuxInt!D94)),"",LEFT(PinMuxInt!D94,FIND(".",PinMuxInt!D94)-1)),VLOOKUP(LEFT(PinMuxInt!D94,FIND(".",PinMuxInt!D94)-1),Alias!$A$1:$B$200,2,FALSE))&amp;IF(ISERROR(FIND(".",PinMuxInt!D94)),"",RIGHT(PinMuxInt!D94,LEN(PinMuxInt!D94)-FIND(".",PinMuxInt!D94)+1))</f>
        <v/>
      </c>
      <c r="E94" s="156" t="str">
        <f>IF(ISERROR(VLOOKUP(LEFT(PinMuxInt!E94,FIND(".",PinMuxInt!E94)-1),Alias!$A$1:$B$200,2,FALSE)),IF(ISERROR(FIND(".",PinMuxInt!E94)),"",LEFT(PinMuxInt!E94,FIND(".",PinMuxInt!E94)-1)),VLOOKUP(LEFT(PinMuxInt!E94,FIND(".",PinMuxInt!E94)-1),Alias!$A$1:$B$200,2,FALSE))&amp;IF(ISERROR(FIND(".",PinMuxInt!E94)),"",RIGHT(PinMuxInt!E94,LEN(PinMuxInt!E94)-FIND(".",PinMuxInt!E94)+1))</f>
        <v/>
      </c>
      <c r="F94" s="156" t="str">
        <f>IF(ISERROR(VLOOKUP(LEFT(PinMuxInt!F94,FIND(".",PinMuxInt!F94)-1),Alias!$A$1:$B$200,2,FALSE)),IF(ISERROR(FIND(".",PinMuxInt!F94)),"",LEFT(PinMuxInt!F94,FIND(".",PinMuxInt!F94)-1)),VLOOKUP(LEFT(PinMuxInt!F94,FIND(".",PinMuxInt!F94)-1),Alias!$A$1:$B$200,2,FALSE))&amp;IF(ISERROR(FIND(".",PinMuxInt!F94)),"",RIGHT(PinMuxInt!F94,LEN(PinMuxInt!F94)-FIND(".",PinMuxInt!F94)+1))</f>
        <v>lcdif.DATA[7]</v>
      </c>
      <c r="G94" s="156" t="str">
        <f>IF(ISERROR(VLOOKUP(LEFT(PinMuxInt!G94,FIND(".",PinMuxInt!G94)-1),Alias!$A$1:$B$200,2,FALSE)),IF(ISERROR(FIND(".",PinMuxInt!G94)),"",LEFT(PinMuxInt!G94,FIND(".",PinMuxInt!G94)-1)),VLOOKUP(LEFT(PinMuxInt!G94,FIND(".",PinMuxInt!G94)-1),Alias!$A$1:$B$200,2,FALSE))&amp;IF(ISERROR(FIND(".",PinMuxInt!G94)),"",RIGHT(PinMuxInt!G94,LEN(PinMuxInt!G94)-FIND(".",PinMuxInt!G94)+1))</f>
        <v>qtimer4.TIMER2</v>
      </c>
      <c r="H94" s="156" t="str">
        <f>IF(ISERROR(VLOOKUP(LEFT(PinMuxInt!H94,FIND(".",PinMuxInt!H94)-1),Alias!$A$1:$B$200,2,FALSE)),IF(ISERROR(FIND(".",PinMuxInt!H94)),"",LEFT(PinMuxInt!H94,FIND(".",PinMuxInt!H94)-1)),VLOOKUP(LEFT(PinMuxInt!H94,FIND(".",PinMuxInt!H94)-1),Alias!$A$1:$B$200,2,FALSE))&amp;IF(ISERROR(FIND(".",PinMuxInt!H94)),"",RIGHT(PinMuxInt!H94,LEN(PinMuxInt!H94)-FIND(".",PinMuxInt!H94)+1))</f>
        <v>flexpwm2.PWMB[2]</v>
      </c>
      <c r="I94" s="156" t="str">
        <f>IF(ISERROR(VLOOKUP(LEFT(PinMuxInt!I94,FIND(".",PinMuxInt!I94)-1),Alias!$A$1:$B$200,2,FALSE)),IF(ISERROR(FIND(".",PinMuxInt!I94)),"",LEFT(PinMuxInt!I94,FIND(".",PinMuxInt!I94)-1)),VLOOKUP(LEFT(PinMuxInt!I94,FIND(".",PinMuxInt!I94)-1),Alias!$A$1:$B$200,2,FALSE))&amp;IF(ISERROR(FIND(".",PinMuxInt!I94)),"",RIGHT(PinMuxInt!I94,LEN(PinMuxInt!I94)-FIND(".",PinMuxInt!I94)+1))</f>
        <v>sai1.TX_DATA[2]</v>
      </c>
      <c r="J94" s="156" t="str">
        <f>IF(ISERROR(VLOOKUP(LEFT(PinMuxInt!J94,FIND(".",PinMuxInt!J94)-1),Alias!$A$1:$B$200,2,FALSE)),IF(ISERROR(FIND(".",PinMuxInt!J94)),"",LEFT(PinMuxInt!J94,FIND(".",PinMuxInt!J94)-1)),VLOOKUP(LEFT(PinMuxInt!J94,FIND(".",PinMuxInt!J94)-1),Alias!$A$1:$B$200,2,FALSE))&amp;IF(ISERROR(FIND(".",PinMuxInt!J94)),"",RIGHT(PinMuxInt!J94,LEN(PinMuxInt!J94)-FIND(".",PinMuxInt!J94)+1))</f>
        <v>flexio2.FLEXIO[11]</v>
      </c>
      <c r="K94" s="156" t="str">
        <f>IF(ISERROR(VLOOKUP(LEFT(PinMuxInt!K94,FIND(".",PinMuxInt!K94)-1),Alias!$A$1:$B$200,2,FALSE)),IF(ISERROR(FIND(".",PinMuxInt!K94)),"",LEFT(PinMuxInt!K94,FIND(".",PinMuxInt!K94)-1)),VLOOKUP(LEFT(PinMuxInt!K94,FIND(".",PinMuxInt!K94)-1),Alias!$A$1:$B$200,2,FALSE))&amp;IF(ISERROR(FIND(".",PinMuxInt!K94)),"",RIGHT(PinMuxInt!K94,LEN(PinMuxInt!K94)-FIND(".",PinMuxInt!K94)+1))</f>
        <v>gpio2.IO[11]</v>
      </c>
      <c r="L94" s="156" t="str">
        <f>IF(ISERROR(VLOOKUP(LEFT(PinMuxInt!L94,FIND(".",PinMuxInt!L94)-1),Alias!$A$1:$B$200,2,FALSE)),IF(ISERROR(FIND(".",PinMuxInt!L94)),"",LEFT(PinMuxInt!L94,FIND(".",PinMuxInt!L94)-1)),VLOOKUP(LEFT(PinMuxInt!L94,FIND(".",PinMuxInt!L94)-1),Alias!$A$1:$B$200,2,FALSE))&amp;IF(ISERROR(FIND(".",PinMuxInt!L94)),"",RIGHT(PinMuxInt!L94,LEN(PinMuxInt!L94)-FIND(".",PinMuxInt!L94)+1))</f>
        <v>src.BT_CFG[7]</v>
      </c>
      <c r="M94" s="156" t="str">
        <f>IF(ISERROR(VLOOKUP(LEFT(PinMuxInt!M94,FIND(".",PinMuxInt!M94)-1),Alias!$A$1:$B$200,2,FALSE)),IF(ISERROR(FIND(".",PinMuxInt!M94)),"",LEFT(PinMuxInt!M94,FIND(".",PinMuxInt!M94)-1)),VLOOKUP(LEFT(PinMuxInt!M94,FIND(".",PinMuxInt!M94)-1),Alias!$A$1:$B$200,2,FALSE))&amp;IF(ISERROR(FIND(".",PinMuxInt!M94)),"",RIGHT(PinMuxInt!M94,LEN(PinMuxInt!M94)-FIND(".",PinMuxInt!M94)+1))</f>
        <v>tpsmp.HDATA[9]</v>
      </c>
      <c r="N94" s="157" t="str">
        <f>IF(ISERROR(VLOOKUP(LEFT(PinMuxInt!N94,FIND(".",PinMuxInt!N94)-1),Alias!$A$1:$B$200,2,FALSE)),IF(ISERROR(FIND(".",PinMuxInt!N94)),"",LEFT(PinMuxInt!N94,FIND(".",PinMuxInt!N94)-1)),VLOOKUP(LEFT(PinMuxInt!N94,FIND(".",PinMuxInt!N94)-1),Alias!$A$1:$B$200,2,FALSE))&amp;IF(ISERROR(FIND(".",PinMuxInt!N94)),"",RIGHT(PinMuxInt!N94,LEN(PinMuxInt!N94)-FIND(".",PinMuxInt!N94)+1))</f>
        <v>gpio2.IO[11]</v>
      </c>
      <c r="P94" s="425"/>
      <c r="Q94" s="82">
        <v>0</v>
      </c>
      <c r="R94" s="80" t="str">
        <f t="shared" ca="1" si="10"/>
        <v>lcdif.DATA[7]</v>
      </c>
      <c r="S94" s="425"/>
      <c r="T94" s="82">
        <v>0</v>
      </c>
      <c r="U94" s="83" t="str">
        <f t="shared" ca="1" si="15"/>
        <v>lcdif.DATA[7]</v>
      </c>
      <c r="V94" s="425"/>
      <c r="W94" s="82">
        <v>0</v>
      </c>
      <c r="X94" s="83" t="str">
        <f t="shared" ca="1" si="11"/>
        <v>lcdif.DATA[7]</v>
      </c>
      <c r="Y94" s="430"/>
      <c r="Z94" s="82">
        <v>3</v>
      </c>
      <c r="AA94" s="83" t="str">
        <f t="shared" ca="1" si="12"/>
        <v>sai1.TX_DATA[2]</v>
      </c>
      <c r="AB94" s="430"/>
      <c r="AC94" s="82">
        <v>3</v>
      </c>
      <c r="AD94" s="83" t="str">
        <f t="shared" ca="1" si="13"/>
        <v>sai1.TX_DATA[2]</v>
      </c>
      <c r="AE94" s="425"/>
      <c r="AF94" s="82">
        <v>0</v>
      </c>
      <c r="AG94" s="83" t="str">
        <f t="shared" ca="1" si="14"/>
        <v>lcdif.DATA[7]</v>
      </c>
      <c r="AH94" s="428"/>
      <c r="AI94" s="82">
        <v>1</v>
      </c>
      <c r="AJ94" s="83" t="str">
        <f t="shared" ca="1" si="16"/>
        <v>qtimer4.TIMER2</v>
      </c>
      <c r="AK94" s="428"/>
      <c r="AL94" s="82">
        <v>1</v>
      </c>
      <c r="AM94" s="83" t="str">
        <f t="shared" ca="1" si="17"/>
        <v>qtimer4.TIMER2</v>
      </c>
      <c r="AN94" s="428"/>
      <c r="AO94" s="82">
        <v>2</v>
      </c>
      <c r="AP94" s="83" t="str">
        <f t="shared" ca="1" si="9"/>
        <v>flexpwm2.PWMB[2]</v>
      </c>
    </row>
    <row r="95" spans="2:42" s="15" customFormat="1" ht="13.5">
      <c r="B95" s="106" t="s">
        <v>787</v>
      </c>
      <c r="C95" s="107" t="str">
        <f>PinMuxInt!C95</f>
        <v>GPIO_B0_12</v>
      </c>
      <c r="D95" s="156" t="str">
        <f>IF(ISERROR(VLOOKUP(LEFT(PinMuxInt!D95,FIND(".",PinMuxInt!D95)-1),Alias!$A$1:$B$200,2,FALSE)),IF(ISERROR(FIND(".",PinMuxInt!D95)),"",LEFT(PinMuxInt!D95,FIND(".",PinMuxInt!D95)-1)),VLOOKUP(LEFT(PinMuxInt!D95,FIND(".",PinMuxInt!D95)-1),Alias!$A$1:$B$200,2,FALSE))&amp;IF(ISERROR(FIND(".",PinMuxInt!D95)),"",RIGHT(PinMuxInt!D95,LEN(PinMuxInt!D95)-FIND(".",PinMuxInt!D95)+1))</f>
        <v/>
      </c>
      <c r="E95" s="156" t="str">
        <f>IF(ISERROR(VLOOKUP(LEFT(PinMuxInt!E95,FIND(".",PinMuxInt!E95)-1),Alias!$A$1:$B$200,2,FALSE)),IF(ISERROR(FIND(".",PinMuxInt!E95)),"",LEFT(PinMuxInt!E95,FIND(".",PinMuxInt!E95)-1)),VLOOKUP(LEFT(PinMuxInt!E95,FIND(".",PinMuxInt!E95)-1),Alias!$A$1:$B$200,2,FALSE))&amp;IF(ISERROR(FIND(".",PinMuxInt!E95)),"",RIGHT(PinMuxInt!E95,LEN(PinMuxInt!E95)-FIND(".",PinMuxInt!E95)+1))</f>
        <v/>
      </c>
      <c r="F95" s="156" t="str">
        <f>IF(ISERROR(VLOOKUP(LEFT(PinMuxInt!F95,FIND(".",PinMuxInt!F95)-1),Alias!$A$1:$B$200,2,FALSE)),IF(ISERROR(FIND(".",PinMuxInt!F95)),"",LEFT(PinMuxInt!F95,FIND(".",PinMuxInt!F95)-1)),VLOOKUP(LEFT(PinMuxInt!F95,FIND(".",PinMuxInt!F95)-1),Alias!$A$1:$B$200,2,FALSE))&amp;IF(ISERROR(FIND(".",PinMuxInt!F95)),"",RIGHT(PinMuxInt!F95,LEN(PinMuxInt!F95)-FIND(".",PinMuxInt!F95)+1))</f>
        <v>lcdif.DATA[8]</v>
      </c>
      <c r="G95" s="156" t="str">
        <f>IF(ISERROR(VLOOKUP(LEFT(PinMuxInt!G95,FIND(".",PinMuxInt!G95)-1),Alias!$A$1:$B$200,2,FALSE)),IF(ISERROR(FIND(".",PinMuxInt!G95)),"",LEFT(PinMuxInt!G95,FIND(".",PinMuxInt!G95)-1)),VLOOKUP(LEFT(PinMuxInt!G95,FIND(".",PinMuxInt!G95)-1),Alias!$A$1:$B$200,2,FALSE))&amp;IF(ISERROR(FIND(".",PinMuxInt!G95)),"",RIGHT(PinMuxInt!G95,LEN(PinMuxInt!G95)-FIND(".",PinMuxInt!G95)+1))</f>
        <v>xbar1.XBAR_INOUT[10]</v>
      </c>
      <c r="H95" s="156" t="str">
        <f>IF(ISERROR(VLOOKUP(LEFT(PinMuxInt!H95,FIND(".",PinMuxInt!H95)-1),Alias!$A$1:$B$200,2,FALSE)),IF(ISERROR(FIND(".",PinMuxInt!H95)),"",LEFT(PinMuxInt!H95,FIND(".",PinMuxInt!H95)-1)),VLOOKUP(LEFT(PinMuxInt!H95,FIND(".",PinMuxInt!H95)-1),Alias!$A$1:$B$200,2,FALSE))&amp;IF(ISERROR(FIND(".",PinMuxInt!H95)),"",RIGHT(PinMuxInt!H95,LEN(PinMuxInt!H95)-FIND(".",PinMuxInt!H95)+1))</f>
        <v>cm7_mx6rt.TRACE_CLK</v>
      </c>
      <c r="I95" s="156" t="str">
        <f>IF(ISERROR(VLOOKUP(LEFT(PinMuxInt!I95,FIND(".",PinMuxInt!I95)-1),Alias!$A$1:$B$200,2,FALSE)),IF(ISERROR(FIND(".",PinMuxInt!I95)),"",LEFT(PinMuxInt!I95,FIND(".",PinMuxInt!I95)-1)),VLOOKUP(LEFT(PinMuxInt!I95,FIND(".",PinMuxInt!I95)-1),Alias!$A$1:$B$200,2,FALSE))&amp;IF(ISERROR(FIND(".",PinMuxInt!I95)),"",RIGHT(PinMuxInt!I95,LEN(PinMuxInt!I95)-FIND(".",PinMuxInt!I95)+1))</f>
        <v>sai1.TX_DATA[1]</v>
      </c>
      <c r="J95" s="156" t="str">
        <f>IF(ISERROR(VLOOKUP(LEFT(PinMuxInt!J95,FIND(".",PinMuxInt!J95)-1),Alias!$A$1:$B$200,2,FALSE)),IF(ISERROR(FIND(".",PinMuxInt!J95)),"",LEFT(PinMuxInt!J95,FIND(".",PinMuxInt!J95)-1)),VLOOKUP(LEFT(PinMuxInt!J95,FIND(".",PinMuxInt!J95)-1),Alias!$A$1:$B$200,2,FALSE))&amp;IF(ISERROR(FIND(".",PinMuxInt!J95)),"",RIGHT(PinMuxInt!J95,LEN(PinMuxInt!J95)-FIND(".",PinMuxInt!J95)+1))</f>
        <v>flexio2.FLEXIO[12]</v>
      </c>
      <c r="K95" s="156" t="str">
        <f>IF(ISERROR(VLOOKUP(LEFT(PinMuxInt!K95,FIND(".",PinMuxInt!K95)-1),Alias!$A$1:$B$200,2,FALSE)),IF(ISERROR(FIND(".",PinMuxInt!K95)),"",LEFT(PinMuxInt!K95,FIND(".",PinMuxInt!K95)-1)),VLOOKUP(LEFT(PinMuxInt!K95,FIND(".",PinMuxInt!K95)-1),Alias!$A$1:$B$200,2,FALSE))&amp;IF(ISERROR(FIND(".",PinMuxInt!K95)),"",RIGHT(PinMuxInt!K95,LEN(PinMuxInt!K95)-FIND(".",PinMuxInt!K95)+1))</f>
        <v>gpio2.IO[12]</v>
      </c>
      <c r="L95" s="156" t="str">
        <f>IF(ISERROR(VLOOKUP(LEFT(PinMuxInt!L95,FIND(".",PinMuxInt!L95)-1),Alias!$A$1:$B$200,2,FALSE)),IF(ISERROR(FIND(".",PinMuxInt!L95)),"",LEFT(PinMuxInt!L95,FIND(".",PinMuxInt!L95)-1)),VLOOKUP(LEFT(PinMuxInt!L95,FIND(".",PinMuxInt!L95)-1),Alias!$A$1:$B$200,2,FALSE))&amp;IF(ISERROR(FIND(".",PinMuxInt!L95)),"",RIGHT(PinMuxInt!L95,LEN(PinMuxInt!L95)-FIND(".",PinMuxInt!L95)+1))</f>
        <v>src.BT_CFG[8]</v>
      </c>
      <c r="M95" s="156" t="str">
        <f>IF(ISERROR(VLOOKUP(LEFT(PinMuxInt!M95,FIND(".",PinMuxInt!M95)-1),Alias!$A$1:$B$200,2,FALSE)),IF(ISERROR(FIND(".",PinMuxInt!M95)),"",LEFT(PinMuxInt!M95,FIND(".",PinMuxInt!M95)-1)),VLOOKUP(LEFT(PinMuxInt!M95,FIND(".",PinMuxInt!M95)-1),Alias!$A$1:$B$200,2,FALSE))&amp;IF(ISERROR(FIND(".",PinMuxInt!M95)),"",RIGHT(PinMuxInt!M95,LEN(PinMuxInt!M95)-FIND(".",PinMuxInt!M95)+1))</f>
        <v>tpsmp.HDATA[10]</v>
      </c>
      <c r="N95" s="157" t="str">
        <f>IF(ISERROR(VLOOKUP(LEFT(PinMuxInt!N95,FIND(".",PinMuxInt!N95)-1),Alias!$A$1:$B$200,2,FALSE)),IF(ISERROR(FIND(".",PinMuxInt!N95)),"",LEFT(PinMuxInt!N95,FIND(".",PinMuxInt!N95)-1)),VLOOKUP(LEFT(PinMuxInt!N95,FIND(".",PinMuxInt!N95)-1),Alias!$A$1:$B$200,2,FALSE))&amp;IF(ISERROR(FIND(".",PinMuxInt!N95)),"",RIGHT(PinMuxInt!N95,LEN(PinMuxInt!N95)-FIND(".",PinMuxInt!N95)+1))</f>
        <v>gpio2.IO[12]</v>
      </c>
      <c r="P95" s="425"/>
      <c r="Q95" s="82">
        <v>0</v>
      </c>
      <c r="R95" s="80" t="str">
        <f t="shared" ca="1" si="10"/>
        <v>lcdif.DATA[8]</v>
      </c>
      <c r="S95" s="425"/>
      <c r="T95" s="82">
        <v>0</v>
      </c>
      <c r="U95" s="83" t="str">
        <f t="shared" ca="1" si="15"/>
        <v>lcdif.DATA[8]</v>
      </c>
      <c r="V95" s="425"/>
      <c r="W95" s="82">
        <v>0</v>
      </c>
      <c r="X95" s="83" t="str">
        <f t="shared" ca="1" si="11"/>
        <v>lcdif.DATA[8]</v>
      </c>
      <c r="Y95" s="430"/>
      <c r="Z95" s="82">
        <v>3</v>
      </c>
      <c r="AA95" s="83" t="str">
        <f t="shared" ca="1" si="12"/>
        <v>sai1.TX_DATA[1]</v>
      </c>
      <c r="AB95" s="430"/>
      <c r="AC95" s="82">
        <v>3</v>
      </c>
      <c r="AD95" s="83" t="str">
        <f t="shared" ca="1" si="13"/>
        <v>sai1.TX_DATA[1]</v>
      </c>
      <c r="AE95" s="425"/>
      <c r="AF95" s="82">
        <v>0</v>
      </c>
      <c r="AG95" s="83" t="str">
        <f t="shared" ca="1" si="14"/>
        <v>lcdif.DATA[8]</v>
      </c>
      <c r="AH95" s="424" t="s">
        <v>1120</v>
      </c>
      <c r="AI95" s="82">
        <v>1</v>
      </c>
      <c r="AJ95" s="83" t="str">
        <f t="shared" ca="1" si="16"/>
        <v>xbar1.XBAR_INOUT[10]</v>
      </c>
      <c r="AK95" s="424" t="s">
        <v>1120</v>
      </c>
      <c r="AL95" s="11">
        <v>1</v>
      </c>
      <c r="AM95" s="83" t="str">
        <f t="shared" ca="1" si="17"/>
        <v>xbar1.XBAR_INOUT[10]</v>
      </c>
      <c r="AN95" s="424" t="s">
        <v>1120</v>
      </c>
      <c r="AO95" s="82">
        <v>1</v>
      </c>
      <c r="AP95" s="83" t="str">
        <f t="shared" ca="1" si="9"/>
        <v>xbar1.XBAR_INOUT[10]</v>
      </c>
    </row>
    <row r="96" spans="2:42" s="15" customFormat="1" ht="13.5">
      <c r="B96" s="106" t="s">
        <v>787</v>
      </c>
      <c r="C96" s="107" t="str">
        <f>PinMuxInt!C96</f>
        <v>GPIO_B0_13</v>
      </c>
      <c r="D96" s="156" t="str">
        <f>IF(ISERROR(VLOOKUP(LEFT(PinMuxInt!D96,FIND(".",PinMuxInt!D96)-1),Alias!$A$1:$B$200,2,FALSE)),IF(ISERROR(FIND(".",PinMuxInt!D96)),"",LEFT(PinMuxInt!D96,FIND(".",PinMuxInt!D96)-1)),VLOOKUP(LEFT(PinMuxInt!D96,FIND(".",PinMuxInt!D96)-1),Alias!$A$1:$B$200,2,FALSE))&amp;IF(ISERROR(FIND(".",PinMuxInt!D96)),"",RIGHT(PinMuxInt!D96,LEN(PinMuxInt!D96)-FIND(".",PinMuxInt!D96)+1))</f>
        <v/>
      </c>
      <c r="E96" s="156" t="str">
        <f>IF(ISERROR(VLOOKUP(LEFT(PinMuxInt!E96,FIND(".",PinMuxInt!E96)-1),Alias!$A$1:$B$200,2,FALSE)),IF(ISERROR(FIND(".",PinMuxInt!E96)),"",LEFT(PinMuxInt!E96,FIND(".",PinMuxInt!E96)-1)),VLOOKUP(LEFT(PinMuxInt!E96,FIND(".",PinMuxInt!E96)-1),Alias!$A$1:$B$200,2,FALSE))&amp;IF(ISERROR(FIND(".",PinMuxInt!E96)),"",RIGHT(PinMuxInt!E96,LEN(PinMuxInt!E96)-FIND(".",PinMuxInt!E96)+1))</f>
        <v/>
      </c>
      <c r="F96" s="156" t="str">
        <f>IF(ISERROR(VLOOKUP(LEFT(PinMuxInt!F96,FIND(".",PinMuxInt!F96)-1),Alias!$A$1:$B$200,2,FALSE)),IF(ISERROR(FIND(".",PinMuxInt!F96)),"",LEFT(PinMuxInt!F96,FIND(".",PinMuxInt!F96)-1)),VLOOKUP(LEFT(PinMuxInt!F96,FIND(".",PinMuxInt!F96)-1),Alias!$A$1:$B$200,2,FALSE))&amp;IF(ISERROR(FIND(".",PinMuxInt!F96)),"",RIGHT(PinMuxInt!F96,LEN(PinMuxInt!F96)-FIND(".",PinMuxInt!F96)+1))</f>
        <v>lcdif.DATA[9]</v>
      </c>
      <c r="G96" s="156" t="str">
        <f>IF(ISERROR(VLOOKUP(LEFT(PinMuxInt!G96,FIND(".",PinMuxInt!G96)-1),Alias!$A$1:$B$200,2,FALSE)),IF(ISERROR(FIND(".",PinMuxInt!G96)),"",LEFT(PinMuxInt!G96,FIND(".",PinMuxInt!G96)-1)),VLOOKUP(LEFT(PinMuxInt!G96,FIND(".",PinMuxInt!G96)-1),Alias!$A$1:$B$200,2,FALSE))&amp;IF(ISERROR(FIND(".",PinMuxInt!G96)),"",RIGHT(PinMuxInt!G96,LEN(PinMuxInt!G96)-FIND(".",PinMuxInt!G96)+1))</f>
        <v>xbar1.XBAR_INOUT[11]</v>
      </c>
      <c r="H96" s="156" t="str">
        <f>IF(ISERROR(VLOOKUP(LEFT(PinMuxInt!H96,FIND(".",PinMuxInt!H96)-1),Alias!$A$1:$B$200,2,FALSE)),IF(ISERROR(FIND(".",PinMuxInt!H96)),"",LEFT(PinMuxInt!H96,FIND(".",PinMuxInt!H96)-1)),VLOOKUP(LEFT(PinMuxInt!H96,FIND(".",PinMuxInt!H96)-1),Alias!$A$1:$B$200,2,FALSE))&amp;IF(ISERROR(FIND(".",PinMuxInt!H96)),"",RIGHT(PinMuxInt!H96,LEN(PinMuxInt!H96)-FIND(".",PinMuxInt!H96)+1))</f>
        <v>cm7_mx6rt.TRACE_SWO</v>
      </c>
      <c r="I96" s="156" t="str">
        <f>IF(ISERROR(VLOOKUP(LEFT(PinMuxInt!I96,FIND(".",PinMuxInt!I96)-1),Alias!$A$1:$B$200,2,FALSE)),IF(ISERROR(FIND(".",PinMuxInt!I96)),"",LEFT(PinMuxInt!I96,FIND(".",PinMuxInt!I96)-1)),VLOOKUP(LEFT(PinMuxInt!I96,FIND(".",PinMuxInt!I96)-1),Alias!$A$1:$B$200,2,FALSE))&amp;IF(ISERROR(FIND(".",PinMuxInt!I96)),"",RIGHT(PinMuxInt!I96,LEN(PinMuxInt!I96)-FIND(".",PinMuxInt!I96)+1))</f>
        <v>sai1.MCLK</v>
      </c>
      <c r="J96" s="156" t="str">
        <f>IF(ISERROR(VLOOKUP(LEFT(PinMuxInt!J96,FIND(".",PinMuxInt!J96)-1),Alias!$A$1:$B$200,2,FALSE)),IF(ISERROR(FIND(".",PinMuxInt!J96)),"",LEFT(PinMuxInt!J96,FIND(".",PinMuxInt!J96)-1)),VLOOKUP(LEFT(PinMuxInt!J96,FIND(".",PinMuxInt!J96)-1),Alias!$A$1:$B$200,2,FALSE))&amp;IF(ISERROR(FIND(".",PinMuxInt!J96)),"",RIGHT(PinMuxInt!J96,LEN(PinMuxInt!J96)-FIND(".",PinMuxInt!J96)+1))</f>
        <v>flexio2.FLEXIO[13]</v>
      </c>
      <c r="K96" s="156" t="str">
        <f>IF(ISERROR(VLOOKUP(LEFT(PinMuxInt!K96,FIND(".",PinMuxInt!K96)-1),Alias!$A$1:$B$200,2,FALSE)),IF(ISERROR(FIND(".",PinMuxInt!K96)),"",LEFT(PinMuxInt!K96,FIND(".",PinMuxInt!K96)-1)),VLOOKUP(LEFT(PinMuxInt!K96,FIND(".",PinMuxInt!K96)-1),Alias!$A$1:$B$200,2,FALSE))&amp;IF(ISERROR(FIND(".",PinMuxInt!K96)),"",RIGHT(PinMuxInt!K96,LEN(PinMuxInt!K96)-FIND(".",PinMuxInt!K96)+1))</f>
        <v>gpio2.IO[13]</v>
      </c>
      <c r="L96" s="156" t="str">
        <f>IF(ISERROR(VLOOKUP(LEFT(PinMuxInt!L96,FIND(".",PinMuxInt!L96)-1),Alias!$A$1:$B$200,2,FALSE)),IF(ISERROR(FIND(".",PinMuxInt!L96)),"",LEFT(PinMuxInt!L96,FIND(".",PinMuxInt!L96)-1)),VLOOKUP(LEFT(PinMuxInt!L96,FIND(".",PinMuxInt!L96)-1),Alias!$A$1:$B$200,2,FALSE))&amp;IF(ISERROR(FIND(".",PinMuxInt!L96)),"",RIGHT(PinMuxInt!L96,LEN(PinMuxInt!L96)-FIND(".",PinMuxInt!L96)+1))</f>
        <v>src.BT_CFG[9]</v>
      </c>
      <c r="M96" s="156" t="str">
        <f>IF(ISERROR(VLOOKUP(LEFT(PinMuxInt!M96,FIND(".",PinMuxInt!M96)-1),Alias!$A$1:$B$200,2,FALSE)),IF(ISERROR(FIND(".",PinMuxInt!M96)),"",LEFT(PinMuxInt!M96,FIND(".",PinMuxInt!M96)-1)),VLOOKUP(LEFT(PinMuxInt!M96,FIND(".",PinMuxInt!M96)-1),Alias!$A$1:$B$200,2,FALSE))&amp;IF(ISERROR(FIND(".",PinMuxInt!M96)),"",RIGHT(PinMuxInt!M96,LEN(PinMuxInt!M96)-FIND(".",PinMuxInt!M96)+1))</f>
        <v>tpsmp.HDATA[11]</v>
      </c>
      <c r="N96" s="157" t="str">
        <f>IF(ISERROR(VLOOKUP(LEFT(PinMuxInt!N96,FIND(".",PinMuxInt!N96)-1),Alias!$A$1:$B$200,2,FALSE)),IF(ISERROR(FIND(".",PinMuxInt!N96)),"",LEFT(PinMuxInt!N96,FIND(".",PinMuxInt!N96)-1)),VLOOKUP(LEFT(PinMuxInt!N96,FIND(".",PinMuxInt!N96)-1),Alias!$A$1:$B$200,2,FALSE))&amp;IF(ISERROR(FIND(".",PinMuxInt!N96)),"",RIGHT(PinMuxInt!N96,LEN(PinMuxInt!N96)-FIND(".",PinMuxInt!N96)+1))</f>
        <v>gpio2.IO[13]</v>
      </c>
      <c r="P96" s="425"/>
      <c r="Q96" s="82">
        <v>0</v>
      </c>
      <c r="R96" s="80" t="str">
        <f t="shared" ca="1" si="10"/>
        <v>lcdif.DATA[9]</v>
      </c>
      <c r="S96" s="425"/>
      <c r="T96" s="82">
        <v>0</v>
      </c>
      <c r="U96" s="83" t="str">
        <f t="shared" ca="1" si="15"/>
        <v>lcdif.DATA[9]</v>
      </c>
      <c r="V96" s="425"/>
      <c r="W96" s="82">
        <v>0</v>
      </c>
      <c r="X96" s="83" t="str">
        <f t="shared" ca="1" si="11"/>
        <v>lcdif.DATA[9]</v>
      </c>
      <c r="Y96" s="430"/>
      <c r="Z96" s="82">
        <v>3</v>
      </c>
      <c r="AA96" s="83" t="str">
        <f t="shared" ca="1" si="12"/>
        <v>sai1.MCLK</v>
      </c>
      <c r="AB96" s="430"/>
      <c r="AC96" s="82">
        <v>3</v>
      </c>
      <c r="AD96" s="83" t="str">
        <f t="shared" ca="1" si="13"/>
        <v>sai1.MCLK</v>
      </c>
      <c r="AE96" s="425"/>
      <c r="AF96" s="82">
        <v>0</v>
      </c>
      <c r="AG96" s="83" t="str">
        <f t="shared" ca="1" si="14"/>
        <v>lcdif.DATA[9]</v>
      </c>
      <c r="AH96" s="430"/>
      <c r="AI96" s="82">
        <v>1</v>
      </c>
      <c r="AJ96" s="83" t="str">
        <f t="shared" ca="1" si="16"/>
        <v>xbar1.XBAR_INOUT[11]</v>
      </c>
      <c r="AK96" s="430"/>
      <c r="AL96" s="11">
        <v>1</v>
      </c>
      <c r="AM96" s="83" t="str">
        <f t="shared" ca="1" si="17"/>
        <v>xbar1.XBAR_INOUT[11]</v>
      </c>
      <c r="AN96" s="430"/>
      <c r="AO96" s="82">
        <v>1</v>
      </c>
      <c r="AP96" s="83" t="str">
        <f t="shared" ca="1" si="9"/>
        <v>xbar1.XBAR_INOUT[11]</v>
      </c>
    </row>
    <row r="97" spans="2:42" s="15" customFormat="1" ht="13.5">
      <c r="B97" s="106" t="s">
        <v>787</v>
      </c>
      <c r="C97" s="107" t="str">
        <f>PinMuxInt!C97</f>
        <v>GPIO_B0_14</v>
      </c>
      <c r="D97" s="156" t="str">
        <f>IF(ISERROR(VLOOKUP(LEFT(PinMuxInt!D97,FIND(".",PinMuxInt!D97)-1),Alias!$A$1:$B$200,2,FALSE)),IF(ISERROR(FIND(".",PinMuxInt!D97)),"",LEFT(PinMuxInt!D97,FIND(".",PinMuxInt!D97)-1)),VLOOKUP(LEFT(PinMuxInt!D97,FIND(".",PinMuxInt!D97)-1),Alias!$A$1:$B$200,2,FALSE))&amp;IF(ISERROR(FIND(".",PinMuxInt!D97)),"",RIGHT(PinMuxInt!D97,LEN(PinMuxInt!D97)-FIND(".",PinMuxInt!D97)+1))</f>
        <v/>
      </c>
      <c r="E97" s="156" t="str">
        <f>IF(ISERROR(VLOOKUP(LEFT(PinMuxInt!E97,FIND(".",PinMuxInt!E97)-1),Alias!$A$1:$B$200,2,FALSE)),IF(ISERROR(FIND(".",PinMuxInt!E97)),"",LEFT(PinMuxInt!E97,FIND(".",PinMuxInt!E97)-1)),VLOOKUP(LEFT(PinMuxInt!E97,FIND(".",PinMuxInt!E97)-1),Alias!$A$1:$B$200,2,FALSE))&amp;IF(ISERROR(FIND(".",PinMuxInt!E97)),"",RIGHT(PinMuxInt!E97,LEN(PinMuxInt!E97)-FIND(".",PinMuxInt!E97)+1))</f>
        <v/>
      </c>
      <c r="F97" s="156" t="str">
        <f>IF(ISERROR(VLOOKUP(LEFT(PinMuxInt!F97,FIND(".",PinMuxInt!F97)-1),Alias!$A$1:$B$200,2,FALSE)),IF(ISERROR(FIND(".",PinMuxInt!F97)),"",LEFT(PinMuxInt!F97,FIND(".",PinMuxInt!F97)-1)),VLOOKUP(LEFT(PinMuxInt!F97,FIND(".",PinMuxInt!F97)-1),Alias!$A$1:$B$200,2,FALSE))&amp;IF(ISERROR(FIND(".",PinMuxInt!F97)),"",RIGHT(PinMuxInt!F97,LEN(PinMuxInt!F97)-FIND(".",PinMuxInt!F97)+1))</f>
        <v>lcdif.DATA[10]</v>
      </c>
      <c r="G97" s="156" t="str">
        <f>IF(ISERROR(VLOOKUP(LEFT(PinMuxInt!G97,FIND(".",PinMuxInt!G97)-1),Alias!$A$1:$B$200,2,FALSE)),IF(ISERROR(FIND(".",PinMuxInt!G97)),"",LEFT(PinMuxInt!G97,FIND(".",PinMuxInt!G97)-1)),VLOOKUP(LEFT(PinMuxInt!G97,FIND(".",PinMuxInt!G97)-1),Alias!$A$1:$B$200,2,FALSE))&amp;IF(ISERROR(FIND(".",PinMuxInt!G97)),"",RIGHT(PinMuxInt!G97,LEN(PinMuxInt!G97)-FIND(".",PinMuxInt!G97)+1))</f>
        <v>xbar1.XBAR_INOUT[12]</v>
      </c>
      <c r="H97" s="156" t="str">
        <f>IF(ISERROR(VLOOKUP(LEFT(PinMuxInt!H97,FIND(".",PinMuxInt!H97)-1),Alias!$A$1:$B$200,2,FALSE)),IF(ISERROR(FIND(".",PinMuxInt!H97)),"",LEFT(PinMuxInt!H97,FIND(".",PinMuxInt!H97)-1)),VLOOKUP(LEFT(PinMuxInt!H97,FIND(".",PinMuxInt!H97)-1),Alias!$A$1:$B$200,2,FALSE))&amp;IF(ISERROR(FIND(".",PinMuxInt!H97)),"",RIGHT(PinMuxInt!H97,LEN(PinMuxInt!H97)-FIND(".",PinMuxInt!H97)+1))</f>
        <v>cm7_mx6rt.TXEV</v>
      </c>
      <c r="I97" s="156" t="str">
        <f>IF(ISERROR(VLOOKUP(LEFT(PinMuxInt!I97,FIND(".",PinMuxInt!I97)-1),Alias!$A$1:$B$200,2,FALSE)),IF(ISERROR(FIND(".",PinMuxInt!I97)),"",LEFT(PinMuxInt!I97,FIND(".",PinMuxInt!I97)-1)),VLOOKUP(LEFT(PinMuxInt!I97,FIND(".",PinMuxInt!I97)-1),Alias!$A$1:$B$200,2,FALSE))&amp;IF(ISERROR(FIND(".",PinMuxInt!I97)),"",RIGHT(PinMuxInt!I97,LEN(PinMuxInt!I97)-FIND(".",PinMuxInt!I97)+1))</f>
        <v>sai1.RX_SYNC</v>
      </c>
      <c r="J97" s="156" t="str">
        <f>IF(ISERROR(VLOOKUP(LEFT(PinMuxInt!J97,FIND(".",PinMuxInt!J97)-1),Alias!$A$1:$B$200,2,FALSE)),IF(ISERROR(FIND(".",PinMuxInt!J97)),"",LEFT(PinMuxInt!J97,FIND(".",PinMuxInt!J97)-1)),VLOOKUP(LEFT(PinMuxInt!J97,FIND(".",PinMuxInt!J97)-1),Alias!$A$1:$B$200,2,FALSE))&amp;IF(ISERROR(FIND(".",PinMuxInt!J97)),"",RIGHT(PinMuxInt!J97,LEN(PinMuxInt!J97)-FIND(".",PinMuxInt!J97)+1))</f>
        <v>flexio2.FLEXIO[14]</v>
      </c>
      <c r="K97" s="156" t="str">
        <f>IF(ISERROR(VLOOKUP(LEFT(PinMuxInt!K97,FIND(".",PinMuxInt!K97)-1),Alias!$A$1:$B$200,2,FALSE)),IF(ISERROR(FIND(".",PinMuxInt!K97)),"",LEFT(PinMuxInt!K97,FIND(".",PinMuxInt!K97)-1)),VLOOKUP(LEFT(PinMuxInt!K97,FIND(".",PinMuxInt!K97)-1),Alias!$A$1:$B$200,2,FALSE))&amp;IF(ISERROR(FIND(".",PinMuxInt!K97)),"",RIGHT(PinMuxInt!K97,LEN(PinMuxInt!K97)-FIND(".",PinMuxInt!K97)+1))</f>
        <v>gpio2.IO[14]</v>
      </c>
      <c r="L97" s="156" t="str">
        <f>IF(ISERROR(VLOOKUP(LEFT(PinMuxInt!L97,FIND(".",PinMuxInt!L97)-1),Alias!$A$1:$B$200,2,FALSE)),IF(ISERROR(FIND(".",PinMuxInt!L97)),"",LEFT(PinMuxInt!L97,FIND(".",PinMuxInt!L97)-1)),VLOOKUP(LEFT(PinMuxInt!L97,FIND(".",PinMuxInt!L97)-1),Alias!$A$1:$B$200,2,FALSE))&amp;IF(ISERROR(FIND(".",PinMuxInt!L97)),"",RIGHT(PinMuxInt!L97,LEN(PinMuxInt!L97)-FIND(".",PinMuxInt!L97)+1))</f>
        <v>src.BT_CFG[10]</v>
      </c>
      <c r="M97" s="156" t="str">
        <f>IF(ISERROR(VLOOKUP(LEFT(PinMuxInt!M97,FIND(".",PinMuxInt!M97)-1),Alias!$A$1:$B$200,2,FALSE)),IF(ISERROR(FIND(".",PinMuxInt!M97)),"",LEFT(PinMuxInt!M97,FIND(".",PinMuxInt!M97)-1)),VLOOKUP(LEFT(PinMuxInt!M97,FIND(".",PinMuxInt!M97)-1),Alias!$A$1:$B$200,2,FALSE))&amp;IF(ISERROR(FIND(".",PinMuxInt!M97)),"",RIGHT(PinMuxInt!M97,LEN(PinMuxInt!M97)-FIND(".",PinMuxInt!M97)+1))</f>
        <v>tpsmp.HDATA[12]</v>
      </c>
      <c r="N97" s="157" t="str">
        <f>IF(ISERROR(VLOOKUP(LEFT(PinMuxInt!N97,FIND(".",PinMuxInt!N97)-1),Alias!$A$1:$B$200,2,FALSE)),IF(ISERROR(FIND(".",PinMuxInt!N97)),"",LEFT(PinMuxInt!N97,FIND(".",PinMuxInt!N97)-1)),VLOOKUP(LEFT(PinMuxInt!N97,FIND(".",PinMuxInt!N97)-1),Alias!$A$1:$B$200,2,FALSE))&amp;IF(ISERROR(FIND(".",PinMuxInt!N97)),"",RIGHT(PinMuxInt!N97,LEN(PinMuxInt!N97)-FIND(".",PinMuxInt!N97)+1))</f>
        <v>gpio2.IO[14]</v>
      </c>
      <c r="P97" s="425"/>
      <c r="Q97" s="82">
        <v>0</v>
      </c>
      <c r="R97" s="80" t="str">
        <f t="shared" ca="1" si="10"/>
        <v>lcdif.DATA[10]</v>
      </c>
      <c r="S97" s="425"/>
      <c r="T97" s="82">
        <v>0</v>
      </c>
      <c r="U97" s="83" t="str">
        <f t="shared" ca="1" si="15"/>
        <v>lcdif.DATA[10]</v>
      </c>
      <c r="V97" s="425"/>
      <c r="W97" s="82">
        <v>0</v>
      </c>
      <c r="X97" s="83" t="str">
        <f t="shared" ca="1" si="11"/>
        <v>lcdif.DATA[10]</v>
      </c>
      <c r="Y97" s="430"/>
      <c r="Z97" s="82">
        <v>3</v>
      </c>
      <c r="AA97" s="83" t="str">
        <f t="shared" ca="1" si="12"/>
        <v>sai1.RX_SYNC</v>
      </c>
      <c r="AB97" s="430"/>
      <c r="AC97" s="82">
        <v>3</v>
      </c>
      <c r="AD97" s="83" t="str">
        <f t="shared" ca="1" si="13"/>
        <v>sai1.RX_SYNC</v>
      </c>
      <c r="AE97" s="425"/>
      <c r="AF97" s="82">
        <v>0</v>
      </c>
      <c r="AG97" s="83" t="str">
        <f t="shared" ca="1" si="14"/>
        <v>lcdif.DATA[10]</v>
      </c>
      <c r="AH97" s="430"/>
      <c r="AI97" s="82">
        <v>1</v>
      </c>
      <c r="AJ97" s="83" t="str">
        <f t="shared" ca="1" si="16"/>
        <v>xbar1.XBAR_INOUT[12]</v>
      </c>
      <c r="AK97" s="430"/>
      <c r="AL97" s="11">
        <v>1</v>
      </c>
      <c r="AM97" s="83" t="str">
        <f t="shared" ca="1" si="17"/>
        <v>xbar1.XBAR_INOUT[12]</v>
      </c>
      <c r="AN97" s="430"/>
      <c r="AO97" s="82">
        <v>1</v>
      </c>
      <c r="AP97" s="83" t="str">
        <f t="shared" ca="1" si="9"/>
        <v>xbar1.XBAR_INOUT[12]</v>
      </c>
    </row>
    <row r="98" spans="2:42" s="15" customFormat="1" ht="13.5">
      <c r="B98" s="106" t="s">
        <v>787</v>
      </c>
      <c r="C98" s="107" t="str">
        <f>PinMuxInt!C98</f>
        <v>GPIO_B0_15</v>
      </c>
      <c r="D98" s="156" t="str">
        <f>IF(ISERROR(VLOOKUP(LEFT(PinMuxInt!D98,FIND(".",PinMuxInt!D98)-1),Alias!$A$1:$B$200,2,FALSE)),IF(ISERROR(FIND(".",PinMuxInt!D98)),"",LEFT(PinMuxInt!D98,FIND(".",PinMuxInt!D98)-1)),VLOOKUP(LEFT(PinMuxInt!D98,FIND(".",PinMuxInt!D98)-1),Alias!$A$1:$B$200,2,FALSE))&amp;IF(ISERROR(FIND(".",PinMuxInt!D98)),"",RIGHT(PinMuxInt!D98,LEN(PinMuxInt!D98)-FIND(".",PinMuxInt!D98)+1))</f>
        <v/>
      </c>
      <c r="E98" s="156" t="str">
        <f>IF(ISERROR(VLOOKUP(LEFT(PinMuxInt!E98,FIND(".",PinMuxInt!E98)-1),Alias!$A$1:$B$200,2,FALSE)),IF(ISERROR(FIND(".",PinMuxInt!E98)),"",LEFT(PinMuxInt!E98,FIND(".",PinMuxInt!E98)-1)),VLOOKUP(LEFT(PinMuxInt!E98,FIND(".",PinMuxInt!E98)-1),Alias!$A$1:$B$200,2,FALSE))&amp;IF(ISERROR(FIND(".",PinMuxInt!E98)),"",RIGHT(PinMuxInt!E98,LEN(PinMuxInt!E98)-FIND(".",PinMuxInt!E98)+1))</f>
        <v/>
      </c>
      <c r="F98" s="156" t="str">
        <f>IF(ISERROR(VLOOKUP(LEFT(PinMuxInt!F98,FIND(".",PinMuxInt!F98)-1),Alias!$A$1:$B$200,2,FALSE)),IF(ISERROR(FIND(".",PinMuxInt!F98)),"",LEFT(PinMuxInt!F98,FIND(".",PinMuxInt!F98)-1)),VLOOKUP(LEFT(PinMuxInt!F98,FIND(".",PinMuxInt!F98)-1),Alias!$A$1:$B$200,2,FALSE))&amp;IF(ISERROR(FIND(".",PinMuxInt!F98)),"",RIGHT(PinMuxInt!F98,LEN(PinMuxInt!F98)-FIND(".",PinMuxInt!F98)+1))</f>
        <v>lcdif.DATA[11]</v>
      </c>
      <c r="G98" s="156" t="str">
        <f>IF(ISERROR(VLOOKUP(LEFT(PinMuxInt!G98,FIND(".",PinMuxInt!G98)-1),Alias!$A$1:$B$200,2,FALSE)),IF(ISERROR(FIND(".",PinMuxInt!G98)),"",LEFT(PinMuxInt!G98,FIND(".",PinMuxInt!G98)-1)),VLOOKUP(LEFT(PinMuxInt!G98,FIND(".",PinMuxInt!G98)-1),Alias!$A$1:$B$200,2,FALSE))&amp;IF(ISERROR(FIND(".",PinMuxInt!G98)),"",RIGHT(PinMuxInt!G98,LEN(PinMuxInt!G98)-FIND(".",PinMuxInt!G98)+1))</f>
        <v>xbar1.XBAR_INOUT[13]</v>
      </c>
      <c r="H98" s="156" t="str">
        <f>IF(ISERROR(VLOOKUP(LEFT(PinMuxInt!H98,FIND(".",PinMuxInt!H98)-1),Alias!$A$1:$B$200,2,FALSE)),IF(ISERROR(FIND(".",PinMuxInt!H98)),"",LEFT(PinMuxInt!H98,FIND(".",PinMuxInt!H98)-1)),VLOOKUP(LEFT(PinMuxInt!H98,FIND(".",PinMuxInt!H98)-1),Alias!$A$1:$B$200,2,FALSE))&amp;IF(ISERROR(FIND(".",PinMuxInt!H98)),"",RIGHT(PinMuxInt!H98,LEN(PinMuxInt!H98)-FIND(".",PinMuxInt!H98)+1))</f>
        <v>cm7_mx6rt.RXEV</v>
      </c>
      <c r="I98" s="156" t="str">
        <f>IF(ISERROR(VLOOKUP(LEFT(PinMuxInt!I98,FIND(".",PinMuxInt!I98)-1),Alias!$A$1:$B$200,2,FALSE)),IF(ISERROR(FIND(".",PinMuxInt!I98)),"",LEFT(PinMuxInt!I98,FIND(".",PinMuxInt!I98)-1)),VLOOKUP(LEFT(PinMuxInt!I98,FIND(".",PinMuxInt!I98)-1),Alias!$A$1:$B$200,2,FALSE))&amp;IF(ISERROR(FIND(".",PinMuxInt!I98)),"",RIGHT(PinMuxInt!I98,LEN(PinMuxInt!I98)-FIND(".",PinMuxInt!I98)+1))</f>
        <v>sai1.RX_BCLK</v>
      </c>
      <c r="J98" s="156" t="str">
        <f>IF(ISERROR(VLOOKUP(LEFT(PinMuxInt!J98,FIND(".",PinMuxInt!J98)-1),Alias!$A$1:$B$200,2,FALSE)),IF(ISERROR(FIND(".",PinMuxInt!J98)),"",LEFT(PinMuxInt!J98,FIND(".",PinMuxInt!J98)-1)),VLOOKUP(LEFT(PinMuxInt!J98,FIND(".",PinMuxInt!J98)-1),Alias!$A$1:$B$200,2,FALSE))&amp;IF(ISERROR(FIND(".",PinMuxInt!J98)),"",RIGHT(PinMuxInt!J98,LEN(PinMuxInt!J98)-FIND(".",PinMuxInt!J98)+1))</f>
        <v>flexio2.FLEXIO[15]</v>
      </c>
      <c r="K98" s="156" t="str">
        <f>IF(ISERROR(VLOOKUP(LEFT(PinMuxInt!K98,FIND(".",PinMuxInt!K98)-1),Alias!$A$1:$B$200,2,FALSE)),IF(ISERROR(FIND(".",PinMuxInt!K98)),"",LEFT(PinMuxInt!K98,FIND(".",PinMuxInt!K98)-1)),VLOOKUP(LEFT(PinMuxInt!K98,FIND(".",PinMuxInt!K98)-1),Alias!$A$1:$B$200,2,FALSE))&amp;IF(ISERROR(FIND(".",PinMuxInt!K98)),"",RIGHT(PinMuxInt!K98,LEN(PinMuxInt!K98)-FIND(".",PinMuxInt!K98)+1))</f>
        <v>gpio2.IO[15]</v>
      </c>
      <c r="L98" s="156" t="str">
        <f>IF(ISERROR(VLOOKUP(LEFT(PinMuxInt!L98,FIND(".",PinMuxInt!L98)-1),Alias!$A$1:$B$200,2,FALSE)),IF(ISERROR(FIND(".",PinMuxInt!L98)),"",LEFT(PinMuxInt!L98,FIND(".",PinMuxInt!L98)-1)),VLOOKUP(LEFT(PinMuxInt!L98,FIND(".",PinMuxInt!L98)-1),Alias!$A$1:$B$200,2,FALSE))&amp;IF(ISERROR(FIND(".",PinMuxInt!L98)),"",RIGHT(PinMuxInt!L98,LEN(PinMuxInt!L98)-FIND(".",PinMuxInt!L98)+1))</f>
        <v>src.BT_CFG[11]</v>
      </c>
      <c r="M98" s="156" t="str">
        <f>IF(ISERROR(VLOOKUP(LEFT(PinMuxInt!M98,FIND(".",PinMuxInt!M98)-1),Alias!$A$1:$B$200,2,FALSE)),IF(ISERROR(FIND(".",PinMuxInt!M98)),"",LEFT(PinMuxInt!M98,FIND(".",PinMuxInt!M98)-1)),VLOOKUP(LEFT(PinMuxInt!M98,FIND(".",PinMuxInt!M98)-1),Alias!$A$1:$B$200,2,FALSE))&amp;IF(ISERROR(FIND(".",PinMuxInt!M98)),"",RIGHT(PinMuxInt!M98,LEN(PinMuxInt!M98)-FIND(".",PinMuxInt!M98)+1))</f>
        <v>tpsmp.HDATA[13]</v>
      </c>
      <c r="N98" s="157" t="str">
        <f>IF(ISERROR(VLOOKUP(LEFT(PinMuxInt!N98,FIND(".",PinMuxInt!N98)-1),Alias!$A$1:$B$200,2,FALSE)),IF(ISERROR(FIND(".",PinMuxInt!N98)),"",LEFT(PinMuxInt!N98,FIND(".",PinMuxInt!N98)-1)),VLOOKUP(LEFT(PinMuxInt!N98,FIND(".",PinMuxInt!N98)-1),Alias!$A$1:$B$200,2,FALSE))&amp;IF(ISERROR(FIND(".",PinMuxInt!N98)),"",RIGHT(PinMuxInt!N98,LEN(PinMuxInt!N98)-FIND(".",PinMuxInt!N98)+1))</f>
        <v>gpio2.IO[15]</v>
      </c>
      <c r="P98" s="425"/>
      <c r="Q98" s="82">
        <v>0</v>
      </c>
      <c r="R98" s="80" t="str">
        <f t="shared" ca="1" si="10"/>
        <v>lcdif.DATA[11]</v>
      </c>
      <c r="S98" s="425"/>
      <c r="T98" s="82">
        <v>0</v>
      </c>
      <c r="U98" s="83" t="str">
        <f t="shared" ca="1" si="15"/>
        <v>lcdif.DATA[11]</v>
      </c>
      <c r="V98" s="425"/>
      <c r="W98" s="82">
        <v>0</v>
      </c>
      <c r="X98" s="83" t="str">
        <f t="shared" ca="1" si="11"/>
        <v>lcdif.DATA[11]</v>
      </c>
      <c r="Y98" s="430"/>
      <c r="Z98" s="82">
        <v>3</v>
      </c>
      <c r="AA98" s="83" t="str">
        <f t="shared" ca="1" si="12"/>
        <v>sai1.RX_BCLK</v>
      </c>
      <c r="AB98" s="430"/>
      <c r="AC98" s="82">
        <v>3</v>
      </c>
      <c r="AD98" s="83" t="str">
        <f t="shared" ca="1" si="13"/>
        <v>sai1.RX_BCLK</v>
      </c>
      <c r="AE98" s="425"/>
      <c r="AF98" s="82">
        <v>0</v>
      </c>
      <c r="AG98" s="83" t="str">
        <f t="shared" ca="1" si="14"/>
        <v>lcdif.DATA[11]</v>
      </c>
      <c r="AH98" s="430"/>
      <c r="AI98" s="82">
        <v>1</v>
      </c>
      <c r="AJ98" s="83" t="str">
        <f t="shared" ca="1" si="16"/>
        <v>xbar1.XBAR_INOUT[13]</v>
      </c>
      <c r="AK98" s="430"/>
      <c r="AL98" s="11">
        <v>1</v>
      </c>
      <c r="AM98" s="83" t="str">
        <f t="shared" ca="1" si="17"/>
        <v>xbar1.XBAR_INOUT[13]</v>
      </c>
      <c r="AN98" s="430"/>
      <c r="AO98" s="82">
        <v>1</v>
      </c>
      <c r="AP98" s="83" t="str">
        <f t="shared" ca="1" si="9"/>
        <v>xbar1.XBAR_INOUT[13]</v>
      </c>
    </row>
    <row r="99" spans="2:42" s="15" customFormat="1" ht="13.5">
      <c r="B99" s="106" t="s">
        <v>787</v>
      </c>
      <c r="C99" s="107" t="str">
        <f>PinMuxInt!C99</f>
        <v>GPIO_B1_00</v>
      </c>
      <c r="D99" s="156" t="str">
        <f>IF(ISERROR(VLOOKUP(LEFT(PinMuxInt!D99,FIND(".",PinMuxInt!D99)-1),Alias!$A$1:$B$200,2,FALSE)),IF(ISERROR(FIND(".",PinMuxInt!D99)),"",LEFT(PinMuxInt!D99,FIND(".",PinMuxInt!D99)-1)),VLOOKUP(LEFT(PinMuxInt!D99,FIND(".",PinMuxInt!D99)-1),Alias!$A$1:$B$200,2,FALSE))&amp;IF(ISERROR(FIND(".",PinMuxInt!D99)),"",RIGHT(PinMuxInt!D99,LEN(PinMuxInt!D99)-FIND(".",PinMuxInt!D99)+1))</f>
        <v/>
      </c>
      <c r="E99" s="156" t="str">
        <f>IF(ISERROR(VLOOKUP(LEFT(PinMuxInt!E99,FIND(".",PinMuxInt!E99)-1),Alias!$A$1:$B$200,2,FALSE)),IF(ISERROR(FIND(".",PinMuxInt!E99)),"",LEFT(PinMuxInt!E99,FIND(".",PinMuxInt!E99)-1)),VLOOKUP(LEFT(PinMuxInt!E99,FIND(".",PinMuxInt!E99)-1),Alias!$A$1:$B$200,2,FALSE))&amp;IF(ISERROR(FIND(".",PinMuxInt!E99)),"",RIGHT(PinMuxInt!E99,LEN(PinMuxInt!E99)-FIND(".",PinMuxInt!E99)+1))</f>
        <v/>
      </c>
      <c r="F99" s="156" t="str">
        <f>IF(ISERROR(VLOOKUP(LEFT(PinMuxInt!F99,FIND(".",PinMuxInt!F99)-1),Alias!$A$1:$B$200,2,FALSE)),IF(ISERROR(FIND(".",PinMuxInt!F99)),"",LEFT(PinMuxInt!F99,FIND(".",PinMuxInt!F99)-1)),VLOOKUP(LEFT(PinMuxInt!F99,FIND(".",PinMuxInt!F99)-1),Alias!$A$1:$B$200,2,FALSE))&amp;IF(ISERROR(FIND(".",PinMuxInt!F99)),"",RIGHT(PinMuxInt!F99,LEN(PinMuxInt!F99)-FIND(".",PinMuxInt!F99)+1))</f>
        <v>lcdif.DATA[12]</v>
      </c>
      <c r="G99" s="156" t="str">
        <f>IF(ISERROR(VLOOKUP(LEFT(PinMuxInt!G99,FIND(".",PinMuxInt!G99)-1),Alias!$A$1:$B$200,2,FALSE)),IF(ISERROR(FIND(".",PinMuxInt!G99)),"",LEFT(PinMuxInt!G99,FIND(".",PinMuxInt!G99)-1)),VLOOKUP(LEFT(PinMuxInt!G99,FIND(".",PinMuxInt!G99)-1),Alias!$A$1:$B$200,2,FALSE))&amp;IF(ISERROR(FIND(".",PinMuxInt!G99)),"",RIGHT(PinMuxInt!G99,LEN(PinMuxInt!G99)-FIND(".",PinMuxInt!G99)+1))</f>
        <v>xbar1.XBAR_INOUT[14]</v>
      </c>
      <c r="H99" s="156" t="str">
        <f>IF(ISERROR(VLOOKUP(LEFT(PinMuxInt!H99,FIND(".",PinMuxInt!H99)-1),Alias!$A$1:$B$200,2,FALSE)),IF(ISERROR(FIND(".",PinMuxInt!H99)),"",LEFT(PinMuxInt!H99,FIND(".",PinMuxInt!H99)-1)),VLOOKUP(LEFT(PinMuxInt!H99,FIND(".",PinMuxInt!H99)-1),Alias!$A$1:$B$200,2,FALSE))&amp;IF(ISERROR(FIND(".",PinMuxInt!H99)),"",RIGHT(PinMuxInt!H99,LEN(PinMuxInt!H99)-FIND(".",PinMuxInt!H99)+1))</f>
        <v>lpuart4.TX</v>
      </c>
      <c r="I99" s="156" t="str">
        <f>IF(ISERROR(VLOOKUP(LEFT(PinMuxInt!I99,FIND(".",PinMuxInt!I99)-1),Alias!$A$1:$B$200,2,FALSE)),IF(ISERROR(FIND(".",PinMuxInt!I99)),"",LEFT(PinMuxInt!I99,FIND(".",PinMuxInt!I99)-1)),VLOOKUP(LEFT(PinMuxInt!I99,FIND(".",PinMuxInt!I99)-1),Alias!$A$1:$B$200,2,FALSE))&amp;IF(ISERROR(FIND(".",PinMuxInt!I99)),"",RIGHT(PinMuxInt!I99,LEN(PinMuxInt!I99)-FIND(".",PinMuxInt!I99)+1))</f>
        <v>sai1.RX_DATA[0]</v>
      </c>
      <c r="J99" s="156" t="str">
        <f>IF(ISERROR(VLOOKUP(LEFT(PinMuxInt!J99,FIND(".",PinMuxInt!J99)-1),Alias!$A$1:$B$200,2,FALSE)),IF(ISERROR(FIND(".",PinMuxInt!J99)),"",LEFT(PinMuxInt!J99,FIND(".",PinMuxInt!J99)-1)),VLOOKUP(LEFT(PinMuxInt!J99,FIND(".",PinMuxInt!J99)-1),Alias!$A$1:$B$200,2,FALSE))&amp;IF(ISERROR(FIND(".",PinMuxInt!J99)),"",RIGHT(PinMuxInt!J99,LEN(PinMuxInt!J99)-FIND(".",PinMuxInt!J99)+1))</f>
        <v>flexio2.FLEXIO[16]</v>
      </c>
      <c r="K99" s="156" t="str">
        <f>IF(ISERROR(VLOOKUP(LEFT(PinMuxInt!K99,FIND(".",PinMuxInt!K99)-1),Alias!$A$1:$B$200,2,FALSE)),IF(ISERROR(FIND(".",PinMuxInt!K99)),"",LEFT(PinMuxInt!K99,FIND(".",PinMuxInt!K99)-1)),VLOOKUP(LEFT(PinMuxInt!K99,FIND(".",PinMuxInt!K99)-1),Alias!$A$1:$B$200,2,FALSE))&amp;IF(ISERROR(FIND(".",PinMuxInt!K99)),"",RIGHT(PinMuxInt!K99,LEN(PinMuxInt!K99)-FIND(".",PinMuxInt!K99)+1))</f>
        <v>gpio2.IO[16]</v>
      </c>
      <c r="L99" s="156" t="str">
        <f>IF(ISERROR(VLOOKUP(LEFT(PinMuxInt!L99,FIND(".",PinMuxInt!L99)-1),Alias!$A$1:$B$200,2,FALSE)),IF(ISERROR(FIND(".",PinMuxInt!L99)),"",LEFT(PinMuxInt!L99,FIND(".",PinMuxInt!L99)-1)),VLOOKUP(LEFT(PinMuxInt!L99,FIND(".",PinMuxInt!L99)-1),Alias!$A$1:$B$200,2,FALSE))&amp;IF(ISERROR(FIND(".",PinMuxInt!L99)),"",RIGHT(PinMuxInt!L99,LEN(PinMuxInt!L99)-FIND(".",PinMuxInt!L99)+1))</f>
        <v>flexpwm1.PWMA[3]</v>
      </c>
      <c r="M99" s="156" t="str">
        <f>IF(ISERROR(VLOOKUP(LEFT(PinMuxInt!M99,FIND(".",PinMuxInt!M99)-1),Alias!$A$1:$B$200,2,FALSE)),IF(ISERROR(FIND(".",PinMuxInt!M99)),"",LEFT(PinMuxInt!M99,FIND(".",PinMuxInt!M99)-1)),VLOOKUP(LEFT(PinMuxInt!M99,FIND(".",PinMuxInt!M99)-1),Alias!$A$1:$B$200,2,FALSE))&amp;IF(ISERROR(FIND(".",PinMuxInt!M99)),"",RIGHT(PinMuxInt!M99,LEN(PinMuxInt!M99)-FIND(".",PinMuxInt!M99)+1))</f>
        <v>tpsmp.HDATA[14]</v>
      </c>
      <c r="N99" s="157" t="str">
        <f>IF(ISERROR(VLOOKUP(LEFT(PinMuxInt!N99,FIND(".",PinMuxInt!N99)-1),Alias!$A$1:$B$200,2,FALSE)),IF(ISERROR(FIND(".",PinMuxInt!N99)),"",LEFT(PinMuxInt!N99,FIND(".",PinMuxInt!N99)-1)),VLOOKUP(LEFT(PinMuxInt!N99,FIND(".",PinMuxInt!N99)-1),Alias!$A$1:$B$200,2,FALSE))&amp;IF(ISERROR(FIND(".",PinMuxInt!N99)),"",RIGHT(PinMuxInt!N99,LEN(PinMuxInt!N99)-FIND(".",PinMuxInt!N99)+1))</f>
        <v>gpio2.IO[16]</v>
      </c>
      <c r="P99" s="425"/>
      <c r="Q99" s="82">
        <v>0</v>
      </c>
      <c r="R99" s="80" t="str">
        <f t="shared" ca="1" si="10"/>
        <v>lcdif.DATA[12]</v>
      </c>
      <c r="S99" s="425"/>
      <c r="T99" s="82">
        <v>0</v>
      </c>
      <c r="U99" s="83" t="str">
        <f t="shared" ca="1" si="15"/>
        <v>lcdif.DATA[12]</v>
      </c>
      <c r="V99" s="425"/>
      <c r="W99" s="82">
        <v>0</v>
      </c>
      <c r="X99" s="83" t="str">
        <f t="shared" ca="1" si="11"/>
        <v>lcdif.DATA[12]</v>
      </c>
      <c r="Y99" s="430"/>
      <c r="Z99" s="82">
        <v>3</v>
      </c>
      <c r="AA99" s="83" t="str">
        <f t="shared" ca="1" si="12"/>
        <v>sai1.RX_DATA[0]</v>
      </c>
      <c r="AB99" s="430"/>
      <c r="AC99" s="82">
        <v>3</v>
      </c>
      <c r="AD99" s="83" t="str">
        <f t="shared" ca="1" si="13"/>
        <v>sai1.RX_DATA[0]</v>
      </c>
      <c r="AE99" s="425"/>
      <c r="AF99" s="82">
        <v>0</v>
      </c>
      <c r="AG99" s="83" t="str">
        <f t="shared" ca="1" si="14"/>
        <v>lcdif.DATA[12]</v>
      </c>
      <c r="AH99" s="430"/>
      <c r="AI99" s="82">
        <v>1</v>
      </c>
      <c r="AJ99" s="83" t="str">
        <f t="shared" ca="1" si="16"/>
        <v>xbar1.XBAR_INOUT[14]</v>
      </c>
      <c r="AK99" s="430"/>
      <c r="AL99" s="11">
        <v>1</v>
      </c>
      <c r="AM99" s="83" t="str">
        <f t="shared" ca="1" si="17"/>
        <v>xbar1.XBAR_INOUT[14]</v>
      </c>
      <c r="AN99" s="430"/>
      <c r="AO99" s="82">
        <v>1</v>
      </c>
      <c r="AP99" s="83" t="str">
        <f t="shared" ca="1" si="9"/>
        <v>xbar1.XBAR_INOUT[14]</v>
      </c>
    </row>
    <row r="100" spans="2:42" s="15" customFormat="1" ht="13.5">
      <c r="B100" s="106" t="s">
        <v>787</v>
      </c>
      <c r="C100" s="107" t="str">
        <f>PinMuxInt!C100</f>
        <v>GPIO_B1_01</v>
      </c>
      <c r="D100" s="156" t="str">
        <f>IF(ISERROR(VLOOKUP(LEFT(PinMuxInt!D100,FIND(".",PinMuxInt!D100)-1),Alias!$A$1:$B$200,2,FALSE)),IF(ISERROR(FIND(".",PinMuxInt!D100)),"",LEFT(PinMuxInt!D100,FIND(".",PinMuxInt!D100)-1)),VLOOKUP(LEFT(PinMuxInt!D100,FIND(".",PinMuxInt!D100)-1),Alias!$A$1:$B$200,2,FALSE))&amp;IF(ISERROR(FIND(".",PinMuxInt!D100)),"",RIGHT(PinMuxInt!D100,LEN(PinMuxInt!D100)-FIND(".",PinMuxInt!D100)+1))</f>
        <v/>
      </c>
      <c r="E100" s="156" t="str">
        <f>IF(ISERROR(VLOOKUP(LEFT(PinMuxInt!E100,FIND(".",PinMuxInt!E100)-1),Alias!$A$1:$B$200,2,FALSE)),IF(ISERROR(FIND(".",PinMuxInt!E100)),"",LEFT(PinMuxInt!E100,FIND(".",PinMuxInt!E100)-1)),VLOOKUP(LEFT(PinMuxInt!E100,FIND(".",PinMuxInt!E100)-1),Alias!$A$1:$B$200,2,FALSE))&amp;IF(ISERROR(FIND(".",PinMuxInt!E100)),"",RIGHT(PinMuxInt!E100,LEN(PinMuxInt!E100)-FIND(".",PinMuxInt!E100)+1))</f>
        <v/>
      </c>
      <c r="F100" s="156" t="str">
        <f>IF(ISERROR(VLOOKUP(LEFT(PinMuxInt!F100,FIND(".",PinMuxInt!F100)-1),Alias!$A$1:$B$200,2,FALSE)),IF(ISERROR(FIND(".",PinMuxInt!F100)),"",LEFT(PinMuxInt!F100,FIND(".",PinMuxInt!F100)-1)),VLOOKUP(LEFT(PinMuxInt!F100,FIND(".",PinMuxInt!F100)-1),Alias!$A$1:$B$200,2,FALSE))&amp;IF(ISERROR(FIND(".",PinMuxInt!F100)),"",RIGHT(PinMuxInt!F100,LEN(PinMuxInt!F100)-FIND(".",PinMuxInt!F100)+1))</f>
        <v>lcdif.DATA[13]</v>
      </c>
      <c r="G100" s="156" t="str">
        <f>IF(ISERROR(VLOOKUP(LEFT(PinMuxInt!G100,FIND(".",PinMuxInt!G100)-1),Alias!$A$1:$B$200,2,FALSE)),IF(ISERROR(FIND(".",PinMuxInt!G100)),"",LEFT(PinMuxInt!G100,FIND(".",PinMuxInt!G100)-1)),VLOOKUP(LEFT(PinMuxInt!G100,FIND(".",PinMuxInt!G100)-1),Alias!$A$1:$B$200,2,FALSE))&amp;IF(ISERROR(FIND(".",PinMuxInt!G100)),"",RIGHT(PinMuxInt!G100,LEN(PinMuxInt!G100)-FIND(".",PinMuxInt!G100)+1))</f>
        <v>xbar1.XBAR_INOUT[15]</v>
      </c>
      <c r="H100" s="156" t="str">
        <f>IF(ISERROR(VLOOKUP(LEFT(PinMuxInt!H100,FIND(".",PinMuxInt!H100)-1),Alias!$A$1:$B$200,2,FALSE)),IF(ISERROR(FIND(".",PinMuxInt!H100)),"",LEFT(PinMuxInt!H100,FIND(".",PinMuxInt!H100)-1)),VLOOKUP(LEFT(PinMuxInt!H100,FIND(".",PinMuxInt!H100)-1),Alias!$A$1:$B$200,2,FALSE))&amp;IF(ISERROR(FIND(".",PinMuxInt!H100)),"",RIGHT(PinMuxInt!H100,LEN(PinMuxInt!H100)-FIND(".",PinMuxInt!H100)+1))</f>
        <v>lpuart4.RX</v>
      </c>
      <c r="I100" s="156" t="str">
        <f>IF(ISERROR(VLOOKUP(LEFT(PinMuxInt!I100,FIND(".",PinMuxInt!I100)-1),Alias!$A$1:$B$200,2,FALSE)),IF(ISERROR(FIND(".",PinMuxInt!I100)),"",LEFT(PinMuxInt!I100,FIND(".",PinMuxInt!I100)-1)),VLOOKUP(LEFT(PinMuxInt!I100,FIND(".",PinMuxInt!I100)-1),Alias!$A$1:$B$200,2,FALSE))&amp;IF(ISERROR(FIND(".",PinMuxInt!I100)),"",RIGHT(PinMuxInt!I100,LEN(PinMuxInt!I100)-FIND(".",PinMuxInt!I100)+1))</f>
        <v>sai1.TX_DATA[0]</v>
      </c>
      <c r="J100" s="156" t="str">
        <f>IF(ISERROR(VLOOKUP(LEFT(PinMuxInt!J100,FIND(".",PinMuxInt!J100)-1),Alias!$A$1:$B$200,2,FALSE)),IF(ISERROR(FIND(".",PinMuxInt!J100)),"",LEFT(PinMuxInt!J100,FIND(".",PinMuxInt!J100)-1)),VLOOKUP(LEFT(PinMuxInt!J100,FIND(".",PinMuxInt!J100)-1),Alias!$A$1:$B$200,2,FALSE))&amp;IF(ISERROR(FIND(".",PinMuxInt!J100)),"",RIGHT(PinMuxInt!J100,LEN(PinMuxInt!J100)-FIND(".",PinMuxInt!J100)+1))</f>
        <v>flexio2.FLEXIO[17]</v>
      </c>
      <c r="K100" s="156" t="str">
        <f>IF(ISERROR(VLOOKUP(LEFT(PinMuxInt!K100,FIND(".",PinMuxInt!K100)-1),Alias!$A$1:$B$200,2,FALSE)),IF(ISERROR(FIND(".",PinMuxInt!K100)),"",LEFT(PinMuxInt!K100,FIND(".",PinMuxInt!K100)-1)),VLOOKUP(LEFT(PinMuxInt!K100,FIND(".",PinMuxInt!K100)-1),Alias!$A$1:$B$200,2,FALSE))&amp;IF(ISERROR(FIND(".",PinMuxInt!K100)),"",RIGHT(PinMuxInt!K100,LEN(PinMuxInt!K100)-FIND(".",PinMuxInt!K100)+1))</f>
        <v>gpio2.IO[17]</v>
      </c>
      <c r="L100" s="156" t="str">
        <f>IF(ISERROR(VLOOKUP(LEFT(PinMuxInt!L100,FIND(".",PinMuxInt!L100)-1),Alias!$A$1:$B$200,2,FALSE)),IF(ISERROR(FIND(".",PinMuxInt!L100)),"",LEFT(PinMuxInt!L100,FIND(".",PinMuxInt!L100)-1)),VLOOKUP(LEFT(PinMuxInt!L100,FIND(".",PinMuxInt!L100)-1),Alias!$A$1:$B$200,2,FALSE))&amp;IF(ISERROR(FIND(".",PinMuxInt!L100)),"",RIGHT(PinMuxInt!L100,LEN(PinMuxInt!L100)-FIND(".",PinMuxInt!L100)+1))</f>
        <v>flexpwm1.PWMB[3]</v>
      </c>
      <c r="M100" s="156" t="str">
        <f>IF(ISERROR(VLOOKUP(LEFT(PinMuxInt!M100,FIND(".",PinMuxInt!M100)-1),Alias!$A$1:$B$200,2,FALSE)),IF(ISERROR(FIND(".",PinMuxInt!M100)),"",LEFT(PinMuxInt!M100,FIND(".",PinMuxInt!M100)-1)),VLOOKUP(LEFT(PinMuxInt!M100,FIND(".",PinMuxInt!M100)-1),Alias!$A$1:$B$200,2,FALSE))&amp;IF(ISERROR(FIND(".",PinMuxInt!M100)),"",RIGHT(PinMuxInt!M100,LEN(PinMuxInt!M100)-FIND(".",PinMuxInt!M100)+1))</f>
        <v>tpsmp.HDATA[15]</v>
      </c>
      <c r="N100" s="157" t="str">
        <f>IF(ISERROR(VLOOKUP(LEFT(PinMuxInt!N100,FIND(".",PinMuxInt!N100)-1),Alias!$A$1:$B$200,2,FALSE)),IF(ISERROR(FIND(".",PinMuxInt!N100)),"",LEFT(PinMuxInt!N100,FIND(".",PinMuxInt!N100)-1)),VLOOKUP(LEFT(PinMuxInt!N100,FIND(".",PinMuxInt!N100)-1),Alias!$A$1:$B$200,2,FALSE))&amp;IF(ISERROR(FIND(".",PinMuxInt!N100)),"",RIGHT(PinMuxInt!N100,LEN(PinMuxInt!N100)-FIND(".",PinMuxInt!N100)+1))</f>
        <v>gpio2.IO[17]</v>
      </c>
      <c r="P100" s="425"/>
      <c r="Q100" s="82">
        <v>0</v>
      </c>
      <c r="R100" s="80" t="str">
        <f t="shared" ca="1" si="10"/>
        <v>lcdif.DATA[13]</v>
      </c>
      <c r="S100" s="425"/>
      <c r="T100" s="82">
        <v>0</v>
      </c>
      <c r="U100" s="83" t="str">
        <f t="shared" ca="1" si="15"/>
        <v>lcdif.DATA[13]</v>
      </c>
      <c r="V100" s="425"/>
      <c r="W100" s="82">
        <v>0</v>
      </c>
      <c r="X100" s="83" t="str">
        <f t="shared" ca="1" si="11"/>
        <v>lcdif.DATA[13]</v>
      </c>
      <c r="Y100" s="430"/>
      <c r="Z100" s="82">
        <v>3</v>
      </c>
      <c r="AA100" s="83" t="str">
        <f t="shared" ca="1" si="12"/>
        <v>sai1.TX_DATA[0]</v>
      </c>
      <c r="AB100" s="430"/>
      <c r="AC100" s="82">
        <v>3</v>
      </c>
      <c r="AD100" s="83" t="str">
        <f t="shared" ca="1" si="13"/>
        <v>sai1.TX_DATA[0]</v>
      </c>
      <c r="AE100" s="425"/>
      <c r="AF100" s="82">
        <v>0</v>
      </c>
      <c r="AG100" s="83" t="str">
        <f t="shared" ca="1" si="14"/>
        <v>lcdif.DATA[13]</v>
      </c>
      <c r="AH100" s="430"/>
      <c r="AI100" s="82">
        <v>1</v>
      </c>
      <c r="AJ100" s="83" t="str">
        <f t="shared" ca="1" si="16"/>
        <v>xbar1.XBAR_INOUT[15]</v>
      </c>
      <c r="AK100" s="430"/>
      <c r="AL100" s="11">
        <v>1</v>
      </c>
      <c r="AM100" s="83" t="str">
        <f t="shared" ca="1" si="17"/>
        <v>xbar1.XBAR_INOUT[15]</v>
      </c>
      <c r="AN100" s="430"/>
      <c r="AO100" s="82">
        <v>1</v>
      </c>
      <c r="AP100" s="83" t="str">
        <f t="shared" ca="1" si="9"/>
        <v>xbar1.XBAR_INOUT[15]</v>
      </c>
    </row>
    <row r="101" spans="2:42" s="15" customFormat="1" ht="13.5">
      <c r="B101" s="106" t="s">
        <v>787</v>
      </c>
      <c r="C101" s="107" t="str">
        <f>PinMuxInt!C101</f>
        <v>GPIO_B1_02</v>
      </c>
      <c r="D101" s="156" t="str">
        <f>IF(ISERROR(VLOOKUP(LEFT(PinMuxInt!D101,FIND(".",PinMuxInt!D101)-1),Alias!$A$1:$B$200,2,FALSE)),IF(ISERROR(FIND(".",PinMuxInt!D101)),"",LEFT(PinMuxInt!D101,FIND(".",PinMuxInt!D101)-1)),VLOOKUP(LEFT(PinMuxInt!D101,FIND(".",PinMuxInt!D101)-1),Alias!$A$1:$B$200,2,FALSE))&amp;IF(ISERROR(FIND(".",PinMuxInt!D101)),"",RIGHT(PinMuxInt!D101,LEN(PinMuxInt!D101)-FIND(".",PinMuxInt!D101)+1))</f>
        <v/>
      </c>
      <c r="E101" s="156" t="str">
        <f>IF(ISERROR(VLOOKUP(LEFT(PinMuxInt!E101,FIND(".",PinMuxInt!E101)-1),Alias!$A$1:$B$200,2,FALSE)),IF(ISERROR(FIND(".",PinMuxInt!E101)),"",LEFT(PinMuxInt!E101,FIND(".",PinMuxInt!E101)-1)),VLOOKUP(LEFT(PinMuxInt!E101,FIND(".",PinMuxInt!E101)-1),Alias!$A$1:$B$200,2,FALSE))&amp;IF(ISERROR(FIND(".",PinMuxInt!E101)),"",RIGHT(PinMuxInt!E101,LEN(PinMuxInt!E101)-FIND(".",PinMuxInt!E101)+1))</f>
        <v/>
      </c>
      <c r="F101" s="156" t="str">
        <f>IF(ISERROR(VLOOKUP(LEFT(PinMuxInt!F101,FIND(".",PinMuxInt!F101)-1),Alias!$A$1:$B$200,2,FALSE)),IF(ISERROR(FIND(".",PinMuxInt!F101)),"",LEFT(PinMuxInt!F101,FIND(".",PinMuxInt!F101)-1)),VLOOKUP(LEFT(PinMuxInt!F101,FIND(".",PinMuxInt!F101)-1),Alias!$A$1:$B$200,2,FALSE))&amp;IF(ISERROR(FIND(".",PinMuxInt!F101)),"",RIGHT(PinMuxInt!F101,LEN(PinMuxInt!F101)-FIND(".",PinMuxInt!F101)+1))</f>
        <v>lcdif.DATA[14]</v>
      </c>
      <c r="G101" s="156" t="str">
        <f>IF(ISERROR(VLOOKUP(LEFT(PinMuxInt!G101,FIND(".",PinMuxInt!G101)-1),Alias!$A$1:$B$200,2,FALSE)),IF(ISERROR(FIND(".",PinMuxInt!G101)),"",LEFT(PinMuxInt!G101,FIND(".",PinMuxInt!G101)-1)),VLOOKUP(LEFT(PinMuxInt!G101,FIND(".",PinMuxInt!G101)-1),Alias!$A$1:$B$200,2,FALSE))&amp;IF(ISERROR(FIND(".",PinMuxInt!G101)),"",RIGHT(PinMuxInt!G101,LEN(PinMuxInt!G101)-FIND(".",PinMuxInt!G101)+1))</f>
        <v>xbar1.XBAR_INOUT[16]</v>
      </c>
      <c r="H101" s="156" t="str">
        <f>IF(ISERROR(VLOOKUP(LEFT(PinMuxInt!H101,FIND(".",PinMuxInt!H101)-1),Alias!$A$1:$B$200,2,FALSE)),IF(ISERROR(FIND(".",PinMuxInt!H101)),"",LEFT(PinMuxInt!H101,FIND(".",PinMuxInt!H101)-1)),VLOOKUP(LEFT(PinMuxInt!H101,FIND(".",PinMuxInt!H101)-1),Alias!$A$1:$B$200,2,FALSE))&amp;IF(ISERROR(FIND(".",PinMuxInt!H101)),"",RIGHT(PinMuxInt!H101,LEN(PinMuxInt!H101)-FIND(".",PinMuxInt!H101)+1))</f>
        <v>lpspi4.PCS2</v>
      </c>
      <c r="I101" s="156" t="str">
        <f>IF(ISERROR(VLOOKUP(LEFT(PinMuxInt!I101,FIND(".",PinMuxInt!I101)-1),Alias!$A$1:$B$200,2,FALSE)),IF(ISERROR(FIND(".",PinMuxInt!I101)),"",LEFT(PinMuxInt!I101,FIND(".",PinMuxInt!I101)-1)),VLOOKUP(LEFT(PinMuxInt!I101,FIND(".",PinMuxInt!I101)-1),Alias!$A$1:$B$200,2,FALSE))&amp;IF(ISERROR(FIND(".",PinMuxInt!I101)),"",RIGHT(PinMuxInt!I101,LEN(PinMuxInt!I101)-FIND(".",PinMuxInt!I101)+1))</f>
        <v>sai1.TX_BCLK</v>
      </c>
      <c r="J101" s="156" t="str">
        <f>IF(ISERROR(VLOOKUP(LEFT(PinMuxInt!J101,FIND(".",PinMuxInt!J101)-1),Alias!$A$1:$B$200,2,FALSE)),IF(ISERROR(FIND(".",PinMuxInt!J101)),"",LEFT(PinMuxInt!J101,FIND(".",PinMuxInt!J101)-1)),VLOOKUP(LEFT(PinMuxInt!J101,FIND(".",PinMuxInt!J101)-1),Alias!$A$1:$B$200,2,FALSE))&amp;IF(ISERROR(FIND(".",PinMuxInt!J101)),"",RIGHT(PinMuxInt!J101,LEN(PinMuxInt!J101)-FIND(".",PinMuxInt!J101)+1))</f>
        <v>flexio2.FLEXIO[18]</v>
      </c>
      <c r="K101" s="156" t="str">
        <f>IF(ISERROR(VLOOKUP(LEFT(PinMuxInt!K101,FIND(".",PinMuxInt!K101)-1),Alias!$A$1:$B$200,2,FALSE)),IF(ISERROR(FIND(".",PinMuxInt!K101)),"",LEFT(PinMuxInt!K101,FIND(".",PinMuxInt!K101)-1)),VLOOKUP(LEFT(PinMuxInt!K101,FIND(".",PinMuxInt!K101)-1),Alias!$A$1:$B$200,2,FALSE))&amp;IF(ISERROR(FIND(".",PinMuxInt!K101)),"",RIGHT(PinMuxInt!K101,LEN(PinMuxInt!K101)-FIND(".",PinMuxInt!K101)+1))</f>
        <v>gpio2.IO[18]</v>
      </c>
      <c r="L101" s="156" t="str">
        <f>IF(ISERROR(VLOOKUP(LEFT(PinMuxInt!L101,FIND(".",PinMuxInt!L101)-1),Alias!$A$1:$B$200,2,FALSE)),IF(ISERROR(FIND(".",PinMuxInt!L101)),"",LEFT(PinMuxInt!L101,FIND(".",PinMuxInt!L101)-1)),VLOOKUP(LEFT(PinMuxInt!L101,FIND(".",PinMuxInt!L101)-1),Alias!$A$1:$B$200,2,FALSE))&amp;IF(ISERROR(FIND(".",PinMuxInt!L101)),"",RIGHT(PinMuxInt!L101,LEN(PinMuxInt!L101)-FIND(".",PinMuxInt!L101)+1))</f>
        <v>flexpwm2.PWMA[3]</v>
      </c>
      <c r="M101" s="156" t="str">
        <f>IF(ISERROR(VLOOKUP(LEFT(PinMuxInt!M101,FIND(".",PinMuxInt!M101)-1),Alias!$A$1:$B$200,2,FALSE)),IF(ISERROR(FIND(".",PinMuxInt!M101)),"",LEFT(PinMuxInt!M101,FIND(".",PinMuxInt!M101)-1)),VLOOKUP(LEFT(PinMuxInt!M101,FIND(".",PinMuxInt!M101)-1),Alias!$A$1:$B$200,2,FALSE))&amp;IF(ISERROR(FIND(".",PinMuxInt!M101)),"",RIGHT(PinMuxInt!M101,LEN(PinMuxInt!M101)-FIND(".",PinMuxInt!M101)+1))</f>
        <v>tpsmp.HDATA[16]</v>
      </c>
      <c r="N101" s="157" t="str">
        <f>IF(ISERROR(VLOOKUP(LEFT(PinMuxInt!N101,FIND(".",PinMuxInt!N101)-1),Alias!$A$1:$B$200,2,FALSE)),IF(ISERROR(FIND(".",PinMuxInt!N101)),"",LEFT(PinMuxInt!N101,FIND(".",PinMuxInt!N101)-1)),VLOOKUP(LEFT(PinMuxInt!N101,FIND(".",PinMuxInt!N101)-1),Alias!$A$1:$B$200,2,FALSE))&amp;IF(ISERROR(FIND(".",PinMuxInt!N101)),"",RIGHT(PinMuxInt!N101,LEN(PinMuxInt!N101)-FIND(".",PinMuxInt!N101)+1))</f>
        <v>gpio2.IO[18]</v>
      </c>
      <c r="P101" s="425"/>
      <c r="Q101" s="82">
        <v>0</v>
      </c>
      <c r="R101" s="80" t="str">
        <f t="shared" ca="1" si="10"/>
        <v>lcdif.DATA[14]</v>
      </c>
      <c r="S101" s="425"/>
      <c r="T101" s="82">
        <v>0</v>
      </c>
      <c r="U101" s="83" t="str">
        <f t="shared" ca="1" si="15"/>
        <v>lcdif.DATA[14]</v>
      </c>
      <c r="V101" s="425"/>
      <c r="W101" s="82">
        <v>0</v>
      </c>
      <c r="X101" s="83" t="str">
        <f t="shared" ca="1" si="11"/>
        <v>lcdif.DATA[14]</v>
      </c>
      <c r="Y101" s="430"/>
      <c r="Z101" s="82">
        <v>3</v>
      </c>
      <c r="AA101" s="83" t="str">
        <f t="shared" ca="1" si="12"/>
        <v>sai1.TX_BCLK</v>
      </c>
      <c r="AB101" s="430"/>
      <c r="AC101" s="82">
        <v>3</v>
      </c>
      <c r="AD101" s="83" t="str">
        <f t="shared" ca="1" si="13"/>
        <v>sai1.TX_BCLK</v>
      </c>
      <c r="AE101" s="425"/>
      <c r="AF101" s="82">
        <v>0</v>
      </c>
      <c r="AG101" s="83" t="str">
        <f t="shared" ca="1" si="14"/>
        <v>lcdif.DATA[14]</v>
      </c>
      <c r="AH101" s="430"/>
      <c r="AI101" s="82">
        <v>1</v>
      </c>
      <c r="AJ101" s="83" t="str">
        <f t="shared" ca="1" si="16"/>
        <v>xbar1.XBAR_INOUT[16]</v>
      </c>
      <c r="AK101" s="430"/>
      <c r="AL101" s="11">
        <v>1</v>
      </c>
      <c r="AM101" s="83" t="str">
        <f t="shared" ca="1" si="17"/>
        <v>xbar1.XBAR_INOUT[16]</v>
      </c>
      <c r="AN101" s="430"/>
      <c r="AO101" s="82">
        <v>1</v>
      </c>
      <c r="AP101" s="83" t="str">
        <f t="shared" ca="1" si="9"/>
        <v>xbar1.XBAR_INOUT[16]</v>
      </c>
    </row>
    <row r="102" spans="2:42" s="15" customFormat="1" ht="13.5">
      <c r="B102" s="106" t="s">
        <v>787</v>
      </c>
      <c r="C102" s="107" t="str">
        <f>PinMuxInt!C102</f>
        <v>GPIO_B1_03</v>
      </c>
      <c r="D102" s="156" t="str">
        <f>IF(ISERROR(VLOOKUP(LEFT(PinMuxInt!D102,FIND(".",PinMuxInt!D102)-1),Alias!$A$1:$B$200,2,FALSE)),IF(ISERROR(FIND(".",PinMuxInt!D102)),"",LEFT(PinMuxInt!D102,FIND(".",PinMuxInt!D102)-1)),VLOOKUP(LEFT(PinMuxInt!D102,FIND(".",PinMuxInt!D102)-1),Alias!$A$1:$B$200,2,FALSE))&amp;IF(ISERROR(FIND(".",PinMuxInt!D102)),"",RIGHT(PinMuxInt!D102,LEN(PinMuxInt!D102)-FIND(".",PinMuxInt!D102)+1))</f>
        <v/>
      </c>
      <c r="E102" s="156" t="str">
        <f>IF(ISERROR(VLOOKUP(LEFT(PinMuxInt!E102,FIND(".",PinMuxInt!E102)-1),Alias!$A$1:$B$200,2,FALSE)),IF(ISERROR(FIND(".",PinMuxInt!E102)),"",LEFT(PinMuxInt!E102,FIND(".",PinMuxInt!E102)-1)),VLOOKUP(LEFT(PinMuxInt!E102,FIND(".",PinMuxInt!E102)-1),Alias!$A$1:$B$200,2,FALSE))&amp;IF(ISERROR(FIND(".",PinMuxInt!E102)),"",RIGHT(PinMuxInt!E102,LEN(PinMuxInt!E102)-FIND(".",PinMuxInt!E102)+1))</f>
        <v/>
      </c>
      <c r="F102" s="156" t="str">
        <f>IF(ISERROR(VLOOKUP(LEFT(PinMuxInt!F102,FIND(".",PinMuxInt!F102)-1),Alias!$A$1:$B$200,2,FALSE)),IF(ISERROR(FIND(".",PinMuxInt!F102)),"",LEFT(PinMuxInt!F102,FIND(".",PinMuxInt!F102)-1)),VLOOKUP(LEFT(PinMuxInt!F102,FIND(".",PinMuxInt!F102)-1),Alias!$A$1:$B$200,2,FALSE))&amp;IF(ISERROR(FIND(".",PinMuxInt!F102)),"",RIGHT(PinMuxInt!F102,LEN(PinMuxInt!F102)-FIND(".",PinMuxInt!F102)+1))</f>
        <v>lcdif.DATA[15]</v>
      </c>
      <c r="G102" s="156" t="str">
        <f>IF(ISERROR(VLOOKUP(LEFT(PinMuxInt!G102,FIND(".",PinMuxInt!G102)-1),Alias!$A$1:$B$200,2,FALSE)),IF(ISERROR(FIND(".",PinMuxInt!G102)),"",LEFT(PinMuxInt!G102,FIND(".",PinMuxInt!G102)-1)),VLOOKUP(LEFT(PinMuxInt!G102,FIND(".",PinMuxInt!G102)-1),Alias!$A$1:$B$200,2,FALSE))&amp;IF(ISERROR(FIND(".",PinMuxInt!G102)),"",RIGHT(PinMuxInt!G102,LEN(PinMuxInt!G102)-FIND(".",PinMuxInt!G102)+1))</f>
        <v>xbar1.XBAR_INOUT[17]</v>
      </c>
      <c r="H102" s="156" t="str">
        <f>IF(ISERROR(VLOOKUP(LEFT(PinMuxInt!H102,FIND(".",PinMuxInt!H102)-1),Alias!$A$1:$B$200,2,FALSE)),IF(ISERROR(FIND(".",PinMuxInt!H102)),"",LEFT(PinMuxInt!H102,FIND(".",PinMuxInt!H102)-1)),VLOOKUP(LEFT(PinMuxInt!H102,FIND(".",PinMuxInt!H102)-1),Alias!$A$1:$B$200,2,FALSE))&amp;IF(ISERROR(FIND(".",PinMuxInt!H102)),"",RIGHT(PinMuxInt!H102,LEN(PinMuxInt!H102)-FIND(".",PinMuxInt!H102)+1))</f>
        <v>lpspi4.PCS1</v>
      </c>
      <c r="I102" s="156" t="str">
        <f>IF(ISERROR(VLOOKUP(LEFT(PinMuxInt!I102,FIND(".",PinMuxInt!I102)-1),Alias!$A$1:$B$200,2,FALSE)),IF(ISERROR(FIND(".",PinMuxInt!I102)),"",LEFT(PinMuxInt!I102,FIND(".",PinMuxInt!I102)-1)),VLOOKUP(LEFT(PinMuxInt!I102,FIND(".",PinMuxInt!I102)-1),Alias!$A$1:$B$200,2,FALSE))&amp;IF(ISERROR(FIND(".",PinMuxInt!I102)),"",RIGHT(PinMuxInt!I102,LEN(PinMuxInt!I102)-FIND(".",PinMuxInt!I102)+1))</f>
        <v>sai1.TX_SYNC</v>
      </c>
      <c r="J102" s="156" t="str">
        <f>IF(ISERROR(VLOOKUP(LEFT(PinMuxInt!J102,FIND(".",PinMuxInt!J102)-1),Alias!$A$1:$B$200,2,FALSE)),IF(ISERROR(FIND(".",PinMuxInt!J102)),"",LEFT(PinMuxInt!J102,FIND(".",PinMuxInt!J102)-1)),VLOOKUP(LEFT(PinMuxInt!J102,FIND(".",PinMuxInt!J102)-1),Alias!$A$1:$B$200,2,FALSE))&amp;IF(ISERROR(FIND(".",PinMuxInt!J102)),"",RIGHT(PinMuxInt!J102,LEN(PinMuxInt!J102)-FIND(".",PinMuxInt!J102)+1))</f>
        <v>flexio2.FLEXIO[19]</v>
      </c>
      <c r="K102" s="156" t="str">
        <f>IF(ISERROR(VLOOKUP(LEFT(PinMuxInt!K102,FIND(".",PinMuxInt!K102)-1),Alias!$A$1:$B$200,2,FALSE)),IF(ISERROR(FIND(".",PinMuxInt!K102)),"",LEFT(PinMuxInt!K102,FIND(".",PinMuxInt!K102)-1)),VLOOKUP(LEFT(PinMuxInt!K102,FIND(".",PinMuxInt!K102)-1),Alias!$A$1:$B$200,2,FALSE))&amp;IF(ISERROR(FIND(".",PinMuxInt!K102)),"",RIGHT(PinMuxInt!K102,LEN(PinMuxInt!K102)-FIND(".",PinMuxInt!K102)+1))</f>
        <v>gpio2.IO[19]</v>
      </c>
      <c r="L102" s="156" t="str">
        <f>IF(ISERROR(VLOOKUP(LEFT(PinMuxInt!L102,FIND(".",PinMuxInt!L102)-1),Alias!$A$1:$B$200,2,FALSE)),IF(ISERROR(FIND(".",PinMuxInt!L102)),"",LEFT(PinMuxInt!L102,FIND(".",PinMuxInt!L102)-1)),VLOOKUP(LEFT(PinMuxInt!L102,FIND(".",PinMuxInt!L102)-1),Alias!$A$1:$B$200,2,FALSE))&amp;IF(ISERROR(FIND(".",PinMuxInt!L102)),"",RIGHT(PinMuxInt!L102,LEN(PinMuxInt!L102)-FIND(".",PinMuxInt!L102)+1))</f>
        <v>flexpwm2.PWMB[3]</v>
      </c>
      <c r="M102" s="156" t="str">
        <f>IF(ISERROR(VLOOKUP(LEFT(PinMuxInt!M102,FIND(".",PinMuxInt!M102)-1),Alias!$A$1:$B$200,2,FALSE)),IF(ISERROR(FIND(".",PinMuxInt!M102)),"",LEFT(PinMuxInt!M102,FIND(".",PinMuxInt!M102)-1)),VLOOKUP(LEFT(PinMuxInt!M102,FIND(".",PinMuxInt!M102)-1),Alias!$A$1:$B$200,2,FALSE))&amp;IF(ISERROR(FIND(".",PinMuxInt!M102)),"",RIGHT(PinMuxInt!M102,LEN(PinMuxInt!M102)-FIND(".",PinMuxInt!M102)+1))</f>
        <v>tpsmp.HDATA[19]</v>
      </c>
      <c r="N102" s="157" t="str">
        <f>IF(ISERROR(VLOOKUP(LEFT(PinMuxInt!N102,FIND(".",PinMuxInt!N102)-1),Alias!$A$1:$B$200,2,FALSE)),IF(ISERROR(FIND(".",PinMuxInt!N102)),"",LEFT(PinMuxInt!N102,FIND(".",PinMuxInt!N102)-1)),VLOOKUP(LEFT(PinMuxInt!N102,FIND(".",PinMuxInt!N102)-1),Alias!$A$1:$B$200,2,FALSE))&amp;IF(ISERROR(FIND(".",PinMuxInt!N102)),"",RIGHT(PinMuxInt!N102,LEN(PinMuxInt!N102)-FIND(".",PinMuxInt!N102)+1))</f>
        <v>gpio2.IO[19]</v>
      </c>
      <c r="P102" s="426"/>
      <c r="Q102" s="82">
        <v>0</v>
      </c>
      <c r="R102" s="80" t="str">
        <f t="shared" ca="1" si="10"/>
        <v>lcdif.DATA[15]</v>
      </c>
      <c r="S102" s="426"/>
      <c r="T102" s="82">
        <v>0</v>
      </c>
      <c r="U102" s="83" t="str">
        <f t="shared" ca="1" si="15"/>
        <v>lcdif.DATA[15]</v>
      </c>
      <c r="V102" s="426"/>
      <c r="W102" s="82">
        <v>0</v>
      </c>
      <c r="X102" s="83" t="str">
        <f t="shared" ca="1" si="11"/>
        <v>lcdif.DATA[15]</v>
      </c>
      <c r="Y102" s="428"/>
      <c r="Z102" s="82">
        <v>3</v>
      </c>
      <c r="AA102" s="83" t="str">
        <f t="shared" ca="1" si="12"/>
        <v>sai1.TX_SYNC</v>
      </c>
      <c r="AB102" s="428"/>
      <c r="AC102" s="82">
        <v>3</v>
      </c>
      <c r="AD102" s="83" t="str">
        <f t="shared" ca="1" si="13"/>
        <v>sai1.TX_SYNC</v>
      </c>
      <c r="AE102" s="426"/>
      <c r="AF102" s="82">
        <v>0</v>
      </c>
      <c r="AG102" s="83" t="str">
        <f t="shared" ca="1" si="14"/>
        <v>lcdif.DATA[15]</v>
      </c>
      <c r="AH102" s="428"/>
      <c r="AI102" s="82">
        <v>1</v>
      </c>
      <c r="AJ102" s="83" t="str">
        <f t="shared" ca="1" si="16"/>
        <v>xbar1.XBAR_INOUT[17]</v>
      </c>
      <c r="AK102" s="428"/>
      <c r="AL102" s="11">
        <v>1</v>
      </c>
      <c r="AM102" s="83" t="str">
        <f t="shared" ca="1" si="17"/>
        <v>xbar1.XBAR_INOUT[17]</v>
      </c>
      <c r="AN102" s="428"/>
      <c r="AO102" s="82">
        <v>1</v>
      </c>
      <c r="AP102" s="83" t="str">
        <f t="shared" ca="1" si="9"/>
        <v>xbar1.XBAR_INOUT[17]</v>
      </c>
    </row>
    <row r="103" spans="2:42" s="15" customFormat="1" ht="13.5">
      <c r="B103" s="106" t="s">
        <v>787</v>
      </c>
      <c r="C103" s="107" t="str">
        <f>PinMuxInt!C103</f>
        <v>GPIO_B1_04</v>
      </c>
      <c r="D103" s="156" t="str">
        <f>IF(ISERROR(VLOOKUP(LEFT(PinMuxInt!D103,FIND(".",PinMuxInt!D103)-1),Alias!$A$1:$B$200,2,FALSE)),IF(ISERROR(FIND(".",PinMuxInt!D103)),"",LEFT(PinMuxInt!D103,FIND(".",PinMuxInt!D103)-1)),VLOOKUP(LEFT(PinMuxInt!D103,FIND(".",PinMuxInt!D103)-1),Alias!$A$1:$B$200,2,FALSE))&amp;IF(ISERROR(FIND(".",PinMuxInt!D103)),"",RIGHT(PinMuxInt!D103,LEN(PinMuxInt!D103)-FIND(".",PinMuxInt!D103)+1))</f>
        <v/>
      </c>
      <c r="E103" s="156" t="str">
        <f>IF(ISERROR(VLOOKUP(LEFT(PinMuxInt!E103,FIND(".",PinMuxInt!E103)-1),Alias!$A$1:$B$200,2,FALSE)),IF(ISERROR(FIND(".",PinMuxInt!E103)),"",LEFT(PinMuxInt!E103,FIND(".",PinMuxInt!E103)-1)),VLOOKUP(LEFT(PinMuxInt!E103,FIND(".",PinMuxInt!E103)-1),Alias!$A$1:$B$200,2,FALSE))&amp;IF(ISERROR(FIND(".",PinMuxInt!E103)),"",RIGHT(PinMuxInt!E103,LEN(PinMuxInt!E103)-FIND(".",PinMuxInt!E103)+1))</f>
        <v/>
      </c>
      <c r="F103" s="156" t="str">
        <f>IF(ISERROR(VLOOKUP(LEFT(PinMuxInt!F103,FIND(".",PinMuxInt!F103)-1),Alias!$A$1:$B$200,2,FALSE)),IF(ISERROR(FIND(".",PinMuxInt!F103)),"",LEFT(PinMuxInt!F103,FIND(".",PinMuxInt!F103)-1)),VLOOKUP(LEFT(PinMuxInt!F103,FIND(".",PinMuxInt!F103)-1),Alias!$A$1:$B$200,2,FALSE))&amp;IF(ISERROR(FIND(".",PinMuxInt!F103)),"",RIGHT(PinMuxInt!F103,LEN(PinMuxInt!F103)-FIND(".",PinMuxInt!F103)+1))</f>
        <v>lcdif.DATA[16]</v>
      </c>
      <c r="G103" s="156" t="str">
        <f>IF(ISERROR(VLOOKUP(LEFT(PinMuxInt!G103,FIND(".",PinMuxInt!G103)-1),Alias!$A$1:$B$200,2,FALSE)),IF(ISERROR(FIND(".",PinMuxInt!G103)),"",LEFT(PinMuxInt!G103,FIND(".",PinMuxInt!G103)-1)),VLOOKUP(LEFT(PinMuxInt!G103,FIND(".",PinMuxInt!G103)-1),Alias!$A$1:$B$200,2,FALSE))&amp;IF(ISERROR(FIND(".",PinMuxInt!G103)),"",RIGHT(PinMuxInt!G103,LEN(PinMuxInt!G103)-FIND(".",PinMuxInt!G103)+1))</f>
        <v>lpspi4.PCS0</v>
      </c>
      <c r="H103" s="156" t="str">
        <f>IF(ISERROR(VLOOKUP(LEFT(PinMuxInt!H103,FIND(".",PinMuxInt!H103)-1),Alias!$A$1:$B$200,2,FALSE)),IF(ISERROR(FIND(".",PinMuxInt!H103)),"",LEFT(PinMuxInt!H103,FIND(".",PinMuxInt!H103)-1)),VLOOKUP(LEFT(PinMuxInt!H103,FIND(".",PinMuxInt!H103)-1),Alias!$A$1:$B$200,2,FALSE))&amp;IF(ISERROR(FIND(".",PinMuxInt!H103)),"",RIGHT(PinMuxInt!H103,LEN(PinMuxInt!H103)-FIND(".",PinMuxInt!H103)+1))</f>
        <v>csi.DATA[15]</v>
      </c>
      <c r="I103" s="156" t="str">
        <f>IF(ISERROR(VLOOKUP(LEFT(PinMuxInt!I103,FIND(".",PinMuxInt!I103)-1),Alias!$A$1:$B$200,2,FALSE)),IF(ISERROR(FIND(".",PinMuxInt!I103)),"",LEFT(PinMuxInt!I103,FIND(".",PinMuxInt!I103)-1)),VLOOKUP(LEFT(PinMuxInt!I103,FIND(".",PinMuxInt!I103)-1),Alias!$A$1:$B$200,2,FALSE))&amp;IF(ISERROR(FIND(".",PinMuxInt!I103)),"",RIGHT(PinMuxInt!I103,LEN(PinMuxInt!I103)-FIND(".",PinMuxInt!I103)+1))</f>
        <v>enet.RDATA[0]</v>
      </c>
      <c r="J103" s="156" t="str">
        <f>IF(ISERROR(VLOOKUP(LEFT(PinMuxInt!J103,FIND(".",PinMuxInt!J103)-1),Alias!$A$1:$B$200,2,FALSE)),IF(ISERROR(FIND(".",PinMuxInt!J103)),"",LEFT(PinMuxInt!J103,FIND(".",PinMuxInt!J103)-1)),VLOOKUP(LEFT(PinMuxInt!J103,FIND(".",PinMuxInt!J103)-1),Alias!$A$1:$B$200,2,FALSE))&amp;IF(ISERROR(FIND(".",PinMuxInt!J103)),"",RIGHT(PinMuxInt!J103,LEN(PinMuxInt!J103)-FIND(".",PinMuxInt!J103)+1))</f>
        <v>flexio2.FLEXIO[20]</v>
      </c>
      <c r="K103" s="156" t="str">
        <f>IF(ISERROR(VLOOKUP(LEFT(PinMuxInt!K103,FIND(".",PinMuxInt!K103)-1),Alias!$A$1:$B$200,2,FALSE)),IF(ISERROR(FIND(".",PinMuxInt!K103)),"",LEFT(PinMuxInt!K103,FIND(".",PinMuxInt!K103)-1)),VLOOKUP(LEFT(PinMuxInt!K103,FIND(".",PinMuxInt!K103)-1),Alias!$A$1:$B$200,2,FALSE))&amp;IF(ISERROR(FIND(".",PinMuxInt!K103)),"",RIGHT(PinMuxInt!K103,LEN(PinMuxInt!K103)-FIND(".",PinMuxInt!K103)+1))</f>
        <v>gpio2.IO[20]</v>
      </c>
      <c r="L103" s="156" t="str">
        <f>IF(ISERROR(VLOOKUP(LEFT(PinMuxInt!L103,FIND(".",PinMuxInt!L103)-1),Alias!$A$1:$B$200,2,FALSE)),IF(ISERROR(FIND(".",PinMuxInt!L103)),"",LEFT(PinMuxInt!L103,FIND(".",PinMuxInt!L103)-1)),VLOOKUP(LEFT(PinMuxInt!L103,FIND(".",PinMuxInt!L103)-1),Alias!$A$1:$B$200,2,FALSE))&amp;IF(ISERROR(FIND(".",PinMuxInt!L103)),"",RIGHT(PinMuxInt!L103,LEN(PinMuxInt!L103)-FIND(".",PinMuxInt!L103)+1))</f>
        <v>csu.CSU_ALARM_AUT[2]</v>
      </c>
      <c r="M103" s="156" t="str">
        <f>IF(ISERROR(VLOOKUP(LEFT(PinMuxInt!M103,FIND(".",PinMuxInt!M103)-1),Alias!$A$1:$B$200,2,FALSE)),IF(ISERROR(FIND(".",PinMuxInt!M103)),"",LEFT(PinMuxInt!M103,FIND(".",PinMuxInt!M103)-1)),VLOOKUP(LEFT(PinMuxInt!M103,FIND(".",PinMuxInt!M103)-1),Alias!$A$1:$B$200,2,FALSE))&amp;IF(ISERROR(FIND(".",PinMuxInt!M103)),"",RIGHT(PinMuxInt!M103,LEN(PinMuxInt!M103)-FIND(".",PinMuxInt!M103)+1))</f>
        <v>tpsmp.HDATA[17]</v>
      </c>
      <c r="N103" s="157" t="str">
        <f>IF(ISERROR(VLOOKUP(LEFT(PinMuxInt!N103,FIND(".",PinMuxInt!N103)-1),Alias!$A$1:$B$200,2,FALSE)),IF(ISERROR(FIND(".",PinMuxInt!N103)),"",LEFT(PinMuxInt!N103,FIND(".",PinMuxInt!N103)-1)),VLOOKUP(LEFT(PinMuxInt!N103,FIND(".",PinMuxInt!N103)-1),Alias!$A$1:$B$200,2,FALSE))&amp;IF(ISERROR(FIND(".",PinMuxInt!N103)),"",RIGHT(PinMuxInt!N103,LEN(PinMuxInt!N103)-FIND(".",PinMuxInt!N103)+1))</f>
        <v>gpio2.IO[20]</v>
      </c>
      <c r="P103" s="429" t="s">
        <v>1098</v>
      </c>
      <c r="Q103" s="82">
        <v>3</v>
      </c>
      <c r="R103" s="80" t="str">
        <f t="shared" ca="1" si="10"/>
        <v>enet.RDATA[0]</v>
      </c>
      <c r="S103" s="429" t="s">
        <v>1098</v>
      </c>
      <c r="T103" s="82">
        <v>3</v>
      </c>
      <c r="U103" s="83" t="str">
        <f t="shared" ca="1" si="15"/>
        <v>enet.RDATA[0]</v>
      </c>
      <c r="V103" s="429" t="s">
        <v>1098</v>
      </c>
      <c r="W103" s="82">
        <v>3</v>
      </c>
      <c r="X103" s="83" t="str">
        <f t="shared" ca="1" si="11"/>
        <v>enet.RDATA[0]</v>
      </c>
      <c r="Y103" s="429" t="s">
        <v>1098</v>
      </c>
      <c r="Z103" s="82">
        <v>3</v>
      </c>
      <c r="AA103" s="83" t="str">
        <f t="shared" ca="1" si="12"/>
        <v>enet.RDATA[0]</v>
      </c>
      <c r="AB103" s="429" t="s">
        <v>1098</v>
      </c>
      <c r="AC103" s="82">
        <v>3</v>
      </c>
      <c r="AD103" s="83" t="str">
        <f t="shared" ca="1" si="13"/>
        <v>enet.RDATA[0]</v>
      </c>
      <c r="AE103" s="429" t="s">
        <v>1098</v>
      </c>
      <c r="AF103" s="82">
        <v>3</v>
      </c>
      <c r="AG103" s="83" t="str">
        <f t="shared" ca="1" si="14"/>
        <v>enet.RDATA[0]</v>
      </c>
      <c r="AH103" s="429" t="s">
        <v>1098</v>
      </c>
      <c r="AI103" s="82">
        <v>3</v>
      </c>
      <c r="AJ103" s="83" t="str">
        <f t="shared" ca="1" si="16"/>
        <v>enet.RDATA[0]</v>
      </c>
      <c r="AK103" s="429" t="s">
        <v>1098</v>
      </c>
      <c r="AL103" s="82">
        <v>3</v>
      </c>
      <c r="AM103" s="83" t="str">
        <f t="shared" ca="1" si="17"/>
        <v>enet.RDATA[0]</v>
      </c>
      <c r="AN103" s="429" t="s">
        <v>1098</v>
      </c>
      <c r="AO103" s="82">
        <v>3</v>
      </c>
      <c r="AP103" s="83" t="str">
        <f t="shared" ca="1" si="9"/>
        <v>enet.RDATA[0]</v>
      </c>
    </row>
    <row r="104" spans="2:42" s="15" customFormat="1" ht="13.5">
      <c r="B104" s="106" t="s">
        <v>787</v>
      </c>
      <c r="C104" s="107" t="str">
        <f>PinMuxInt!C104</f>
        <v>GPIO_B1_05</v>
      </c>
      <c r="D104" s="156" t="str">
        <f>IF(ISERROR(VLOOKUP(LEFT(PinMuxInt!D104,FIND(".",PinMuxInt!D104)-1),Alias!$A$1:$B$200,2,FALSE)),IF(ISERROR(FIND(".",PinMuxInt!D104)),"",LEFT(PinMuxInt!D104,FIND(".",PinMuxInt!D104)-1)),VLOOKUP(LEFT(PinMuxInt!D104,FIND(".",PinMuxInt!D104)-1),Alias!$A$1:$B$200,2,FALSE))&amp;IF(ISERROR(FIND(".",PinMuxInt!D104)),"",RIGHT(PinMuxInt!D104,LEN(PinMuxInt!D104)-FIND(".",PinMuxInt!D104)+1))</f>
        <v/>
      </c>
      <c r="E104" s="156" t="str">
        <f>IF(ISERROR(VLOOKUP(LEFT(PinMuxInt!E104,FIND(".",PinMuxInt!E104)-1),Alias!$A$1:$B$200,2,FALSE)),IF(ISERROR(FIND(".",PinMuxInt!E104)),"",LEFT(PinMuxInt!E104,FIND(".",PinMuxInt!E104)-1)),VLOOKUP(LEFT(PinMuxInt!E104,FIND(".",PinMuxInt!E104)-1),Alias!$A$1:$B$200,2,FALSE))&amp;IF(ISERROR(FIND(".",PinMuxInt!E104)),"",RIGHT(PinMuxInt!E104,LEN(PinMuxInt!E104)-FIND(".",PinMuxInt!E104)+1))</f>
        <v/>
      </c>
      <c r="F104" s="156" t="str">
        <f>IF(ISERROR(VLOOKUP(LEFT(PinMuxInt!F104,FIND(".",PinMuxInt!F104)-1),Alias!$A$1:$B$200,2,FALSE)),IF(ISERROR(FIND(".",PinMuxInt!F104)),"",LEFT(PinMuxInt!F104,FIND(".",PinMuxInt!F104)-1)),VLOOKUP(LEFT(PinMuxInt!F104,FIND(".",PinMuxInt!F104)-1),Alias!$A$1:$B$200,2,FALSE))&amp;IF(ISERROR(FIND(".",PinMuxInt!F104)),"",RIGHT(PinMuxInt!F104,LEN(PinMuxInt!F104)-FIND(".",PinMuxInt!F104)+1))</f>
        <v>lcdif.DATA[17]</v>
      </c>
      <c r="G104" s="156" t="str">
        <f>IF(ISERROR(VLOOKUP(LEFT(PinMuxInt!G104,FIND(".",PinMuxInt!G104)-1),Alias!$A$1:$B$200,2,FALSE)),IF(ISERROR(FIND(".",PinMuxInt!G104)),"",LEFT(PinMuxInt!G104,FIND(".",PinMuxInt!G104)-1)),VLOOKUP(LEFT(PinMuxInt!G104,FIND(".",PinMuxInt!G104)-1),Alias!$A$1:$B$200,2,FALSE))&amp;IF(ISERROR(FIND(".",PinMuxInt!G104)),"",RIGHT(PinMuxInt!G104,LEN(PinMuxInt!G104)-FIND(".",PinMuxInt!G104)+1))</f>
        <v>lpspi4.SDI</v>
      </c>
      <c r="H104" s="156" t="str">
        <f>IF(ISERROR(VLOOKUP(LEFT(PinMuxInt!H104,FIND(".",PinMuxInt!H104)-1),Alias!$A$1:$B$200,2,FALSE)),IF(ISERROR(FIND(".",PinMuxInt!H104)),"",LEFT(PinMuxInt!H104,FIND(".",PinMuxInt!H104)-1)),VLOOKUP(LEFT(PinMuxInt!H104,FIND(".",PinMuxInt!H104)-1),Alias!$A$1:$B$200,2,FALSE))&amp;IF(ISERROR(FIND(".",PinMuxInt!H104)),"",RIGHT(PinMuxInt!H104,LEN(PinMuxInt!H104)-FIND(".",PinMuxInt!H104)+1))</f>
        <v>csi.DATA[14]</v>
      </c>
      <c r="I104" s="156" t="str">
        <f>IF(ISERROR(VLOOKUP(LEFT(PinMuxInt!I104,FIND(".",PinMuxInt!I104)-1),Alias!$A$1:$B$200,2,FALSE)),IF(ISERROR(FIND(".",PinMuxInt!I104)),"",LEFT(PinMuxInt!I104,FIND(".",PinMuxInt!I104)-1)),VLOOKUP(LEFT(PinMuxInt!I104,FIND(".",PinMuxInt!I104)-1),Alias!$A$1:$B$200,2,FALSE))&amp;IF(ISERROR(FIND(".",PinMuxInt!I104)),"",RIGHT(PinMuxInt!I104,LEN(PinMuxInt!I104)-FIND(".",PinMuxInt!I104)+1))</f>
        <v>enet.RDATA[1]</v>
      </c>
      <c r="J104" s="156" t="str">
        <f>IF(ISERROR(VLOOKUP(LEFT(PinMuxInt!J104,FIND(".",PinMuxInt!J104)-1),Alias!$A$1:$B$200,2,FALSE)),IF(ISERROR(FIND(".",PinMuxInt!J104)),"",LEFT(PinMuxInt!J104,FIND(".",PinMuxInt!J104)-1)),VLOOKUP(LEFT(PinMuxInt!J104,FIND(".",PinMuxInt!J104)-1),Alias!$A$1:$B$200,2,FALSE))&amp;IF(ISERROR(FIND(".",PinMuxInt!J104)),"",RIGHT(PinMuxInt!J104,LEN(PinMuxInt!J104)-FIND(".",PinMuxInt!J104)+1))</f>
        <v>flexio2.FLEXIO[21]</v>
      </c>
      <c r="K104" s="156" t="str">
        <f>IF(ISERROR(VLOOKUP(LEFT(PinMuxInt!K104,FIND(".",PinMuxInt!K104)-1),Alias!$A$1:$B$200,2,FALSE)),IF(ISERROR(FIND(".",PinMuxInt!K104)),"",LEFT(PinMuxInt!K104,FIND(".",PinMuxInt!K104)-1)),VLOOKUP(LEFT(PinMuxInt!K104,FIND(".",PinMuxInt!K104)-1),Alias!$A$1:$B$200,2,FALSE))&amp;IF(ISERROR(FIND(".",PinMuxInt!K104)),"",RIGHT(PinMuxInt!K104,LEN(PinMuxInt!K104)-FIND(".",PinMuxInt!K104)+1))</f>
        <v>gpio2.IO[21]</v>
      </c>
      <c r="L104" s="156" t="str">
        <f>IF(ISERROR(VLOOKUP(LEFT(PinMuxInt!L104,FIND(".",PinMuxInt!L104)-1),Alias!$A$1:$B$200,2,FALSE)),IF(ISERROR(FIND(".",PinMuxInt!L104)),"",LEFT(PinMuxInt!L104,FIND(".",PinMuxInt!L104)-1)),VLOOKUP(LEFT(PinMuxInt!L104,FIND(".",PinMuxInt!L104)-1),Alias!$A$1:$B$200,2,FALSE))&amp;IF(ISERROR(FIND(".",PinMuxInt!L104)),"",RIGHT(PinMuxInt!L104,LEN(PinMuxInt!L104)-FIND(".",PinMuxInt!L104)+1))</f>
        <v>csu.CSU_ALARM_AUT[1]</v>
      </c>
      <c r="M104" s="156" t="str">
        <f>IF(ISERROR(VLOOKUP(LEFT(PinMuxInt!M104,FIND(".",PinMuxInt!M104)-1),Alias!$A$1:$B$200,2,FALSE)),IF(ISERROR(FIND(".",PinMuxInt!M104)),"",LEFT(PinMuxInt!M104,FIND(".",PinMuxInt!M104)-1)),VLOOKUP(LEFT(PinMuxInt!M104,FIND(".",PinMuxInt!M104)-1),Alias!$A$1:$B$200,2,FALSE))&amp;IF(ISERROR(FIND(".",PinMuxInt!M104)),"",RIGHT(PinMuxInt!M104,LEN(PinMuxInt!M104)-FIND(".",PinMuxInt!M104)+1))</f>
        <v>tpsmp.HDATA[18]</v>
      </c>
      <c r="N104" s="157" t="str">
        <f>IF(ISERROR(VLOOKUP(LEFT(PinMuxInt!N104,FIND(".",PinMuxInt!N104)-1),Alias!$A$1:$B$200,2,FALSE)),IF(ISERROR(FIND(".",PinMuxInt!N104)),"",LEFT(PinMuxInt!N104,FIND(".",PinMuxInt!N104)-1)),VLOOKUP(LEFT(PinMuxInt!N104,FIND(".",PinMuxInt!N104)-1),Alias!$A$1:$B$200,2,FALSE))&amp;IF(ISERROR(FIND(".",PinMuxInt!N104)),"",RIGHT(PinMuxInt!N104,LEN(PinMuxInt!N104)-FIND(".",PinMuxInt!N104)+1))</f>
        <v>gpio2.IO[21]</v>
      </c>
      <c r="P104" s="425"/>
      <c r="Q104" s="82">
        <v>3</v>
      </c>
      <c r="R104" s="80" t="str">
        <f t="shared" ca="1" si="10"/>
        <v>enet.RDATA[1]</v>
      </c>
      <c r="S104" s="425"/>
      <c r="T104" s="82">
        <v>3</v>
      </c>
      <c r="U104" s="83" t="str">
        <f t="shared" ca="1" si="15"/>
        <v>enet.RDATA[1]</v>
      </c>
      <c r="V104" s="425"/>
      <c r="W104" s="82">
        <v>3</v>
      </c>
      <c r="X104" s="83" t="str">
        <f t="shared" ca="1" si="11"/>
        <v>enet.RDATA[1]</v>
      </c>
      <c r="Y104" s="425"/>
      <c r="Z104" s="82">
        <v>3</v>
      </c>
      <c r="AA104" s="83" t="str">
        <f t="shared" ca="1" si="12"/>
        <v>enet.RDATA[1]</v>
      </c>
      <c r="AB104" s="425"/>
      <c r="AC104" s="82">
        <v>3</v>
      </c>
      <c r="AD104" s="83" t="str">
        <f t="shared" ca="1" si="13"/>
        <v>enet.RDATA[1]</v>
      </c>
      <c r="AE104" s="425"/>
      <c r="AF104" s="82">
        <v>3</v>
      </c>
      <c r="AG104" s="83" t="str">
        <f t="shared" ca="1" si="14"/>
        <v>enet.RDATA[1]</v>
      </c>
      <c r="AH104" s="425"/>
      <c r="AI104" s="82">
        <v>3</v>
      </c>
      <c r="AJ104" s="83" t="str">
        <f t="shared" ca="1" si="16"/>
        <v>enet.RDATA[1]</v>
      </c>
      <c r="AK104" s="425"/>
      <c r="AL104" s="82">
        <v>3</v>
      </c>
      <c r="AM104" s="83" t="str">
        <f t="shared" ca="1" si="17"/>
        <v>enet.RDATA[1]</v>
      </c>
      <c r="AN104" s="425"/>
      <c r="AO104" s="82">
        <v>3</v>
      </c>
      <c r="AP104" s="83" t="str">
        <f t="shared" ca="1" si="9"/>
        <v>enet.RDATA[1]</v>
      </c>
    </row>
    <row r="105" spans="2:42" s="15" customFormat="1" ht="13.5">
      <c r="B105" s="106" t="s">
        <v>787</v>
      </c>
      <c r="C105" s="107" t="str">
        <f>PinMuxInt!C105</f>
        <v>GPIO_B1_06</v>
      </c>
      <c r="D105" s="156" t="str">
        <f>IF(ISERROR(VLOOKUP(LEFT(PinMuxInt!D105,FIND(".",PinMuxInt!D105)-1),Alias!$A$1:$B$200,2,FALSE)),IF(ISERROR(FIND(".",PinMuxInt!D105)),"",LEFT(PinMuxInt!D105,FIND(".",PinMuxInt!D105)-1)),VLOOKUP(LEFT(PinMuxInt!D105,FIND(".",PinMuxInt!D105)-1),Alias!$A$1:$B$200,2,FALSE))&amp;IF(ISERROR(FIND(".",PinMuxInt!D105)),"",RIGHT(PinMuxInt!D105,LEN(PinMuxInt!D105)-FIND(".",PinMuxInt!D105)+1))</f>
        <v/>
      </c>
      <c r="E105" s="156" t="str">
        <f>IF(ISERROR(VLOOKUP(LEFT(PinMuxInt!E105,FIND(".",PinMuxInt!E105)-1),Alias!$A$1:$B$200,2,FALSE)),IF(ISERROR(FIND(".",PinMuxInt!E105)),"",LEFT(PinMuxInt!E105,FIND(".",PinMuxInt!E105)-1)),VLOOKUP(LEFT(PinMuxInt!E105,FIND(".",PinMuxInt!E105)-1),Alias!$A$1:$B$200,2,FALSE))&amp;IF(ISERROR(FIND(".",PinMuxInt!E105)),"",RIGHT(PinMuxInt!E105,LEN(PinMuxInt!E105)-FIND(".",PinMuxInt!E105)+1))</f>
        <v/>
      </c>
      <c r="F105" s="156" t="str">
        <f>IF(ISERROR(VLOOKUP(LEFT(PinMuxInt!F105,FIND(".",PinMuxInt!F105)-1),Alias!$A$1:$B$200,2,FALSE)),IF(ISERROR(FIND(".",PinMuxInt!F105)),"",LEFT(PinMuxInt!F105,FIND(".",PinMuxInt!F105)-1)),VLOOKUP(LEFT(PinMuxInt!F105,FIND(".",PinMuxInt!F105)-1),Alias!$A$1:$B$200,2,FALSE))&amp;IF(ISERROR(FIND(".",PinMuxInt!F105)),"",RIGHT(PinMuxInt!F105,LEN(PinMuxInt!F105)-FIND(".",PinMuxInt!F105)+1))</f>
        <v>lcdif.DATA[18]</v>
      </c>
      <c r="G105" s="156" t="str">
        <f>IF(ISERROR(VLOOKUP(LEFT(PinMuxInt!G105,FIND(".",PinMuxInt!G105)-1),Alias!$A$1:$B$200,2,FALSE)),IF(ISERROR(FIND(".",PinMuxInt!G105)),"",LEFT(PinMuxInt!G105,FIND(".",PinMuxInt!G105)-1)),VLOOKUP(LEFT(PinMuxInt!G105,FIND(".",PinMuxInt!G105)-1),Alias!$A$1:$B$200,2,FALSE))&amp;IF(ISERROR(FIND(".",PinMuxInt!G105)),"",RIGHT(PinMuxInt!G105,LEN(PinMuxInt!G105)-FIND(".",PinMuxInt!G105)+1))</f>
        <v>lpspi4.SDO</v>
      </c>
      <c r="H105" s="156" t="str">
        <f>IF(ISERROR(VLOOKUP(LEFT(PinMuxInt!H105,FIND(".",PinMuxInt!H105)-1),Alias!$A$1:$B$200,2,FALSE)),IF(ISERROR(FIND(".",PinMuxInt!H105)),"",LEFT(PinMuxInt!H105,FIND(".",PinMuxInt!H105)-1)),VLOOKUP(LEFT(PinMuxInt!H105,FIND(".",PinMuxInt!H105)-1),Alias!$A$1:$B$200,2,FALSE))&amp;IF(ISERROR(FIND(".",PinMuxInt!H105)),"",RIGHT(PinMuxInt!H105,LEN(PinMuxInt!H105)-FIND(".",PinMuxInt!H105)+1))</f>
        <v>csi.DATA[13]</v>
      </c>
      <c r="I105" s="156" t="str">
        <f>IF(ISERROR(VLOOKUP(LEFT(PinMuxInt!I105,FIND(".",PinMuxInt!I105)-1),Alias!$A$1:$B$200,2,FALSE)),IF(ISERROR(FIND(".",PinMuxInt!I105)),"",LEFT(PinMuxInt!I105,FIND(".",PinMuxInt!I105)-1)),VLOOKUP(LEFT(PinMuxInt!I105,FIND(".",PinMuxInt!I105)-1),Alias!$A$1:$B$200,2,FALSE))&amp;IF(ISERROR(FIND(".",PinMuxInt!I105)),"",RIGHT(PinMuxInt!I105,LEN(PinMuxInt!I105)-FIND(".",PinMuxInt!I105)+1))</f>
        <v>enet.RX_EN</v>
      </c>
      <c r="J105" s="156" t="str">
        <f>IF(ISERROR(VLOOKUP(LEFT(PinMuxInt!J105,FIND(".",PinMuxInt!J105)-1),Alias!$A$1:$B$200,2,FALSE)),IF(ISERROR(FIND(".",PinMuxInt!J105)),"",LEFT(PinMuxInt!J105,FIND(".",PinMuxInt!J105)-1)),VLOOKUP(LEFT(PinMuxInt!J105,FIND(".",PinMuxInt!J105)-1),Alias!$A$1:$B$200,2,FALSE))&amp;IF(ISERROR(FIND(".",PinMuxInt!J105)),"",RIGHT(PinMuxInt!J105,LEN(PinMuxInt!J105)-FIND(".",PinMuxInt!J105)+1))</f>
        <v>flexio2.FLEXIO[22]</v>
      </c>
      <c r="K105" s="156" t="str">
        <f>IF(ISERROR(VLOOKUP(LEFT(PinMuxInt!K105,FIND(".",PinMuxInt!K105)-1),Alias!$A$1:$B$200,2,FALSE)),IF(ISERROR(FIND(".",PinMuxInt!K105)),"",LEFT(PinMuxInt!K105,FIND(".",PinMuxInt!K105)-1)),VLOOKUP(LEFT(PinMuxInt!K105,FIND(".",PinMuxInt!K105)-1),Alias!$A$1:$B$200,2,FALSE))&amp;IF(ISERROR(FIND(".",PinMuxInt!K105)),"",RIGHT(PinMuxInt!K105,LEN(PinMuxInt!K105)-FIND(".",PinMuxInt!K105)+1))</f>
        <v>gpio2.IO[22]</v>
      </c>
      <c r="L105" s="156" t="str">
        <f>IF(ISERROR(VLOOKUP(LEFT(PinMuxInt!L105,FIND(".",PinMuxInt!L105)-1),Alias!$A$1:$B$200,2,FALSE)),IF(ISERROR(FIND(".",PinMuxInt!L105)),"",LEFT(PinMuxInt!L105,FIND(".",PinMuxInt!L105)-1)),VLOOKUP(LEFT(PinMuxInt!L105,FIND(".",PinMuxInt!L105)-1),Alias!$A$1:$B$200,2,FALSE))&amp;IF(ISERROR(FIND(".",PinMuxInt!L105)),"",RIGHT(PinMuxInt!L105,LEN(PinMuxInt!L105)-FIND(".",PinMuxInt!L105)+1))</f>
        <v>csu.CSU_ALARM_AUT[0]</v>
      </c>
      <c r="M105" s="156" t="str">
        <f>IF(ISERROR(VLOOKUP(LEFT(PinMuxInt!M105,FIND(".",PinMuxInt!M105)-1),Alias!$A$1:$B$200,2,FALSE)),IF(ISERROR(FIND(".",PinMuxInt!M105)),"",LEFT(PinMuxInt!M105,FIND(".",PinMuxInt!M105)-1)),VLOOKUP(LEFT(PinMuxInt!M105,FIND(".",PinMuxInt!M105)-1),Alias!$A$1:$B$200,2,FALSE))&amp;IF(ISERROR(FIND(".",PinMuxInt!M105)),"",RIGHT(PinMuxInt!M105,LEN(PinMuxInt!M105)-FIND(".",PinMuxInt!M105)+1))</f>
        <v>tpsmp.HDATA[20]</v>
      </c>
      <c r="N105" s="157" t="str">
        <f>IF(ISERROR(VLOOKUP(LEFT(PinMuxInt!N105,FIND(".",PinMuxInt!N105)-1),Alias!$A$1:$B$200,2,FALSE)),IF(ISERROR(FIND(".",PinMuxInt!N105)),"",LEFT(PinMuxInt!N105,FIND(".",PinMuxInt!N105)-1)),VLOOKUP(LEFT(PinMuxInt!N105,FIND(".",PinMuxInt!N105)-1),Alias!$A$1:$B$200,2,FALSE))&amp;IF(ISERROR(FIND(".",PinMuxInt!N105)),"",RIGHT(PinMuxInt!N105,LEN(PinMuxInt!N105)-FIND(".",PinMuxInt!N105)+1))</f>
        <v>gpio2.IO[22]</v>
      </c>
      <c r="P105" s="425"/>
      <c r="Q105" s="82">
        <v>3</v>
      </c>
      <c r="R105" s="80" t="str">
        <f t="shared" ca="1" si="10"/>
        <v>enet.RX_EN</v>
      </c>
      <c r="S105" s="425"/>
      <c r="T105" s="82">
        <v>3</v>
      </c>
      <c r="U105" s="83" t="str">
        <f t="shared" ca="1" si="15"/>
        <v>enet.RX_EN</v>
      </c>
      <c r="V105" s="425"/>
      <c r="W105" s="82">
        <v>3</v>
      </c>
      <c r="X105" s="83" t="str">
        <f t="shared" ca="1" si="11"/>
        <v>enet.RX_EN</v>
      </c>
      <c r="Y105" s="425"/>
      <c r="Z105" s="82">
        <v>3</v>
      </c>
      <c r="AA105" s="83" t="str">
        <f t="shared" ca="1" si="12"/>
        <v>enet.RX_EN</v>
      </c>
      <c r="AB105" s="425"/>
      <c r="AC105" s="82">
        <v>3</v>
      </c>
      <c r="AD105" s="83" t="str">
        <f t="shared" ca="1" si="13"/>
        <v>enet.RX_EN</v>
      </c>
      <c r="AE105" s="425"/>
      <c r="AF105" s="82">
        <v>3</v>
      </c>
      <c r="AG105" s="83" t="str">
        <f t="shared" ca="1" si="14"/>
        <v>enet.RX_EN</v>
      </c>
      <c r="AH105" s="425"/>
      <c r="AI105" s="82">
        <v>3</v>
      </c>
      <c r="AJ105" s="83" t="str">
        <f t="shared" ca="1" si="16"/>
        <v>enet.RX_EN</v>
      </c>
      <c r="AK105" s="425"/>
      <c r="AL105" s="82">
        <v>3</v>
      </c>
      <c r="AM105" s="83" t="str">
        <f t="shared" ca="1" si="17"/>
        <v>enet.RX_EN</v>
      </c>
      <c r="AN105" s="425"/>
      <c r="AO105" s="82">
        <v>3</v>
      </c>
      <c r="AP105" s="83" t="str">
        <f t="shared" ca="1" si="9"/>
        <v>enet.RX_EN</v>
      </c>
    </row>
    <row r="106" spans="2:42" s="15" customFormat="1" ht="13.5">
      <c r="B106" s="106" t="s">
        <v>787</v>
      </c>
      <c r="C106" s="107" t="str">
        <f>PinMuxInt!C106</f>
        <v>GPIO_B1_07</v>
      </c>
      <c r="D106" s="156" t="str">
        <f>IF(ISERROR(VLOOKUP(LEFT(PinMuxInt!D106,FIND(".",PinMuxInt!D106)-1),Alias!$A$1:$B$200,2,FALSE)),IF(ISERROR(FIND(".",PinMuxInt!D106)),"",LEFT(PinMuxInt!D106,FIND(".",PinMuxInt!D106)-1)),VLOOKUP(LEFT(PinMuxInt!D106,FIND(".",PinMuxInt!D106)-1),Alias!$A$1:$B$200,2,FALSE))&amp;IF(ISERROR(FIND(".",PinMuxInt!D106)),"",RIGHT(PinMuxInt!D106,LEN(PinMuxInt!D106)-FIND(".",PinMuxInt!D106)+1))</f>
        <v/>
      </c>
      <c r="E106" s="156" t="str">
        <f>IF(ISERROR(VLOOKUP(LEFT(PinMuxInt!E106,FIND(".",PinMuxInt!E106)-1),Alias!$A$1:$B$200,2,FALSE)),IF(ISERROR(FIND(".",PinMuxInt!E106)),"",LEFT(PinMuxInt!E106,FIND(".",PinMuxInt!E106)-1)),VLOOKUP(LEFT(PinMuxInt!E106,FIND(".",PinMuxInt!E106)-1),Alias!$A$1:$B$200,2,FALSE))&amp;IF(ISERROR(FIND(".",PinMuxInt!E106)),"",RIGHT(PinMuxInt!E106,LEN(PinMuxInt!E106)-FIND(".",PinMuxInt!E106)+1))</f>
        <v/>
      </c>
      <c r="F106" s="156" t="str">
        <f>IF(ISERROR(VLOOKUP(LEFT(PinMuxInt!F106,FIND(".",PinMuxInt!F106)-1),Alias!$A$1:$B$200,2,FALSE)),IF(ISERROR(FIND(".",PinMuxInt!F106)),"",LEFT(PinMuxInt!F106,FIND(".",PinMuxInt!F106)-1)),VLOOKUP(LEFT(PinMuxInt!F106,FIND(".",PinMuxInt!F106)-1),Alias!$A$1:$B$200,2,FALSE))&amp;IF(ISERROR(FIND(".",PinMuxInt!F106)),"",RIGHT(PinMuxInt!F106,LEN(PinMuxInt!F106)-FIND(".",PinMuxInt!F106)+1))</f>
        <v>lcdif.DATA[19]</v>
      </c>
      <c r="G106" s="156" t="str">
        <f>IF(ISERROR(VLOOKUP(LEFT(PinMuxInt!G106,FIND(".",PinMuxInt!G106)-1),Alias!$A$1:$B$200,2,FALSE)),IF(ISERROR(FIND(".",PinMuxInt!G106)),"",LEFT(PinMuxInt!G106,FIND(".",PinMuxInt!G106)-1)),VLOOKUP(LEFT(PinMuxInt!G106,FIND(".",PinMuxInt!G106)-1),Alias!$A$1:$B$200,2,FALSE))&amp;IF(ISERROR(FIND(".",PinMuxInt!G106)),"",RIGHT(PinMuxInt!G106,LEN(PinMuxInt!G106)-FIND(".",PinMuxInt!G106)+1))</f>
        <v>lpspi4.SCK</v>
      </c>
      <c r="H106" s="156" t="str">
        <f>IF(ISERROR(VLOOKUP(LEFT(PinMuxInt!H106,FIND(".",PinMuxInt!H106)-1),Alias!$A$1:$B$200,2,FALSE)),IF(ISERROR(FIND(".",PinMuxInt!H106)),"",LEFT(PinMuxInt!H106,FIND(".",PinMuxInt!H106)-1)),VLOOKUP(LEFT(PinMuxInt!H106,FIND(".",PinMuxInt!H106)-1),Alias!$A$1:$B$200,2,FALSE))&amp;IF(ISERROR(FIND(".",PinMuxInt!H106)),"",RIGHT(PinMuxInt!H106,LEN(PinMuxInt!H106)-FIND(".",PinMuxInt!H106)+1))</f>
        <v>csi.DATA[12]</v>
      </c>
      <c r="I106" s="156" t="str">
        <f>IF(ISERROR(VLOOKUP(LEFT(PinMuxInt!I106,FIND(".",PinMuxInt!I106)-1),Alias!$A$1:$B$200,2,FALSE)),IF(ISERROR(FIND(".",PinMuxInt!I106)),"",LEFT(PinMuxInt!I106,FIND(".",PinMuxInt!I106)-1)),VLOOKUP(LEFT(PinMuxInt!I106,FIND(".",PinMuxInt!I106)-1),Alias!$A$1:$B$200,2,FALSE))&amp;IF(ISERROR(FIND(".",PinMuxInt!I106)),"",RIGHT(PinMuxInt!I106,LEN(PinMuxInt!I106)-FIND(".",PinMuxInt!I106)+1))</f>
        <v>enet.TDATA[0]</v>
      </c>
      <c r="J106" s="156" t="str">
        <f>IF(ISERROR(VLOOKUP(LEFT(PinMuxInt!J106,FIND(".",PinMuxInt!J106)-1),Alias!$A$1:$B$200,2,FALSE)),IF(ISERROR(FIND(".",PinMuxInt!J106)),"",LEFT(PinMuxInt!J106,FIND(".",PinMuxInt!J106)-1)),VLOOKUP(LEFT(PinMuxInt!J106,FIND(".",PinMuxInt!J106)-1),Alias!$A$1:$B$200,2,FALSE))&amp;IF(ISERROR(FIND(".",PinMuxInt!J106)),"",RIGHT(PinMuxInt!J106,LEN(PinMuxInt!J106)-FIND(".",PinMuxInt!J106)+1))</f>
        <v>flexio2.FLEXIO[23]</v>
      </c>
      <c r="K106" s="156" t="str">
        <f>IF(ISERROR(VLOOKUP(LEFT(PinMuxInt!K106,FIND(".",PinMuxInt!K106)-1),Alias!$A$1:$B$200,2,FALSE)),IF(ISERROR(FIND(".",PinMuxInt!K106)),"",LEFT(PinMuxInt!K106,FIND(".",PinMuxInt!K106)-1)),VLOOKUP(LEFT(PinMuxInt!K106,FIND(".",PinMuxInt!K106)-1),Alias!$A$1:$B$200,2,FALSE))&amp;IF(ISERROR(FIND(".",PinMuxInt!K106)),"",RIGHT(PinMuxInt!K106,LEN(PinMuxInt!K106)-FIND(".",PinMuxInt!K106)+1))</f>
        <v>gpio2.IO[23]</v>
      </c>
      <c r="L106" s="156" t="str">
        <f>IF(ISERROR(VLOOKUP(LEFT(PinMuxInt!L106,FIND(".",PinMuxInt!L106)-1),Alias!$A$1:$B$200,2,FALSE)),IF(ISERROR(FIND(".",PinMuxInt!L106)),"",LEFT(PinMuxInt!L106,FIND(".",PinMuxInt!L106)-1)),VLOOKUP(LEFT(PinMuxInt!L106,FIND(".",PinMuxInt!L106)-1),Alias!$A$1:$B$200,2,FALSE))&amp;IF(ISERROR(FIND(".",PinMuxInt!L106)),"",RIGHT(PinMuxInt!L106,LEN(PinMuxInt!L106)-FIND(".",PinMuxInt!L106)+1))</f>
        <v>csu.CSU_INT_DEB</v>
      </c>
      <c r="M106" s="156" t="str">
        <f>IF(ISERROR(VLOOKUP(LEFT(PinMuxInt!M106,FIND(".",PinMuxInt!M106)-1),Alias!$A$1:$B$200,2,FALSE)),IF(ISERROR(FIND(".",PinMuxInt!M106)),"",LEFT(PinMuxInt!M106,FIND(".",PinMuxInt!M106)-1)),VLOOKUP(LEFT(PinMuxInt!M106,FIND(".",PinMuxInt!M106)-1),Alias!$A$1:$B$200,2,FALSE))&amp;IF(ISERROR(FIND(".",PinMuxInt!M106)),"",RIGHT(PinMuxInt!M106,LEN(PinMuxInt!M106)-FIND(".",PinMuxInt!M106)+1))</f>
        <v>tpsmp.HDATA[21]</v>
      </c>
      <c r="N106" s="157" t="str">
        <f>IF(ISERROR(VLOOKUP(LEFT(PinMuxInt!N106,FIND(".",PinMuxInt!N106)-1),Alias!$A$1:$B$200,2,FALSE)),IF(ISERROR(FIND(".",PinMuxInt!N106)),"",LEFT(PinMuxInt!N106,FIND(".",PinMuxInt!N106)-1)),VLOOKUP(LEFT(PinMuxInt!N106,FIND(".",PinMuxInt!N106)-1),Alias!$A$1:$B$200,2,FALSE))&amp;IF(ISERROR(FIND(".",PinMuxInt!N106)),"",RIGHT(PinMuxInt!N106,LEN(PinMuxInt!N106)-FIND(".",PinMuxInt!N106)+1))</f>
        <v>gpio2.IO[23]</v>
      </c>
      <c r="P106" s="425"/>
      <c r="Q106" s="82">
        <v>3</v>
      </c>
      <c r="R106" s="80" t="str">
        <f t="shared" ca="1" si="10"/>
        <v>enet.TDATA[0]</v>
      </c>
      <c r="S106" s="425"/>
      <c r="T106" s="82">
        <v>3</v>
      </c>
      <c r="U106" s="83" t="str">
        <f t="shared" ca="1" si="15"/>
        <v>enet.TDATA[0]</v>
      </c>
      <c r="V106" s="425"/>
      <c r="W106" s="82">
        <v>3</v>
      </c>
      <c r="X106" s="83" t="str">
        <f t="shared" ca="1" si="11"/>
        <v>enet.TDATA[0]</v>
      </c>
      <c r="Y106" s="425"/>
      <c r="Z106" s="82">
        <v>3</v>
      </c>
      <c r="AA106" s="83" t="str">
        <f t="shared" ca="1" si="12"/>
        <v>enet.TDATA[0]</v>
      </c>
      <c r="AB106" s="425"/>
      <c r="AC106" s="82">
        <v>3</v>
      </c>
      <c r="AD106" s="83" t="str">
        <f t="shared" ca="1" si="13"/>
        <v>enet.TDATA[0]</v>
      </c>
      <c r="AE106" s="425"/>
      <c r="AF106" s="82">
        <v>3</v>
      </c>
      <c r="AG106" s="83" t="str">
        <f t="shared" ca="1" si="14"/>
        <v>enet.TDATA[0]</v>
      </c>
      <c r="AH106" s="425"/>
      <c r="AI106" s="82">
        <v>3</v>
      </c>
      <c r="AJ106" s="83" t="str">
        <f t="shared" ca="1" si="16"/>
        <v>enet.TDATA[0]</v>
      </c>
      <c r="AK106" s="425"/>
      <c r="AL106" s="82">
        <v>3</v>
      </c>
      <c r="AM106" s="83" t="str">
        <f t="shared" ca="1" si="17"/>
        <v>enet.TDATA[0]</v>
      </c>
      <c r="AN106" s="425"/>
      <c r="AO106" s="82">
        <v>3</v>
      </c>
      <c r="AP106" s="83" t="str">
        <f t="shared" ca="1" si="9"/>
        <v>enet.TDATA[0]</v>
      </c>
    </row>
    <row r="107" spans="2:42" s="15" customFormat="1" ht="13.5">
      <c r="B107" s="106" t="s">
        <v>787</v>
      </c>
      <c r="C107" s="107" t="str">
        <f>PinMuxInt!C107</f>
        <v>GPIO_B1_08</v>
      </c>
      <c r="D107" s="156" t="str">
        <f>IF(ISERROR(VLOOKUP(LEFT(PinMuxInt!D107,FIND(".",PinMuxInt!D107)-1),Alias!$A$1:$B$200,2,FALSE)),IF(ISERROR(FIND(".",PinMuxInt!D107)),"",LEFT(PinMuxInt!D107,FIND(".",PinMuxInt!D107)-1)),VLOOKUP(LEFT(PinMuxInt!D107,FIND(".",PinMuxInt!D107)-1),Alias!$A$1:$B$200,2,FALSE))&amp;IF(ISERROR(FIND(".",PinMuxInt!D107)),"",RIGHT(PinMuxInt!D107,LEN(PinMuxInt!D107)-FIND(".",PinMuxInt!D107)+1))</f>
        <v/>
      </c>
      <c r="E107" s="156" t="str">
        <f>IF(ISERROR(VLOOKUP(LEFT(PinMuxInt!E107,FIND(".",PinMuxInt!E107)-1),Alias!$A$1:$B$200,2,FALSE)),IF(ISERROR(FIND(".",PinMuxInt!E107)),"",LEFT(PinMuxInt!E107,FIND(".",PinMuxInt!E107)-1)),VLOOKUP(LEFT(PinMuxInt!E107,FIND(".",PinMuxInt!E107)-1),Alias!$A$1:$B$200,2,FALSE))&amp;IF(ISERROR(FIND(".",PinMuxInt!E107)),"",RIGHT(PinMuxInt!E107,LEN(PinMuxInt!E107)-FIND(".",PinMuxInt!E107)+1))</f>
        <v/>
      </c>
      <c r="F107" s="156" t="str">
        <f>IF(ISERROR(VLOOKUP(LEFT(PinMuxInt!F107,FIND(".",PinMuxInt!F107)-1),Alias!$A$1:$B$200,2,FALSE)),IF(ISERROR(FIND(".",PinMuxInt!F107)),"",LEFT(PinMuxInt!F107,FIND(".",PinMuxInt!F107)-1)),VLOOKUP(LEFT(PinMuxInt!F107,FIND(".",PinMuxInt!F107)-1),Alias!$A$1:$B$200,2,FALSE))&amp;IF(ISERROR(FIND(".",PinMuxInt!F107)),"",RIGHT(PinMuxInt!F107,LEN(PinMuxInt!F107)-FIND(".",PinMuxInt!F107)+1))</f>
        <v>lcdif.DATA[20]</v>
      </c>
      <c r="G107" s="156" t="str">
        <f>IF(ISERROR(VLOOKUP(LEFT(PinMuxInt!G107,FIND(".",PinMuxInt!G107)-1),Alias!$A$1:$B$200,2,FALSE)),IF(ISERROR(FIND(".",PinMuxInt!G107)),"",LEFT(PinMuxInt!G107,FIND(".",PinMuxInt!G107)-1)),VLOOKUP(LEFT(PinMuxInt!G107,FIND(".",PinMuxInt!G107)-1),Alias!$A$1:$B$200,2,FALSE))&amp;IF(ISERROR(FIND(".",PinMuxInt!G107)),"",RIGHT(PinMuxInt!G107,LEN(PinMuxInt!G107)-FIND(".",PinMuxInt!G107)+1))</f>
        <v>qtimer1.TIMER3</v>
      </c>
      <c r="H107" s="156" t="str">
        <f>IF(ISERROR(VLOOKUP(LEFT(PinMuxInt!H107,FIND(".",PinMuxInt!H107)-1),Alias!$A$1:$B$200,2,FALSE)),IF(ISERROR(FIND(".",PinMuxInt!H107)),"",LEFT(PinMuxInt!H107,FIND(".",PinMuxInt!H107)-1)),VLOOKUP(LEFT(PinMuxInt!H107,FIND(".",PinMuxInt!H107)-1),Alias!$A$1:$B$200,2,FALSE))&amp;IF(ISERROR(FIND(".",PinMuxInt!H107)),"",RIGHT(PinMuxInt!H107,LEN(PinMuxInt!H107)-FIND(".",PinMuxInt!H107)+1))</f>
        <v>csi.DATA[11]</v>
      </c>
      <c r="I107" s="156" t="str">
        <f>IF(ISERROR(VLOOKUP(LEFT(PinMuxInt!I107,FIND(".",PinMuxInt!I107)-1),Alias!$A$1:$B$200,2,FALSE)),IF(ISERROR(FIND(".",PinMuxInt!I107)),"",LEFT(PinMuxInt!I107,FIND(".",PinMuxInt!I107)-1)),VLOOKUP(LEFT(PinMuxInt!I107,FIND(".",PinMuxInt!I107)-1),Alias!$A$1:$B$200,2,FALSE))&amp;IF(ISERROR(FIND(".",PinMuxInt!I107)),"",RIGHT(PinMuxInt!I107,LEN(PinMuxInt!I107)-FIND(".",PinMuxInt!I107)+1))</f>
        <v>enet.TDATA[1]</v>
      </c>
      <c r="J107" s="156" t="str">
        <f>IF(ISERROR(VLOOKUP(LEFT(PinMuxInt!J107,FIND(".",PinMuxInt!J107)-1),Alias!$A$1:$B$200,2,FALSE)),IF(ISERROR(FIND(".",PinMuxInt!J107)),"",LEFT(PinMuxInt!J107,FIND(".",PinMuxInt!J107)-1)),VLOOKUP(LEFT(PinMuxInt!J107,FIND(".",PinMuxInt!J107)-1),Alias!$A$1:$B$200,2,FALSE))&amp;IF(ISERROR(FIND(".",PinMuxInt!J107)),"",RIGHT(PinMuxInt!J107,LEN(PinMuxInt!J107)-FIND(".",PinMuxInt!J107)+1))</f>
        <v>flexio2.FLEXIO[24]</v>
      </c>
      <c r="K107" s="156" t="str">
        <f>IF(ISERROR(VLOOKUP(LEFT(PinMuxInt!K107,FIND(".",PinMuxInt!K107)-1),Alias!$A$1:$B$200,2,FALSE)),IF(ISERROR(FIND(".",PinMuxInt!K107)),"",LEFT(PinMuxInt!K107,FIND(".",PinMuxInt!K107)-1)),VLOOKUP(LEFT(PinMuxInt!K107,FIND(".",PinMuxInt!K107)-1),Alias!$A$1:$B$200,2,FALSE))&amp;IF(ISERROR(FIND(".",PinMuxInt!K107)),"",RIGHT(PinMuxInt!K107,LEN(PinMuxInt!K107)-FIND(".",PinMuxInt!K107)+1))</f>
        <v>gpio2.IO[24]</v>
      </c>
      <c r="L107" s="156" t="str">
        <f>IF(ISERROR(VLOOKUP(LEFT(PinMuxInt!L107,FIND(".",PinMuxInt!L107)-1),Alias!$A$1:$B$200,2,FALSE)),IF(ISERROR(FIND(".",PinMuxInt!L107)),"",LEFT(PinMuxInt!L107,FIND(".",PinMuxInt!L107)-1)),VLOOKUP(LEFT(PinMuxInt!L107,FIND(".",PinMuxInt!L107)-1),Alias!$A$1:$B$200,2,FALSE))&amp;IF(ISERROR(FIND(".",PinMuxInt!L107)),"",RIGHT(PinMuxInt!L107,LEN(PinMuxInt!L107)-FIND(".",PinMuxInt!L107)+1))</f>
        <v>flexcan2.TX</v>
      </c>
      <c r="M107" s="156" t="str">
        <f>IF(ISERROR(VLOOKUP(LEFT(PinMuxInt!M107,FIND(".",PinMuxInt!M107)-1),Alias!$A$1:$B$200,2,FALSE)),IF(ISERROR(FIND(".",PinMuxInt!M107)),"",LEFT(PinMuxInt!M107,FIND(".",PinMuxInt!M107)-1)),VLOOKUP(LEFT(PinMuxInt!M107,FIND(".",PinMuxInt!M107)-1),Alias!$A$1:$B$200,2,FALSE))&amp;IF(ISERROR(FIND(".",PinMuxInt!M107)),"",RIGHT(PinMuxInt!M107,LEN(PinMuxInt!M107)-FIND(".",PinMuxInt!M107)+1))</f>
        <v>tpsmp.HDATA[22]</v>
      </c>
      <c r="N107" s="157" t="str">
        <f>IF(ISERROR(VLOOKUP(LEFT(PinMuxInt!N107,FIND(".",PinMuxInt!N107)-1),Alias!$A$1:$B$200,2,FALSE)),IF(ISERROR(FIND(".",PinMuxInt!N107)),"",LEFT(PinMuxInt!N107,FIND(".",PinMuxInt!N107)-1)),VLOOKUP(LEFT(PinMuxInt!N107,FIND(".",PinMuxInt!N107)-1),Alias!$A$1:$B$200,2,FALSE))&amp;IF(ISERROR(FIND(".",PinMuxInt!N107)),"",RIGHT(PinMuxInt!N107,LEN(PinMuxInt!N107)-FIND(".",PinMuxInt!N107)+1))</f>
        <v>gpio2.IO[24]</v>
      </c>
      <c r="P107" s="425"/>
      <c r="Q107" s="82">
        <v>3</v>
      </c>
      <c r="R107" s="80" t="str">
        <f t="shared" ca="1" si="10"/>
        <v>enet.TDATA[1]</v>
      </c>
      <c r="S107" s="425"/>
      <c r="T107" s="82">
        <v>3</v>
      </c>
      <c r="U107" s="83" t="str">
        <f t="shared" ca="1" si="15"/>
        <v>enet.TDATA[1]</v>
      </c>
      <c r="V107" s="425"/>
      <c r="W107" s="82">
        <v>3</v>
      </c>
      <c r="X107" s="83" t="str">
        <f t="shared" ca="1" si="11"/>
        <v>enet.TDATA[1]</v>
      </c>
      <c r="Y107" s="425"/>
      <c r="Z107" s="82">
        <v>3</v>
      </c>
      <c r="AA107" s="83" t="str">
        <f t="shared" ca="1" si="12"/>
        <v>enet.TDATA[1]</v>
      </c>
      <c r="AB107" s="425"/>
      <c r="AC107" s="82">
        <v>3</v>
      </c>
      <c r="AD107" s="83" t="str">
        <f t="shared" ca="1" si="13"/>
        <v>enet.TDATA[1]</v>
      </c>
      <c r="AE107" s="425"/>
      <c r="AF107" s="82">
        <v>3</v>
      </c>
      <c r="AG107" s="83" t="str">
        <f t="shared" ca="1" si="14"/>
        <v>enet.TDATA[1]</v>
      </c>
      <c r="AH107" s="425"/>
      <c r="AI107" s="82">
        <v>3</v>
      </c>
      <c r="AJ107" s="83" t="str">
        <f t="shared" ca="1" si="16"/>
        <v>enet.TDATA[1]</v>
      </c>
      <c r="AK107" s="425"/>
      <c r="AL107" s="82">
        <v>3</v>
      </c>
      <c r="AM107" s="83" t="str">
        <f t="shared" ca="1" si="17"/>
        <v>enet.TDATA[1]</v>
      </c>
      <c r="AN107" s="425"/>
      <c r="AO107" s="82">
        <v>3</v>
      </c>
      <c r="AP107" s="83" t="str">
        <f t="shared" ca="1" si="9"/>
        <v>enet.TDATA[1]</v>
      </c>
    </row>
    <row r="108" spans="2:42" s="15" customFormat="1" ht="13.5">
      <c r="B108" s="106" t="s">
        <v>787</v>
      </c>
      <c r="C108" s="107" t="str">
        <f>PinMuxInt!C108</f>
        <v>GPIO_B1_09</v>
      </c>
      <c r="D108" s="156" t="str">
        <f>IF(ISERROR(VLOOKUP(LEFT(PinMuxInt!D108,FIND(".",PinMuxInt!D108)-1),Alias!$A$1:$B$200,2,FALSE)),IF(ISERROR(FIND(".",PinMuxInt!D108)),"",LEFT(PinMuxInt!D108,FIND(".",PinMuxInt!D108)-1)),VLOOKUP(LEFT(PinMuxInt!D108,FIND(".",PinMuxInt!D108)-1),Alias!$A$1:$B$200,2,FALSE))&amp;IF(ISERROR(FIND(".",PinMuxInt!D108)),"",RIGHT(PinMuxInt!D108,LEN(PinMuxInt!D108)-FIND(".",PinMuxInt!D108)+1))</f>
        <v/>
      </c>
      <c r="E108" s="156" t="str">
        <f>IF(ISERROR(VLOOKUP(LEFT(PinMuxInt!E108,FIND(".",PinMuxInt!E108)-1),Alias!$A$1:$B$200,2,FALSE)),IF(ISERROR(FIND(".",PinMuxInt!E108)),"",LEFT(PinMuxInt!E108,FIND(".",PinMuxInt!E108)-1)),VLOOKUP(LEFT(PinMuxInt!E108,FIND(".",PinMuxInt!E108)-1),Alias!$A$1:$B$200,2,FALSE))&amp;IF(ISERROR(FIND(".",PinMuxInt!E108)),"",RIGHT(PinMuxInt!E108,LEN(PinMuxInt!E108)-FIND(".",PinMuxInt!E108)+1))</f>
        <v/>
      </c>
      <c r="F108" s="156" t="str">
        <f>IF(ISERROR(VLOOKUP(LEFT(PinMuxInt!F108,FIND(".",PinMuxInt!F108)-1),Alias!$A$1:$B$200,2,FALSE)),IF(ISERROR(FIND(".",PinMuxInt!F108)),"",LEFT(PinMuxInt!F108,FIND(".",PinMuxInt!F108)-1)),VLOOKUP(LEFT(PinMuxInt!F108,FIND(".",PinMuxInt!F108)-1),Alias!$A$1:$B$200,2,FALSE))&amp;IF(ISERROR(FIND(".",PinMuxInt!F108)),"",RIGHT(PinMuxInt!F108,LEN(PinMuxInt!F108)-FIND(".",PinMuxInt!F108)+1))</f>
        <v>lcdif.DATA[21]</v>
      </c>
      <c r="G108" s="156" t="str">
        <f>IF(ISERROR(VLOOKUP(LEFT(PinMuxInt!G108,FIND(".",PinMuxInt!G108)-1),Alias!$A$1:$B$200,2,FALSE)),IF(ISERROR(FIND(".",PinMuxInt!G108)),"",LEFT(PinMuxInt!G108,FIND(".",PinMuxInt!G108)-1)),VLOOKUP(LEFT(PinMuxInt!G108,FIND(".",PinMuxInt!G108)-1),Alias!$A$1:$B$200,2,FALSE))&amp;IF(ISERROR(FIND(".",PinMuxInt!G108)),"",RIGHT(PinMuxInt!G108,LEN(PinMuxInt!G108)-FIND(".",PinMuxInt!G108)+1))</f>
        <v>qtimer2.TIMER3</v>
      </c>
      <c r="H108" s="156" t="str">
        <f>IF(ISERROR(VLOOKUP(LEFT(PinMuxInt!H108,FIND(".",PinMuxInt!H108)-1),Alias!$A$1:$B$200,2,FALSE)),IF(ISERROR(FIND(".",PinMuxInt!H108)),"",LEFT(PinMuxInt!H108,FIND(".",PinMuxInt!H108)-1)),VLOOKUP(LEFT(PinMuxInt!H108,FIND(".",PinMuxInt!H108)-1),Alias!$A$1:$B$200,2,FALSE))&amp;IF(ISERROR(FIND(".",PinMuxInt!H108)),"",RIGHT(PinMuxInt!H108,LEN(PinMuxInt!H108)-FIND(".",PinMuxInt!H108)+1))</f>
        <v>csi.DATA[10]</v>
      </c>
      <c r="I108" s="156" t="str">
        <f>IF(ISERROR(VLOOKUP(LEFT(PinMuxInt!I108,FIND(".",PinMuxInt!I108)-1),Alias!$A$1:$B$200,2,FALSE)),IF(ISERROR(FIND(".",PinMuxInt!I108)),"",LEFT(PinMuxInt!I108,FIND(".",PinMuxInt!I108)-1)),VLOOKUP(LEFT(PinMuxInt!I108,FIND(".",PinMuxInt!I108)-1),Alias!$A$1:$B$200,2,FALSE))&amp;IF(ISERROR(FIND(".",PinMuxInt!I108)),"",RIGHT(PinMuxInt!I108,LEN(PinMuxInt!I108)-FIND(".",PinMuxInt!I108)+1))</f>
        <v>enet.TX_EN</v>
      </c>
      <c r="J108" s="156" t="str">
        <f>IF(ISERROR(VLOOKUP(LEFT(PinMuxInt!J108,FIND(".",PinMuxInt!J108)-1),Alias!$A$1:$B$200,2,FALSE)),IF(ISERROR(FIND(".",PinMuxInt!J108)),"",LEFT(PinMuxInt!J108,FIND(".",PinMuxInt!J108)-1)),VLOOKUP(LEFT(PinMuxInt!J108,FIND(".",PinMuxInt!J108)-1),Alias!$A$1:$B$200,2,FALSE))&amp;IF(ISERROR(FIND(".",PinMuxInt!J108)),"",RIGHT(PinMuxInt!J108,LEN(PinMuxInt!J108)-FIND(".",PinMuxInt!J108)+1))</f>
        <v>flexio2.FLEXIO[25]</v>
      </c>
      <c r="K108" s="156" t="str">
        <f>IF(ISERROR(VLOOKUP(LEFT(PinMuxInt!K108,FIND(".",PinMuxInt!K108)-1),Alias!$A$1:$B$200,2,FALSE)),IF(ISERROR(FIND(".",PinMuxInt!K108)),"",LEFT(PinMuxInt!K108,FIND(".",PinMuxInt!K108)-1)),VLOOKUP(LEFT(PinMuxInt!K108,FIND(".",PinMuxInt!K108)-1),Alias!$A$1:$B$200,2,FALSE))&amp;IF(ISERROR(FIND(".",PinMuxInt!K108)),"",RIGHT(PinMuxInt!K108,LEN(PinMuxInt!K108)-FIND(".",PinMuxInt!K108)+1))</f>
        <v>gpio2.IO[25]</v>
      </c>
      <c r="L108" s="156" t="str">
        <f>IF(ISERROR(VLOOKUP(LEFT(PinMuxInt!L108,FIND(".",PinMuxInt!L108)-1),Alias!$A$1:$B$200,2,FALSE)),IF(ISERROR(FIND(".",PinMuxInt!L108)),"",LEFT(PinMuxInt!L108,FIND(".",PinMuxInt!L108)-1)),VLOOKUP(LEFT(PinMuxInt!L108,FIND(".",PinMuxInt!L108)-1),Alias!$A$1:$B$200,2,FALSE))&amp;IF(ISERROR(FIND(".",PinMuxInt!L108)),"",RIGHT(PinMuxInt!L108,LEN(PinMuxInt!L108)-FIND(".",PinMuxInt!L108)+1))</f>
        <v>flexcan2.RX</v>
      </c>
      <c r="M108" s="156" t="str">
        <f>IF(ISERROR(VLOOKUP(LEFT(PinMuxInt!M108,FIND(".",PinMuxInt!M108)-1),Alias!$A$1:$B$200,2,FALSE)),IF(ISERROR(FIND(".",PinMuxInt!M108)),"",LEFT(PinMuxInt!M108,FIND(".",PinMuxInt!M108)-1)),VLOOKUP(LEFT(PinMuxInt!M108,FIND(".",PinMuxInt!M108)-1),Alias!$A$1:$B$200,2,FALSE))&amp;IF(ISERROR(FIND(".",PinMuxInt!M108)),"",RIGHT(PinMuxInt!M108,LEN(PinMuxInt!M108)-FIND(".",PinMuxInt!M108)+1))</f>
        <v>tpsmp.HDATA[23]</v>
      </c>
      <c r="N108" s="157" t="str">
        <f>IF(ISERROR(VLOOKUP(LEFT(PinMuxInt!N108,FIND(".",PinMuxInt!N108)-1),Alias!$A$1:$B$200,2,FALSE)),IF(ISERROR(FIND(".",PinMuxInt!N108)),"",LEFT(PinMuxInt!N108,FIND(".",PinMuxInt!N108)-1)),VLOOKUP(LEFT(PinMuxInt!N108,FIND(".",PinMuxInt!N108)-1),Alias!$A$1:$B$200,2,FALSE))&amp;IF(ISERROR(FIND(".",PinMuxInt!N108)),"",RIGHT(PinMuxInt!N108,LEN(PinMuxInt!N108)-FIND(".",PinMuxInt!N108)+1))</f>
        <v>gpio2.IO[25]</v>
      </c>
      <c r="P108" s="425"/>
      <c r="Q108" s="82">
        <v>3</v>
      </c>
      <c r="R108" s="80" t="str">
        <f t="shared" ca="1" si="10"/>
        <v>enet.TX_EN</v>
      </c>
      <c r="S108" s="425"/>
      <c r="T108" s="82">
        <v>3</v>
      </c>
      <c r="U108" s="83" t="str">
        <f t="shared" ca="1" si="15"/>
        <v>enet.TX_EN</v>
      </c>
      <c r="V108" s="425"/>
      <c r="W108" s="82">
        <v>3</v>
      </c>
      <c r="X108" s="83" t="str">
        <f t="shared" ca="1" si="11"/>
        <v>enet.TX_EN</v>
      </c>
      <c r="Y108" s="425"/>
      <c r="Z108" s="82">
        <v>3</v>
      </c>
      <c r="AA108" s="83" t="str">
        <f t="shared" ca="1" si="12"/>
        <v>enet.TX_EN</v>
      </c>
      <c r="AB108" s="425"/>
      <c r="AC108" s="82">
        <v>3</v>
      </c>
      <c r="AD108" s="83" t="str">
        <f t="shared" ca="1" si="13"/>
        <v>enet.TX_EN</v>
      </c>
      <c r="AE108" s="425"/>
      <c r="AF108" s="82">
        <v>3</v>
      </c>
      <c r="AG108" s="83" t="str">
        <f t="shared" ca="1" si="14"/>
        <v>enet.TX_EN</v>
      </c>
      <c r="AH108" s="425"/>
      <c r="AI108" s="82">
        <v>3</v>
      </c>
      <c r="AJ108" s="83" t="str">
        <f t="shared" ca="1" si="16"/>
        <v>enet.TX_EN</v>
      </c>
      <c r="AK108" s="425"/>
      <c r="AL108" s="82">
        <v>3</v>
      </c>
      <c r="AM108" s="83" t="str">
        <f t="shared" ca="1" si="17"/>
        <v>enet.TX_EN</v>
      </c>
      <c r="AN108" s="425"/>
      <c r="AO108" s="82">
        <v>3</v>
      </c>
      <c r="AP108" s="83" t="str">
        <f t="shared" ca="1" si="9"/>
        <v>enet.TX_EN</v>
      </c>
    </row>
    <row r="109" spans="2:42" s="15" customFormat="1" ht="13.5">
      <c r="B109" s="106" t="s">
        <v>787</v>
      </c>
      <c r="C109" s="107" t="str">
        <f>PinMuxInt!C109</f>
        <v>GPIO_B1_10</v>
      </c>
      <c r="D109" s="156" t="str">
        <f>IF(ISERROR(VLOOKUP(LEFT(PinMuxInt!D109,FIND(".",PinMuxInt!D109)-1),Alias!$A$1:$B$200,2,FALSE)),IF(ISERROR(FIND(".",PinMuxInt!D109)),"",LEFT(PinMuxInt!D109,FIND(".",PinMuxInt!D109)-1)),VLOOKUP(LEFT(PinMuxInt!D109,FIND(".",PinMuxInt!D109)-1),Alias!$A$1:$B$200,2,FALSE))&amp;IF(ISERROR(FIND(".",PinMuxInt!D109)),"",RIGHT(PinMuxInt!D109,LEN(PinMuxInt!D109)-FIND(".",PinMuxInt!D109)+1))</f>
        <v/>
      </c>
      <c r="E109" s="156" t="str">
        <f>IF(ISERROR(VLOOKUP(LEFT(PinMuxInt!E109,FIND(".",PinMuxInt!E109)-1),Alias!$A$1:$B$200,2,FALSE)),IF(ISERROR(FIND(".",PinMuxInt!E109)),"",LEFT(PinMuxInt!E109,FIND(".",PinMuxInt!E109)-1)),VLOOKUP(LEFT(PinMuxInt!E109,FIND(".",PinMuxInt!E109)-1),Alias!$A$1:$B$200,2,FALSE))&amp;IF(ISERROR(FIND(".",PinMuxInt!E109)),"",RIGHT(PinMuxInt!E109,LEN(PinMuxInt!E109)-FIND(".",PinMuxInt!E109)+1))</f>
        <v/>
      </c>
      <c r="F109" s="156" t="str">
        <f>IF(ISERROR(VLOOKUP(LEFT(PinMuxInt!F109,FIND(".",PinMuxInt!F109)-1),Alias!$A$1:$B$200,2,FALSE)),IF(ISERROR(FIND(".",PinMuxInt!F109)),"",LEFT(PinMuxInt!F109,FIND(".",PinMuxInt!F109)-1)),VLOOKUP(LEFT(PinMuxInt!F109,FIND(".",PinMuxInt!F109)-1),Alias!$A$1:$B$200,2,FALSE))&amp;IF(ISERROR(FIND(".",PinMuxInt!F109)),"",RIGHT(PinMuxInt!F109,LEN(PinMuxInt!F109)-FIND(".",PinMuxInt!F109)+1))</f>
        <v>lcdif.DATA[22]</v>
      </c>
      <c r="G109" s="156" t="str">
        <f>IF(ISERROR(VLOOKUP(LEFT(PinMuxInt!G109,FIND(".",PinMuxInt!G109)-1),Alias!$A$1:$B$200,2,FALSE)),IF(ISERROR(FIND(".",PinMuxInt!G109)),"",LEFT(PinMuxInt!G109,FIND(".",PinMuxInt!G109)-1)),VLOOKUP(LEFT(PinMuxInt!G109,FIND(".",PinMuxInt!G109)-1),Alias!$A$1:$B$200,2,FALSE))&amp;IF(ISERROR(FIND(".",PinMuxInt!G109)),"",RIGHT(PinMuxInt!G109,LEN(PinMuxInt!G109)-FIND(".",PinMuxInt!G109)+1))</f>
        <v>qtimer3.TIMER3</v>
      </c>
      <c r="H109" s="156" t="str">
        <f>IF(ISERROR(VLOOKUP(LEFT(PinMuxInt!H109,FIND(".",PinMuxInt!H109)-1),Alias!$A$1:$B$200,2,FALSE)),IF(ISERROR(FIND(".",PinMuxInt!H109)),"",LEFT(PinMuxInt!H109,FIND(".",PinMuxInt!H109)-1)),VLOOKUP(LEFT(PinMuxInt!H109,FIND(".",PinMuxInt!H109)-1),Alias!$A$1:$B$200,2,FALSE))&amp;IF(ISERROR(FIND(".",PinMuxInt!H109)),"",RIGHT(PinMuxInt!H109,LEN(PinMuxInt!H109)-FIND(".",PinMuxInt!H109)+1))</f>
        <v>csi.DATA[0]</v>
      </c>
      <c r="I109" s="156" t="str">
        <f>IF(ISERROR(VLOOKUP(LEFT(PinMuxInt!I109,FIND(".",PinMuxInt!I109)-1),Alias!$A$1:$B$200,2,FALSE)),IF(ISERROR(FIND(".",PinMuxInt!I109)),"",LEFT(PinMuxInt!I109,FIND(".",PinMuxInt!I109)-1)),VLOOKUP(LEFT(PinMuxInt!I109,FIND(".",PinMuxInt!I109)-1),Alias!$A$1:$B$200,2,FALSE))&amp;IF(ISERROR(FIND(".",PinMuxInt!I109)),"",RIGHT(PinMuxInt!I109,LEN(PinMuxInt!I109)-FIND(".",PinMuxInt!I109)+1))</f>
        <v>enet.TX_CLK</v>
      </c>
      <c r="J109" s="156" t="str">
        <f>IF(ISERROR(VLOOKUP(LEFT(PinMuxInt!J109,FIND(".",PinMuxInt!J109)-1),Alias!$A$1:$B$200,2,FALSE)),IF(ISERROR(FIND(".",PinMuxInt!J109)),"",LEFT(PinMuxInt!J109,FIND(".",PinMuxInt!J109)-1)),VLOOKUP(LEFT(PinMuxInt!J109,FIND(".",PinMuxInt!J109)-1),Alias!$A$1:$B$200,2,FALSE))&amp;IF(ISERROR(FIND(".",PinMuxInt!J109)),"",RIGHT(PinMuxInt!J109,LEN(PinMuxInt!J109)-FIND(".",PinMuxInt!J109)+1))</f>
        <v>flexio2.FLEXIO[26]</v>
      </c>
      <c r="K109" s="156" t="str">
        <f>IF(ISERROR(VLOOKUP(LEFT(PinMuxInt!K109,FIND(".",PinMuxInt!K109)-1),Alias!$A$1:$B$200,2,FALSE)),IF(ISERROR(FIND(".",PinMuxInt!K109)),"",LEFT(PinMuxInt!K109,FIND(".",PinMuxInt!K109)-1)),VLOOKUP(LEFT(PinMuxInt!K109,FIND(".",PinMuxInt!K109)-1),Alias!$A$1:$B$200,2,FALSE))&amp;IF(ISERROR(FIND(".",PinMuxInt!K109)),"",RIGHT(PinMuxInt!K109,LEN(PinMuxInt!K109)-FIND(".",PinMuxInt!K109)+1))</f>
        <v>gpio2.IO[26]</v>
      </c>
      <c r="L109" s="156" t="str">
        <f>IF(ISERROR(VLOOKUP(LEFT(PinMuxInt!L109,FIND(".",PinMuxInt!L109)-1),Alias!$A$1:$B$200,2,FALSE)),IF(ISERROR(FIND(".",PinMuxInt!L109)),"",LEFT(PinMuxInt!L109,FIND(".",PinMuxInt!L109)-1)),VLOOKUP(LEFT(PinMuxInt!L109,FIND(".",PinMuxInt!L109)-1),Alias!$A$1:$B$200,2,FALSE))&amp;IF(ISERROR(FIND(".",PinMuxInt!L109)),"",RIGHT(PinMuxInt!L109,LEN(PinMuxInt!L109)-FIND(".",PinMuxInt!L109)+1))</f>
        <v>enet.REF_CLK1</v>
      </c>
      <c r="M109" s="156" t="str">
        <f>IF(ISERROR(VLOOKUP(LEFT(PinMuxInt!M109,FIND(".",PinMuxInt!M109)-1),Alias!$A$1:$B$200,2,FALSE)),IF(ISERROR(FIND(".",PinMuxInt!M109)),"",LEFT(PinMuxInt!M109,FIND(".",PinMuxInt!M109)-1)),VLOOKUP(LEFT(PinMuxInt!M109,FIND(".",PinMuxInt!M109)-1),Alias!$A$1:$B$200,2,FALSE))&amp;IF(ISERROR(FIND(".",PinMuxInt!M109)),"",RIGHT(PinMuxInt!M109,LEN(PinMuxInt!M109)-FIND(".",PinMuxInt!M109)+1))</f>
        <v>tpsmp.HDATA[24]</v>
      </c>
      <c r="N109" s="157" t="str">
        <f>IF(ISERROR(VLOOKUP(LEFT(PinMuxInt!N109,FIND(".",PinMuxInt!N109)-1),Alias!$A$1:$B$200,2,FALSE)),IF(ISERROR(FIND(".",PinMuxInt!N109)),"",LEFT(PinMuxInt!N109,FIND(".",PinMuxInt!N109)-1)),VLOOKUP(LEFT(PinMuxInt!N109,FIND(".",PinMuxInt!N109)-1),Alias!$A$1:$B$200,2,FALSE))&amp;IF(ISERROR(FIND(".",PinMuxInt!N109)),"",RIGHT(PinMuxInt!N109,LEN(PinMuxInt!N109)-FIND(".",PinMuxInt!N109)+1))</f>
        <v>gpio2.IO[26]</v>
      </c>
      <c r="P109" s="425"/>
      <c r="Q109" s="82">
        <v>3</v>
      </c>
      <c r="R109" s="80" t="str">
        <f t="shared" ca="1" si="10"/>
        <v>enet.TX_CLK</v>
      </c>
      <c r="S109" s="425"/>
      <c r="T109" s="82">
        <v>3</v>
      </c>
      <c r="U109" s="83" t="str">
        <f t="shared" ca="1" si="15"/>
        <v>enet.TX_CLK</v>
      </c>
      <c r="V109" s="425"/>
      <c r="W109" s="82">
        <v>3</v>
      </c>
      <c r="X109" s="83" t="str">
        <f t="shared" ca="1" si="11"/>
        <v>enet.TX_CLK</v>
      </c>
      <c r="Y109" s="425"/>
      <c r="Z109" s="82">
        <v>3</v>
      </c>
      <c r="AA109" s="83" t="str">
        <f t="shared" ca="1" si="12"/>
        <v>enet.TX_CLK</v>
      </c>
      <c r="AB109" s="425"/>
      <c r="AC109" s="82">
        <v>3</v>
      </c>
      <c r="AD109" s="83" t="str">
        <f t="shared" ca="1" si="13"/>
        <v>enet.TX_CLK</v>
      </c>
      <c r="AE109" s="425"/>
      <c r="AF109" s="82">
        <v>3</v>
      </c>
      <c r="AG109" s="83" t="str">
        <f t="shared" ca="1" si="14"/>
        <v>enet.TX_CLK</v>
      </c>
      <c r="AH109" s="425"/>
      <c r="AI109" s="82">
        <v>3</v>
      </c>
      <c r="AJ109" s="83" t="str">
        <f t="shared" ca="1" si="16"/>
        <v>enet.TX_CLK</v>
      </c>
      <c r="AK109" s="425"/>
      <c r="AL109" s="82">
        <v>3</v>
      </c>
      <c r="AM109" s="83" t="str">
        <f t="shared" ca="1" si="17"/>
        <v>enet.TX_CLK</v>
      </c>
      <c r="AN109" s="425"/>
      <c r="AO109" s="82">
        <v>3</v>
      </c>
      <c r="AP109" s="83" t="str">
        <f t="shared" ca="1" si="9"/>
        <v>enet.TX_CLK</v>
      </c>
    </row>
    <row r="110" spans="2:42" s="15" customFormat="1" ht="13.5">
      <c r="B110" s="106" t="s">
        <v>787</v>
      </c>
      <c r="C110" s="107" t="str">
        <f>PinMuxInt!C110</f>
        <v>GPIO_B1_11</v>
      </c>
      <c r="D110" s="156" t="str">
        <f>IF(ISERROR(VLOOKUP(LEFT(PinMuxInt!D110,FIND(".",PinMuxInt!D110)-1),Alias!$A$1:$B$200,2,FALSE)),IF(ISERROR(FIND(".",PinMuxInt!D110)),"",LEFT(PinMuxInt!D110,FIND(".",PinMuxInt!D110)-1)),VLOOKUP(LEFT(PinMuxInt!D110,FIND(".",PinMuxInt!D110)-1),Alias!$A$1:$B$200,2,FALSE))&amp;IF(ISERROR(FIND(".",PinMuxInt!D110)),"",RIGHT(PinMuxInt!D110,LEN(PinMuxInt!D110)-FIND(".",PinMuxInt!D110)+1))</f>
        <v/>
      </c>
      <c r="E110" s="156" t="str">
        <f>IF(ISERROR(VLOOKUP(LEFT(PinMuxInt!E110,FIND(".",PinMuxInt!E110)-1),Alias!$A$1:$B$200,2,FALSE)),IF(ISERROR(FIND(".",PinMuxInt!E110)),"",LEFT(PinMuxInt!E110,FIND(".",PinMuxInt!E110)-1)),VLOOKUP(LEFT(PinMuxInt!E110,FIND(".",PinMuxInt!E110)-1),Alias!$A$1:$B$200,2,FALSE))&amp;IF(ISERROR(FIND(".",PinMuxInt!E110)),"",RIGHT(PinMuxInt!E110,LEN(PinMuxInt!E110)-FIND(".",PinMuxInt!E110)+1))</f>
        <v/>
      </c>
      <c r="F110" s="156" t="str">
        <f>IF(ISERROR(VLOOKUP(LEFT(PinMuxInt!F110,FIND(".",PinMuxInt!F110)-1),Alias!$A$1:$B$200,2,FALSE)),IF(ISERROR(FIND(".",PinMuxInt!F110)),"",LEFT(PinMuxInt!F110,FIND(".",PinMuxInt!F110)-1)),VLOOKUP(LEFT(PinMuxInt!F110,FIND(".",PinMuxInt!F110)-1),Alias!$A$1:$B$200,2,FALSE))&amp;IF(ISERROR(FIND(".",PinMuxInt!F110)),"",RIGHT(PinMuxInt!F110,LEN(PinMuxInt!F110)-FIND(".",PinMuxInt!F110)+1))</f>
        <v>lcdif.DATA[23]</v>
      </c>
      <c r="G110" s="156" t="str">
        <f>IF(ISERROR(VLOOKUP(LEFT(PinMuxInt!G110,FIND(".",PinMuxInt!G110)-1),Alias!$A$1:$B$200,2,FALSE)),IF(ISERROR(FIND(".",PinMuxInt!G110)),"",LEFT(PinMuxInt!G110,FIND(".",PinMuxInt!G110)-1)),VLOOKUP(LEFT(PinMuxInt!G110,FIND(".",PinMuxInt!G110)-1),Alias!$A$1:$B$200,2,FALSE))&amp;IF(ISERROR(FIND(".",PinMuxInt!G110)),"",RIGHT(PinMuxInt!G110,LEN(PinMuxInt!G110)-FIND(".",PinMuxInt!G110)+1))</f>
        <v>qtimer4.TIMER3</v>
      </c>
      <c r="H110" s="156" t="str">
        <f>IF(ISERROR(VLOOKUP(LEFT(PinMuxInt!H110,FIND(".",PinMuxInt!H110)-1),Alias!$A$1:$B$200,2,FALSE)),IF(ISERROR(FIND(".",PinMuxInt!H110)),"",LEFT(PinMuxInt!H110,FIND(".",PinMuxInt!H110)-1)),VLOOKUP(LEFT(PinMuxInt!H110,FIND(".",PinMuxInt!H110)-1),Alias!$A$1:$B$200,2,FALSE))&amp;IF(ISERROR(FIND(".",PinMuxInt!H110)),"",RIGHT(PinMuxInt!H110,LEN(PinMuxInt!H110)-FIND(".",PinMuxInt!H110)+1))</f>
        <v>csi.DATA[1]</v>
      </c>
      <c r="I110" s="156" t="str">
        <f>IF(ISERROR(VLOOKUP(LEFT(PinMuxInt!I110,FIND(".",PinMuxInt!I110)-1),Alias!$A$1:$B$200,2,FALSE)),IF(ISERROR(FIND(".",PinMuxInt!I110)),"",LEFT(PinMuxInt!I110,FIND(".",PinMuxInt!I110)-1)),VLOOKUP(LEFT(PinMuxInt!I110,FIND(".",PinMuxInt!I110)-1),Alias!$A$1:$B$200,2,FALSE))&amp;IF(ISERROR(FIND(".",PinMuxInt!I110)),"",RIGHT(PinMuxInt!I110,LEN(PinMuxInt!I110)-FIND(".",PinMuxInt!I110)+1))</f>
        <v>enet.RX_ER</v>
      </c>
      <c r="J110" s="156" t="str">
        <f>IF(ISERROR(VLOOKUP(LEFT(PinMuxInt!J110,FIND(".",PinMuxInt!J110)-1),Alias!$A$1:$B$200,2,FALSE)),IF(ISERROR(FIND(".",PinMuxInt!J110)),"",LEFT(PinMuxInt!J110,FIND(".",PinMuxInt!J110)-1)),VLOOKUP(LEFT(PinMuxInt!J110,FIND(".",PinMuxInt!J110)-1),Alias!$A$1:$B$200,2,FALSE))&amp;IF(ISERROR(FIND(".",PinMuxInt!J110)),"",RIGHT(PinMuxInt!J110,LEN(PinMuxInt!J110)-FIND(".",PinMuxInt!J110)+1))</f>
        <v>flexio2.FLEXIO[27]</v>
      </c>
      <c r="K110" s="156" t="str">
        <f>IF(ISERROR(VLOOKUP(LEFT(PinMuxInt!K110,FIND(".",PinMuxInt!K110)-1),Alias!$A$1:$B$200,2,FALSE)),IF(ISERROR(FIND(".",PinMuxInt!K110)),"",LEFT(PinMuxInt!K110,FIND(".",PinMuxInt!K110)-1)),VLOOKUP(LEFT(PinMuxInt!K110,FIND(".",PinMuxInt!K110)-1),Alias!$A$1:$B$200,2,FALSE))&amp;IF(ISERROR(FIND(".",PinMuxInt!K110)),"",RIGHT(PinMuxInt!K110,LEN(PinMuxInt!K110)-FIND(".",PinMuxInt!K110)+1))</f>
        <v>gpio2.IO[27]</v>
      </c>
      <c r="L110" s="156" t="str">
        <f>IF(ISERROR(VLOOKUP(LEFT(PinMuxInt!L110,FIND(".",PinMuxInt!L110)-1),Alias!$A$1:$B$200,2,FALSE)),IF(ISERROR(FIND(".",PinMuxInt!L110)),"",LEFT(PinMuxInt!L110,FIND(".",PinMuxInt!L110)-1)),VLOOKUP(LEFT(PinMuxInt!L110,FIND(".",PinMuxInt!L110)-1),Alias!$A$1:$B$200,2,FALSE))&amp;IF(ISERROR(FIND(".",PinMuxInt!L110)),"",RIGHT(PinMuxInt!L110,LEN(PinMuxInt!L110)-FIND(".",PinMuxInt!L110)+1))</f>
        <v>lpspi4.PCS3</v>
      </c>
      <c r="M110" s="156" t="str">
        <f>IF(ISERROR(VLOOKUP(LEFT(PinMuxInt!M110,FIND(".",PinMuxInt!M110)-1),Alias!$A$1:$B$200,2,FALSE)),IF(ISERROR(FIND(".",PinMuxInt!M110)),"",LEFT(PinMuxInt!M110,FIND(".",PinMuxInt!M110)-1)),VLOOKUP(LEFT(PinMuxInt!M110,FIND(".",PinMuxInt!M110)-1),Alias!$A$1:$B$200,2,FALSE))&amp;IF(ISERROR(FIND(".",PinMuxInt!M110)),"",RIGHT(PinMuxInt!M110,LEN(PinMuxInt!M110)-FIND(".",PinMuxInt!M110)+1))</f>
        <v>tpsmp.HDATA[25]</v>
      </c>
      <c r="N110" s="157" t="str">
        <f>IF(ISERROR(VLOOKUP(LEFT(PinMuxInt!N110,FIND(".",PinMuxInt!N110)-1),Alias!$A$1:$B$200,2,FALSE)),IF(ISERROR(FIND(".",PinMuxInt!N110)),"",LEFT(PinMuxInt!N110,FIND(".",PinMuxInt!N110)-1)),VLOOKUP(LEFT(PinMuxInt!N110,FIND(".",PinMuxInt!N110)-1),Alias!$A$1:$B$200,2,FALSE))&amp;IF(ISERROR(FIND(".",PinMuxInt!N110)),"",RIGHT(PinMuxInt!N110,LEN(PinMuxInt!N110)-FIND(".",PinMuxInt!N110)+1))</f>
        <v>gpio2.IO[27]</v>
      </c>
      <c r="P110" s="426"/>
      <c r="Q110" s="82">
        <v>3</v>
      </c>
      <c r="R110" s="80" t="str">
        <f t="shared" ca="1" si="10"/>
        <v>enet.RX_ER</v>
      </c>
      <c r="S110" s="426"/>
      <c r="T110" s="82">
        <v>3</v>
      </c>
      <c r="U110" s="83" t="str">
        <f t="shared" ca="1" si="15"/>
        <v>enet.RX_ER</v>
      </c>
      <c r="V110" s="426"/>
      <c r="W110" s="82">
        <v>3</v>
      </c>
      <c r="X110" s="83" t="str">
        <f t="shared" ca="1" si="11"/>
        <v>enet.RX_ER</v>
      </c>
      <c r="Y110" s="426"/>
      <c r="Z110" s="82">
        <v>3</v>
      </c>
      <c r="AA110" s="83" t="str">
        <f t="shared" ca="1" si="12"/>
        <v>enet.RX_ER</v>
      </c>
      <c r="AB110" s="426"/>
      <c r="AC110" s="82">
        <v>3</v>
      </c>
      <c r="AD110" s="83" t="str">
        <f t="shared" ca="1" si="13"/>
        <v>enet.RX_ER</v>
      </c>
      <c r="AE110" s="426"/>
      <c r="AF110" s="82">
        <v>3</v>
      </c>
      <c r="AG110" s="83" t="str">
        <f t="shared" ca="1" si="14"/>
        <v>enet.RX_ER</v>
      </c>
      <c r="AH110" s="426"/>
      <c r="AI110" s="82">
        <v>3</v>
      </c>
      <c r="AJ110" s="83" t="str">
        <f t="shared" ca="1" si="16"/>
        <v>enet.RX_ER</v>
      </c>
      <c r="AK110" s="426"/>
      <c r="AL110" s="82">
        <v>3</v>
      </c>
      <c r="AM110" s="83" t="str">
        <f t="shared" ca="1" si="17"/>
        <v>enet.RX_ER</v>
      </c>
      <c r="AN110" s="426"/>
      <c r="AO110" s="82">
        <v>3</v>
      </c>
      <c r="AP110" s="83" t="str">
        <f t="shared" ca="1" si="9"/>
        <v>enet.RX_ER</v>
      </c>
    </row>
    <row r="111" spans="2:42" s="15" customFormat="1" ht="13.5">
      <c r="B111" s="106" t="s">
        <v>787</v>
      </c>
      <c r="C111" s="107" t="str">
        <f>PinMuxInt!C111</f>
        <v>GPIO_B1_12</v>
      </c>
      <c r="D111" s="156" t="str">
        <f>IF(ISERROR(VLOOKUP(LEFT(PinMuxInt!D111,FIND(".",PinMuxInt!D111)-1),Alias!$A$1:$B$200,2,FALSE)),IF(ISERROR(FIND(".",PinMuxInt!D111)),"",LEFT(PinMuxInt!D111,FIND(".",PinMuxInt!D111)-1)),VLOOKUP(LEFT(PinMuxInt!D111,FIND(".",PinMuxInt!D111)-1),Alias!$A$1:$B$200,2,FALSE))&amp;IF(ISERROR(FIND(".",PinMuxInt!D111)),"",RIGHT(PinMuxInt!D111,LEN(PinMuxInt!D111)-FIND(".",PinMuxInt!D111)+1))</f>
        <v/>
      </c>
      <c r="E111" s="156" t="str">
        <f>IF(ISERROR(VLOOKUP(LEFT(PinMuxInt!E111,FIND(".",PinMuxInt!E111)-1),Alias!$A$1:$B$200,2,FALSE)),IF(ISERROR(FIND(".",PinMuxInt!E111)),"",LEFT(PinMuxInt!E111,FIND(".",PinMuxInt!E111)-1)),VLOOKUP(LEFT(PinMuxInt!E111,FIND(".",PinMuxInt!E111)-1),Alias!$A$1:$B$200,2,FALSE))&amp;IF(ISERROR(FIND(".",PinMuxInt!E111)),"",RIGHT(PinMuxInt!E111,LEN(PinMuxInt!E111)-FIND(".",PinMuxInt!E111)+1))</f>
        <v/>
      </c>
      <c r="F111" s="156" t="str">
        <f>IF(ISERROR(VLOOKUP(LEFT(PinMuxInt!F111,FIND(".",PinMuxInt!F111)-1),Alias!$A$1:$B$200,2,FALSE)),IF(ISERROR(FIND(".",PinMuxInt!F111)),"",LEFT(PinMuxInt!F111,FIND(".",PinMuxInt!F111)-1)),VLOOKUP(LEFT(PinMuxInt!F111,FIND(".",PinMuxInt!F111)-1),Alias!$A$1:$B$200,2,FALSE))&amp;IF(ISERROR(FIND(".",PinMuxInt!F111)),"",RIGHT(PinMuxInt!F111,LEN(PinMuxInt!F111)-FIND(".",PinMuxInt!F111)+1))</f>
        <v/>
      </c>
      <c r="G111" s="156" t="str">
        <f>IF(ISERROR(VLOOKUP(LEFT(PinMuxInt!G111,FIND(".",PinMuxInt!G111)-1),Alias!$A$1:$B$200,2,FALSE)),IF(ISERROR(FIND(".",PinMuxInt!G111)),"",LEFT(PinMuxInt!G111,FIND(".",PinMuxInt!G111)-1)),VLOOKUP(LEFT(PinMuxInt!G111,FIND(".",PinMuxInt!G111)-1),Alias!$A$1:$B$200,2,FALSE))&amp;IF(ISERROR(FIND(".",PinMuxInt!G111)),"",RIGHT(PinMuxInt!G111,LEN(PinMuxInt!G111)-FIND(".",PinMuxInt!G111)+1))</f>
        <v>lpuart5.TX</v>
      </c>
      <c r="H111" s="156" t="str">
        <f>IF(ISERROR(VLOOKUP(LEFT(PinMuxInt!H111,FIND(".",PinMuxInt!H111)-1),Alias!$A$1:$B$200,2,FALSE)),IF(ISERROR(FIND(".",PinMuxInt!H111)),"",LEFT(PinMuxInt!H111,FIND(".",PinMuxInt!H111)-1)),VLOOKUP(LEFT(PinMuxInt!H111,FIND(".",PinMuxInt!H111)-1),Alias!$A$1:$B$200,2,FALSE))&amp;IF(ISERROR(FIND(".",PinMuxInt!H111)),"",RIGHT(PinMuxInt!H111,LEN(PinMuxInt!H111)-FIND(".",PinMuxInt!H111)+1))</f>
        <v>csi.PIXCLK</v>
      </c>
      <c r="I111" s="156" t="str">
        <f>IF(ISERROR(VLOOKUP(LEFT(PinMuxInt!I111,FIND(".",PinMuxInt!I111)-1),Alias!$A$1:$B$200,2,FALSE)),IF(ISERROR(FIND(".",PinMuxInt!I111)),"",LEFT(PinMuxInt!I111,FIND(".",PinMuxInt!I111)-1)),VLOOKUP(LEFT(PinMuxInt!I111,FIND(".",PinMuxInt!I111)-1),Alias!$A$1:$B$200,2,FALSE))&amp;IF(ISERROR(FIND(".",PinMuxInt!I111)),"",RIGHT(PinMuxInt!I111,LEN(PinMuxInt!I111)-FIND(".",PinMuxInt!I111)+1))</f>
        <v>enet.1588_EVENT0_IN</v>
      </c>
      <c r="J111" s="156" t="str">
        <f>IF(ISERROR(VLOOKUP(LEFT(PinMuxInt!J111,FIND(".",PinMuxInt!J111)-1),Alias!$A$1:$B$200,2,FALSE)),IF(ISERROR(FIND(".",PinMuxInt!J111)),"",LEFT(PinMuxInt!J111,FIND(".",PinMuxInt!J111)-1)),VLOOKUP(LEFT(PinMuxInt!J111,FIND(".",PinMuxInt!J111)-1),Alias!$A$1:$B$200,2,FALSE))&amp;IF(ISERROR(FIND(".",PinMuxInt!J111)),"",RIGHT(PinMuxInt!J111,LEN(PinMuxInt!J111)-FIND(".",PinMuxInt!J111)+1))</f>
        <v>flexio2.FLEXIO[28]</v>
      </c>
      <c r="K111" s="156" t="str">
        <f>IF(ISERROR(VLOOKUP(LEFT(PinMuxInt!K111,FIND(".",PinMuxInt!K111)-1),Alias!$A$1:$B$200,2,FALSE)),IF(ISERROR(FIND(".",PinMuxInt!K111)),"",LEFT(PinMuxInt!K111,FIND(".",PinMuxInt!K111)-1)),VLOOKUP(LEFT(PinMuxInt!K111,FIND(".",PinMuxInt!K111)-1),Alias!$A$1:$B$200,2,FALSE))&amp;IF(ISERROR(FIND(".",PinMuxInt!K111)),"",RIGHT(PinMuxInt!K111,LEN(PinMuxInt!K111)-FIND(".",PinMuxInt!K111)+1))</f>
        <v>gpio2.IO[28]</v>
      </c>
      <c r="L111" s="156" t="str">
        <f>IF(ISERROR(VLOOKUP(LEFT(PinMuxInt!L111,FIND(".",PinMuxInt!L111)-1),Alias!$A$1:$B$200,2,FALSE)),IF(ISERROR(FIND(".",PinMuxInt!L111)),"",LEFT(PinMuxInt!L111,FIND(".",PinMuxInt!L111)-1)),VLOOKUP(LEFT(PinMuxInt!L111,FIND(".",PinMuxInt!L111)-1),Alias!$A$1:$B$200,2,FALSE))&amp;IF(ISERROR(FIND(".",PinMuxInt!L111)),"",RIGHT(PinMuxInt!L111,LEN(PinMuxInt!L111)-FIND(".",PinMuxInt!L111)+1))</f>
        <v>usdhc1.CD_B</v>
      </c>
      <c r="M111" s="156" t="str">
        <f>IF(ISERROR(VLOOKUP(LEFT(PinMuxInt!M111,FIND(".",PinMuxInt!M111)-1),Alias!$A$1:$B$200,2,FALSE)),IF(ISERROR(FIND(".",PinMuxInt!M111)),"",LEFT(PinMuxInt!M111,FIND(".",PinMuxInt!M111)-1)),VLOOKUP(LEFT(PinMuxInt!M111,FIND(".",PinMuxInt!M111)-1),Alias!$A$1:$B$200,2,FALSE))&amp;IF(ISERROR(FIND(".",PinMuxInt!M111)),"",RIGHT(PinMuxInt!M111,LEN(PinMuxInt!M111)-FIND(".",PinMuxInt!M111)+1))</f>
        <v>tpsmp.HDATA[26]</v>
      </c>
      <c r="N111" s="157" t="str">
        <f>IF(ISERROR(VLOOKUP(LEFT(PinMuxInt!N111,FIND(".",PinMuxInt!N111)-1),Alias!$A$1:$B$200,2,FALSE)),IF(ISERROR(FIND(".",PinMuxInt!N111)),"",LEFT(PinMuxInt!N111,FIND(".",PinMuxInt!N111)-1)),VLOOKUP(LEFT(PinMuxInt!N111,FIND(".",PinMuxInt!N111)-1),Alias!$A$1:$B$200,2,FALSE))&amp;IF(ISERROR(FIND(".",PinMuxInt!N111)),"",RIGHT(PinMuxInt!N111,LEN(PinMuxInt!N111)-FIND(".",PinMuxInt!N111)+1))</f>
        <v>gpio2.IO[28]</v>
      </c>
      <c r="P111" s="121" t="s">
        <v>34</v>
      </c>
      <c r="Q111" s="82">
        <v>5</v>
      </c>
      <c r="R111" s="80" t="str">
        <f t="shared" ca="1" si="10"/>
        <v>gpio2.IO[28]</v>
      </c>
      <c r="S111" s="424" t="s">
        <v>577</v>
      </c>
      <c r="T111" s="82">
        <v>6</v>
      </c>
      <c r="U111" s="83" t="str">
        <f t="shared" ca="1" si="15"/>
        <v>usdhc1.CD_B</v>
      </c>
      <c r="V111" s="424" t="s">
        <v>577</v>
      </c>
      <c r="W111" s="82">
        <v>6</v>
      </c>
      <c r="X111" s="83" t="str">
        <f t="shared" ca="1" si="11"/>
        <v>usdhc1.CD_B</v>
      </c>
      <c r="Y111" s="424" t="s">
        <v>577</v>
      </c>
      <c r="Z111" s="82">
        <v>6</v>
      </c>
      <c r="AA111" s="83" t="str">
        <f t="shared" ca="1" si="12"/>
        <v>usdhc1.CD_B</v>
      </c>
      <c r="AB111" s="424" t="s">
        <v>577</v>
      </c>
      <c r="AC111" s="82">
        <v>6</v>
      </c>
      <c r="AD111" s="83" t="str">
        <f t="shared" ca="1" si="13"/>
        <v>usdhc1.CD_B</v>
      </c>
      <c r="AE111" s="424" t="s">
        <v>577</v>
      </c>
      <c r="AF111" s="82">
        <v>6</v>
      </c>
      <c r="AG111" s="83" t="str">
        <f t="shared" ca="1" si="14"/>
        <v>usdhc1.CD_B</v>
      </c>
      <c r="AH111" s="424" t="s">
        <v>1123</v>
      </c>
      <c r="AI111" s="82">
        <v>1</v>
      </c>
      <c r="AJ111" s="83" t="str">
        <f t="shared" ca="1" si="16"/>
        <v>lpuart5.TX</v>
      </c>
      <c r="AK111" s="424" t="s">
        <v>1123</v>
      </c>
      <c r="AL111" s="82">
        <v>1</v>
      </c>
      <c r="AM111" s="83" t="str">
        <f t="shared" ca="1" si="17"/>
        <v>lpuart5.TX</v>
      </c>
      <c r="AN111" s="424" t="s">
        <v>36</v>
      </c>
      <c r="AO111" s="82">
        <v>2</v>
      </c>
      <c r="AP111" s="83" t="str">
        <f t="shared" ca="1" si="9"/>
        <v>csi.PIXCLK</v>
      </c>
    </row>
    <row r="112" spans="2:42" s="15" customFormat="1" ht="13.5">
      <c r="B112" s="106" t="s">
        <v>787</v>
      </c>
      <c r="C112" s="107" t="str">
        <f>PinMuxInt!C112</f>
        <v>GPIO_B1_13</v>
      </c>
      <c r="D112" s="156" t="str">
        <f>IF(ISERROR(VLOOKUP(LEFT(PinMuxInt!D112,FIND(".",PinMuxInt!D112)-1),Alias!$A$1:$B$200,2,FALSE)),IF(ISERROR(FIND(".",PinMuxInt!D112)),"",LEFT(PinMuxInt!D112,FIND(".",PinMuxInt!D112)-1)),VLOOKUP(LEFT(PinMuxInt!D112,FIND(".",PinMuxInt!D112)-1),Alias!$A$1:$B$200,2,FALSE))&amp;IF(ISERROR(FIND(".",PinMuxInt!D112)),"",RIGHT(PinMuxInt!D112,LEN(PinMuxInt!D112)-FIND(".",PinMuxInt!D112)+1))</f>
        <v/>
      </c>
      <c r="E112" s="156" t="str">
        <f>IF(ISERROR(VLOOKUP(LEFT(PinMuxInt!E112,FIND(".",PinMuxInt!E112)-1),Alias!$A$1:$B$200,2,FALSE)),IF(ISERROR(FIND(".",PinMuxInt!E112)),"",LEFT(PinMuxInt!E112,FIND(".",PinMuxInt!E112)-1)),VLOOKUP(LEFT(PinMuxInt!E112,FIND(".",PinMuxInt!E112)-1),Alias!$A$1:$B$200,2,FALSE))&amp;IF(ISERROR(FIND(".",PinMuxInt!E112)),"",RIGHT(PinMuxInt!E112,LEN(PinMuxInt!E112)-FIND(".",PinMuxInt!E112)+1))</f>
        <v/>
      </c>
      <c r="F112" s="156" t="str">
        <f>IF(ISERROR(VLOOKUP(LEFT(PinMuxInt!F112,FIND(".",PinMuxInt!F112)-1),Alias!$A$1:$B$200,2,FALSE)),IF(ISERROR(FIND(".",PinMuxInt!F112)),"",LEFT(PinMuxInt!F112,FIND(".",PinMuxInt!F112)-1)),VLOOKUP(LEFT(PinMuxInt!F112,FIND(".",PinMuxInt!F112)-1),Alias!$A$1:$B$200,2,FALSE))&amp;IF(ISERROR(FIND(".",PinMuxInt!F112)),"",RIGHT(PinMuxInt!F112,LEN(PinMuxInt!F112)-FIND(".",PinMuxInt!F112)+1))</f>
        <v>wdog1.WDOG_B</v>
      </c>
      <c r="G112" s="156" t="str">
        <f>IF(ISERROR(VLOOKUP(LEFT(PinMuxInt!G112,FIND(".",PinMuxInt!G112)-1),Alias!$A$1:$B$200,2,FALSE)),IF(ISERROR(FIND(".",PinMuxInt!G112)),"",LEFT(PinMuxInt!G112,FIND(".",PinMuxInt!G112)-1)),VLOOKUP(LEFT(PinMuxInt!G112,FIND(".",PinMuxInt!G112)-1),Alias!$A$1:$B$200,2,FALSE))&amp;IF(ISERROR(FIND(".",PinMuxInt!G112)),"",RIGHT(PinMuxInt!G112,LEN(PinMuxInt!G112)-FIND(".",PinMuxInt!G112)+1))</f>
        <v>lpuart5.RX</v>
      </c>
      <c r="H112" s="156" t="str">
        <f>IF(ISERROR(VLOOKUP(LEFT(PinMuxInt!H112,FIND(".",PinMuxInt!H112)-1),Alias!$A$1:$B$200,2,FALSE)),IF(ISERROR(FIND(".",PinMuxInt!H112)),"",LEFT(PinMuxInt!H112,FIND(".",PinMuxInt!H112)-1)),VLOOKUP(LEFT(PinMuxInt!H112,FIND(".",PinMuxInt!H112)-1),Alias!$A$1:$B$200,2,FALSE))&amp;IF(ISERROR(FIND(".",PinMuxInt!H112)),"",RIGHT(PinMuxInt!H112,LEN(PinMuxInt!H112)-FIND(".",PinMuxInt!H112)+1))</f>
        <v>csi.VSYNC</v>
      </c>
      <c r="I112" s="156" t="str">
        <f>IF(ISERROR(VLOOKUP(LEFT(PinMuxInt!I112,FIND(".",PinMuxInt!I112)-1),Alias!$A$1:$B$200,2,FALSE)),IF(ISERROR(FIND(".",PinMuxInt!I112)),"",LEFT(PinMuxInt!I112,FIND(".",PinMuxInt!I112)-1)),VLOOKUP(LEFT(PinMuxInt!I112,FIND(".",PinMuxInt!I112)-1),Alias!$A$1:$B$200,2,FALSE))&amp;IF(ISERROR(FIND(".",PinMuxInt!I112)),"",RIGHT(PinMuxInt!I112,LEN(PinMuxInt!I112)-FIND(".",PinMuxInt!I112)+1))</f>
        <v>enet.1588_EVENT0_OUT</v>
      </c>
      <c r="J112" s="156" t="str">
        <f>IF(ISERROR(VLOOKUP(LEFT(PinMuxInt!J112,FIND(".",PinMuxInt!J112)-1),Alias!$A$1:$B$200,2,FALSE)),IF(ISERROR(FIND(".",PinMuxInt!J112)),"",LEFT(PinMuxInt!J112,FIND(".",PinMuxInt!J112)-1)),VLOOKUP(LEFT(PinMuxInt!J112,FIND(".",PinMuxInt!J112)-1),Alias!$A$1:$B$200,2,FALSE))&amp;IF(ISERROR(FIND(".",PinMuxInt!J112)),"",RIGHT(PinMuxInt!J112,LEN(PinMuxInt!J112)-FIND(".",PinMuxInt!J112)+1))</f>
        <v>flexio2.FLEXIO[29]</v>
      </c>
      <c r="K112" s="156" t="str">
        <f>IF(ISERROR(VLOOKUP(LEFT(PinMuxInt!K112,FIND(".",PinMuxInt!K112)-1),Alias!$A$1:$B$200,2,FALSE)),IF(ISERROR(FIND(".",PinMuxInt!K112)),"",LEFT(PinMuxInt!K112,FIND(".",PinMuxInt!K112)-1)),VLOOKUP(LEFT(PinMuxInt!K112,FIND(".",PinMuxInt!K112)-1),Alias!$A$1:$B$200,2,FALSE))&amp;IF(ISERROR(FIND(".",PinMuxInt!K112)),"",RIGHT(PinMuxInt!K112,LEN(PinMuxInt!K112)-FIND(".",PinMuxInt!K112)+1))</f>
        <v>gpio2.IO[29]</v>
      </c>
      <c r="L112" s="156" t="str">
        <f>IF(ISERROR(VLOOKUP(LEFT(PinMuxInt!L112,FIND(".",PinMuxInt!L112)-1),Alias!$A$1:$B$200,2,FALSE)),IF(ISERROR(FIND(".",PinMuxInt!L112)),"",LEFT(PinMuxInt!L112,FIND(".",PinMuxInt!L112)-1)),VLOOKUP(LEFT(PinMuxInt!L112,FIND(".",PinMuxInt!L112)-1),Alias!$A$1:$B$200,2,FALSE))&amp;IF(ISERROR(FIND(".",PinMuxInt!L112)),"",RIGHT(PinMuxInt!L112,LEN(PinMuxInt!L112)-FIND(".",PinMuxInt!L112)+1))</f>
        <v>usdhc1.WP</v>
      </c>
      <c r="M112" s="156" t="str">
        <f>IF(ISERROR(VLOOKUP(LEFT(PinMuxInt!M112,FIND(".",PinMuxInt!M112)-1),Alias!$A$1:$B$200,2,FALSE)),IF(ISERROR(FIND(".",PinMuxInt!M112)),"",LEFT(PinMuxInt!M112,FIND(".",PinMuxInt!M112)-1)),VLOOKUP(LEFT(PinMuxInt!M112,FIND(".",PinMuxInt!M112)-1),Alias!$A$1:$B$200,2,FALSE))&amp;IF(ISERROR(FIND(".",PinMuxInt!M112)),"",RIGHT(PinMuxInt!M112,LEN(PinMuxInt!M112)-FIND(".",PinMuxInt!M112)+1))</f>
        <v>tpsmp.HDATA[27]</v>
      </c>
      <c r="N112" s="157" t="str">
        <f>IF(ISERROR(VLOOKUP(LEFT(PinMuxInt!N112,FIND(".",PinMuxInt!N112)-1),Alias!$A$1:$B$200,2,FALSE)),IF(ISERROR(FIND(".",PinMuxInt!N112)),"",LEFT(PinMuxInt!N112,FIND(".",PinMuxInt!N112)-1)),VLOOKUP(LEFT(PinMuxInt!N112,FIND(".",PinMuxInt!N112)-1),Alias!$A$1:$B$200,2,FALSE))&amp;IF(ISERROR(FIND(".",PinMuxInt!N112)),"",RIGHT(PinMuxInt!N112,LEN(PinMuxInt!N112)-FIND(".",PinMuxInt!N112)+1))</f>
        <v>gpio2.IO[29]</v>
      </c>
      <c r="P112" s="121" t="s">
        <v>461</v>
      </c>
      <c r="Q112" s="82">
        <v>0</v>
      </c>
      <c r="R112" s="80" t="str">
        <f t="shared" ca="1" si="10"/>
        <v>wdog1.WDOG_B</v>
      </c>
      <c r="S112" s="430"/>
      <c r="T112" s="82">
        <v>6</v>
      </c>
      <c r="U112" s="83" t="str">
        <f t="shared" ca="1" si="15"/>
        <v>usdhc1.WP</v>
      </c>
      <c r="V112" s="430"/>
      <c r="W112" s="82">
        <v>6</v>
      </c>
      <c r="X112" s="83" t="str">
        <f t="shared" ca="1" si="11"/>
        <v>usdhc1.WP</v>
      </c>
      <c r="Y112" s="430"/>
      <c r="Z112" s="82">
        <v>6</v>
      </c>
      <c r="AA112" s="83" t="str">
        <f t="shared" ca="1" si="12"/>
        <v>usdhc1.WP</v>
      </c>
      <c r="AB112" s="430"/>
      <c r="AC112" s="82">
        <v>6</v>
      </c>
      <c r="AD112" s="83" t="str">
        <f t="shared" ca="1" si="13"/>
        <v>usdhc1.WP</v>
      </c>
      <c r="AE112" s="430"/>
      <c r="AF112" s="82">
        <v>6</v>
      </c>
      <c r="AG112" s="83" t="str">
        <f t="shared" ca="1" si="14"/>
        <v>usdhc1.WP</v>
      </c>
      <c r="AH112" s="428"/>
      <c r="AI112" s="82">
        <v>1</v>
      </c>
      <c r="AJ112" s="83" t="str">
        <f t="shared" ca="1" si="16"/>
        <v>lpuart5.RX</v>
      </c>
      <c r="AK112" s="428"/>
      <c r="AL112" s="82">
        <v>1</v>
      </c>
      <c r="AM112" s="83" t="str">
        <f t="shared" ca="1" si="17"/>
        <v>lpuart5.RX</v>
      </c>
      <c r="AN112" s="430"/>
      <c r="AO112" s="82">
        <v>2</v>
      </c>
      <c r="AP112" s="83" t="str">
        <f t="shared" ca="1" si="9"/>
        <v>csi.VSYNC</v>
      </c>
    </row>
    <row r="113" spans="2:42" s="15" customFormat="1" ht="13.5">
      <c r="B113" s="106" t="s">
        <v>787</v>
      </c>
      <c r="C113" s="107" t="str">
        <f>PinMuxInt!C113</f>
        <v>GPIO_B1_14</v>
      </c>
      <c r="D113" s="156" t="str">
        <f>IF(ISERROR(VLOOKUP(LEFT(PinMuxInt!D113,FIND(".",PinMuxInt!D113)-1),Alias!$A$1:$B$200,2,FALSE)),IF(ISERROR(FIND(".",PinMuxInt!D113)),"",LEFT(PinMuxInt!D113,FIND(".",PinMuxInt!D113)-1)),VLOOKUP(LEFT(PinMuxInt!D113,FIND(".",PinMuxInt!D113)-1),Alias!$A$1:$B$200,2,FALSE))&amp;IF(ISERROR(FIND(".",PinMuxInt!D113)),"",RIGHT(PinMuxInt!D113,LEN(PinMuxInt!D113)-FIND(".",PinMuxInt!D113)+1))</f>
        <v/>
      </c>
      <c r="E113" s="156" t="str">
        <f>IF(ISERROR(VLOOKUP(LEFT(PinMuxInt!E113,FIND(".",PinMuxInt!E113)-1),Alias!$A$1:$B$200,2,FALSE)),IF(ISERROR(FIND(".",PinMuxInt!E113)),"",LEFT(PinMuxInt!E113,FIND(".",PinMuxInt!E113)-1)),VLOOKUP(LEFT(PinMuxInt!E113,FIND(".",PinMuxInt!E113)-1),Alias!$A$1:$B$200,2,FALSE))&amp;IF(ISERROR(FIND(".",PinMuxInt!E113)),"",RIGHT(PinMuxInt!E113,LEN(PinMuxInt!E113)-FIND(".",PinMuxInt!E113)+1))</f>
        <v/>
      </c>
      <c r="F113" s="156" t="str">
        <f>IF(ISERROR(VLOOKUP(LEFT(PinMuxInt!F113,FIND(".",PinMuxInt!F113)-1),Alias!$A$1:$B$200,2,FALSE)),IF(ISERROR(FIND(".",PinMuxInt!F113)),"",LEFT(PinMuxInt!F113,FIND(".",PinMuxInt!F113)-1)),VLOOKUP(LEFT(PinMuxInt!F113,FIND(".",PinMuxInt!F113)-1),Alias!$A$1:$B$200,2,FALSE))&amp;IF(ISERROR(FIND(".",PinMuxInt!F113)),"",RIGHT(PinMuxInt!F113,LEN(PinMuxInt!F113)-FIND(".",PinMuxInt!F113)+1))</f>
        <v>enet.MDC</v>
      </c>
      <c r="G113" s="156" t="str">
        <f>IF(ISERROR(VLOOKUP(LEFT(PinMuxInt!G113,FIND(".",PinMuxInt!G113)-1),Alias!$A$1:$B$200,2,FALSE)),IF(ISERROR(FIND(".",PinMuxInt!G113)),"",LEFT(PinMuxInt!G113,FIND(".",PinMuxInt!G113)-1)),VLOOKUP(LEFT(PinMuxInt!G113,FIND(".",PinMuxInt!G113)-1),Alias!$A$1:$B$200,2,FALSE))&amp;IF(ISERROR(FIND(".",PinMuxInt!G113)),"",RIGHT(PinMuxInt!G113,LEN(PinMuxInt!G113)-FIND(".",PinMuxInt!G113)+1))</f>
        <v>flexpwm4.PWMA[2]</v>
      </c>
      <c r="H113" s="156" t="str">
        <f>IF(ISERROR(VLOOKUP(LEFT(PinMuxInt!H113,FIND(".",PinMuxInt!H113)-1),Alias!$A$1:$B$200,2,FALSE)),IF(ISERROR(FIND(".",PinMuxInt!H113)),"",LEFT(PinMuxInt!H113,FIND(".",PinMuxInt!H113)-1)),VLOOKUP(LEFT(PinMuxInt!H113,FIND(".",PinMuxInt!H113)-1),Alias!$A$1:$B$200,2,FALSE))&amp;IF(ISERROR(FIND(".",PinMuxInt!H113)),"",RIGHT(PinMuxInt!H113,LEN(PinMuxInt!H113)-FIND(".",PinMuxInt!H113)+1))</f>
        <v>csi.HSYNC</v>
      </c>
      <c r="I113" s="156" t="str">
        <f>IF(ISERROR(VLOOKUP(LEFT(PinMuxInt!I113,FIND(".",PinMuxInt!I113)-1),Alias!$A$1:$B$200,2,FALSE)),IF(ISERROR(FIND(".",PinMuxInt!I113)),"",LEFT(PinMuxInt!I113,FIND(".",PinMuxInt!I113)-1)),VLOOKUP(LEFT(PinMuxInt!I113,FIND(".",PinMuxInt!I113)-1),Alias!$A$1:$B$200,2,FALSE))&amp;IF(ISERROR(FIND(".",PinMuxInt!I113)),"",RIGHT(PinMuxInt!I113,LEN(PinMuxInt!I113)-FIND(".",PinMuxInt!I113)+1))</f>
        <v>xbar1.XBAR_IN[2]</v>
      </c>
      <c r="J113" s="156" t="str">
        <f>IF(ISERROR(VLOOKUP(LEFT(PinMuxInt!J113,FIND(".",PinMuxInt!J113)-1),Alias!$A$1:$B$200,2,FALSE)),IF(ISERROR(FIND(".",PinMuxInt!J113)),"",LEFT(PinMuxInt!J113,FIND(".",PinMuxInt!J113)-1)),VLOOKUP(LEFT(PinMuxInt!J113,FIND(".",PinMuxInt!J113)-1),Alias!$A$1:$B$200,2,FALSE))&amp;IF(ISERROR(FIND(".",PinMuxInt!J113)),"",RIGHT(PinMuxInt!J113,LEN(PinMuxInt!J113)-FIND(".",PinMuxInt!J113)+1))</f>
        <v>flexio2.FLEXIO[30]</v>
      </c>
      <c r="K113" s="156" t="str">
        <f>IF(ISERROR(VLOOKUP(LEFT(PinMuxInt!K113,FIND(".",PinMuxInt!K113)-1),Alias!$A$1:$B$200,2,FALSE)),IF(ISERROR(FIND(".",PinMuxInt!K113)),"",LEFT(PinMuxInt!K113,FIND(".",PinMuxInt!K113)-1)),VLOOKUP(LEFT(PinMuxInt!K113,FIND(".",PinMuxInt!K113)-1),Alias!$A$1:$B$200,2,FALSE))&amp;IF(ISERROR(FIND(".",PinMuxInt!K113)),"",RIGHT(PinMuxInt!K113,LEN(PinMuxInt!K113)-FIND(".",PinMuxInt!K113)+1))</f>
        <v>gpio2.IO[30]</v>
      </c>
      <c r="L113" s="156" t="str">
        <f>IF(ISERROR(VLOOKUP(LEFT(PinMuxInt!L113,FIND(".",PinMuxInt!L113)-1),Alias!$A$1:$B$200,2,FALSE)),IF(ISERROR(FIND(".",PinMuxInt!L113)),"",LEFT(PinMuxInt!L113,FIND(".",PinMuxInt!L113)-1)),VLOOKUP(LEFT(PinMuxInt!L113,FIND(".",PinMuxInt!L113)-1),Alias!$A$1:$B$200,2,FALSE))&amp;IF(ISERROR(FIND(".",PinMuxInt!L113)),"",RIGHT(PinMuxInt!L113,LEN(PinMuxInt!L113)-FIND(".",PinMuxInt!L113)+1))</f>
        <v>usdhc1.VSELECT</v>
      </c>
      <c r="M113" s="156" t="str">
        <f>IF(ISERROR(VLOOKUP(LEFT(PinMuxInt!M113,FIND(".",PinMuxInt!M113)-1),Alias!$A$1:$B$200,2,FALSE)),IF(ISERROR(FIND(".",PinMuxInt!M113)),"",LEFT(PinMuxInt!M113,FIND(".",PinMuxInt!M113)-1)),VLOOKUP(LEFT(PinMuxInt!M113,FIND(".",PinMuxInt!M113)-1),Alias!$A$1:$B$200,2,FALSE))&amp;IF(ISERROR(FIND(".",PinMuxInt!M113)),"",RIGHT(PinMuxInt!M113,LEN(PinMuxInt!M113)-FIND(".",PinMuxInt!M113)+1))</f>
        <v>tpsmp.HDATA[28]</v>
      </c>
      <c r="N113" s="157" t="str">
        <f>IF(ISERROR(VLOOKUP(LEFT(PinMuxInt!N113,FIND(".",PinMuxInt!N113)-1),Alias!$A$1:$B$200,2,FALSE)),IF(ISERROR(FIND(".",PinMuxInt!N113)),"",LEFT(PinMuxInt!N113,FIND(".",PinMuxInt!N113)-1)),VLOOKUP(LEFT(PinMuxInt!N113,FIND(".",PinMuxInt!N113)-1),Alias!$A$1:$B$200,2,FALSE))&amp;IF(ISERROR(FIND(".",PinMuxInt!N113)),"",RIGHT(PinMuxInt!N113,LEN(PinMuxInt!N113)-FIND(".",PinMuxInt!N113)+1))</f>
        <v>gpio2.IO[30]</v>
      </c>
      <c r="P113" s="121" t="s">
        <v>577</v>
      </c>
      <c r="Q113" s="82">
        <v>6</v>
      </c>
      <c r="R113" s="80" t="str">
        <f t="shared" ca="1" si="10"/>
        <v>usdhc1.VSELECT</v>
      </c>
      <c r="S113" s="430"/>
      <c r="T113" s="82">
        <v>6</v>
      </c>
      <c r="U113" s="83" t="str">
        <f t="shared" ca="1" si="15"/>
        <v>usdhc1.VSELECT</v>
      </c>
      <c r="V113" s="430"/>
      <c r="W113" s="82">
        <v>6</v>
      </c>
      <c r="X113" s="83" t="str">
        <f t="shared" ca="1" si="11"/>
        <v>usdhc1.VSELECT</v>
      </c>
      <c r="Y113" s="430"/>
      <c r="Z113" s="82">
        <v>6</v>
      </c>
      <c r="AA113" s="83" t="str">
        <f t="shared" ca="1" si="12"/>
        <v>usdhc1.VSELECT</v>
      </c>
      <c r="AB113" s="430"/>
      <c r="AC113" s="82">
        <v>6</v>
      </c>
      <c r="AD113" s="83" t="str">
        <f t="shared" ca="1" si="13"/>
        <v>usdhc1.VSELECT</v>
      </c>
      <c r="AE113" s="430"/>
      <c r="AF113" s="82">
        <v>6</v>
      </c>
      <c r="AG113" s="83" t="str">
        <f t="shared" ca="1" si="14"/>
        <v>usdhc1.VSELECT</v>
      </c>
      <c r="AH113" s="424" t="s">
        <v>1120</v>
      </c>
      <c r="AI113" s="11">
        <v>3</v>
      </c>
      <c r="AJ113" s="83" t="str">
        <f t="shared" ca="1" si="16"/>
        <v>xbar1.XBAR_IN[2]</v>
      </c>
      <c r="AK113" s="424" t="s">
        <v>1120</v>
      </c>
      <c r="AL113" s="82">
        <v>3</v>
      </c>
      <c r="AM113" s="83" t="str">
        <f t="shared" ca="1" si="17"/>
        <v>xbar1.XBAR_IN[2]</v>
      </c>
      <c r="AN113" s="430"/>
      <c r="AO113" s="82">
        <v>2</v>
      </c>
      <c r="AP113" s="83" t="str">
        <f t="shared" ca="1" si="9"/>
        <v>csi.HSYNC</v>
      </c>
    </row>
    <row r="114" spans="2:42" s="15" customFormat="1" ht="13.5">
      <c r="B114" s="106" t="s">
        <v>787</v>
      </c>
      <c r="C114" s="107" t="str">
        <f>PinMuxInt!C114</f>
        <v>GPIO_B1_15</v>
      </c>
      <c r="D114" s="156" t="str">
        <f>IF(ISERROR(VLOOKUP(LEFT(PinMuxInt!D114,FIND(".",PinMuxInt!D114)-1),Alias!$A$1:$B$200,2,FALSE)),IF(ISERROR(FIND(".",PinMuxInt!D114)),"",LEFT(PinMuxInt!D114,FIND(".",PinMuxInt!D114)-1)),VLOOKUP(LEFT(PinMuxInt!D114,FIND(".",PinMuxInt!D114)-1),Alias!$A$1:$B$200,2,FALSE))&amp;IF(ISERROR(FIND(".",PinMuxInt!D114)),"",RIGHT(PinMuxInt!D114,LEN(PinMuxInt!D114)-FIND(".",PinMuxInt!D114)+1))</f>
        <v/>
      </c>
      <c r="E114" s="156" t="str">
        <f>IF(ISERROR(VLOOKUP(LEFT(PinMuxInt!E114,FIND(".",PinMuxInt!E114)-1),Alias!$A$1:$B$200,2,FALSE)),IF(ISERROR(FIND(".",PinMuxInt!E114)),"",LEFT(PinMuxInt!E114,FIND(".",PinMuxInt!E114)-1)),VLOOKUP(LEFT(PinMuxInt!E114,FIND(".",PinMuxInt!E114)-1),Alias!$A$1:$B$200,2,FALSE))&amp;IF(ISERROR(FIND(".",PinMuxInt!E114)),"",RIGHT(PinMuxInt!E114,LEN(PinMuxInt!E114)-FIND(".",PinMuxInt!E114)+1))</f>
        <v/>
      </c>
      <c r="F114" s="156" t="str">
        <f>IF(ISERROR(VLOOKUP(LEFT(PinMuxInt!F114,FIND(".",PinMuxInt!F114)-1),Alias!$A$1:$B$200,2,FALSE)),IF(ISERROR(FIND(".",PinMuxInt!F114)),"",LEFT(PinMuxInt!F114,FIND(".",PinMuxInt!F114)-1)),VLOOKUP(LEFT(PinMuxInt!F114,FIND(".",PinMuxInt!F114)-1),Alias!$A$1:$B$200,2,FALSE))&amp;IF(ISERROR(FIND(".",PinMuxInt!F114)),"",RIGHT(PinMuxInt!F114,LEN(PinMuxInt!F114)-FIND(".",PinMuxInt!F114)+1))</f>
        <v>enet.MDIO</v>
      </c>
      <c r="G114" s="156" t="str">
        <f>IF(ISERROR(VLOOKUP(LEFT(PinMuxInt!G114,FIND(".",PinMuxInt!G114)-1),Alias!$A$1:$B$200,2,FALSE)),IF(ISERROR(FIND(".",PinMuxInt!G114)),"",LEFT(PinMuxInt!G114,FIND(".",PinMuxInt!G114)-1)),VLOOKUP(LEFT(PinMuxInt!G114,FIND(".",PinMuxInt!G114)-1),Alias!$A$1:$B$200,2,FALSE))&amp;IF(ISERROR(FIND(".",PinMuxInt!G114)),"",RIGHT(PinMuxInt!G114,LEN(PinMuxInt!G114)-FIND(".",PinMuxInt!G114)+1))</f>
        <v>flexpwm4.PWMA[3]</v>
      </c>
      <c r="H114" s="156" t="str">
        <f>IF(ISERROR(VLOOKUP(LEFT(PinMuxInt!H114,FIND(".",PinMuxInt!H114)-1),Alias!$A$1:$B$200,2,FALSE)),IF(ISERROR(FIND(".",PinMuxInt!H114)),"",LEFT(PinMuxInt!H114,FIND(".",PinMuxInt!H114)-1)),VLOOKUP(LEFT(PinMuxInt!H114,FIND(".",PinMuxInt!H114)-1),Alias!$A$1:$B$200,2,FALSE))&amp;IF(ISERROR(FIND(".",PinMuxInt!H114)),"",RIGHT(PinMuxInt!H114,LEN(PinMuxInt!H114)-FIND(".",PinMuxInt!H114)+1))</f>
        <v>csi.MCLK</v>
      </c>
      <c r="I114" s="156" t="str">
        <f>IF(ISERROR(VLOOKUP(LEFT(PinMuxInt!I114,FIND(".",PinMuxInt!I114)-1),Alias!$A$1:$B$200,2,FALSE)),IF(ISERROR(FIND(".",PinMuxInt!I114)),"",LEFT(PinMuxInt!I114,FIND(".",PinMuxInt!I114)-1)),VLOOKUP(LEFT(PinMuxInt!I114,FIND(".",PinMuxInt!I114)-1),Alias!$A$1:$B$200,2,FALSE))&amp;IF(ISERROR(FIND(".",PinMuxInt!I114)),"",RIGHT(PinMuxInt!I114,LEN(PinMuxInt!I114)-FIND(".",PinMuxInt!I114)+1))</f>
        <v>xbar1.XBAR_IN[3]</v>
      </c>
      <c r="J114" s="156" t="str">
        <f>IF(ISERROR(VLOOKUP(LEFT(PinMuxInt!J114,FIND(".",PinMuxInt!J114)-1),Alias!$A$1:$B$200,2,FALSE)),IF(ISERROR(FIND(".",PinMuxInt!J114)),"",LEFT(PinMuxInt!J114,FIND(".",PinMuxInt!J114)-1)),VLOOKUP(LEFT(PinMuxInt!J114,FIND(".",PinMuxInt!J114)-1),Alias!$A$1:$B$200,2,FALSE))&amp;IF(ISERROR(FIND(".",PinMuxInt!J114)),"",RIGHT(PinMuxInt!J114,LEN(PinMuxInt!J114)-FIND(".",PinMuxInt!J114)+1))</f>
        <v>flexio2.FLEXIO[31]</v>
      </c>
      <c r="K114" s="156" t="str">
        <f>IF(ISERROR(VLOOKUP(LEFT(PinMuxInt!K114,FIND(".",PinMuxInt!K114)-1),Alias!$A$1:$B$200,2,FALSE)),IF(ISERROR(FIND(".",PinMuxInt!K114)),"",LEFT(PinMuxInt!K114,FIND(".",PinMuxInt!K114)-1)),VLOOKUP(LEFT(PinMuxInt!K114,FIND(".",PinMuxInt!K114)-1),Alias!$A$1:$B$200,2,FALSE))&amp;IF(ISERROR(FIND(".",PinMuxInt!K114)),"",RIGHT(PinMuxInt!K114,LEN(PinMuxInt!K114)-FIND(".",PinMuxInt!K114)+1))</f>
        <v>gpio2.IO[31]</v>
      </c>
      <c r="L114" s="156" t="str">
        <f>IF(ISERROR(VLOOKUP(LEFT(PinMuxInt!L114,FIND(".",PinMuxInt!L114)-1),Alias!$A$1:$B$200,2,FALSE)),IF(ISERROR(FIND(".",PinMuxInt!L114)),"",LEFT(PinMuxInt!L114,FIND(".",PinMuxInt!L114)-1)),VLOOKUP(LEFT(PinMuxInt!L114,FIND(".",PinMuxInt!L114)-1),Alias!$A$1:$B$200,2,FALSE))&amp;IF(ISERROR(FIND(".",PinMuxInt!L114)),"",RIGHT(PinMuxInt!L114,LEN(PinMuxInt!L114)-FIND(".",PinMuxInt!L114)+1))</f>
        <v>usdhc1.RESET_B</v>
      </c>
      <c r="M114" s="156" t="str">
        <f>IF(ISERROR(VLOOKUP(LEFT(PinMuxInt!M114,FIND(".",PinMuxInt!M114)-1),Alias!$A$1:$B$200,2,FALSE)),IF(ISERROR(FIND(".",PinMuxInt!M114)),"",LEFT(PinMuxInt!M114,FIND(".",PinMuxInt!M114)-1)),VLOOKUP(LEFT(PinMuxInt!M114,FIND(".",PinMuxInt!M114)-1),Alias!$A$1:$B$200,2,FALSE))&amp;IF(ISERROR(FIND(".",PinMuxInt!M114)),"",RIGHT(PinMuxInt!M114,LEN(PinMuxInt!M114)-FIND(".",PinMuxInt!M114)+1))</f>
        <v>tpsmp.HDATA[29]</v>
      </c>
      <c r="N114" s="157" t="str">
        <f>IF(ISERROR(VLOOKUP(LEFT(PinMuxInt!N114,FIND(".",PinMuxInt!N114)-1),Alias!$A$1:$B$200,2,FALSE)),IF(ISERROR(FIND(".",PinMuxInt!N114)),"",LEFT(PinMuxInt!N114,FIND(".",PinMuxInt!N114)-1)),VLOOKUP(LEFT(PinMuxInt!N114,FIND(".",PinMuxInt!N114)-1),Alias!$A$1:$B$200,2,FALSE))&amp;IF(ISERROR(FIND(".",PinMuxInt!N114)),"",RIGHT(PinMuxInt!N114,LEN(PinMuxInt!N114)-FIND(".",PinMuxInt!N114)+1))</f>
        <v>gpio2.IO[31]</v>
      </c>
      <c r="O114" s="78"/>
      <c r="P114" s="121" t="s">
        <v>578</v>
      </c>
      <c r="Q114" s="82">
        <v>1</v>
      </c>
      <c r="R114" s="80" t="str">
        <f t="shared" ca="1" si="10"/>
        <v>flexpwm4.PWMA[3]</v>
      </c>
      <c r="S114" s="430"/>
      <c r="T114" s="82">
        <v>6</v>
      </c>
      <c r="U114" s="83" t="str">
        <f t="shared" ca="1" si="15"/>
        <v>usdhc1.RESET_B</v>
      </c>
      <c r="V114" s="430"/>
      <c r="W114" s="82">
        <v>6</v>
      </c>
      <c r="X114" s="83" t="str">
        <f t="shared" ca="1" si="11"/>
        <v>usdhc1.RESET_B</v>
      </c>
      <c r="Y114" s="430"/>
      <c r="Z114" s="82">
        <v>6</v>
      </c>
      <c r="AA114" s="83" t="str">
        <f t="shared" ca="1" si="12"/>
        <v>usdhc1.RESET_B</v>
      </c>
      <c r="AB114" s="430"/>
      <c r="AC114" s="82">
        <v>6</v>
      </c>
      <c r="AD114" s="83" t="str">
        <f t="shared" ca="1" si="13"/>
        <v>usdhc1.RESET_B</v>
      </c>
      <c r="AE114" s="430"/>
      <c r="AF114" s="82">
        <v>6</v>
      </c>
      <c r="AG114" s="83" t="str">
        <f t="shared" ca="1" si="14"/>
        <v>usdhc1.RESET_B</v>
      </c>
      <c r="AH114" s="430"/>
      <c r="AI114" s="11">
        <v>3</v>
      </c>
      <c r="AJ114" s="83" t="str">
        <f t="shared" ca="1" si="16"/>
        <v>xbar1.XBAR_IN[3]</v>
      </c>
      <c r="AK114" s="430"/>
      <c r="AL114" s="82">
        <v>3</v>
      </c>
      <c r="AM114" s="83" t="str">
        <f t="shared" ca="1" si="17"/>
        <v>xbar1.XBAR_IN[3]</v>
      </c>
      <c r="AN114" s="428"/>
      <c r="AO114" s="82">
        <v>2</v>
      </c>
      <c r="AP114" s="83" t="str">
        <f t="shared" ca="1" si="9"/>
        <v>csi.MCLK</v>
      </c>
    </row>
    <row r="115" spans="2:42" s="15" customFormat="1" ht="13.5">
      <c r="B115" s="106" t="s">
        <v>786</v>
      </c>
      <c r="C115" s="107" t="str">
        <f>PinMuxInt!C115</f>
        <v>GPIO_SD_B0_00</v>
      </c>
      <c r="D115" s="156" t="str">
        <f>IF(ISERROR(VLOOKUP(LEFT(PinMuxInt!D115,FIND(".",PinMuxInt!D115)-1),Alias!$A$1:$B$200,2,FALSE)),IF(ISERROR(FIND(".",PinMuxInt!D115)),"",LEFT(PinMuxInt!D115,FIND(".",PinMuxInt!D115)-1)),VLOOKUP(LEFT(PinMuxInt!D115,FIND(".",PinMuxInt!D115)-1),Alias!$A$1:$B$200,2,FALSE))&amp;IF(ISERROR(FIND(".",PinMuxInt!D115)),"",RIGHT(PinMuxInt!D115,LEN(PinMuxInt!D115)-FIND(".",PinMuxInt!D115)+1))</f>
        <v/>
      </c>
      <c r="E115" s="156" t="str">
        <f>IF(ISERROR(VLOOKUP(LEFT(PinMuxInt!E115,FIND(".",PinMuxInt!E115)-1),Alias!$A$1:$B$200,2,FALSE)),IF(ISERROR(FIND(".",PinMuxInt!E115)),"",LEFT(PinMuxInt!E115,FIND(".",PinMuxInt!E115)-1)),VLOOKUP(LEFT(PinMuxInt!E115,FIND(".",PinMuxInt!E115)-1),Alias!$A$1:$B$200,2,FALSE))&amp;IF(ISERROR(FIND(".",PinMuxInt!E115)),"",RIGHT(PinMuxInt!E115,LEN(PinMuxInt!E115)-FIND(".",PinMuxInt!E115)+1))</f>
        <v/>
      </c>
      <c r="F115" s="156" t="str">
        <f>IF(ISERROR(VLOOKUP(LEFT(PinMuxInt!F115,FIND(".",PinMuxInt!F115)-1),Alias!$A$1:$B$200,2,FALSE)),IF(ISERROR(FIND(".",PinMuxInt!F115)),"",LEFT(PinMuxInt!F115,FIND(".",PinMuxInt!F115)-1)),VLOOKUP(LEFT(PinMuxInt!F115,FIND(".",PinMuxInt!F115)-1),Alias!$A$1:$B$200,2,FALSE))&amp;IF(ISERROR(FIND(".",PinMuxInt!F115)),"",RIGHT(PinMuxInt!F115,LEN(PinMuxInt!F115)-FIND(".",PinMuxInt!F115)+1))</f>
        <v>usdhc1.CMD</v>
      </c>
      <c r="G115" s="156" t="str">
        <f>IF(ISERROR(VLOOKUP(LEFT(PinMuxInt!G115,FIND(".",PinMuxInt!G115)-1),Alias!$A$1:$B$200,2,FALSE)),IF(ISERROR(FIND(".",PinMuxInt!G115)),"",LEFT(PinMuxInt!G115,FIND(".",PinMuxInt!G115)-1)),VLOOKUP(LEFT(PinMuxInt!G115,FIND(".",PinMuxInt!G115)-1),Alias!$A$1:$B$200,2,FALSE))&amp;IF(ISERROR(FIND(".",PinMuxInt!G115)),"",RIGHT(PinMuxInt!G115,LEN(PinMuxInt!G115)-FIND(".",PinMuxInt!G115)+1))</f>
        <v>flexpwm1.PWMA[0]</v>
      </c>
      <c r="H115" s="156" t="str">
        <f>IF(ISERROR(VLOOKUP(LEFT(PinMuxInt!H115,FIND(".",PinMuxInt!H115)-1),Alias!$A$1:$B$200,2,FALSE)),IF(ISERROR(FIND(".",PinMuxInt!H115)),"",LEFT(PinMuxInt!H115,FIND(".",PinMuxInt!H115)-1)),VLOOKUP(LEFT(PinMuxInt!H115,FIND(".",PinMuxInt!H115)-1),Alias!$A$1:$B$200,2,FALSE))&amp;IF(ISERROR(FIND(".",PinMuxInt!H115)),"",RIGHT(PinMuxInt!H115,LEN(PinMuxInt!H115)-FIND(".",PinMuxInt!H115)+1))</f>
        <v>lpi2c3.SCL</v>
      </c>
      <c r="I115" s="156" t="str">
        <f>IF(ISERROR(VLOOKUP(LEFT(PinMuxInt!I115,FIND(".",PinMuxInt!I115)-1),Alias!$A$1:$B$200,2,FALSE)),IF(ISERROR(FIND(".",PinMuxInt!I115)),"",LEFT(PinMuxInt!I115,FIND(".",PinMuxInt!I115)-1)),VLOOKUP(LEFT(PinMuxInt!I115,FIND(".",PinMuxInt!I115)-1),Alias!$A$1:$B$200,2,FALSE))&amp;IF(ISERROR(FIND(".",PinMuxInt!I115)),"",RIGHT(PinMuxInt!I115,LEN(PinMuxInt!I115)-FIND(".",PinMuxInt!I115)+1))</f>
        <v>xbar1.XBAR_INOUT[4]</v>
      </c>
      <c r="J115" s="156" t="str">
        <f>IF(ISERROR(VLOOKUP(LEFT(PinMuxInt!J115,FIND(".",PinMuxInt!J115)-1),Alias!$A$1:$B$200,2,FALSE)),IF(ISERROR(FIND(".",PinMuxInt!J115)),"",LEFT(PinMuxInt!J115,FIND(".",PinMuxInt!J115)-1)),VLOOKUP(LEFT(PinMuxInt!J115,FIND(".",PinMuxInt!J115)-1),Alias!$A$1:$B$200,2,FALSE))&amp;IF(ISERROR(FIND(".",PinMuxInt!J115)),"",RIGHT(PinMuxInt!J115,LEN(PinMuxInt!J115)-FIND(".",PinMuxInt!J115)+1))</f>
        <v>lpspi1.SCK</v>
      </c>
      <c r="K115" s="156" t="str">
        <f>IF(ISERROR(VLOOKUP(LEFT(PinMuxInt!K115,FIND(".",PinMuxInt!K115)-1),Alias!$A$1:$B$200,2,FALSE)),IF(ISERROR(FIND(".",PinMuxInt!K115)),"",LEFT(PinMuxInt!K115,FIND(".",PinMuxInt!K115)-1)),VLOOKUP(LEFT(PinMuxInt!K115,FIND(".",PinMuxInt!K115)-1),Alias!$A$1:$B$200,2,FALSE))&amp;IF(ISERROR(FIND(".",PinMuxInt!K115)),"",RIGHT(PinMuxInt!K115,LEN(PinMuxInt!K115)-FIND(".",PinMuxInt!K115)+1))</f>
        <v>gpio3.IO[12]</v>
      </c>
      <c r="L115" s="156" t="str">
        <f>IF(ISERROR(VLOOKUP(LEFT(PinMuxInt!L115,FIND(".",PinMuxInt!L115)-1),Alias!$A$1:$B$200,2,FALSE)),IF(ISERROR(FIND(".",PinMuxInt!L115)),"",LEFT(PinMuxInt!L115,FIND(".",PinMuxInt!L115)-1)),VLOOKUP(LEFT(PinMuxInt!L115,FIND(".",PinMuxInt!L115)-1),Alias!$A$1:$B$200,2,FALSE))&amp;IF(ISERROR(FIND(".",PinMuxInt!L115)),"",RIGHT(PinMuxInt!L115,LEN(PinMuxInt!L115)-FIND(".",PinMuxInt!L115)+1))</f>
        <v>flexspi.A_SS1_B</v>
      </c>
      <c r="M115" s="156" t="str">
        <f>IF(ISERROR(VLOOKUP(LEFT(PinMuxInt!M115,FIND(".",PinMuxInt!M115)-1),Alias!$A$1:$B$200,2,FALSE)),IF(ISERROR(FIND(".",PinMuxInt!M115)),"",LEFT(PinMuxInt!M115,FIND(".",PinMuxInt!M115)-1)),VLOOKUP(LEFT(PinMuxInt!M115,FIND(".",PinMuxInt!M115)-1),Alias!$A$1:$B$200,2,FALSE))&amp;IF(ISERROR(FIND(".",PinMuxInt!M115)),"",RIGHT(PinMuxInt!M115,LEN(PinMuxInt!M115)-FIND(".",PinMuxInt!M115)+1))</f>
        <v>tpsmp.HDATA[30]</v>
      </c>
      <c r="N115" s="157" t="str">
        <f>IF(ISERROR(VLOOKUP(LEFT(PinMuxInt!N115,FIND(".",PinMuxInt!N115)-1),Alias!$A$1:$B$200,2,FALSE)),IF(ISERROR(FIND(".",PinMuxInt!N115)),"",LEFT(PinMuxInt!N115,FIND(".",PinMuxInt!N115)-1)),VLOOKUP(LEFT(PinMuxInt!N115,FIND(".",PinMuxInt!N115)-1),Alias!$A$1:$B$200,2,FALSE))&amp;IF(ISERROR(FIND(".",PinMuxInt!N115)),"",RIGHT(PinMuxInt!N115,LEN(PinMuxInt!N115)-FIND(".",PinMuxInt!N115)+1))</f>
        <v>gpio3.IO[12]</v>
      </c>
      <c r="P115" s="437" t="s">
        <v>577</v>
      </c>
      <c r="Q115" s="82">
        <v>0</v>
      </c>
      <c r="R115" s="80" t="str">
        <f t="shared" ca="1" si="10"/>
        <v>usdhc1.CMD</v>
      </c>
      <c r="S115" s="430"/>
      <c r="T115" s="82">
        <v>0</v>
      </c>
      <c r="U115" s="83" t="str">
        <f t="shared" ca="1" si="15"/>
        <v>usdhc1.CMD</v>
      </c>
      <c r="V115" s="430"/>
      <c r="W115" s="82">
        <v>0</v>
      </c>
      <c r="X115" s="83" t="str">
        <f t="shared" ca="1" si="11"/>
        <v>usdhc1.CMD</v>
      </c>
      <c r="Y115" s="430"/>
      <c r="Z115" s="82">
        <v>0</v>
      </c>
      <c r="AA115" s="83" t="str">
        <f t="shared" ca="1" si="12"/>
        <v>usdhc1.CMD</v>
      </c>
      <c r="AB115" s="430"/>
      <c r="AC115" s="82">
        <v>0</v>
      </c>
      <c r="AD115" s="83" t="str">
        <f t="shared" ca="1" si="13"/>
        <v>usdhc1.CMD</v>
      </c>
      <c r="AE115" s="430"/>
      <c r="AF115" s="82">
        <v>0</v>
      </c>
      <c r="AG115" s="83" t="str">
        <f t="shared" ca="1" si="14"/>
        <v>usdhc1.CMD</v>
      </c>
      <c r="AH115" s="430"/>
      <c r="AI115" s="82">
        <v>3</v>
      </c>
      <c r="AJ115" s="83" t="str">
        <f t="shared" ca="1" si="16"/>
        <v>xbar1.XBAR_INOUT[4]</v>
      </c>
      <c r="AK115" s="430"/>
      <c r="AL115" s="82">
        <v>3</v>
      </c>
      <c r="AM115" s="83" t="str">
        <f t="shared" ca="1" si="17"/>
        <v>xbar1.XBAR_INOUT[4]</v>
      </c>
      <c r="AN115" s="424" t="s">
        <v>578</v>
      </c>
      <c r="AO115" s="82">
        <v>1</v>
      </c>
      <c r="AP115" s="83" t="str">
        <f t="shared" ca="1" si="9"/>
        <v>flexpwm1.PWMA[0]</v>
      </c>
    </row>
    <row r="116" spans="2:42" s="15" customFormat="1" ht="13.5">
      <c r="B116" s="106" t="s">
        <v>786</v>
      </c>
      <c r="C116" s="107" t="str">
        <f>PinMuxInt!C116</f>
        <v>GPIO_SD_B0_01</v>
      </c>
      <c r="D116" s="156" t="str">
        <f>IF(ISERROR(VLOOKUP(LEFT(PinMuxInt!D116,FIND(".",PinMuxInt!D116)-1),Alias!$A$1:$B$200,2,FALSE)),IF(ISERROR(FIND(".",PinMuxInt!D116)),"",LEFT(PinMuxInt!D116,FIND(".",PinMuxInt!D116)-1)),VLOOKUP(LEFT(PinMuxInt!D116,FIND(".",PinMuxInt!D116)-1),Alias!$A$1:$B$200,2,FALSE))&amp;IF(ISERROR(FIND(".",PinMuxInt!D116)),"",RIGHT(PinMuxInt!D116,LEN(PinMuxInt!D116)-FIND(".",PinMuxInt!D116)+1))</f>
        <v/>
      </c>
      <c r="E116" s="156" t="str">
        <f>IF(ISERROR(VLOOKUP(LEFT(PinMuxInt!E116,FIND(".",PinMuxInt!E116)-1),Alias!$A$1:$B$200,2,FALSE)),IF(ISERROR(FIND(".",PinMuxInt!E116)),"",LEFT(PinMuxInt!E116,FIND(".",PinMuxInt!E116)-1)),VLOOKUP(LEFT(PinMuxInt!E116,FIND(".",PinMuxInt!E116)-1),Alias!$A$1:$B$200,2,FALSE))&amp;IF(ISERROR(FIND(".",PinMuxInt!E116)),"",RIGHT(PinMuxInt!E116,LEN(PinMuxInt!E116)-FIND(".",PinMuxInt!E116)+1))</f>
        <v/>
      </c>
      <c r="F116" s="156" t="str">
        <f>IF(ISERROR(VLOOKUP(LEFT(PinMuxInt!F116,FIND(".",PinMuxInt!F116)-1),Alias!$A$1:$B$200,2,FALSE)),IF(ISERROR(FIND(".",PinMuxInt!F116)),"",LEFT(PinMuxInt!F116,FIND(".",PinMuxInt!F116)-1)),VLOOKUP(LEFT(PinMuxInt!F116,FIND(".",PinMuxInt!F116)-1),Alias!$A$1:$B$200,2,FALSE))&amp;IF(ISERROR(FIND(".",PinMuxInt!F116)),"",RIGHT(PinMuxInt!F116,LEN(PinMuxInt!F116)-FIND(".",PinMuxInt!F116)+1))</f>
        <v>usdhc1.CLK</v>
      </c>
      <c r="G116" s="156" t="str">
        <f>IF(ISERROR(VLOOKUP(LEFT(PinMuxInt!G116,FIND(".",PinMuxInt!G116)-1),Alias!$A$1:$B$200,2,FALSE)),IF(ISERROR(FIND(".",PinMuxInt!G116)),"",LEFT(PinMuxInt!G116,FIND(".",PinMuxInt!G116)-1)),VLOOKUP(LEFT(PinMuxInt!G116,FIND(".",PinMuxInt!G116)-1),Alias!$A$1:$B$200,2,FALSE))&amp;IF(ISERROR(FIND(".",PinMuxInt!G116)),"",RIGHT(PinMuxInt!G116,LEN(PinMuxInt!G116)-FIND(".",PinMuxInt!G116)+1))</f>
        <v>flexpwm1.PWMB[0]</v>
      </c>
      <c r="H116" s="156" t="str">
        <f>IF(ISERROR(VLOOKUP(LEFT(PinMuxInt!H116,FIND(".",PinMuxInt!H116)-1),Alias!$A$1:$B$200,2,FALSE)),IF(ISERROR(FIND(".",PinMuxInt!H116)),"",LEFT(PinMuxInt!H116,FIND(".",PinMuxInt!H116)-1)),VLOOKUP(LEFT(PinMuxInt!H116,FIND(".",PinMuxInt!H116)-1),Alias!$A$1:$B$200,2,FALSE))&amp;IF(ISERROR(FIND(".",PinMuxInt!H116)),"",RIGHT(PinMuxInt!H116,LEN(PinMuxInt!H116)-FIND(".",PinMuxInt!H116)+1))</f>
        <v>lpi2c3.SDA</v>
      </c>
      <c r="I116" s="156" t="str">
        <f>IF(ISERROR(VLOOKUP(LEFT(PinMuxInt!I116,FIND(".",PinMuxInt!I116)-1),Alias!$A$1:$B$200,2,FALSE)),IF(ISERROR(FIND(".",PinMuxInt!I116)),"",LEFT(PinMuxInt!I116,FIND(".",PinMuxInt!I116)-1)),VLOOKUP(LEFT(PinMuxInt!I116,FIND(".",PinMuxInt!I116)-1),Alias!$A$1:$B$200,2,FALSE))&amp;IF(ISERROR(FIND(".",PinMuxInt!I116)),"",RIGHT(PinMuxInt!I116,LEN(PinMuxInt!I116)-FIND(".",PinMuxInt!I116)+1))</f>
        <v>xbar1.XBAR_INOUT[5]</v>
      </c>
      <c r="J116" s="156" t="str">
        <f>IF(ISERROR(VLOOKUP(LEFT(PinMuxInt!J116,FIND(".",PinMuxInt!J116)-1),Alias!$A$1:$B$200,2,FALSE)),IF(ISERROR(FIND(".",PinMuxInt!J116)),"",LEFT(PinMuxInt!J116,FIND(".",PinMuxInt!J116)-1)),VLOOKUP(LEFT(PinMuxInt!J116,FIND(".",PinMuxInt!J116)-1),Alias!$A$1:$B$200,2,FALSE))&amp;IF(ISERROR(FIND(".",PinMuxInt!J116)),"",RIGHT(PinMuxInt!J116,LEN(PinMuxInt!J116)-FIND(".",PinMuxInt!J116)+1))</f>
        <v>lpspi1.PCS0</v>
      </c>
      <c r="K116" s="156" t="str">
        <f>IF(ISERROR(VLOOKUP(LEFT(PinMuxInt!K116,FIND(".",PinMuxInt!K116)-1),Alias!$A$1:$B$200,2,FALSE)),IF(ISERROR(FIND(".",PinMuxInt!K116)),"",LEFT(PinMuxInt!K116,FIND(".",PinMuxInt!K116)-1)),VLOOKUP(LEFT(PinMuxInt!K116,FIND(".",PinMuxInt!K116)-1),Alias!$A$1:$B$200,2,FALSE))&amp;IF(ISERROR(FIND(".",PinMuxInt!K116)),"",RIGHT(PinMuxInt!K116,LEN(PinMuxInt!K116)-FIND(".",PinMuxInt!K116)+1))</f>
        <v>gpio3.IO[13]</v>
      </c>
      <c r="L116" s="156" t="str">
        <f>IF(ISERROR(VLOOKUP(LEFT(PinMuxInt!L116,FIND(".",PinMuxInt!L116)-1),Alias!$A$1:$B$200,2,FALSE)),IF(ISERROR(FIND(".",PinMuxInt!L116)),"",LEFT(PinMuxInt!L116,FIND(".",PinMuxInt!L116)-1)),VLOOKUP(LEFT(PinMuxInt!L116,FIND(".",PinMuxInt!L116)-1),Alias!$A$1:$B$200,2,FALSE))&amp;IF(ISERROR(FIND(".",PinMuxInt!L116)),"",RIGHT(PinMuxInt!L116,LEN(PinMuxInt!L116)-FIND(".",PinMuxInt!L116)+1))</f>
        <v>flexspi.B_SS1_B</v>
      </c>
      <c r="M116" s="156" t="str">
        <f>IF(ISERROR(VLOOKUP(LEFT(PinMuxInt!M116,FIND(".",PinMuxInt!M116)-1),Alias!$A$1:$B$200,2,FALSE)),IF(ISERROR(FIND(".",PinMuxInt!M116)),"",LEFT(PinMuxInt!M116,FIND(".",PinMuxInt!M116)-1)),VLOOKUP(LEFT(PinMuxInt!M116,FIND(".",PinMuxInt!M116)-1),Alias!$A$1:$B$200,2,FALSE))&amp;IF(ISERROR(FIND(".",PinMuxInt!M116)),"",RIGHT(PinMuxInt!M116,LEN(PinMuxInt!M116)-FIND(".",PinMuxInt!M116)+1))</f>
        <v>tpsmp.HDATA[31]</v>
      </c>
      <c r="N116" s="157" t="str">
        <f>IF(ISERROR(VLOOKUP(LEFT(PinMuxInt!N116,FIND(".",PinMuxInt!N116)-1),Alias!$A$1:$B$200,2,FALSE)),IF(ISERROR(FIND(".",PinMuxInt!N116)),"",LEFT(PinMuxInt!N116,FIND(".",PinMuxInt!N116)-1)),VLOOKUP(LEFT(PinMuxInt!N116,FIND(".",PinMuxInt!N116)-1),Alias!$A$1:$B$200,2,FALSE))&amp;IF(ISERROR(FIND(".",PinMuxInt!N116)),"",RIGHT(PinMuxInt!N116,LEN(PinMuxInt!N116)-FIND(".",PinMuxInt!N116)+1))</f>
        <v>gpio3.IO[13]</v>
      </c>
      <c r="P116" s="437"/>
      <c r="Q116" s="82">
        <v>0</v>
      </c>
      <c r="R116" s="80" t="str">
        <f t="shared" ca="1" si="10"/>
        <v>usdhc1.CLK</v>
      </c>
      <c r="S116" s="430"/>
      <c r="T116" s="82">
        <v>0</v>
      </c>
      <c r="U116" s="83" t="str">
        <f t="shared" ca="1" si="15"/>
        <v>usdhc1.CLK</v>
      </c>
      <c r="V116" s="430"/>
      <c r="W116" s="82">
        <v>0</v>
      </c>
      <c r="X116" s="83" t="str">
        <f t="shared" ca="1" si="11"/>
        <v>usdhc1.CLK</v>
      </c>
      <c r="Y116" s="430"/>
      <c r="Z116" s="82">
        <v>0</v>
      </c>
      <c r="AA116" s="83" t="str">
        <f t="shared" ca="1" si="12"/>
        <v>usdhc1.CLK</v>
      </c>
      <c r="AB116" s="430"/>
      <c r="AC116" s="82">
        <v>0</v>
      </c>
      <c r="AD116" s="83" t="str">
        <f t="shared" ca="1" si="13"/>
        <v>usdhc1.CLK</v>
      </c>
      <c r="AE116" s="430"/>
      <c r="AF116" s="82">
        <v>0</v>
      </c>
      <c r="AG116" s="83" t="str">
        <f t="shared" ca="1" si="14"/>
        <v>usdhc1.CLK</v>
      </c>
      <c r="AH116" s="430"/>
      <c r="AI116" s="82">
        <v>3</v>
      </c>
      <c r="AJ116" s="83" t="str">
        <f t="shared" ca="1" si="16"/>
        <v>xbar1.XBAR_INOUT[5]</v>
      </c>
      <c r="AK116" s="430"/>
      <c r="AL116" s="82">
        <v>3</v>
      </c>
      <c r="AM116" s="83" t="str">
        <f t="shared" ca="1" si="17"/>
        <v>xbar1.XBAR_INOUT[5]</v>
      </c>
      <c r="AN116" s="430"/>
      <c r="AO116" s="82">
        <v>1</v>
      </c>
      <c r="AP116" s="83" t="str">
        <f t="shared" ca="1" si="9"/>
        <v>flexpwm1.PWMB[0]</v>
      </c>
    </row>
    <row r="117" spans="2:42" s="15" customFormat="1" ht="13.5">
      <c r="B117" s="106" t="s">
        <v>786</v>
      </c>
      <c r="C117" s="107" t="str">
        <f>PinMuxInt!C117</f>
        <v>GPIO_SD_B0_02</v>
      </c>
      <c r="D117" s="156" t="str">
        <f>IF(ISERROR(VLOOKUP(LEFT(PinMuxInt!D117,FIND(".",PinMuxInt!D117)-1),Alias!$A$1:$B$200,2,FALSE)),IF(ISERROR(FIND(".",PinMuxInt!D117)),"",LEFT(PinMuxInt!D117,FIND(".",PinMuxInt!D117)-1)),VLOOKUP(LEFT(PinMuxInt!D117,FIND(".",PinMuxInt!D117)-1),Alias!$A$1:$B$200,2,FALSE))&amp;IF(ISERROR(FIND(".",PinMuxInt!D117)),"",RIGHT(PinMuxInt!D117,LEN(PinMuxInt!D117)-FIND(".",PinMuxInt!D117)+1))</f>
        <v/>
      </c>
      <c r="E117" s="156" t="str">
        <f>IF(ISERROR(VLOOKUP(LEFT(PinMuxInt!E117,FIND(".",PinMuxInt!E117)-1),Alias!$A$1:$B$200,2,FALSE)),IF(ISERROR(FIND(".",PinMuxInt!E117)),"",LEFT(PinMuxInt!E117,FIND(".",PinMuxInt!E117)-1)),VLOOKUP(LEFT(PinMuxInt!E117,FIND(".",PinMuxInt!E117)-1),Alias!$A$1:$B$200,2,FALSE))&amp;IF(ISERROR(FIND(".",PinMuxInt!E117)),"",RIGHT(PinMuxInt!E117,LEN(PinMuxInt!E117)-FIND(".",PinMuxInt!E117)+1))</f>
        <v/>
      </c>
      <c r="F117" s="156" t="str">
        <f>IF(ISERROR(VLOOKUP(LEFT(PinMuxInt!F117,FIND(".",PinMuxInt!F117)-1),Alias!$A$1:$B$200,2,FALSE)),IF(ISERROR(FIND(".",PinMuxInt!F117)),"",LEFT(PinMuxInt!F117,FIND(".",PinMuxInt!F117)-1)),VLOOKUP(LEFT(PinMuxInt!F117,FIND(".",PinMuxInt!F117)-1),Alias!$A$1:$B$200,2,FALSE))&amp;IF(ISERROR(FIND(".",PinMuxInt!F117)),"",RIGHT(PinMuxInt!F117,LEN(PinMuxInt!F117)-FIND(".",PinMuxInt!F117)+1))</f>
        <v>usdhc1.DATA0</v>
      </c>
      <c r="G117" s="156" t="str">
        <f>IF(ISERROR(VLOOKUP(LEFT(PinMuxInt!G117,FIND(".",PinMuxInt!G117)-1),Alias!$A$1:$B$200,2,FALSE)),IF(ISERROR(FIND(".",PinMuxInt!G117)),"",LEFT(PinMuxInt!G117,FIND(".",PinMuxInt!G117)-1)),VLOOKUP(LEFT(PinMuxInt!G117,FIND(".",PinMuxInt!G117)-1),Alias!$A$1:$B$200,2,FALSE))&amp;IF(ISERROR(FIND(".",PinMuxInt!G117)),"",RIGHT(PinMuxInt!G117,LEN(PinMuxInt!G117)-FIND(".",PinMuxInt!G117)+1))</f>
        <v>flexpwm1.PWMA[1]</v>
      </c>
      <c r="H117" s="156" t="str">
        <f>IF(ISERROR(VLOOKUP(LEFT(PinMuxInt!H117,FIND(".",PinMuxInt!H117)-1),Alias!$A$1:$B$200,2,FALSE)),IF(ISERROR(FIND(".",PinMuxInt!H117)),"",LEFT(PinMuxInt!H117,FIND(".",PinMuxInt!H117)-1)),VLOOKUP(LEFT(PinMuxInt!H117,FIND(".",PinMuxInt!H117)-1),Alias!$A$1:$B$200,2,FALSE))&amp;IF(ISERROR(FIND(".",PinMuxInt!H117)),"",RIGHT(PinMuxInt!H117,LEN(PinMuxInt!H117)-FIND(".",PinMuxInt!H117)+1))</f>
        <v>lpuart8.CTS_B</v>
      </c>
      <c r="I117" s="156" t="str">
        <f>IF(ISERROR(VLOOKUP(LEFT(PinMuxInt!I117,FIND(".",PinMuxInt!I117)-1),Alias!$A$1:$B$200,2,FALSE)),IF(ISERROR(FIND(".",PinMuxInt!I117)),"",LEFT(PinMuxInt!I117,FIND(".",PinMuxInt!I117)-1)),VLOOKUP(LEFT(PinMuxInt!I117,FIND(".",PinMuxInt!I117)-1),Alias!$A$1:$B$200,2,FALSE))&amp;IF(ISERROR(FIND(".",PinMuxInt!I117)),"",RIGHT(PinMuxInt!I117,LEN(PinMuxInt!I117)-FIND(".",PinMuxInt!I117)+1))</f>
        <v>xbar1.XBAR_INOUT[6]</v>
      </c>
      <c r="J117" s="156" t="str">
        <f>IF(ISERROR(VLOOKUP(LEFT(PinMuxInt!J117,FIND(".",PinMuxInt!J117)-1),Alias!$A$1:$B$200,2,FALSE)),IF(ISERROR(FIND(".",PinMuxInt!J117)),"",LEFT(PinMuxInt!J117,FIND(".",PinMuxInt!J117)-1)),VLOOKUP(LEFT(PinMuxInt!J117,FIND(".",PinMuxInt!J117)-1),Alias!$A$1:$B$200,2,FALSE))&amp;IF(ISERROR(FIND(".",PinMuxInt!J117)),"",RIGHT(PinMuxInt!J117,LEN(PinMuxInt!J117)-FIND(".",PinMuxInt!J117)+1))</f>
        <v>lpspi1.SDO</v>
      </c>
      <c r="K117" s="156" t="str">
        <f>IF(ISERROR(VLOOKUP(LEFT(PinMuxInt!K117,FIND(".",PinMuxInt!K117)-1),Alias!$A$1:$B$200,2,FALSE)),IF(ISERROR(FIND(".",PinMuxInt!K117)),"",LEFT(PinMuxInt!K117,FIND(".",PinMuxInt!K117)-1)),VLOOKUP(LEFT(PinMuxInt!K117,FIND(".",PinMuxInt!K117)-1),Alias!$A$1:$B$200,2,FALSE))&amp;IF(ISERROR(FIND(".",PinMuxInt!K117)),"",RIGHT(PinMuxInt!K117,LEN(PinMuxInt!K117)-FIND(".",PinMuxInt!K117)+1))</f>
        <v>gpio3.IO[14]</v>
      </c>
      <c r="L117" s="156" t="str">
        <f>IF(ISERROR(VLOOKUP(LEFT(PinMuxInt!L117,FIND(".",PinMuxInt!L117)-1),Alias!$A$1:$B$200,2,FALSE)),IF(ISERROR(FIND(".",PinMuxInt!L117)),"",LEFT(PinMuxInt!L117,FIND(".",PinMuxInt!L117)-1)),VLOOKUP(LEFT(PinMuxInt!L117,FIND(".",PinMuxInt!L117)-1),Alias!$A$1:$B$200,2,FALSE))&amp;IF(ISERROR(FIND(".",PinMuxInt!L117)),"",RIGHT(PinMuxInt!L117,LEN(PinMuxInt!L117)-FIND(".",PinMuxInt!L117)+1))</f>
        <v>ccm.OUT0</v>
      </c>
      <c r="M117" s="156" t="str">
        <f>IF(ISERROR(VLOOKUP(LEFT(PinMuxInt!M117,FIND(".",PinMuxInt!M117)-1),Alias!$A$1:$B$200,2,FALSE)),IF(ISERROR(FIND(".",PinMuxInt!M117)),"",LEFT(PinMuxInt!M117,FIND(".",PinMuxInt!M117)-1)),VLOOKUP(LEFT(PinMuxInt!M117,FIND(".",PinMuxInt!M117)-1),Alias!$A$1:$B$200,2,FALSE))&amp;IF(ISERROR(FIND(".",PinMuxInt!M117)),"",RIGHT(PinMuxInt!M117,LEN(PinMuxInt!M117)-FIND(".",PinMuxInt!M117)+1))</f>
        <v>observe_mux.OUT[0]</v>
      </c>
      <c r="N117" s="157" t="str">
        <f>IF(ISERROR(VLOOKUP(LEFT(PinMuxInt!N117,FIND(".",PinMuxInt!N117)-1),Alias!$A$1:$B$200,2,FALSE)),IF(ISERROR(FIND(".",PinMuxInt!N117)),"",LEFT(PinMuxInt!N117,FIND(".",PinMuxInt!N117)-1)),VLOOKUP(LEFT(PinMuxInt!N117,FIND(".",PinMuxInt!N117)-1),Alias!$A$1:$B$200,2,FALSE))&amp;IF(ISERROR(FIND(".",PinMuxInt!N117)),"",RIGHT(PinMuxInt!N117,LEN(PinMuxInt!N117)-FIND(".",PinMuxInt!N117)+1))</f>
        <v>gpio3.IO[14]</v>
      </c>
      <c r="P117" s="437"/>
      <c r="Q117" s="82">
        <v>0</v>
      </c>
      <c r="R117" s="80" t="str">
        <f t="shared" ca="1" si="10"/>
        <v>usdhc1.DATA0</v>
      </c>
      <c r="S117" s="430"/>
      <c r="T117" s="82">
        <v>0</v>
      </c>
      <c r="U117" s="83" t="str">
        <f t="shared" ca="1" si="15"/>
        <v>usdhc1.DATA0</v>
      </c>
      <c r="V117" s="430"/>
      <c r="W117" s="82">
        <v>0</v>
      </c>
      <c r="X117" s="83" t="str">
        <f t="shared" ca="1" si="11"/>
        <v>usdhc1.DATA0</v>
      </c>
      <c r="Y117" s="430"/>
      <c r="Z117" s="82">
        <v>0</v>
      </c>
      <c r="AA117" s="83" t="str">
        <f t="shared" ca="1" si="12"/>
        <v>usdhc1.DATA0</v>
      </c>
      <c r="AB117" s="430"/>
      <c r="AC117" s="82">
        <v>0</v>
      </c>
      <c r="AD117" s="83" t="str">
        <f t="shared" ca="1" si="13"/>
        <v>usdhc1.DATA0</v>
      </c>
      <c r="AE117" s="430"/>
      <c r="AF117" s="82">
        <v>0</v>
      </c>
      <c r="AG117" s="83" t="str">
        <f t="shared" ca="1" si="14"/>
        <v>usdhc1.DATA0</v>
      </c>
      <c r="AH117" s="430"/>
      <c r="AI117" s="82">
        <v>3</v>
      </c>
      <c r="AJ117" s="83" t="str">
        <f t="shared" ca="1" si="16"/>
        <v>xbar1.XBAR_INOUT[6]</v>
      </c>
      <c r="AK117" s="430"/>
      <c r="AL117" s="82">
        <v>3</v>
      </c>
      <c r="AM117" s="83" t="str">
        <f t="shared" ca="1" si="17"/>
        <v>xbar1.XBAR_INOUT[6]</v>
      </c>
      <c r="AN117" s="430"/>
      <c r="AO117" s="82">
        <v>1</v>
      </c>
      <c r="AP117" s="83" t="str">
        <f t="shared" ca="1" si="9"/>
        <v>flexpwm1.PWMA[1]</v>
      </c>
    </row>
    <row r="118" spans="2:42" s="15" customFormat="1" ht="13.5">
      <c r="B118" s="106" t="s">
        <v>786</v>
      </c>
      <c r="C118" s="107" t="str">
        <f>PinMuxInt!C118</f>
        <v>GPIO_SD_B0_03</v>
      </c>
      <c r="D118" s="156" t="str">
        <f>IF(ISERROR(VLOOKUP(LEFT(PinMuxInt!D118,FIND(".",PinMuxInt!D118)-1),Alias!$A$1:$B$200,2,FALSE)),IF(ISERROR(FIND(".",PinMuxInt!D118)),"",LEFT(PinMuxInt!D118,FIND(".",PinMuxInt!D118)-1)),VLOOKUP(LEFT(PinMuxInt!D118,FIND(".",PinMuxInt!D118)-1),Alias!$A$1:$B$200,2,FALSE))&amp;IF(ISERROR(FIND(".",PinMuxInt!D118)),"",RIGHT(PinMuxInt!D118,LEN(PinMuxInt!D118)-FIND(".",PinMuxInt!D118)+1))</f>
        <v/>
      </c>
      <c r="E118" s="156" t="str">
        <f>IF(ISERROR(VLOOKUP(LEFT(PinMuxInt!E118,FIND(".",PinMuxInt!E118)-1),Alias!$A$1:$B$200,2,FALSE)),IF(ISERROR(FIND(".",PinMuxInt!E118)),"",LEFT(PinMuxInt!E118,FIND(".",PinMuxInt!E118)-1)),VLOOKUP(LEFT(PinMuxInt!E118,FIND(".",PinMuxInt!E118)-1),Alias!$A$1:$B$200,2,FALSE))&amp;IF(ISERROR(FIND(".",PinMuxInt!E118)),"",RIGHT(PinMuxInt!E118,LEN(PinMuxInt!E118)-FIND(".",PinMuxInt!E118)+1))</f>
        <v/>
      </c>
      <c r="F118" s="156" t="str">
        <f>IF(ISERROR(VLOOKUP(LEFT(PinMuxInt!F118,FIND(".",PinMuxInt!F118)-1),Alias!$A$1:$B$200,2,FALSE)),IF(ISERROR(FIND(".",PinMuxInt!F118)),"",LEFT(PinMuxInt!F118,FIND(".",PinMuxInt!F118)-1)),VLOOKUP(LEFT(PinMuxInt!F118,FIND(".",PinMuxInt!F118)-1),Alias!$A$1:$B$200,2,FALSE))&amp;IF(ISERROR(FIND(".",PinMuxInt!F118)),"",RIGHT(PinMuxInt!F118,LEN(PinMuxInt!F118)-FIND(".",PinMuxInt!F118)+1))</f>
        <v>usdhc1.DATA1</v>
      </c>
      <c r="G118" s="156" t="str">
        <f>IF(ISERROR(VLOOKUP(LEFT(PinMuxInt!G118,FIND(".",PinMuxInt!G118)-1),Alias!$A$1:$B$200,2,FALSE)),IF(ISERROR(FIND(".",PinMuxInt!G118)),"",LEFT(PinMuxInt!G118,FIND(".",PinMuxInt!G118)-1)),VLOOKUP(LEFT(PinMuxInt!G118,FIND(".",PinMuxInt!G118)-1),Alias!$A$1:$B$200,2,FALSE))&amp;IF(ISERROR(FIND(".",PinMuxInt!G118)),"",RIGHT(PinMuxInt!G118,LEN(PinMuxInt!G118)-FIND(".",PinMuxInt!G118)+1))</f>
        <v>flexpwm1.PWMB[1]</v>
      </c>
      <c r="H118" s="156" t="str">
        <f>IF(ISERROR(VLOOKUP(LEFT(PinMuxInt!H118,FIND(".",PinMuxInt!H118)-1),Alias!$A$1:$B$200,2,FALSE)),IF(ISERROR(FIND(".",PinMuxInt!H118)),"",LEFT(PinMuxInt!H118,FIND(".",PinMuxInt!H118)-1)),VLOOKUP(LEFT(PinMuxInt!H118,FIND(".",PinMuxInt!H118)-1),Alias!$A$1:$B$200,2,FALSE))&amp;IF(ISERROR(FIND(".",PinMuxInt!H118)),"",RIGHT(PinMuxInt!H118,LEN(PinMuxInt!H118)-FIND(".",PinMuxInt!H118)+1))</f>
        <v>lpuart8.RTS_B</v>
      </c>
      <c r="I118" s="156" t="str">
        <f>IF(ISERROR(VLOOKUP(LEFT(PinMuxInt!I118,FIND(".",PinMuxInt!I118)-1),Alias!$A$1:$B$200,2,FALSE)),IF(ISERROR(FIND(".",PinMuxInt!I118)),"",LEFT(PinMuxInt!I118,FIND(".",PinMuxInt!I118)-1)),VLOOKUP(LEFT(PinMuxInt!I118,FIND(".",PinMuxInt!I118)-1),Alias!$A$1:$B$200,2,FALSE))&amp;IF(ISERROR(FIND(".",PinMuxInt!I118)),"",RIGHT(PinMuxInt!I118,LEN(PinMuxInt!I118)-FIND(".",PinMuxInt!I118)+1))</f>
        <v>xbar1.XBAR_INOUT[7]</v>
      </c>
      <c r="J118" s="156" t="str">
        <f>IF(ISERROR(VLOOKUP(LEFT(PinMuxInt!J118,FIND(".",PinMuxInt!J118)-1),Alias!$A$1:$B$200,2,FALSE)),IF(ISERROR(FIND(".",PinMuxInt!J118)),"",LEFT(PinMuxInt!J118,FIND(".",PinMuxInt!J118)-1)),VLOOKUP(LEFT(PinMuxInt!J118,FIND(".",PinMuxInt!J118)-1),Alias!$A$1:$B$200,2,FALSE))&amp;IF(ISERROR(FIND(".",PinMuxInt!J118)),"",RIGHT(PinMuxInt!J118,LEN(PinMuxInt!J118)-FIND(".",PinMuxInt!J118)+1))</f>
        <v>lpspi1.SDI</v>
      </c>
      <c r="K118" s="156" t="str">
        <f>IF(ISERROR(VLOOKUP(LEFT(PinMuxInt!K118,FIND(".",PinMuxInt!K118)-1),Alias!$A$1:$B$200,2,FALSE)),IF(ISERROR(FIND(".",PinMuxInt!K118)),"",LEFT(PinMuxInt!K118,FIND(".",PinMuxInt!K118)-1)),VLOOKUP(LEFT(PinMuxInt!K118,FIND(".",PinMuxInt!K118)-1),Alias!$A$1:$B$200,2,FALSE))&amp;IF(ISERROR(FIND(".",PinMuxInt!K118)),"",RIGHT(PinMuxInt!K118,LEN(PinMuxInt!K118)-FIND(".",PinMuxInt!K118)+1))</f>
        <v>gpio3.IO[15]</v>
      </c>
      <c r="L118" s="156" t="str">
        <f>IF(ISERROR(VLOOKUP(LEFT(PinMuxInt!L118,FIND(".",PinMuxInt!L118)-1),Alias!$A$1:$B$200,2,FALSE)),IF(ISERROR(FIND(".",PinMuxInt!L118)),"",LEFT(PinMuxInt!L118,FIND(".",PinMuxInt!L118)-1)),VLOOKUP(LEFT(PinMuxInt!L118,FIND(".",PinMuxInt!L118)-1),Alias!$A$1:$B$200,2,FALSE))&amp;IF(ISERROR(FIND(".",PinMuxInt!L118)),"",RIGHT(PinMuxInt!L118,LEN(PinMuxInt!L118)-FIND(".",PinMuxInt!L118)+1))</f>
        <v>ccm.OUT1</v>
      </c>
      <c r="M118" s="156" t="str">
        <f>IF(ISERROR(VLOOKUP(LEFT(PinMuxInt!M118,FIND(".",PinMuxInt!M118)-1),Alias!$A$1:$B$200,2,FALSE)),IF(ISERROR(FIND(".",PinMuxInt!M118)),"",LEFT(PinMuxInt!M118,FIND(".",PinMuxInt!M118)-1)),VLOOKUP(LEFT(PinMuxInt!M118,FIND(".",PinMuxInt!M118)-1),Alias!$A$1:$B$200,2,FALSE))&amp;IF(ISERROR(FIND(".",PinMuxInt!M118)),"",RIGHT(PinMuxInt!M118,LEN(PinMuxInt!M118)-FIND(".",PinMuxInt!M118)+1))</f>
        <v>observe_mux.OUT[1]</v>
      </c>
      <c r="N118" s="157" t="str">
        <f>IF(ISERROR(VLOOKUP(LEFT(PinMuxInt!N118,FIND(".",PinMuxInt!N118)-1),Alias!$A$1:$B$200,2,FALSE)),IF(ISERROR(FIND(".",PinMuxInt!N118)),"",LEFT(PinMuxInt!N118,FIND(".",PinMuxInt!N118)-1)),VLOOKUP(LEFT(PinMuxInt!N118,FIND(".",PinMuxInt!N118)-1),Alias!$A$1:$B$200,2,FALSE))&amp;IF(ISERROR(FIND(".",PinMuxInt!N118)),"",RIGHT(PinMuxInt!N118,LEN(PinMuxInt!N118)-FIND(".",PinMuxInt!N118)+1))</f>
        <v>gpio3.IO[15]</v>
      </c>
      <c r="P118" s="437"/>
      <c r="Q118" s="82">
        <v>0</v>
      </c>
      <c r="R118" s="80" t="str">
        <f t="shared" ca="1" si="10"/>
        <v>usdhc1.DATA1</v>
      </c>
      <c r="S118" s="430"/>
      <c r="T118" s="82">
        <v>0</v>
      </c>
      <c r="U118" s="83" t="str">
        <f t="shared" ca="1" si="15"/>
        <v>usdhc1.DATA1</v>
      </c>
      <c r="V118" s="430"/>
      <c r="W118" s="82">
        <v>0</v>
      </c>
      <c r="X118" s="83" t="str">
        <f t="shared" ca="1" si="11"/>
        <v>usdhc1.DATA1</v>
      </c>
      <c r="Y118" s="430"/>
      <c r="Z118" s="82">
        <v>0</v>
      </c>
      <c r="AA118" s="83" t="str">
        <f t="shared" ca="1" si="12"/>
        <v>usdhc1.DATA1</v>
      </c>
      <c r="AB118" s="430"/>
      <c r="AC118" s="82">
        <v>0</v>
      </c>
      <c r="AD118" s="83" t="str">
        <f t="shared" ca="1" si="13"/>
        <v>usdhc1.DATA1</v>
      </c>
      <c r="AE118" s="430"/>
      <c r="AF118" s="82">
        <v>0</v>
      </c>
      <c r="AG118" s="83" t="str">
        <f t="shared" ca="1" si="14"/>
        <v>usdhc1.DATA1</v>
      </c>
      <c r="AH118" s="430"/>
      <c r="AI118" s="82">
        <v>3</v>
      </c>
      <c r="AJ118" s="83" t="str">
        <f t="shared" ca="1" si="16"/>
        <v>xbar1.XBAR_INOUT[7]</v>
      </c>
      <c r="AK118" s="430"/>
      <c r="AL118" s="82">
        <v>3</v>
      </c>
      <c r="AM118" s="83" t="str">
        <f t="shared" ca="1" si="17"/>
        <v>xbar1.XBAR_INOUT[7]</v>
      </c>
      <c r="AN118" s="430"/>
      <c r="AO118" s="82">
        <v>1</v>
      </c>
      <c r="AP118" s="83" t="str">
        <f t="shared" ca="1" si="9"/>
        <v>flexpwm1.PWMB[1]</v>
      </c>
    </row>
    <row r="119" spans="2:42" s="15" customFormat="1" ht="13.5">
      <c r="B119" s="106" t="s">
        <v>786</v>
      </c>
      <c r="C119" s="107" t="str">
        <f>PinMuxInt!C119</f>
        <v>GPIO_SD_B0_04</v>
      </c>
      <c r="D119" s="156" t="str">
        <f>IF(ISERROR(VLOOKUP(LEFT(PinMuxInt!D119,FIND(".",PinMuxInt!D119)-1),Alias!$A$1:$B$200,2,FALSE)),IF(ISERROR(FIND(".",PinMuxInt!D119)),"",LEFT(PinMuxInt!D119,FIND(".",PinMuxInt!D119)-1)),VLOOKUP(LEFT(PinMuxInt!D119,FIND(".",PinMuxInt!D119)-1),Alias!$A$1:$B$200,2,FALSE))&amp;IF(ISERROR(FIND(".",PinMuxInt!D119)),"",RIGHT(PinMuxInt!D119,LEN(PinMuxInt!D119)-FIND(".",PinMuxInt!D119)+1))</f>
        <v/>
      </c>
      <c r="E119" s="156" t="str">
        <f>IF(ISERROR(VLOOKUP(LEFT(PinMuxInt!E119,FIND(".",PinMuxInt!E119)-1),Alias!$A$1:$B$200,2,FALSE)),IF(ISERROR(FIND(".",PinMuxInt!E119)),"",LEFT(PinMuxInt!E119,FIND(".",PinMuxInt!E119)-1)),VLOOKUP(LEFT(PinMuxInt!E119,FIND(".",PinMuxInt!E119)-1),Alias!$A$1:$B$200,2,FALSE))&amp;IF(ISERROR(FIND(".",PinMuxInt!E119)),"",RIGHT(PinMuxInt!E119,LEN(PinMuxInt!E119)-FIND(".",PinMuxInt!E119)+1))</f>
        <v/>
      </c>
      <c r="F119" s="156" t="str">
        <f>IF(ISERROR(VLOOKUP(LEFT(PinMuxInt!F119,FIND(".",PinMuxInt!F119)-1),Alias!$A$1:$B$200,2,FALSE)),IF(ISERROR(FIND(".",PinMuxInt!F119)),"",LEFT(PinMuxInt!F119,FIND(".",PinMuxInt!F119)-1)),VLOOKUP(LEFT(PinMuxInt!F119,FIND(".",PinMuxInt!F119)-1),Alias!$A$1:$B$200,2,FALSE))&amp;IF(ISERROR(FIND(".",PinMuxInt!F119)),"",RIGHT(PinMuxInt!F119,LEN(PinMuxInt!F119)-FIND(".",PinMuxInt!F119)+1))</f>
        <v>usdhc1.DATA2</v>
      </c>
      <c r="G119" s="156" t="str">
        <f>IF(ISERROR(VLOOKUP(LEFT(PinMuxInt!G119,FIND(".",PinMuxInt!G119)-1),Alias!$A$1:$B$200,2,FALSE)),IF(ISERROR(FIND(".",PinMuxInt!G119)),"",LEFT(PinMuxInt!G119,FIND(".",PinMuxInt!G119)-1)),VLOOKUP(LEFT(PinMuxInt!G119,FIND(".",PinMuxInt!G119)-1),Alias!$A$1:$B$200,2,FALSE))&amp;IF(ISERROR(FIND(".",PinMuxInt!G119)),"",RIGHT(PinMuxInt!G119,LEN(PinMuxInt!G119)-FIND(".",PinMuxInt!G119)+1))</f>
        <v>flexpwm1.PWMA[2]</v>
      </c>
      <c r="H119" s="156" t="str">
        <f>IF(ISERROR(VLOOKUP(LEFT(PinMuxInt!H119,FIND(".",PinMuxInt!H119)-1),Alias!$A$1:$B$200,2,FALSE)),IF(ISERROR(FIND(".",PinMuxInt!H119)),"",LEFT(PinMuxInt!H119,FIND(".",PinMuxInt!H119)-1)),VLOOKUP(LEFT(PinMuxInt!H119,FIND(".",PinMuxInt!H119)-1),Alias!$A$1:$B$200,2,FALSE))&amp;IF(ISERROR(FIND(".",PinMuxInt!H119)),"",RIGHT(PinMuxInt!H119,LEN(PinMuxInt!H119)-FIND(".",PinMuxInt!H119)+1))</f>
        <v>lpuart8.TX</v>
      </c>
      <c r="I119" s="156" t="str">
        <f>IF(ISERROR(VLOOKUP(LEFT(PinMuxInt!I119,FIND(".",PinMuxInt!I119)-1),Alias!$A$1:$B$200,2,FALSE)),IF(ISERROR(FIND(".",PinMuxInt!I119)),"",LEFT(PinMuxInt!I119,FIND(".",PinMuxInt!I119)-1)),VLOOKUP(LEFT(PinMuxInt!I119,FIND(".",PinMuxInt!I119)-1),Alias!$A$1:$B$200,2,FALSE))&amp;IF(ISERROR(FIND(".",PinMuxInt!I119)),"",RIGHT(PinMuxInt!I119,LEN(PinMuxInt!I119)-FIND(".",PinMuxInt!I119)+1))</f>
        <v>xbar1.XBAR_INOUT[8]</v>
      </c>
      <c r="J119" s="156" t="str">
        <f>IF(ISERROR(VLOOKUP(LEFT(PinMuxInt!J119,FIND(".",PinMuxInt!J119)-1),Alias!$A$1:$B$200,2,FALSE)),IF(ISERROR(FIND(".",PinMuxInt!J119)),"",LEFT(PinMuxInt!J119,FIND(".",PinMuxInt!J119)-1)),VLOOKUP(LEFT(PinMuxInt!J119,FIND(".",PinMuxInt!J119)-1),Alias!$A$1:$B$200,2,FALSE))&amp;IF(ISERROR(FIND(".",PinMuxInt!J119)),"",RIGHT(PinMuxInt!J119,LEN(PinMuxInt!J119)-FIND(".",PinMuxInt!J119)+1))</f>
        <v>flexspi.B_SS0_B</v>
      </c>
      <c r="K119" s="156" t="str">
        <f>IF(ISERROR(VLOOKUP(LEFT(PinMuxInt!K119,FIND(".",PinMuxInt!K119)-1),Alias!$A$1:$B$200,2,FALSE)),IF(ISERROR(FIND(".",PinMuxInt!K119)),"",LEFT(PinMuxInt!K119,FIND(".",PinMuxInt!K119)-1)),VLOOKUP(LEFT(PinMuxInt!K119,FIND(".",PinMuxInt!K119)-1),Alias!$A$1:$B$200,2,FALSE))&amp;IF(ISERROR(FIND(".",PinMuxInt!K119)),"",RIGHT(PinMuxInt!K119,LEN(PinMuxInt!K119)-FIND(".",PinMuxInt!K119)+1))</f>
        <v>gpio3.IO[16]</v>
      </c>
      <c r="L119" s="156" t="str">
        <f>IF(ISERROR(VLOOKUP(LEFT(PinMuxInt!L119,FIND(".",PinMuxInt!L119)-1),Alias!$A$1:$B$200,2,FALSE)),IF(ISERROR(FIND(".",PinMuxInt!L119)),"",LEFT(PinMuxInt!L119,FIND(".",PinMuxInt!L119)-1)),VLOOKUP(LEFT(PinMuxInt!L119,FIND(".",PinMuxInt!L119)-1),Alias!$A$1:$B$200,2,FALSE))&amp;IF(ISERROR(FIND(".",PinMuxInt!L119)),"",RIGHT(PinMuxInt!L119,LEN(PinMuxInt!L119)-FIND(".",PinMuxInt!L119)+1))</f>
        <v>ccm.CLKO1</v>
      </c>
      <c r="M119" s="156" t="str">
        <f>IF(ISERROR(VLOOKUP(LEFT(PinMuxInt!M119,FIND(".",PinMuxInt!M119)-1),Alias!$A$1:$B$200,2,FALSE)),IF(ISERROR(FIND(".",PinMuxInt!M119)),"",LEFT(PinMuxInt!M119,FIND(".",PinMuxInt!M119)-1)),VLOOKUP(LEFT(PinMuxInt!M119,FIND(".",PinMuxInt!M119)-1),Alias!$A$1:$B$200,2,FALSE))&amp;IF(ISERROR(FIND(".",PinMuxInt!M119)),"",RIGHT(PinMuxInt!M119,LEN(PinMuxInt!M119)-FIND(".",PinMuxInt!M119)+1))</f>
        <v>observe_mux.OUT[2]</v>
      </c>
      <c r="N119" s="157" t="str">
        <f>IF(ISERROR(VLOOKUP(LEFT(PinMuxInt!N119,FIND(".",PinMuxInt!N119)-1),Alias!$A$1:$B$200,2,FALSE)),IF(ISERROR(FIND(".",PinMuxInt!N119)),"",LEFT(PinMuxInt!N119,FIND(".",PinMuxInt!N119)-1)),VLOOKUP(LEFT(PinMuxInt!N119,FIND(".",PinMuxInt!N119)-1),Alias!$A$1:$B$200,2,FALSE))&amp;IF(ISERROR(FIND(".",PinMuxInt!N119)),"",RIGHT(PinMuxInt!N119,LEN(PinMuxInt!N119)-FIND(".",PinMuxInt!N119)+1))</f>
        <v>gpio3.IO[16]</v>
      </c>
      <c r="P119" s="437"/>
      <c r="Q119" s="82">
        <v>0</v>
      </c>
      <c r="R119" s="80" t="str">
        <f t="shared" ca="1" si="10"/>
        <v>usdhc1.DATA2</v>
      </c>
      <c r="S119" s="430"/>
      <c r="T119" s="82">
        <v>0</v>
      </c>
      <c r="U119" s="83" t="str">
        <f t="shared" ca="1" si="15"/>
        <v>usdhc1.DATA2</v>
      </c>
      <c r="V119" s="430"/>
      <c r="W119" s="82">
        <v>0</v>
      </c>
      <c r="X119" s="83" t="str">
        <f t="shared" ca="1" si="11"/>
        <v>usdhc1.DATA2</v>
      </c>
      <c r="Y119" s="430"/>
      <c r="Z119" s="82">
        <v>0</v>
      </c>
      <c r="AA119" s="83" t="str">
        <f t="shared" ca="1" si="12"/>
        <v>usdhc1.DATA2</v>
      </c>
      <c r="AB119" s="430"/>
      <c r="AC119" s="82">
        <v>0</v>
      </c>
      <c r="AD119" s="83" t="str">
        <f t="shared" ca="1" si="13"/>
        <v>usdhc1.DATA2</v>
      </c>
      <c r="AE119" s="430"/>
      <c r="AF119" s="82">
        <v>0</v>
      </c>
      <c r="AG119" s="83" t="str">
        <f t="shared" ca="1" si="14"/>
        <v>usdhc1.DATA2</v>
      </c>
      <c r="AH119" s="430"/>
      <c r="AI119" s="82">
        <v>3</v>
      </c>
      <c r="AJ119" s="83" t="str">
        <f t="shared" ca="1" si="16"/>
        <v>xbar1.XBAR_INOUT[8]</v>
      </c>
      <c r="AK119" s="430"/>
      <c r="AL119" s="82">
        <v>3</v>
      </c>
      <c r="AM119" s="83" t="str">
        <f t="shared" ca="1" si="17"/>
        <v>xbar1.XBAR_INOUT[8]</v>
      </c>
      <c r="AN119" s="430"/>
      <c r="AO119" s="82">
        <v>1</v>
      </c>
      <c r="AP119" s="83" t="str">
        <f t="shared" ca="1" si="9"/>
        <v>flexpwm1.PWMA[2]</v>
      </c>
    </row>
    <row r="120" spans="2:42" s="15" customFormat="1" ht="13.5">
      <c r="B120" s="106" t="s">
        <v>786</v>
      </c>
      <c r="C120" s="107" t="str">
        <f>PinMuxInt!C120</f>
        <v>GPIO_SD_B0_05</v>
      </c>
      <c r="D120" s="156" t="str">
        <f>IF(ISERROR(VLOOKUP(LEFT(PinMuxInt!D120,FIND(".",PinMuxInt!D120)-1),Alias!$A$1:$B$200,2,FALSE)),IF(ISERROR(FIND(".",PinMuxInt!D120)),"",LEFT(PinMuxInt!D120,FIND(".",PinMuxInt!D120)-1)),VLOOKUP(LEFT(PinMuxInt!D120,FIND(".",PinMuxInt!D120)-1),Alias!$A$1:$B$200,2,FALSE))&amp;IF(ISERROR(FIND(".",PinMuxInt!D120)),"",RIGHT(PinMuxInt!D120,LEN(PinMuxInt!D120)-FIND(".",PinMuxInt!D120)+1))</f>
        <v/>
      </c>
      <c r="E120" s="156" t="str">
        <f>IF(ISERROR(VLOOKUP(LEFT(PinMuxInt!E120,FIND(".",PinMuxInt!E120)-1),Alias!$A$1:$B$200,2,FALSE)),IF(ISERROR(FIND(".",PinMuxInt!E120)),"",LEFT(PinMuxInt!E120,FIND(".",PinMuxInt!E120)-1)),VLOOKUP(LEFT(PinMuxInt!E120,FIND(".",PinMuxInt!E120)-1),Alias!$A$1:$B$200,2,FALSE))&amp;IF(ISERROR(FIND(".",PinMuxInt!E120)),"",RIGHT(PinMuxInt!E120,LEN(PinMuxInt!E120)-FIND(".",PinMuxInt!E120)+1))</f>
        <v/>
      </c>
      <c r="F120" s="156" t="str">
        <f>IF(ISERROR(VLOOKUP(LEFT(PinMuxInt!F120,FIND(".",PinMuxInt!F120)-1),Alias!$A$1:$B$200,2,FALSE)),IF(ISERROR(FIND(".",PinMuxInt!F120)),"",LEFT(PinMuxInt!F120,FIND(".",PinMuxInt!F120)-1)),VLOOKUP(LEFT(PinMuxInt!F120,FIND(".",PinMuxInt!F120)-1),Alias!$A$1:$B$200,2,FALSE))&amp;IF(ISERROR(FIND(".",PinMuxInt!F120)),"",RIGHT(PinMuxInt!F120,LEN(PinMuxInt!F120)-FIND(".",PinMuxInt!F120)+1))</f>
        <v>usdhc1.DATA3</v>
      </c>
      <c r="G120" s="156" t="str">
        <f>IF(ISERROR(VLOOKUP(LEFT(PinMuxInt!G120,FIND(".",PinMuxInt!G120)-1),Alias!$A$1:$B$200,2,FALSE)),IF(ISERROR(FIND(".",PinMuxInt!G120)),"",LEFT(PinMuxInt!G120,FIND(".",PinMuxInt!G120)-1)),VLOOKUP(LEFT(PinMuxInt!G120,FIND(".",PinMuxInt!G120)-1),Alias!$A$1:$B$200,2,FALSE))&amp;IF(ISERROR(FIND(".",PinMuxInt!G120)),"",RIGHT(PinMuxInt!G120,LEN(PinMuxInt!G120)-FIND(".",PinMuxInt!G120)+1))</f>
        <v>flexpwm1.PWMB[2]</v>
      </c>
      <c r="H120" s="156" t="str">
        <f>IF(ISERROR(VLOOKUP(LEFT(PinMuxInt!H120,FIND(".",PinMuxInt!H120)-1),Alias!$A$1:$B$200,2,FALSE)),IF(ISERROR(FIND(".",PinMuxInt!H120)),"",LEFT(PinMuxInt!H120,FIND(".",PinMuxInt!H120)-1)),VLOOKUP(LEFT(PinMuxInt!H120,FIND(".",PinMuxInt!H120)-1),Alias!$A$1:$B$200,2,FALSE))&amp;IF(ISERROR(FIND(".",PinMuxInt!H120)),"",RIGHT(PinMuxInt!H120,LEN(PinMuxInt!H120)-FIND(".",PinMuxInt!H120)+1))</f>
        <v>lpuart8.RX</v>
      </c>
      <c r="I120" s="156" t="str">
        <f>IF(ISERROR(VLOOKUP(LEFT(PinMuxInt!I120,FIND(".",PinMuxInt!I120)-1),Alias!$A$1:$B$200,2,FALSE)),IF(ISERROR(FIND(".",PinMuxInt!I120)),"",LEFT(PinMuxInt!I120,FIND(".",PinMuxInt!I120)-1)),VLOOKUP(LEFT(PinMuxInt!I120,FIND(".",PinMuxInt!I120)-1),Alias!$A$1:$B$200,2,FALSE))&amp;IF(ISERROR(FIND(".",PinMuxInt!I120)),"",RIGHT(PinMuxInt!I120,LEN(PinMuxInt!I120)-FIND(".",PinMuxInt!I120)+1))</f>
        <v>xbar1.XBAR_INOUT[9]</v>
      </c>
      <c r="J120" s="156" t="str">
        <f>IF(ISERROR(VLOOKUP(LEFT(PinMuxInt!J120,FIND(".",PinMuxInt!J120)-1),Alias!$A$1:$B$200,2,FALSE)),IF(ISERROR(FIND(".",PinMuxInt!J120)),"",LEFT(PinMuxInt!J120,FIND(".",PinMuxInt!J120)-1)),VLOOKUP(LEFT(PinMuxInt!J120,FIND(".",PinMuxInt!J120)-1),Alias!$A$1:$B$200,2,FALSE))&amp;IF(ISERROR(FIND(".",PinMuxInt!J120)),"",RIGHT(PinMuxInt!J120,LEN(PinMuxInt!J120)-FIND(".",PinMuxInt!J120)+1))</f>
        <v>flexspi.B_DQS</v>
      </c>
      <c r="K120" s="156" t="str">
        <f>IF(ISERROR(VLOOKUP(LEFT(PinMuxInt!K120,FIND(".",PinMuxInt!K120)-1),Alias!$A$1:$B$200,2,FALSE)),IF(ISERROR(FIND(".",PinMuxInt!K120)),"",LEFT(PinMuxInt!K120,FIND(".",PinMuxInt!K120)-1)),VLOOKUP(LEFT(PinMuxInt!K120,FIND(".",PinMuxInt!K120)-1),Alias!$A$1:$B$200,2,FALSE))&amp;IF(ISERROR(FIND(".",PinMuxInt!K120)),"",RIGHT(PinMuxInt!K120,LEN(PinMuxInt!K120)-FIND(".",PinMuxInt!K120)+1))</f>
        <v>gpio3.IO[17]</v>
      </c>
      <c r="L120" s="156" t="str">
        <f>IF(ISERROR(VLOOKUP(LEFT(PinMuxInt!L120,FIND(".",PinMuxInt!L120)-1),Alias!$A$1:$B$200,2,FALSE)),IF(ISERROR(FIND(".",PinMuxInt!L120)),"",LEFT(PinMuxInt!L120,FIND(".",PinMuxInt!L120)-1)),VLOOKUP(LEFT(PinMuxInt!L120,FIND(".",PinMuxInt!L120)-1),Alias!$A$1:$B$200,2,FALSE))&amp;IF(ISERROR(FIND(".",PinMuxInt!L120)),"",RIGHT(PinMuxInt!L120,LEN(PinMuxInt!L120)-FIND(".",PinMuxInt!L120)+1))</f>
        <v>ccm.CLKO2</v>
      </c>
      <c r="M120" s="156" t="str">
        <f>IF(ISERROR(VLOOKUP(LEFT(PinMuxInt!M120,FIND(".",PinMuxInt!M120)-1),Alias!$A$1:$B$200,2,FALSE)),IF(ISERROR(FIND(".",PinMuxInt!M120)),"",LEFT(PinMuxInt!M120,FIND(".",PinMuxInt!M120)-1)),VLOOKUP(LEFT(PinMuxInt!M120,FIND(".",PinMuxInt!M120)-1),Alias!$A$1:$B$200,2,FALSE))&amp;IF(ISERROR(FIND(".",PinMuxInt!M120)),"",RIGHT(PinMuxInt!M120,LEN(PinMuxInt!M120)-FIND(".",PinMuxInt!M120)+1))</f>
        <v>observe_mux.OUT[3]</v>
      </c>
      <c r="N120" s="157" t="str">
        <f>IF(ISERROR(VLOOKUP(LEFT(PinMuxInt!N120,FIND(".",PinMuxInt!N120)-1),Alias!$A$1:$B$200,2,FALSE)),IF(ISERROR(FIND(".",PinMuxInt!N120)),"",LEFT(PinMuxInt!N120,FIND(".",PinMuxInt!N120)-1)),VLOOKUP(LEFT(PinMuxInt!N120,FIND(".",PinMuxInt!N120)-1),Alias!$A$1:$B$200,2,FALSE))&amp;IF(ISERROR(FIND(".",PinMuxInt!N120)),"",RIGHT(PinMuxInt!N120,LEN(PinMuxInt!N120)-FIND(".",PinMuxInt!N120)+1))</f>
        <v>gpio3.IO[17]</v>
      </c>
      <c r="P120" s="437"/>
      <c r="Q120" s="82">
        <v>0</v>
      </c>
      <c r="R120" s="80" t="str">
        <f t="shared" ca="1" si="10"/>
        <v>usdhc1.DATA3</v>
      </c>
      <c r="S120" s="428"/>
      <c r="T120" s="82">
        <v>0</v>
      </c>
      <c r="U120" s="83" t="str">
        <f t="shared" ca="1" si="15"/>
        <v>usdhc1.DATA3</v>
      </c>
      <c r="V120" s="428"/>
      <c r="W120" s="82">
        <v>0</v>
      </c>
      <c r="X120" s="83" t="str">
        <f t="shared" ca="1" si="11"/>
        <v>usdhc1.DATA3</v>
      </c>
      <c r="Y120" s="428"/>
      <c r="Z120" s="82">
        <v>0</v>
      </c>
      <c r="AA120" s="83" t="str">
        <f t="shared" ca="1" si="12"/>
        <v>usdhc1.DATA3</v>
      </c>
      <c r="AB120" s="428"/>
      <c r="AC120" s="82">
        <v>0</v>
      </c>
      <c r="AD120" s="83" t="str">
        <f t="shared" ca="1" si="13"/>
        <v>usdhc1.DATA3</v>
      </c>
      <c r="AE120" s="428"/>
      <c r="AF120" s="82">
        <v>0</v>
      </c>
      <c r="AG120" s="83" t="str">
        <f t="shared" ca="1" si="14"/>
        <v>usdhc1.DATA3</v>
      </c>
      <c r="AH120" s="428"/>
      <c r="AI120" s="82">
        <v>3</v>
      </c>
      <c r="AJ120" s="83" t="str">
        <f t="shared" ca="1" si="16"/>
        <v>xbar1.XBAR_INOUT[9]</v>
      </c>
      <c r="AK120" s="428"/>
      <c r="AL120" s="82">
        <v>3</v>
      </c>
      <c r="AM120" s="83" t="str">
        <f t="shared" ca="1" si="17"/>
        <v>xbar1.XBAR_INOUT[9]</v>
      </c>
      <c r="AN120" s="430"/>
      <c r="AO120" s="82">
        <v>1</v>
      </c>
      <c r="AP120" s="83" t="str">
        <f t="shared" ca="1" si="9"/>
        <v>flexpwm1.PWMB[2]</v>
      </c>
    </row>
    <row r="121" spans="2:42" s="15" customFormat="1" ht="13.5">
      <c r="B121" s="106" t="s">
        <v>789</v>
      </c>
      <c r="C121" s="107" t="str">
        <f>PinMuxInt!C121</f>
        <v>GPIO_SD_B1_00</v>
      </c>
      <c r="D121" s="156" t="str">
        <f>IF(ISERROR(VLOOKUP(LEFT(PinMuxInt!D121,FIND(".",PinMuxInt!D121)-1),Alias!$A$1:$B$200,2,FALSE)),IF(ISERROR(FIND(".",PinMuxInt!D121)),"",LEFT(PinMuxInt!D121,FIND(".",PinMuxInt!D121)-1)),VLOOKUP(LEFT(PinMuxInt!D121,FIND(".",PinMuxInt!D121)-1),Alias!$A$1:$B$200,2,FALSE))&amp;IF(ISERROR(FIND(".",PinMuxInt!D121)),"",RIGHT(PinMuxInt!D121,LEN(PinMuxInt!D121)-FIND(".",PinMuxInt!D121)+1))</f>
        <v/>
      </c>
      <c r="E121" s="156" t="str">
        <f>IF(ISERROR(VLOOKUP(LEFT(PinMuxInt!E121,FIND(".",PinMuxInt!E121)-1),Alias!$A$1:$B$200,2,FALSE)),IF(ISERROR(FIND(".",PinMuxInt!E121)),"",LEFT(PinMuxInt!E121,FIND(".",PinMuxInt!E121)-1)),VLOOKUP(LEFT(PinMuxInt!E121,FIND(".",PinMuxInt!E121)-1),Alias!$A$1:$B$200,2,FALSE))&amp;IF(ISERROR(FIND(".",PinMuxInt!E121)),"",RIGHT(PinMuxInt!E121,LEN(PinMuxInt!E121)-FIND(".",PinMuxInt!E121)+1))</f>
        <v/>
      </c>
      <c r="F121" s="156" t="str">
        <f>IF(ISERROR(VLOOKUP(LEFT(PinMuxInt!F121,FIND(".",PinMuxInt!F121)-1),Alias!$A$1:$B$200,2,FALSE)),IF(ISERROR(FIND(".",PinMuxInt!F121)),"",LEFT(PinMuxInt!F121,FIND(".",PinMuxInt!F121)-1)),VLOOKUP(LEFT(PinMuxInt!F121,FIND(".",PinMuxInt!F121)-1),Alias!$A$1:$B$200,2,FALSE))&amp;IF(ISERROR(FIND(".",PinMuxInt!F121)),"",RIGHT(PinMuxInt!F121,LEN(PinMuxInt!F121)-FIND(".",PinMuxInt!F121)+1))</f>
        <v>usdhc2.DATA3</v>
      </c>
      <c r="G121" s="156" t="str">
        <f>IF(ISERROR(VLOOKUP(LEFT(PinMuxInt!G121,FIND(".",PinMuxInt!G121)-1),Alias!$A$1:$B$200,2,FALSE)),IF(ISERROR(FIND(".",PinMuxInt!G121)),"",LEFT(PinMuxInt!G121,FIND(".",PinMuxInt!G121)-1)),VLOOKUP(LEFT(PinMuxInt!G121,FIND(".",PinMuxInt!G121)-1),Alias!$A$1:$B$200,2,FALSE))&amp;IF(ISERROR(FIND(".",PinMuxInt!G121)),"",RIGHT(PinMuxInt!G121,LEN(PinMuxInt!G121)-FIND(".",PinMuxInt!G121)+1))</f>
        <v>flexspi.B_DATA[3]</v>
      </c>
      <c r="H121" s="156" t="str">
        <f>IF(ISERROR(VLOOKUP(LEFT(PinMuxInt!H121,FIND(".",PinMuxInt!H121)-1),Alias!$A$1:$B$200,2,FALSE)),IF(ISERROR(FIND(".",PinMuxInt!H121)),"",LEFT(PinMuxInt!H121,FIND(".",PinMuxInt!H121)-1)),VLOOKUP(LEFT(PinMuxInt!H121,FIND(".",PinMuxInt!H121)-1),Alias!$A$1:$B$200,2,FALSE))&amp;IF(ISERROR(FIND(".",PinMuxInt!H121)),"",RIGHT(PinMuxInt!H121,LEN(PinMuxInt!H121)-FIND(".",PinMuxInt!H121)+1))</f>
        <v>flexpwm1.PWMA[3]</v>
      </c>
      <c r="I121" s="156" t="str">
        <f>IF(ISERROR(VLOOKUP(LEFT(PinMuxInt!I121,FIND(".",PinMuxInt!I121)-1),Alias!$A$1:$B$200,2,FALSE)),IF(ISERROR(FIND(".",PinMuxInt!I121)),"",LEFT(PinMuxInt!I121,FIND(".",PinMuxInt!I121)-1)),VLOOKUP(LEFT(PinMuxInt!I121,FIND(".",PinMuxInt!I121)-1),Alias!$A$1:$B$200,2,FALSE))&amp;IF(ISERROR(FIND(".",PinMuxInt!I121)),"",RIGHT(PinMuxInt!I121,LEN(PinMuxInt!I121)-FIND(".",PinMuxInt!I121)+1))</f>
        <v>sai1.TX_DATA[3]</v>
      </c>
      <c r="J121" s="156" t="str">
        <f>IF(ISERROR(VLOOKUP(LEFT(PinMuxInt!J121,FIND(".",PinMuxInt!J121)-1),Alias!$A$1:$B$200,2,FALSE)),IF(ISERROR(FIND(".",PinMuxInt!J121)),"",LEFT(PinMuxInt!J121,FIND(".",PinMuxInt!J121)-1)),VLOOKUP(LEFT(PinMuxInt!J121,FIND(".",PinMuxInt!J121)-1),Alias!$A$1:$B$200,2,FALSE))&amp;IF(ISERROR(FIND(".",PinMuxInt!J121)),"",RIGHT(PinMuxInt!J121,LEN(PinMuxInt!J121)-FIND(".",PinMuxInt!J121)+1))</f>
        <v>lpuart4.TX</v>
      </c>
      <c r="K121" s="156" t="str">
        <f>IF(ISERROR(VLOOKUP(LEFT(PinMuxInt!K121,FIND(".",PinMuxInt!K121)-1),Alias!$A$1:$B$200,2,FALSE)),IF(ISERROR(FIND(".",PinMuxInt!K121)),"",LEFT(PinMuxInt!K121,FIND(".",PinMuxInt!K121)-1)),VLOOKUP(LEFT(PinMuxInt!K121,FIND(".",PinMuxInt!K121)-1),Alias!$A$1:$B$200,2,FALSE))&amp;IF(ISERROR(FIND(".",PinMuxInt!K121)),"",RIGHT(PinMuxInt!K121,LEN(PinMuxInt!K121)-FIND(".",PinMuxInt!K121)+1))</f>
        <v>gpio3.IO[0]</v>
      </c>
      <c r="L121" s="156" t="str">
        <f>IF(ISERROR(VLOOKUP(LEFT(PinMuxInt!L121,FIND(".",PinMuxInt!L121)-1),Alias!$A$1:$B$200,2,FALSE)),IF(ISERROR(FIND(".",PinMuxInt!L121)),"",LEFT(PinMuxInt!L121,FIND(".",PinMuxInt!L121)-1)),VLOOKUP(LEFT(PinMuxInt!L121,FIND(".",PinMuxInt!L121)-1),Alias!$A$1:$B$200,2,FALSE))&amp;IF(ISERROR(FIND(".",PinMuxInt!L121)),"",RIGHT(PinMuxInt!L121,LEN(PinMuxInt!L121)-FIND(".",PinMuxInt!L121)+1))</f>
        <v>ccm.OUT2</v>
      </c>
      <c r="M121" s="156" t="str">
        <f>IF(ISERROR(VLOOKUP(LEFT(PinMuxInt!M121,FIND(".",PinMuxInt!M121)-1),Alias!$A$1:$B$200,2,FALSE)),IF(ISERROR(FIND(".",PinMuxInt!M121)),"",LEFT(PinMuxInt!M121,FIND(".",PinMuxInt!M121)-1)),VLOOKUP(LEFT(PinMuxInt!M121,FIND(".",PinMuxInt!M121)-1),Alias!$A$1:$B$200,2,FALSE))&amp;IF(ISERROR(FIND(".",PinMuxInt!M121)),"",RIGHT(PinMuxInt!M121,LEN(PinMuxInt!M121)-FIND(".",PinMuxInt!M121)+1))</f>
        <v>observe_mux.OUT[4]</v>
      </c>
      <c r="N121" s="157" t="str">
        <f>IF(ISERROR(VLOOKUP(LEFT(PinMuxInt!N121,FIND(".",PinMuxInt!N121)-1),Alias!$A$1:$B$200,2,FALSE)),IF(ISERROR(FIND(".",PinMuxInt!N121)),"",LEFT(PinMuxInt!N121,FIND(".",PinMuxInt!N121)-1)),VLOOKUP(LEFT(PinMuxInt!N121,FIND(".",PinMuxInt!N121)-1),Alias!$A$1:$B$200,2,FALSE))&amp;IF(ISERROR(FIND(".",PinMuxInt!N121)),"",RIGHT(PinMuxInt!N121,LEN(PinMuxInt!N121)-FIND(".",PinMuxInt!N121)+1))</f>
        <v>gpio3.IO[0]</v>
      </c>
      <c r="O121" s="78"/>
      <c r="P121" s="429" t="s">
        <v>1099</v>
      </c>
      <c r="Q121" s="82">
        <v>1</v>
      </c>
      <c r="R121" s="80" t="str">
        <f t="shared" ca="1" si="10"/>
        <v>flexspi.B_DATA[3]</v>
      </c>
      <c r="S121" s="429" t="s">
        <v>1099</v>
      </c>
      <c r="T121" s="82">
        <v>1</v>
      </c>
      <c r="U121" s="83" t="str">
        <f t="shared" ca="1" si="15"/>
        <v>flexspi.B_DATA[3]</v>
      </c>
      <c r="V121" s="429" t="s">
        <v>1099</v>
      </c>
      <c r="W121" s="82">
        <v>1</v>
      </c>
      <c r="X121" s="83" t="str">
        <f t="shared" ca="1" si="11"/>
        <v>flexspi.B_DATA[3]</v>
      </c>
      <c r="Y121" s="429" t="s">
        <v>1099</v>
      </c>
      <c r="Z121" s="82">
        <v>1</v>
      </c>
      <c r="AA121" s="83" t="str">
        <f t="shared" ca="1" si="12"/>
        <v>flexspi.B_DATA[3]</v>
      </c>
      <c r="AB121" s="429" t="s">
        <v>1099</v>
      </c>
      <c r="AC121" s="82">
        <v>1</v>
      </c>
      <c r="AD121" s="83" t="str">
        <f t="shared" ca="1" si="13"/>
        <v>flexspi.B_DATA[3]</v>
      </c>
      <c r="AE121" s="424" t="s">
        <v>1109</v>
      </c>
      <c r="AF121" s="82">
        <v>3</v>
      </c>
      <c r="AG121" s="83" t="str">
        <f t="shared" ca="1" si="14"/>
        <v>sai1.TX_DATA[3]</v>
      </c>
      <c r="AH121" s="429" t="s">
        <v>1099</v>
      </c>
      <c r="AI121" s="82">
        <v>1</v>
      </c>
      <c r="AJ121" s="83" t="str">
        <f t="shared" ca="1" si="16"/>
        <v>flexspi.B_DATA[3]</v>
      </c>
      <c r="AK121" s="429" t="s">
        <v>1099</v>
      </c>
      <c r="AL121" s="82">
        <v>1</v>
      </c>
      <c r="AM121" s="83" t="str">
        <f t="shared" ca="1" si="17"/>
        <v>flexspi.B_DATA[3]</v>
      </c>
      <c r="AN121" s="430"/>
      <c r="AO121" s="82">
        <v>2</v>
      </c>
      <c r="AP121" s="83" t="str">
        <f t="shared" ca="1" si="9"/>
        <v>flexpwm1.PWMA[3]</v>
      </c>
    </row>
    <row r="122" spans="2:42" s="15" customFormat="1" ht="13.5">
      <c r="B122" s="106" t="s">
        <v>789</v>
      </c>
      <c r="C122" s="107" t="str">
        <f>PinMuxInt!C122</f>
        <v>GPIO_SD_B1_01</v>
      </c>
      <c r="D122" s="156" t="str">
        <f>IF(ISERROR(VLOOKUP(LEFT(PinMuxInt!D122,FIND(".",PinMuxInt!D122)-1),Alias!$A$1:$B$200,2,FALSE)),IF(ISERROR(FIND(".",PinMuxInt!D122)),"",LEFT(PinMuxInt!D122,FIND(".",PinMuxInt!D122)-1)),VLOOKUP(LEFT(PinMuxInt!D122,FIND(".",PinMuxInt!D122)-1),Alias!$A$1:$B$200,2,FALSE))&amp;IF(ISERROR(FIND(".",PinMuxInt!D122)),"",RIGHT(PinMuxInt!D122,LEN(PinMuxInt!D122)-FIND(".",PinMuxInt!D122)+1))</f>
        <v/>
      </c>
      <c r="E122" s="156" t="str">
        <f>IF(ISERROR(VLOOKUP(LEFT(PinMuxInt!E122,FIND(".",PinMuxInt!E122)-1),Alias!$A$1:$B$200,2,FALSE)),IF(ISERROR(FIND(".",PinMuxInt!E122)),"",LEFT(PinMuxInt!E122,FIND(".",PinMuxInt!E122)-1)),VLOOKUP(LEFT(PinMuxInt!E122,FIND(".",PinMuxInt!E122)-1),Alias!$A$1:$B$200,2,FALSE))&amp;IF(ISERROR(FIND(".",PinMuxInt!E122)),"",RIGHT(PinMuxInt!E122,LEN(PinMuxInt!E122)-FIND(".",PinMuxInt!E122)+1))</f>
        <v/>
      </c>
      <c r="F122" s="156" t="str">
        <f>IF(ISERROR(VLOOKUP(LEFT(PinMuxInt!F122,FIND(".",PinMuxInt!F122)-1),Alias!$A$1:$B$200,2,FALSE)),IF(ISERROR(FIND(".",PinMuxInt!F122)),"",LEFT(PinMuxInt!F122,FIND(".",PinMuxInt!F122)-1)),VLOOKUP(LEFT(PinMuxInt!F122,FIND(".",PinMuxInt!F122)-1),Alias!$A$1:$B$200,2,FALSE))&amp;IF(ISERROR(FIND(".",PinMuxInt!F122)),"",RIGHT(PinMuxInt!F122,LEN(PinMuxInt!F122)-FIND(".",PinMuxInt!F122)+1))</f>
        <v>usdhc2.DATA2</v>
      </c>
      <c r="G122" s="156" t="str">
        <f>IF(ISERROR(VLOOKUP(LEFT(PinMuxInt!G122,FIND(".",PinMuxInt!G122)-1),Alias!$A$1:$B$200,2,FALSE)),IF(ISERROR(FIND(".",PinMuxInt!G122)),"",LEFT(PinMuxInt!G122,FIND(".",PinMuxInt!G122)-1)),VLOOKUP(LEFT(PinMuxInt!G122,FIND(".",PinMuxInt!G122)-1),Alias!$A$1:$B$200,2,FALSE))&amp;IF(ISERROR(FIND(".",PinMuxInt!G122)),"",RIGHT(PinMuxInt!G122,LEN(PinMuxInt!G122)-FIND(".",PinMuxInt!G122)+1))</f>
        <v>flexspi.B_DATA[2]</v>
      </c>
      <c r="H122" s="156" t="str">
        <f>IF(ISERROR(VLOOKUP(LEFT(PinMuxInt!H122,FIND(".",PinMuxInt!H122)-1),Alias!$A$1:$B$200,2,FALSE)),IF(ISERROR(FIND(".",PinMuxInt!H122)),"",LEFT(PinMuxInt!H122,FIND(".",PinMuxInt!H122)-1)),VLOOKUP(LEFT(PinMuxInt!H122,FIND(".",PinMuxInt!H122)-1),Alias!$A$1:$B$200,2,FALSE))&amp;IF(ISERROR(FIND(".",PinMuxInt!H122)),"",RIGHT(PinMuxInt!H122,LEN(PinMuxInt!H122)-FIND(".",PinMuxInt!H122)+1))</f>
        <v>flexpwm1.PWMB[3]</v>
      </c>
      <c r="I122" s="156" t="str">
        <f>IF(ISERROR(VLOOKUP(LEFT(PinMuxInt!I122,FIND(".",PinMuxInt!I122)-1),Alias!$A$1:$B$200,2,FALSE)),IF(ISERROR(FIND(".",PinMuxInt!I122)),"",LEFT(PinMuxInt!I122,FIND(".",PinMuxInt!I122)-1)),VLOOKUP(LEFT(PinMuxInt!I122,FIND(".",PinMuxInt!I122)-1),Alias!$A$1:$B$200,2,FALSE))&amp;IF(ISERROR(FIND(".",PinMuxInt!I122)),"",RIGHT(PinMuxInt!I122,LEN(PinMuxInt!I122)-FIND(".",PinMuxInt!I122)+1))</f>
        <v>sai1.TX_DATA[2]</v>
      </c>
      <c r="J122" s="156" t="str">
        <f>IF(ISERROR(VLOOKUP(LEFT(PinMuxInt!J122,FIND(".",PinMuxInt!J122)-1),Alias!$A$1:$B$200,2,FALSE)),IF(ISERROR(FIND(".",PinMuxInt!J122)),"",LEFT(PinMuxInt!J122,FIND(".",PinMuxInt!J122)-1)),VLOOKUP(LEFT(PinMuxInt!J122,FIND(".",PinMuxInt!J122)-1),Alias!$A$1:$B$200,2,FALSE))&amp;IF(ISERROR(FIND(".",PinMuxInt!J122)),"",RIGHT(PinMuxInt!J122,LEN(PinMuxInt!J122)-FIND(".",PinMuxInt!J122)+1))</f>
        <v>lpuart4.RX</v>
      </c>
      <c r="K122" s="156" t="str">
        <f>IF(ISERROR(VLOOKUP(LEFT(PinMuxInt!K122,FIND(".",PinMuxInt!K122)-1),Alias!$A$1:$B$200,2,FALSE)),IF(ISERROR(FIND(".",PinMuxInt!K122)),"",LEFT(PinMuxInt!K122,FIND(".",PinMuxInt!K122)-1)),VLOOKUP(LEFT(PinMuxInt!K122,FIND(".",PinMuxInt!K122)-1),Alias!$A$1:$B$200,2,FALSE))&amp;IF(ISERROR(FIND(".",PinMuxInt!K122)),"",RIGHT(PinMuxInt!K122,LEN(PinMuxInt!K122)-FIND(".",PinMuxInt!K122)+1))</f>
        <v>gpio3.IO[1]</v>
      </c>
      <c r="L122" s="156" t="str">
        <f>IF(ISERROR(VLOOKUP(LEFT(PinMuxInt!L122,FIND(".",PinMuxInt!L122)-1),Alias!$A$1:$B$200,2,FALSE)),IF(ISERROR(FIND(".",PinMuxInt!L122)),"",LEFT(PinMuxInt!L122,FIND(".",PinMuxInt!L122)-1)),VLOOKUP(LEFT(PinMuxInt!L122,FIND(".",PinMuxInt!L122)-1),Alias!$A$1:$B$200,2,FALSE))&amp;IF(ISERROR(FIND(".",PinMuxInt!L122)),"",RIGHT(PinMuxInt!L122,LEN(PinMuxInt!L122)-FIND(".",PinMuxInt!L122)+1))</f>
        <v>ccm.DI0_EXT_CLK</v>
      </c>
      <c r="M122" s="156" t="str">
        <f>IF(ISERROR(VLOOKUP(LEFT(PinMuxInt!M122,FIND(".",PinMuxInt!M122)-1),Alias!$A$1:$B$200,2,FALSE)),IF(ISERROR(FIND(".",PinMuxInt!M122)),"",LEFT(PinMuxInt!M122,FIND(".",PinMuxInt!M122)-1)),VLOOKUP(LEFT(PinMuxInt!M122,FIND(".",PinMuxInt!M122)-1),Alias!$A$1:$B$200,2,FALSE))&amp;IF(ISERROR(FIND(".",PinMuxInt!M122)),"",RIGHT(PinMuxInt!M122,LEN(PinMuxInt!M122)-FIND(".",PinMuxInt!M122)+1))</f>
        <v>sim_m.HPROT[1]</v>
      </c>
      <c r="N122" s="157" t="str">
        <f>IF(ISERROR(VLOOKUP(LEFT(PinMuxInt!N122,FIND(".",PinMuxInt!N122)-1),Alias!$A$1:$B$200,2,FALSE)),IF(ISERROR(FIND(".",PinMuxInt!N122)),"",LEFT(PinMuxInt!N122,FIND(".",PinMuxInt!N122)-1)),VLOOKUP(LEFT(PinMuxInt!N122,FIND(".",PinMuxInt!N122)-1),Alias!$A$1:$B$200,2,FALSE))&amp;IF(ISERROR(FIND(".",PinMuxInt!N122)),"",RIGHT(PinMuxInt!N122,LEN(PinMuxInt!N122)-FIND(".",PinMuxInt!N122)+1))</f>
        <v>gpio3.IO[1]</v>
      </c>
      <c r="O122" s="78"/>
      <c r="P122" s="430"/>
      <c r="Q122" s="82">
        <v>1</v>
      </c>
      <c r="R122" s="80" t="str">
        <f t="shared" ca="1" si="10"/>
        <v>flexspi.B_DATA[2]</v>
      </c>
      <c r="S122" s="430"/>
      <c r="T122" s="82">
        <v>1</v>
      </c>
      <c r="U122" s="83" t="str">
        <f t="shared" ca="1" si="15"/>
        <v>flexspi.B_DATA[2]</v>
      </c>
      <c r="V122" s="430"/>
      <c r="W122" s="82">
        <v>1</v>
      </c>
      <c r="X122" s="83" t="str">
        <f t="shared" ca="1" si="11"/>
        <v>flexspi.B_DATA[2]</v>
      </c>
      <c r="Y122" s="430"/>
      <c r="Z122" s="82">
        <v>1</v>
      </c>
      <c r="AA122" s="83" t="str">
        <f t="shared" ca="1" si="12"/>
        <v>flexspi.B_DATA[2]</v>
      </c>
      <c r="AB122" s="430"/>
      <c r="AC122" s="82">
        <v>1</v>
      </c>
      <c r="AD122" s="83" t="str">
        <f t="shared" ca="1" si="13"/>
        <v>flexspi.B_DATA[2]</v>
      </c>
      <c r="AE122" s="430"/>
      <c r="AF122" s="82">
        <v>3</v>
      </c>
      <c r="AG122" s="83" t="str">
        <f t="shared" ca="1" si="14"/>
        <v>sai1.TX_DATA[2]</v>
      </c>
      <c r="AH122" s="430"/>
      <c r="AI122" s="82">
        <v>1</v>
      </c>
      <c r="AJ122" s="83" t="str">
        <f t="shared" ca="1" si="16"/>
        <v>flexspi.B_DATA[2]</v>
      </c>
      <c r="AK122" s="430"/>
      <c r="AL122" s="82">
        <v>1</v>
      </c>
      <c r="AM122" s="83" t="str">
        <f t="shared" ca="1" si="17"/>
        <v>flexspi.B_DATA[2]</v>
      </c>
      <c r="AN122" s="430"/>
      <c r="AO122" s="82">
        <v>2</v>
      </c>
      <c r="AP122" s="83" t="str">
        <f t="shared" ca="1" si="9"/>
        <v>flexpwm1.PWMB[3]</v>
      </c>
    </row>
    <row r="123" spans="2:42" s="15" customFormat="1" ht="13.5">
      <c r="B123" s="106" t="s">
        <v>789</v>
      </c>
      <c r="C123" s="107" t="str">
        <f>PinMuxInt!C123</f>
        <v>GPIO_SD_B1_02</v>
      </c>
      <c r="D123" s="156" t="str">
        <f>IF(ISERROR(VLOOKUP(LEFT(PinMuxInt!D123,FIND(".",PinMuxInt!D123)-1),Alias!$A$1:$B$200,2,FALSE)),IF(ISERROR(FIND(".",PinMuxInt!D123)),"",LEFT(PinMuxInt!D123,FIND(".",PinMuxInt!D123)-1)),VLOOKUP(LEFT(PinMuxInt!D123,FIND(".",PinMuxInt!D123)-1),Alias!$A$1:$B$200,2,FALSE))&amp;IF(ISERROR(FIND(".",PinMuxInt!D123)),"",RIGHT(PinMuxInt!D123,LEN(PinMuxInt!D123)-FIND(".",PinMuxInt!D123)+1))</f>
        <v/>
      </c>
      <c r="E123" s="156" t="str">
        <f>IF(ISERROR(VLOOKUP(LEFT(PinMuxInt!E123,FIND(".",PinMuxInt!E123)-1),Alias!$A$1:$B$200,2,FALSE)),IF(ISERROR(FIND(".",PinMuxInt!E123)),"",LEFT(PinMuxInt!E123,FIND(".",PinMuxInt!E123)-1)),VLOOKUP(LEFT(PinMuxInt!E123,FIND(".",PinMuxInt!E123)-1),Alias!$A$1:$B$200,2,FALSE))&amp;IF(ISERROR(FIND(".",PinMuxInt!E123)),"",RIGHT(PinMuxInt!E123,LEN(PinMuxInt!E123)-FIND(".",PinMuxInt!E123)+1))</f>
        <v/>
      </c>
      <c r="F123" s="156" t="str">
        <f>IF(ISERROR(VLOOKUP(LEFT(PinMuxInt!F123,FIND(".",PinMuxInt!F123)-1),Alias!$A$1:$B$200,2,FALSE)),IF(ISERROR(FIND(".",PinMuxInt!F123)),"",LEFT(PinMuxInt!F123,FIND(".",PinMuxInt!F123)-1)),VLOOKUP(LEFT(PinMuxInt!F123,FIND(".",PinMuxInt!F123)-1),Alias!$A$1:$B$200,2,FALSE))&amp;IF(ISERROR(FIND(".",PinMuxInt!F123)),"",RIGHT(PinMuxInt!F123,LEN(PinMuxInt!F123)-FIND(".",PinMuxInt!F123)+1))</f>
        <v>usdhc2.DATA1</v>
      </c>
      <c r="G123" s="156" t="str">
        <f>IF(ISERROR(VLOOKUP(LEFT(PinMuxInt!G123,FIND(".",PinMuxInt!G123)-1),Alias!$A$1:$B$200,2,FALSE)),IF(ISERROR(FIND(".",PinMuxInt!G123)),"",LEFT(PinMuxInt!G123,FIND(".",PinMuxInt!G123)-1)),VLOOKUP(LEFT(PinMuxInt!G123,FIND(".",PinMuxInt!G123)-1),Alias!$A$1:$B$200,2,FALSE))&amp;IF(ISERROR(FIND(".",PinMuxInt!G123)),"",RIGHT(PinMuxInt!G123,LEN(PinMuxInt!G123)-FIND(".",PinMuxInt!G123)+1))</f>
        <v>flexspi.B_DATA[1]</v>
      </c>
      <c r="H123" s="156" t="str">
        <f>IF(ISERROR(VLOOKUP(LEFT(PinMuxInt!H123,FIND(".",PinMuxInt!H123)-1),Alias!$A$1:$B$200,2,FALSE)),IF(ISERROR(FIND(".",PinMuxInt!H123)),"",LEFT(PinMuxInt!H123,FIND(".",PinMuxInt!H123)-1)),VLOOKUP(LEFT(PinMuxInt!H123,FIND(".",PinMuxInt!H123)-1),Alias!$A$1:$B$200,2,FALSE))&amp;IF(ISERROR(FIND(".",PinMuxInt!H123)),"",RIGHT(PinMuxInt!H123,LEN(PinMuxInt!H123)-FIND(".",PinMuxInt!H123)+1))</f>
        <v>flexpwm2.PWMA[3]</v>
      </c>
      <c r="I123" s="156" t="str">
        <f>IF(ISERROR(VLOOKUP(LEFT(PinMuxInt!I123,FIND(".",PinMuxInt!I123)-1),Alias!$A$1:$B$200,2,FALSE)),IF(ISERROR(FIND(".",PinMuxInt!I123)),"",LEFT(PinMuxInt!I123,FIND(".",PinMuxInt!I123)-1)),VLOOKUP(LEFT(PinMuxInt!I123,FIND(".",PinMuxInt!I123)-1),Alias!$A$1:$B$200,2,FALSE))&amp;IF(ISERROR(FIND(".",PinMuxInt!I123)),"",RIGHT(PinMuxInt!I123,LEN(PinMuxInt!I123)-FIND(".",PinMuxInt!I123)+1))</f>
        <v>sai1.TX_DATA[1]</v>
      </c>
      <c r="J123" s="156" t="str">
        <f>IF(ISERROR(VLOOKUP(LEFT(PinMuxInt!J123,FIND(".",PinMuxInt!J123)-1),Alias!$A$1:$B$200,2,FALSE)),IF(ISERROR(FIND(".",PinMuxInt!J123)),"",LEFT(PinMuxInt!J123,FIND(".",PinMuxInt!J123)-1)),VLOOKUP(LEFT(PinMuxInt!J123,FIND(".",PinMuxInt!J123)-1),Alias!$A$1:$B$200,2,FALSE))&amp;IF(ISERROR(FIND(".",PinMuxInt!J123)),"",RIGHT(PinMuxInt!J123,LEN(PinMuxInt!J123)-FIND(".",PinMuxInt!J123)+1))</f>
        <v>flexcan1.TX</v>
      </c>
      <c r="K123" s="156" t="str">
        <f>IF(ISERROR(VLOOKUP(LEFT(PinMuxInt!K123,FIND(".",PinMuxInt!K123)-1),Alias!$A$1:$B$200,2,FALSE)),IF(ISERROR(FIND(".",PinMuxInt!K123)),"",LEFT(PinMuxInt!K123,FIND(".",PinMuxInt!K123)-1)),VLOOKUP(LEFT(PinMuxInt!K123,FIND(".",PinMuxInt!K123)-1),Alias!$A$1:$B$200,2,FALSE))&amp;IF(ISERROR(FIND(".",PinMuxInt!K123)),"",RIGHT(PinMuxInt!K123,LEN(PinMuxInt!K123)-FIND(".",PinMuxInt!K123)+1))</f>
        <v>gpio3.IO[2]</v>
      </c>
      <c r="L123" s="156" t="str">
        <f>IF(ISERROR(VLOOKUP(LEFT(PinMuxInt!L123,FIND(".",PinMuxInt!L123)-1),Alias!$A$1:$B$200,2,FALSE)),IF(ISERROR(FIND(".",PinMuxInt!L123)),"",LEFT(PinMuxInt!L123,FIND(".",PinMuxInt!L123)-1)),VLOOKUP(LEFT(PinMuxInt!L123,FIND(".",PinMuxInt!L123)-1),Alias!$A$1:$B$200,2,FALSE))&amp;IF(ISERROR(FIND(".",PinMuxInt!L123)),"",RIGHT(PinMuxInt!L123,LEN(PinMuxInt!L123)-FIND(".",PinMuxInt!L123)+1))</f>
        <v>ccm.WAIT</v>
      </c>
      <c r="M123" s="156" t="str">
        <f>IF(ISERROR(VLOOKUP(LEFT(PinMuxInt!M123,FIND(".",PinMuxInt!M123)-1),Alias!$A$1:$B$200,2,FALSE)),IF(ISERROR(FIND(".",PinMuxInt!M123)),"",LEFT(PinMuxInt!M123,FIND(".",PinMuxInt!M123)-1)),VLOOKUP(LEFT(PinMuxInt!M123,FIND(".",PinMuxInt!M123)-1),Alias!$A$1:$B$200,2,FALSE))&amp;IF(ISERROR(FIND(".",PinMuxInt!M123)),"",RIGHT(PinMuxInt!M123,LEN(PinMuxInt!M123)-FIND(".",PinMuxInt!M123)+1))</f>
        <v>sim_m.HPROT[2]</v>
      </c>
      <c r="N123" s="157" t="str">
        <f>IF(ISERROR(VLOOKUP(LEFT(PinMuxInt!N123,FIND(".",PinMuxInt!N123)-1),Alias!$A$1:$B$200,2,FALSE)),IF(ISERROR(FIND(".",PinMuxInt!N123)),"",LEFT(PinMuxInt!N123,FIND(".",PinMuxInt!N123)-1)),VLOOKUP(LEFT(PinMuxInt!N123,FIND(".",PinMuxInt!N123)-1),Alias!$A$1:$B$200,2,FALSE))&amp;IF(ISERROR(FIND(".",PinMuxInt!N123)),"",RIGHT(PinMuxInt!N123,LEN(PinMuxInt!N123)-FIND(".",PinMuxInt!N123)+1))</f>
        <v>gpio3.IO[2]</v>
      </c>
      <c r="P123" s="430"/>
      <c r="Q123" s="82">
        <v>1</v>
      </c>
      <c r="R123" s="80" t="str">
        <f t="shared" ca="1" si="10"/>
        <v>flexspi.B_DATA[1]</v>
      </c>
      <c r="S123" s="430"/>
      <c r="T123" s="82">
        <v>1</v>
      </c>
      <c r="U123" s="83" t="str">
        <f t="shared" ca="1" si="15"/>
        <v>flexspi.B_DATA[1]</v>
      </c>
      <c r="V123" s="430"/>
      <c r="W123" s="82">
        <v>1</v>
      </c>
      <c r="X123" s="83" t="str">
        <f t="shared" ca="1" si="11"/>
        <v>flexspi.B_DATA[1]</v>
      </c>
      <c r="Y123" s="430"/>
      <c r="Z123" s="82">
        <v>1</v>
      </c>
      <c r="AA123" s="83" t="str">
        <f t="shared" ca="1" si="12"/>
        <v>flexspi.B_DATA[1]</v>
      </c>
      <c r="AB123" s="430"/>
      <c r="AC123" s="82">
        <v>1</v>
      </c>
      <c r="AD123" s="83" t="str">
        <f t="shared" ca="1" si="13"/>
        <v>flexspi.B_DATA[1]</v>
      </c>
      <c r="AE123" s="430"/>
      <c r="AF123" s="82">
        <v>3</v>
      </c>
      <c r="AG123" s="83" t="str">
        <f t="shared" ca="1" si="14"/>
        <v>sai1.TX_DATA[1]</v>
      </c>
      <c r="AH123" s="430"/>
      <c r="AI123" s="82">
        <v>1</v>
      </c>
      <c r="AJ123" s="83" t="str">
        <f t="shared" ca="1" si="16"/>
        <v>flexspi.B_DATA[1]</v>
      </c>
      <c r="AK123" s="430"/>
      <c r="AL123" s="82">
        <v>1</v>
      </c>
      <c r="AM123" s="83" t="str">
        <f t="shared" ca="1" si="17"/>
        <v>flexspi.B_DATA[1]</v>
      </c>
      <c r="AN123" s="430"/>
      <c r="AO123" s="82">
        <v>2</v>
      </c>
      <c r="AP123" s="83" t="str">
        <f t="shared" ca="1" si="9"/>
        <v>flexpwm2.PWMA[3]</v>
      </c>
    </row>
    <row r="124" spans="2:42" s="15" customFormat="1" ht="13.5">
      <c r="B124" s="106" t="s">
        <v>789</v>
      </c>
      <c r="C124" s="107" t="str">
        <f>PinMuxInt!C124</f>
        <v>GPIO_SD_B1_03</v>
      </c>
      <c r="D124" s="156" t="str">
        <f>IF(ISERROR(VLOOKUP(LEFT(PinMuxInt!D124,FIND(".",PinMuxInt!D124)-1),Alias!$A$1:$B$200,2,FALSE)),IF(ISERROR(FIND(".",PinMuxInt!D124)),"",LEFT(PinMuxInt!D124,FIND(".",PinMuxInt!D124)-1)),VLOOKUP(LEFT(PinMuxInt!D124,FIND(".",PinMuxInt!D124)-1),Alias!$A$1:$B$200,2,FALSE))&amp;IF(ISERROR(FIND(".",PinMuxInt!D124)),"",RIGHT(PinMuxInt!D124,LEN(PinMuxInt!D124)-FIND(".",PinMuxInt!D124)+1))</f>
        <v/>
      </c>
      <c r="E124" s="156" t="str">
        <f>IF(ISERROR(VLOOKUP(LEFT(PinMuxInt!E124,FIND(".",PinMuxInt!E124)-1),Alias!$A$1:$B$200,2,FALSE)),IF(ISERROR(FIND(".",PinMuxInt!E124)),"",LEFT(PinMuxInt!E124,FIND(".",PinMuxInt!E124)-1)),VLOOKUP(LEFT(PinMuxInt!E124,FIND(".",PinMuxInt!E124)-1),Alias!$A$1:$B$200,2,FALSE))&amp;IF(ISERROR(FIND(".",PinMuxInt!E124)),"",RIGHT(PinMuxInt!E124,LEN(PinMuxInt!E124)-FIND(".",PinMuxInt!E124)+1))</f>
        <v/>
      </c>
      <c r="F124" s="156" t="str">
        <f>IF(ISERROR(VLOOKUP(LEFT(PinMuxInt!F124,FIND(".",PinMuxInt!F124)-1),Alias!$A$1:$B$200,2,FALSE)),IF(ISERROR(FIND(".",PinMuxInt!F124)),"",LEFT(PinMuxInt!F124,FIND(".",PinMuxInt!F124)-1)),VLOOKUP(LEFT(PinMuxInt!F124,FIND(".",PinMuxInt!F124)-1),Alias!$A$1:$B$200,2,FALSE))&amp;IF(ISERROR(FIND(".",PinMuxInt!F124)),"",RIGHT(PinMuxInt!F124,LEN(PinMuxInt!F124)-FIND(".",PinMuxInt!F124)+1))</f>
        <v>usdhc2.DATA0</v>
      </c>
      <c r="G124" s="156" t="str">
        <f>IF(ISERROR(VLOOKUP(LEFT(PinMuxInt!G124,FIND(".",PinMuxInt!G124)-1),Alias!$A$1:$B$200,2,FALSE)),IF(ISERROR(FIND(".",PinMuxInt!G124)),"",LEFT(PinMuxInt!G124,FIND(".",PinMuxInt!G124)-1)),VLOOKUP(LEFT(PinMuxInt!G124,FIND(".",PinMuxInt!G124)-1),Alias!$A$1:$B$200,2,FALSE))&amp;IF(ISERROR(FIND(".",PinMuxInt!G124)),"",RIGHT(PinMuxInt!G124,LEN(PinMuxInt!G124)-FIND(".",PinMuxInt!G124)+1))</f>
        <v>flexspi.B_DATA[0]</v>
      </c>
      <c r="H124" s="156" t="str">
        <f>IF(ISERROR(VLOOKUP(LEFT(PinMuxInt!H124,FIND(".",PinMuxInt!H124)-1),Alias!$A$1:$B$200,2,FALSE)),IF(ISERROR(FIND(".",PinMuxInt!H124)),"",LEFT(PinMuxInt!H124,FIND(".",PinMuxInt!H124)-1)),VLOOKUP(LEFT(PinMuxInt!H124,FIND(".",PinMuxInt!H124)-1),Alias!$A$1:$B$200,2,FALSE))&amp;IF(ISERROR(FIND(".",PinMuxInt!H124)),"",RIGHT(PinMuxInt!H124,LEN(PinMuxInt!H124)-FIND(".",PinMuxInt!H124)+1))</f>
        <v>flexpwm2.PWMB[3]</v>
      </c>
      <c r="I124" s="156" t="str">
        <f>IF(ISERROR(VLOOKUP(LEFT(PinMuxInt!I124,FIND(".",PinMuxInt!I124)-1),Alias!$A$1:$B$200,2,FALSE)),IF(ISERROR(FIND(".",PinMuxInt!I124)),"",LEFT(PinMuxInt!I124,FIND(".",PinMuxInt!I124)-1)),VLOOKUP(LEFT(PinMuxInt!I124,FIND(".",PinMuxInt!I124)-1),Alias!$A$1:$B$200,2,FALSE))&amp;IF(ISERROR(FIND(".",PinMuxInt!I124)),"",RIGHT(PinMuxInt!I124,LEN(PinMuxInt!I124)-FIND(".",PinMuxInt!I124)+1))</f>
        <v>sai1.MCLK</v>
      </c>
      <c r="J124" s="156" t="str">
        <f>IF(ISERROR(VLOOKUP(LEFT(PinMuxInt!J124,FIND(".",PinMuxInt!J124)-1),Alias!$A$1:$B$200,2,FALSE)),IF(ISERROR(FIND(".",PinMuxInt!J124)),"",LEFT(PinMuxInt!J124,FIND(".",PinMuxInt!J124)-1)),VLOOKUP(LEFT(PinMuxInt!J124,FIND(".",PinMuxInt!J124)-1),Alias!$A$1:$B$200,2,FALSE))&amp;IF(ISERROR(FIND(".",PinMuxInt!J124)),"",RIGHT(PinMuxInt!J124,LEN(PinMuxInt!J124)-FIND(".",PinMuxInt!J124)+1))</f>
        <v>flexcan1.RX</v>
      </c>
      <c r="K124" s="156" t="str">
        <f>IF(ISERROR(VLOOKUP(LEFT(PinMuxInt!K124,FIND(".",PinMuxInt!K124)-1),Alias!$A$1:$B$200,2,FALSE)),IF(ISERROR(FIND(".",PinMuxInt!K124)),"",LEFT(PinMuxInt!K124,FIND(".",PinMuxInt!K124)-1)),VLOOKUP(LEFT(PinMuxInt!K124,FIND(".",PinMuxInt!K124)-1),Alias!$A$1:$B$200,2,FALSE))&amp;IF(ISERROR(FIND(".",PinMuxInt!K124)),"",RIGHT(PinMuxInt!K124,LEN(PinMuxInt!K124)-FIND(".",PinMuxInt!K124)+1))</f>
        <v>gpio3.IO[3]</v>
      </c>
      <c r="L124" s="156" t="str">
        <f>IF(ISERROR(VLOOKUP(LEFT(PinMuxInt!L124,FIND(".",PinMuxInt!L124)-1),Alias!$A$1:$B$200,2,FALSE)),IF(ISERROR(FIND(".",PinMuxInt!L124)),"",LEFT(PinMuxInt!L124,FIND(".",PinMuxInt!L124)-1)),VLOOKUP(LEFT(PinMuxInt!L124,FIND(".",PinMuxInt!L124)-1),Alias!$A$1:$B$200,2,FALSE))&amp;IF(ISERROR(FIND(".",PinMuxInt!L124)),"",RIGHT(PinMuxInt!L124,LEN(PinMuxInt!L124)-FIND(".",PinMuxInt!L124)+1))</f>
        <v>ccm.PMIC_RDY</v>
      </c>
      <c r="M124" s="156" t="str">
        <f>IF(ISERROR(VLOOKUP(LEFT(PinMuxInt!M124,FIND(".",PinMuxInt!M124)-1),Alias!$A$1:$B$200,2,FALSE)),IF(ISERROR(FIND(".",PinMuxInt!M124)),"",LEFT(PinMuxInt!M124,FIND(".",PinMuxInt!M124)-1)),VLOOKUP(LEFT(PinMuxInt!M124,FIND(".",PinMuxInt!M124)-1),Alias!$A$1:$B$200,2,FALSE))&amp;IF(ISERROR(FIND(".",PinMuxInt!M124)),"",RIGHT(PinMuxInt!M124,LEN(PinMuxInt!M124)-FIND(".",PinMuxInt!M124)+1))</f>
        <v>sim_m.HPROT[3]</v>
      </c>
      <c r="N124" s="157" t="str">
        <f>IF(ISERROR(VLOOKUP(LEFT(PinMuxInt!N124,FIND(".",PinMuxInt!N124)-1),Alias!$A$1:$B$200,2,FALSE)),IF(ISERROR(FIND(".",PinMuxInt!N124)),"",LEFT(PinMuxInt!N124,FIND(".",PinMuxInt!N124)-1)),VLOOKUP(LEFT(PinMuxInt!N124,FIND(".",PinMuxInt!N124)-1),Alias!$A$1:$B$200,2,FALSE))&amp;IF(ISERROR(FIND(".",PinMuxInt!N124)),"",RIGHT(PinMuxInt!N124,LEN(PinMuxInt!N124)-FIND(".",PinMuxInt!N124)+1))</f>
        <v>gpio3.IO[3]</v>
      </c>
      <c r="P124" s="430"/>
      <c r="Q124" s="82">
        <v>1</v>
      </c>
      <c r="R124" s="80" t="str">
        <f t="shared" ca="1" si="10"/>
        <v>flexspi.B_DATA[0]</v>
      </c>
      <c r="S124" s="430"/>
      <c r="T124" s="82">
        <v>1</v>
      </c>
      <c r="U124" s="83" t="str">
        <f t="shared" ca="1" si="15"/>
        <v>flexspi.B_DATA[0]</v>
      </c>
      <c r="V124" s="430"/>
      <c r="W124" s="82">
        <v>1</v>
      </c>
      <c r="X124" s="83" t="str">
        <f t="shared" ca="1" si="11"/>
        <v>flexspi.B_DATA[0]</v>
      </c>
      <c r="Y124" s="430"/>
      <c r="Z124" s="82">
        <v>1</v>
      </c>
      <c r="AA124" s="83" t="str">
        <f t="shared" ca="1" si="12"/>
        <v>flexspi.B_DATA[0]</v>
      </c>
      <c r="AB124" s="430"/>
      <c r="AC124" s="82">
        <v>1</v>
      </c>
      <c r="AD124" s="83" t="str">
        <f t="shared" ca="1" si="13"/>
        <v>flexspi.B_DATA[0]</v>
      </c>
      <c r="AE124" s="428"/>
      <c r="AF124" s="82">
        <v>3</v>
      </c>
      <c r="AG124" s="83" t="str">
        <f t="shared" ca="1" si="14"/>
        <v>sai1.MCLK</v>
      </c>
      <c r="AH124" s="430"/>
      <c r="AI124" s="82">
        <v>1</v>
      </c>
      <c r="AJ124" s="83" t="str">
        <f t="shared" ca="1" si="16"/>
        <v>flexspi.B_DATA[0]</v>
      </c>
      <c r="AK124" s="430"/>
      <c r="AL124" s="82">
        <v>1</v>
      </c>
      <c r="AM124" s="83" t="str">
        <f t="shared" ca="1" si="17"/>
        <v>flexspi.B_DATA[0]</v>
      </c>
      <c r="AN124" s="428"/>
      <c r="AO124" s="82">
        <v>2</v>
      </c>
      <c r="AP124" s="83" t="str">
        <f t="shared" ca="1" si="9"/>
        <v>flexpwm2.PWMB[3]</v>
      </c>
    </row>
    <row r="125" spans="2:42" s="15" customFormat="1" ht="15" customHeight="1">
      <c r="B125" s="106" t="s">
        <v>789</v>
      </c>
      <c r="C125" s="107" t="str">
        <f>PinMuxInt!C125</f>
        <v>GPIO_SD_B1_04</v>
      </c>
      <c r="D125" s="156" t="str">
        <f>IF(ISERROR(VLOOKUP(LEFT(PinMuxInt!D125,FIND(".",PinMuxInt!D125)-1),Alias!$A$1:$B$200,2,FALSE)),IF(ISERROR(FIND(".",PinMuxInt!D125)),"",LEFT(PinMuxInt!D125,FIND(".",PinMuxInt!D125)-1)),VLOOKUP(LEFT(PinMuxInt!D125,FIND(".",PinMuxInt!D125)-1),Alias!$A$1:$B$200,2,FALSE))&amp;IF(ISERROR(FIND(".",PinMuxInt!D125)),"",RIGHT(PinMuxInt!D125,LEN(PinMuxInt!D125)-FIND(".",PinMuxInt!D125)+1))</f>
        <v/>
      </c>
      <c r="E125" s="156" t="str">
        <f>IF(ISERROR(VLOOKUP(LEFT(PinMuxInt!E125,FIND(".",PinMuxInt!E125)-1),Alias!$A$1:$B$200,2,FALSE)),IF(ISERROR(FIND(".",PinMuxInt!E125)),"",LEFT(PinMuxInt!E125,FIND(".",PinMuxInt!E125)-1)),VLOOKUP(LEFT(PinMuxInt!E125,FIND(".",PinMuxInt!E125)-1),Alias!$A$1:$B$200,2,FALSE))&amp;IF(ISERROR(FIND(".",PinMuxInt!E125)),"",RIGHT(PinMuxInt!E125,LEN(PinMuxInt!E125)-FIND(".",PinMuxInt!E125)+1))</f>
        <v/>
      </c>
      <c r="F125" s="156" t="str">
        <f>IF(ISERROR(VLOOKUP(LEFT(PinMuxInt!F125,FIND(".",PinMuxInt!F125)-1),Alias!$A$1:$B$200,2,FALSE)),IF(ISERROR(FIND(".",PinMuxInt!F125)),"",LEFT(PinMuxInt!F125,FIND(".",PinMuxInt!F125)-1)),VLOOKUP(LEFT(PinMuxInt!F125,FIND(".",PinMuxInt!F125)-1),Alias!$A$1:$B$200,2,FALSE))&amp;IF(ISERROR(FIND(".",PinMuxInt!F125)),"",RIGHT(PinMuxInt!F125,LEN(PinMuxInt!F125)-FIND(".",PinMuxInt!F125)+1))</f>
        <v>usdhc2.CLK</v>
      </c>
      <c r="G125" s="156" t="str">
        <f>IF(ISERROR(VLOOKUP(LEFT(PinMuxInt!G125,FIND(".",PinMuxInt!G125)-1),Alias!$A$1:$B$200,2,FALSE)),IF(ISERROR(FIND(".",PinMuxInt!G125)),"",LEFT(PinMuxInt!G125,FIND(".",PinMuxInt!G125)-1)),VLOOKUP(LEFT(PinMuxInt!G125,FIND(".",PinMuxInt!G125)-1),Alias!$A$1:$B$200,2,FALSE))&amp;IF(ISERROR(FIND(".",PinMuxInt!G125)),"",RIGHT(PinMuxInt!G125,LEN(PinMuxInt!G125)-FIND(".",PinMuxInt!G125)+1))</f>
        <v>flexspi.B_SCLK</v>
      </c>
      <c r="H125" s="156" t="str">
        <f>IF(ISERROR(VLOOKUP(LEFT(PinMuxInt!H125,FIND(".",PinMuxInt!H125)-1),Alias!$A$1:$B$200,2,FALSE)),IF(ISERROR(FIND(".",PinMuxInt!H125)),"",LEFT(PinMuxInt!H125,FIND(".",PinMuxInt!H125)-1)),VLOOKUP(LEFT(PinMuxInt!H125,FIND(".",PinMuxInt!H125)-1),Alias!$A$1:$B$200,2,FALSE))&amp;IF(ISERROR(FIND(".",PinMuxInt!H125)),"",RIGHT(PinMuxInt!H125,LEN(PinMuxInt!H125)-FIND(".",PinMuxInt!H125)+1))</f>
        <v>lpi2c1.SCL</v>
      </c>
      <c r="I125" s="156" t="str">
        <f>IF(ISERROR(VLOOKUP(LEFT(PinMuxInt!I125,FIND(".",PinMuxInt!I125)-1),Alias!$A$1:$B$200,2,FALSE)),IF(ISERROR(FIND(".",PinMuxInt!I125)),"",LEFT(PinMuxInt!I125,FIND(".",PinMuxInt!I125)-1)),VLOOKUP(LEFT(PinMuxInt!I125,FIND(".",PinMuxInt!I125)-1),Alias!$A$1:$B$200,2,FALSE))&amp;IF(ISERROR(FIND(".",PinMuxInt!I125)),"",RIGHT(PinMuxInt!I125,LEN(PinMuxInt!I125)-FIND(".",PinMuxInt!I125)+1))</f>
        <v>sai1.RX_SYNC</v>
      </c>
      <c r="J125" s="156" t="str">
        <f>IF(ISERROR(VLOOKUP(LEFT(PinMuxInt!J125,FIND(".",PinMuxInt!J125)-1),Alias!$A$1:$B$200,2,FALSE)),IF(ISERROR(FIND(".",PinMuxInt!J125)),"",LEFT(PinMuxInt!J125,FIND(".",PinMuxInt!J125)-1)),VLOOKUP(LEFT(PinMuxInt!J125,FIND(".",PinMuxInt!J125)-1),Alias!$A$1:$B$200,2,FALSE))&amp;IF(ISERROR(FIND(".",PinMuxInt!J125)),"",RIGHT(PinMuxInt!J125,LEN(PinMuxInt!J125)-FIND(".",PinMuxInt!J125)+1))</f>
        <v>flexspi.A_SS1_B</v>
      </c>
      <c r="K125" s="156" t="str">
        <f>IF(ISERROR(VLOOKUP(LEFT(PinMuxInt!K125,FIND(".",PinMuxInt!K125)-1),Alias!$A$1:$B$200,2,FALSE)),IF(ISERROR(FIND(".",PinMuxInt!K125)),"",LEFT(PinMuxInt!K125,FIND(".",PinMuxInt!K125)-1)),VLOOKUP(LEFT(PinMuxInt!K125,FIND(".",PinMuxInt!K125)-1),Alias!$A$1:$B$200,2,FALSE))&amp;IF(ISERROR(FIND(".",PinMuxInt!K125)),"",RIGHT(PinMuxInt!K125,LEN(PinMuxInt!K125)-FIND(".",PinMuxInt!K125)+1))</f>
        <v>gpio3.IO[4]</v>
      </c>
      <c r="L125" s="156" t="str">
        <f>IF(ISERROR(VLOOKUP(LEFT(PinMuxInt!L125,FIND(".",PinMuxInt!L125)-1),Alias!$A$1:$B$200,2,FALSE)),IF(ISERROR(FIND(".",PinMuxInt!L125)),"",LEFT(PinMuxInt!L125,FIND(".",PinMuxInt!L125)-1)),VLOOKUP(LEFT(PinMuxInt!L125,FIND(".",PinMuxInt!L125)-1),Alias!$A$1:$B$200,2,FALSE))&amp;IF(ISERROR(FIND(".",PinMuxInt!L125)),"",RIGHT(PinMuxInt!L125,LEN(PinMuxInt!L125)-FIND(".",PinMuxInt!L125)+1))</f>
        <v>ccm.STOP</v>
      </c>
      <c r="M125" s="156" t="str">
        <f>IF(ISERROR(VLOOKUP(LEFT(PinMuxInt!M125,FIND(".",PinMuxInt!M125)-1),Alias!$A$1:$B$200,2,FALSE)),IF(ISERROR(FIND(".",PinMuxInt!M125)),"",LEFT(PinMuxInt!M125,FIND(".",PinMuxInt!M125)-1)),VLOOKUP(LEFT(PinMuxInt!M125,FIND(".",PinMuxInt!M125)-1),Alias!$A$1:$B$200,2,FALSE))&amp;IF(ISERROR(FIND(".",PinMuxInt!M125)),"",RIGHT(PinMuxInt!M125,LEN(PinMuxInt!M125)-FIND(".",PinMuxInt!M125)+1))</f>
        <v>sim_m.HREADYOUT</v>
      </c>
      <c r="N125" s="157" t="str">
        <f>IF(ISERROR(VLOOKUP(LEFT(PinMuxInt!N125,FIND(".",PinMuxInt!N125)-1),Alias!$A$1:$B$200,2,FALSE)),IF(ISERROR(FIND(".",PinMuxInt!N125)),"",LEFT(PinMuxInt!N125,FIND(".",PinMuxInt!N125)-1)),VLOOKUP(LEFT(PinMuxInt!N125,FIND(".",PinMuxInt!N125)-1),Alias!$A$1:$B$200,2,FALSE))&amp;IF(ISERROR(FIND(".",PinMuxInt!N125)),"",RIGHT(PinMuxInt!N125,LEN(PinMuxInt!N125)-FIND(".",PinMuxInt!N125)+1))</f>
        <v>gpio3.IO[4]</v>
      </c>
      <c r="O125" s="78"/>
      <c r="P125" s="430"/>
      <c r="Q125" s="82">
        <v>1</v>
      </c>
      <c r="R125" s="80" t="str">
        <f t="shared" ca="1" si="10"/>
        <v>flexspi.B_SCLK</v>
      </c>
      <c r="S125" s="430"/>
      <c r="T125" s="82">
        <v>1</v>
      </c>
      <c r="U125" s="83" t="str">
        <f t="shared" ca="1" si="15"/>
        <v>flexspi.B_SCLK</v>
      </c>
      <c r="V125" s="430"/>
      <c r="W125" s="82">
        <v>1</v>
      </c>
      <c r="X125" s="83" t="str">
        <f t="shared" ca="1" si="11"/>
        <v>flexspi.B_SCLK</v>
      </c>
      <c r="Y125" s="430"/>
      <c r="Z125" s="82">
        <v>1</v>
      </c>
      <c r="AA125" s="83" t="str">
        <f t="shared" ca="1" si="12"/>
        <v>flexspi.B_SCLK</v>
      </c>
      <c r="AB125" s="430"/>
      <c r="AC125" s="82">
        <v>1</v>
      </c>
      <c r="AD125" s="83" t="str">
        <f t="shared" ca="1" si="13"/>
        <v>flexspi.B_SCLK</v>
      </c>
      <c r="AE125" s="429" t="s">
        <v>1106</v>
      </c>
      <c r="AF125" s="82">
        <v>1</v>
      </c>
      <c r="AG125" s="83" t="str">
        <f t="shared" ca="1" si="14"/>
        <v>flexspi.B_SCLK</v>
      </c>
      <c r="AH125" s="430"/>
      <c r="AI125" s="82">
        <v>1</v>
      </c>
      <c r="AJ125" s="83" t="str">
        <f t="shared" ca="1" si="16"/>
        <v>flexspi.B_SCLK</v>
      </c>
      <c r="AK125" s="430"/>
      <c r="AL125" s="82">
        <v>1</v>
      </c>
      <c r="AM125" s="83" t="str">
        <f t="shared" ca="1" si="17"/>
        <v>flexspi.B_SCLK</v>
      </c>
      <c r="AN125" s="429" t="s">
        <v>1106</v>
      </c>
      <c r="AO125" s="82">
        <v>1</v>
      </c>
      <c r="AP125" s="83" t="str">
        <f t="shared" ca="1" si="9"/>
        <v>flexspi.B_SCLK</v>
      </c>
    </row>
    <row r="126" spans="2:42" s="15" customFormat="1" ht="13.5">
      <c r="B126" s="106" t="s">
        <v>789</v>
      </c>
      <c r="C126" s="107" t="str">
        <f>PinMuxInt!C126</f>
        <v>GPIO_SD_B1_05</v>
      </c>
      <c r="D126" s="156" t="str">
        <f>IF(ISERROR(VLOOKUP(LEFT(PinMuxInt!D126,FIND(".",PinMuxInt!D126)-1),Alias!$A$1:$B$200,2,FALSE)),IF(ISERROR(FIND(".",PinMuxInt!D126)),"",LEFT(PinMuxInt!D126,FIND(".",PinMuxInt!D126)-1)),VLOOKUP(LEFT(PinMuxInt!D126,FIND(".",PinMuxInt!D126)-1),Alias!$A$1:$B$200,2,FALSE))&amp;IF(ISERROR(FIND(".",PinMuxInt!D126)),"",RIGHT(PinMuxInt!D126,LEN(PinMuxInt!D126)-FIND(".",PinMuxInt!D126)+1))</f>
        <v/>
      </c>
      <c r="E126" s="156" t="str">
        <f>IF(ISERROR(VLOOKUP(LEFT(PinMuxInt!E126,FIND(".",PinMuxInt!E126)-1),Alias!$A$1:$B$200,2,FALSE)),IF(ISERROR(FIND(".",PinMuxInt!E126)),"",LEFT(PinMuxInt!E126,FIND(".",PinMuxInt!E126)-1)),VLOOKUP(LEFT(PinMuxInt!E126,FIND(".",PinMuxInt!E126)-1),Alias!$A$1:$B$200,2,FALSE))&amp;IF(ISERROR(FIND(".",PinMuxInt!E126)),"",RIGHT(PinMuxInt!E126,LEN(PinMuxInt!E126)-FIND(".",PinMuxInt!E126)+1))</f>
        <v/>
      </c>
      <c r="F126" s="156" t="str">
        <f>IF(ISERROR(VLOOKUP(LEFT(PinMuxInt!F126,FIND(".",PinMuxInt!F126)-1),Alias!$A$1:$B$200,2,FALSE)),IF(ISERROR(FIND(".",PinMuxInt!F126)),"",LEFT(PinMuxInt!F126,FIND(".",PinMuxInt!F126)-1)),VLOOKUP(LEFT(PinMuxInt!F126,FIND(".",PinMuxInt!F126)-1),Alias!$A$1:$B$200,2,FALSE))&amp;IF(ISERROR(FIND(".",PinMuxInt!F126)),"",RIGHT(PinMuxInt!F126,LEN(PinMuxInt!F126)-FIND(".",PinMuxInt!F126)+1))</f>
        <v>usdhc2.CMD</v>
      </c>
      <c r="G126" s="156" t="str">
        <f>IF(ISERROR(VLOOKUP(LEFT(PinMuxInt!G126,FIND(".",PinMuxInt!G126)-1),Alias!$A$1:$B$200,2,FALSE)),IF(ISERROR(FIND(".",PinMuxInt!G126)),"",LEFT(PinMuxInt!G126,FIND(".",PinMuxInt!G126)-1)),VLOOKUP(LEFT(PinMuxInt!G126,FIND(".",PinMuxInt!G126)-1),Alias!$A$1:$B$200,2,FALSE))&amp;IF(ISERROR(FIND(".",PinMuxInt!G126)),"",RIGHT(PinMuxInt!G126,LEN(PinMuxInt!G126)-FIND(".",PinMuxInt!G126)+1))</f>
        <v>flexspi.A_DQS</v>
      </c>
      <c r="H126" s="156" t="str">
        <f>IF(ISERROR(VLOOKUP(LEFT(PinMuxInt!H126,FIND(".",PinMuxInt!H126)-1),Alias!$A$1:$B$200,2,FALSE)),IF(ISERROR(FIND(".",PinMuxInt!H126)),"",LEFT(PinMuxInt!H126,FIND(".",PinMuxInt!H126)-1)),VLOOKUP(LEFT(PinMuxInt!H126,FIND(".",PinMuxInt!H126)-1),Alias!$A$1:$B$200,2,FALSE))&amp;IF(ISERROR(FIND(".",PinMuxInt!H126)),"",RIGHT(PinMuxInt!H126,LEN(PinMuxInt!H126)-FIND(".",PinMuxInt!H126)+1))</f>
        <v>lpi2c1.SDA</v>
      </c>
      <c r="I126" s="156" t="str">
        <f>IF(ISERROR(VLOOKUP(LEFT(PinMuxInt!I126,FIND(".",PinMuxInt!I126)-1),Alias!$A$1:$B$200,2,FALSE)),IF(ISERROR(FIND(".",PinMuxInt!I126)),"",LEFT(PinMuxInt!I126,FIND(".",PinMuxInt!I126)-1)),VLOOKUP(LEFT(PinMuxInt!I126,FIND(".",PinMuxInt!I126)-1),Alias!$A$1:$B$200,2,FALSE))&amp;IF(ISERROR(FIND(".",PinMuxInt!I126)),"",RIGHT(PinMuxInt!I126,LEN(PinMuxInt!I126)-FIND(".",PinMuxInt!I126)+1))</f>
        <v>sai1.RX_BCLK</v>
      </c>
      <c r="J126" s="156" t="str">
        <f>IF(ISERROR(VLOOKUP(LEFT(PinMuxInt!J126,FIND(".",PinMuxInt!J126)-1),Alias!$A$1:$B$200,2,FALSE)),IF(ISERROR(FIND(".",PinMuxInt!J126)),"",LEFT(PinMuxInt!J126,FIND(".",PinMuxInt!J126)-1)),VLOOKUP(LEFT(PinMuxInt!J126,FIND(".",PinMuxInt!J126)-1),Alias!$A$1:$B$200,2,FALSE))&amp;IF(ISERROR(FIND(".",PinMuxInt!J126)),"",RIGHT(PinMuxInt!J126,LEN(PinMuxInt!J126)-FIND(".",PinMuxInt!J126)+1))</f>
        <v>flexspi.B_SS0_B</v>
      </c>
      <c r="K126" s="156" t="str">
        <f>IF(ISERROR(VLOOKUP(LEFT(PinMuxInt!K126,FIND(".",PinMuxInt!K126)-1),Alias!$A$1:$B$200,2,FALSE)),IF(ISERROR(FIND(".",PinMuxInt!K126)),"",LEFT(PinMuxInt!K126,FIND(".",PinMuxInt!K126)-1)),VLOOKUP(LEFT(PinMuxInt!K126,FIND(".",PinMuxInt!K126)-1),Alias!$A$1:$B$200,2,FALSE))&amp;IF(ISERROR(FIND(".",PinMuxInt!K126)),"",RIGHT(PinMuxInt!K126,LEN(PinMuxInt!K126)-FIND(".",PinMuxInt!K126)+1))</f>
        <v>gpio3.IO[5]</v>
      </c>
      <c r="L126" s="156" t="str">
        <f>IF(ISERROR(VLOOKUP(LEFT(PinMuxInt!L126,FIND(".",PinMuxInt!L126)-1),Alias!$A$1:$B$200,2,FALSE)),IF(ISERROR(FIND(".",PinMuxInt!L126)),"",LEFT(PinMuxInt!L126,FIND(".",PinMuxInt!L126)-1)),VLOOKUP(LEFT(PinMuxInt!L126,FIND(".",PinMuxInt!L126)-1),Alias!$A$1:$B$200,2,FALSE))&amp;IF(ISERROR(FIND(".",PinMuxInt!L126)),"",RIGHT(PinMuxInt!L126,LEN(PinMuxInt!L126)-FIND(".",PinMuxInt!L126)+1))</f>
        <v>ccm.PLL2_BYP</v>
      </c>
      <c r="M126" s="156" t="str">
        <f>IF(ISERROR(VLOOKUP(LEFT(PinMuxInt!M126,FIND(".",PinMuxInt!M126)-1),Alias!$A$1:$B$200,2,FALSE)),IF(ISERROR(FIND(".",PinMuxInt!M126)),"",LEFT(PinMuxInt!M126,FIND(".",PinMuxInt!M126)-1)),VLOOKUP(LEFT(PinMuxInt!M126,FIND(".",PinMuxInt!M126)-1),Alias!$A$1:$B$200,2,FALSE))&amp;IF(ISERROR(FIND(".",PinMuxInt!M126)),"",RIGHT(PinMuxInt!M126,LEN(PinMuxInt!M126)-FIND(".",PinMuxInt!M126)+1))</f>
        <v>sim_m.HRESP</v>
      </c>
      <c r="N126" s="157" t="str">
        <f>IF(ISERROR(VLOOKUP(LEFT(PinMuxInt!N126,FIND(".",PinMuxInt!N126)-1),Alias!$A$1:$B$200,2,FALSE)),IF(ISERROR(FIND(".",PinMuxInt!N126)),"",LEFT(PinMuxInt!N126,FIND(".",PinMuxInt!N126)-1)),VLOOKUP(LEFT(PinMuxInt!N126,FIND(".",PinMuxInt!N126)-1),Alias!$A$1:$B$200,2,FALSE))&amp;IF(ISERROR(FIND(".",PinMuxInt!N126)),"",RIGHT(PinMuxInt!N126,LEN(PinMuxInt!N126)-FIND(".",PinMuxInt!N126)+1))</f>
        <v>gpio3.IO[5]</v>
      </c>
      <c r="O126" s="78"/>
      <c r="P126" s="430"/>
      <c r="Q126" s="82">
        <v>1</v>
      </c>
      <c r="R126" s="80" t="str">
        <f t="shared" ca="1" si="10"/>
        <v>flexspi.A_DQS</v>
      </c>
      <c r="S126" s="430"/>
      <c r="T126" s="82">
        <v>1</v>
      </c>
      <c r="U126" s="83" t="str">
        <f t="shared" ca="1" si="15"/>
        <v>flexspi.A_DQS</v>
      </c>
      <c r="V126" s="430"/>
      <c r="W126" s="82">
        <v>1</v>
      </c>
      <c r="X126" s="83" t="str">
        <f t="shared" ca="1" si="11"/>
        <v>flexspi.A_DQS</v>
      </c>
      <c r="Y126" s="430"/>
      <c r="Z126" s="82">
        <v>1</v>
      </c>
      <c r="AA126" s="83" t="str">
        <f t="shared" ca="1" si="12"/>
        <v>flexspi.A_DQS</v>
      </c>
      <c r="AB126" s="430"/>
      <c r="AC126" s="82">
        <v>1</v>
      </c>
      <c r="AD126" s="83" t="str">
        <f t="shared" ca="1" si="13"/>
        <v>flexspi.A_DQS</v>
      </c>
      <c r="AE126" s="430"/>
      <c r="AF126" s="82">
        <v>1</v>
      </c>
      <c r="AG126" s="83" t="str">
        <f t="shared" ca="1" si="14"/>
        <v>flexspi.A_DQS</v>
      </c>
      <c r="AH126" s="430"/>
      <c r="AI126" s="82">
        <v>1</v>
      </c>
      <c r="AJ126" s="83" t="str">
        <f t="shared" ca="1" si="16"/>
        <v>flexspi.A_DQS</v>
      </c>
      <c r="AK126" s="430"/>
      <c r="AL126" s="82">
        <v>1</v>
      </c>
      <c r="AM126" s="83" t="str">
        <f t="shared" ca="1" si="17"/>
        <v>flexspi.A_DQS</v>
      </c>
      <c r="AN126" s="430"/>
      <c r="AO126" s="82">
        <v>1</v>
      </c>
      <c r="AP126" s="83" t="str">
        <f t="shared" ca="1" si="9"/>
        <v>flexspi.A_DQS</v>
      </c>
    </row>
    <row r="127" spans="2:42" s="15" customFormat="1" ht="13.5">
      <c r="B127" s="106" t="s">
        <v>789</v>
      </c>
      <c r="C127" s="107" t="str">
        <f>PinMuxInt!C127</f>
        <v>GPIO_SD_B1_06</v>
      </c>
      <c r="D127" s="156" t="str">
        <f>IF(ISERROR(VLOOKUP(LEFT(PinMuxInt!D127,FIND(".",PinMuxInt!D127)-1),Alias!$A$1:$B$200,2,FALSE)),IF(ISERROR(FIND(".",PinMuxInt!D127)),"",LEFT(PinMuxInt!D127,FIND(".",PinMuxInt!D127)-1)),VLOOKUP(LEFT(PinMuxInt!D127,FIND(".",PinMuxInt!D127)-1),Alias!$A$1:$B$200,2,FALSE))&amp;IF(ISERROR(FIND(".",PinMuxInt!D127)),"",RIGHT(PinMuxInt!D127,LEN(PinMuxInt!D127)-FIND(".",PinMuxInt!D127)+1))</f>
        <v/>
      </c>
      <c r="E127" s="156" t="str">
        <f>IF(ISERROR(VLOOKUP(LEFT(PinMuxInt!E127,FIND(".",PinMuxInt!E127)-1),Alias!$A$1:$B$200,2,FALSE)),IF(ISERROR(FIND(".",PinMuxInt!E127)),"",LEFT(PinMuxInt!E127,FIND(".",PinMuxInt!E127)-1)),VLOOKUP(LEFT(PinMuxInt!E127,FIND(".",PinMuxInt!E127)-1),Alias!$A$1:$B$200,2,FALSE))&amp;IF(ISERROR(FIND(".",PinMuxInt!E127)),"",RIGHT(PinMuxInt!E127,LEN(PinMuxInt!E127)-FIND(".",PinMuxInt!E127)+1))</f>
        <v/>
      </c>
      <c r="F127" s="156" t="str">
        <f>IF(ISERROR(VLOOKUP(LEFT(PinMuxInt!F127,FIND(".",PinMuxInt!F127)-1),Alias!$A$1:$B$200,2,FALSE)),IF(ISERROR(FIND(".",PinMuxInt!F127)),"",LEFT(PinMuxInt!F127,FIND(".",PinMuxInt!F127)-1)),VLOOKUP(LEFT(PinMuxInt!F127,FIND(".",PinMuxInt!F127)-1),Alias!$A$1:$B$200,2,FALSE))&amp;IF(ISERROR(FIND(".",PinMuxInt!F127)),"",RIGHT(PinMuxInt!F127,LEN(PinMuxInt!F127)-FIND(".",PinMuxInt!F127)+1))</f>
        <v>usdhc2.RESET_B</v>
      </c>
      <c r="G127" s="156" t="str">
        <f>IF(ISERROR(VLOOKUP(LEFT(PinMuxInt!G127,FIND(".",PinMuxInt!G127)-1),Alias!$A$1:$B$200,2,FALSE)),IF(ISERROR(FIND(".",PinMuxInt!G127)),"",LEFT(PinMuxInt!G127,FIND(".",PinMuxInt!G127)-1)),VLOOKUP(LEFT(PinMuxInt!G127,FIND(".",PinMuxInt!G127)-1),Alias!$A$1:$B$200,2,FALSE))&amp;IF(ISERROR(FIND(".",PinMuxInt!G127)),"",RIGHT(PinMuxInt!G127,LEN(PinMuxInt!G127)-FIND(".",PinMuxInt!G127)+1))</f>
        <v>flexspi.A_SS0_B</v>
      </c>
      <c r="H127" s="156" t="str">
        <f>IF(ISERROR(VLOOKUP(LEFT(PinMuxInt!H127,FIND(".",PinMuxInt!H127)-1),Alias!$A$1:$B$200,2,FALSE)),IF(ISERROR(FIND(".",PinMuxInt!H127)),"",LEFT(PinMuxInt!H127,FIND(".",PinMuxInt!H127)-1)),VLOOKUP(LEFT(PinMuxInt!H127,FIND(".",PinMuxInt!H127)-1),Alias!$A$1:$B$200,2,FALSE))&amp;IF(ISERROR(FIND(".",PinMuxInt!H127)),"",RIGHT(PinMuxInt!H127,LEN(PinMuxInt!H127)-FIND(".",PinMuxInt!H127)+1))</f>
        <v>lpuart7.CTS_B</v>
      </c>
      <c r="I127" s="156" t="str">
        <f>IF(ISERROR(VLOOKUP(LEFT(PinMuxInt!I127,FIND(".",PinMuxInt!I127)-1),Alias!$A$1:$B$200,2,FALSE)),IF(ISERROR(FIND(".",PinMuxInt!I127)),"",LEFT(PinMuxInt!I127,FIND(".",PinMuxInt!I127)-1)),VLOOKUP(LEFT(PinMuxInt!I127,FIND(".",PinMuxInt!I127)-1),Alias!$A$1:$B$200,2,FALSE))&amp;IF(ISERROR(FIND(".",PinMuxInt!I127)),"",RIGHT(PinMuxInt!I127,LEN(PinMuxInt!I127)-FIND(".",PinMuxInt!I127)+1))</f>
        <v>sai1.RX_DATA[0]</v>
      </c>
      <c r="J127" s="156" t="str">
        <f>IF(ISERROR(VLOOKUP(LEFT(PinMuxInt!J127,FIND(".",PinMuxInt!J127)-1),Alias!$A$1:$B$200,2,FALSE)),IF(ISERROR(FIND(".",PinMuxInt!J127)),"",LEFT(PinMuxInt!J127,FIND(".",PinMuxInt!J127)-1)),VLOOKUP(LEFT(PinMuxInt!J127,FIND(".",PinMuxInt!J127)-1),Alias!$A$1:$B$200,2,FALSE))&amp;IF(ISERROR(FIND(".",PinMuxInt!J127)),"",RIGHT(PinMuxInt!J127,LEN(PinMuxInt!J127)-FIND(".",PinMuxInt!J127)+1))</f>
        <v>lpspi2.PCS0</v>
      </c>
      <c r="K127" s="156" t="str">
        <f>IF(ISERROR(VLOOKUP(LEFT(PinMuxInt!K127,FIND(".",PinMuxInt!K127)-1),Alias!$A$1:$B$200,2,FALSE)),IF(ISERROR(FIND(".",PinMuxInt!K127)),"",LEFT(PinMuxInt!K127,FIND(".",PinMuxInt!K127)-1)),VLOOKUP(LEFT(PinMuxInt!K127,FIND(".",PinMuxInt!K127)-1),Alias!$A$1:$B$200,2,FALSE))&amp;IF(ISERROR(FIND(".",PinMuxInt!K127)),"",RIGHT(PinMuxInt!K127,LEN(PinMuxInt!K127)-FIND(".",PinMuxInt!K127)+1))</f>
        <v>gpio3.IO[6]</v>
      </c>
      <c r="L127" s="156" t="str">
        <f>IF(ISERROR(VLOOKUP(LEFT(PinMuxInt!L127,FIND(".",PinMuxInt!L127)-1),Alias!$A$1:$B$200,2,FALSE)),IF(ISERROR(FIND(".",PinMuxInt!L127)),"",LEFT(PinMuxInt!L127,FIND(".",PinMuxInt!L127)-1)),VLOOKUP(LEFT(PinMuxInt!L127,FIND(".",PinMuxInt!L127)-1),Alias!$A$1:$B$200,2,FALSE))&amp;IF(ISERROR(FIND(".",PinMuxInt!L127)),"",RIGHT(PinMuxInt!L127,LEN(PinMuxInt!L127)-FIND(".",PinMuxInt!L127)+1))</f>
        <v>ccm.PLL3_BYP</v>
      </c>
      <c r="M127" s="156" t="str">
        <f>IF(ISERROR(VLOOKUP(LEFT(PinMuxInt!M127,FIND(".",PinMuxInt!M127)-1),Alias!$A$1:$B$200,2,FALSE)),IF(ISERROR(FIND(".",PinMuxInt!M127)),"",LEFT(PinMuxInt!M127,FIND(".",PinMuxInt!M127)-1)),VLOOKUP(LEFT(PinMuxInt!M127,FIND(".",PinMuxInt!M127)-1),Alias!$A$1:$B$200,2,FALSE))&amp;IF(ISERROR(FIND(".",PinMuxInt!M127)),"",RIGHT(PinMuxInt!M127,LEN(PinMuxInt!M127)-FIND(".",PinMuxInt!M127)+1))</f>
        <v>sim_m.HSIZE[0]</v>
      </c>
      <c r="N127" s="157" t="str">
        <f>IF(ISERROR(VLOOKUP(LEFT(PinMuxInt!N127,FIND(".",PinMuxInt!N127)-1),Alias!$A$1:$B$200,2,FALSE)),IF(ISERROR(FIND(".",PinMuxInt!N127)),"",LEFT(PinMuxInt!N127,FIND(".",PinMuxInt!N127)-1)),VLOOKUP(LEFT(PinMuxInt!N127,FIND(".",PinMuxInt!N127)-1),Alias!$A$1:$B$200,2,FALSE))&amp;IF(ISERROR(FIND(".",PinMuxInt!N127)),"",RIGHT(PinMuxInt!N127,LEN(PinMuxInt!N127)-FIND(".",PinMuxInt!N127)+1))</f>
        <v>gpio3.IO[6]</v>
      </c>
      <c r="O127" s="15" t="s">
        <v>510</v>
      </c>
      <c r="P127" s="430"/>
      <c r="Q127" s="82">
        <v>1</v>
      </c>
      <c r="R127" s="80" t="str">
        <f t="shared" ca="1" si="10"/>
        <v>flexspi.A_SS0_B</v>
      </c>
      <c r="S127" s="430"/>
      <c r="T127" s="82">
        <v>1</v>
      </c>
      <c r="U127" s="83" t="str">
        <f t="shared" ca="1" si="15"/>
        <v>flexspi.A_SS0_B</v>
      </c>
      <c r="V127" s="430"/>
      <c r="W127" s="82">
        <v>1</v>
      </c>
      <c r="X127" s="83" t="str">
        <f t="shared" ca="1" si="11"/>
        <v>flexspi.A_SS0_B</v>
      </c>
      <c r="Y127" s="430"/>
      <c r="Z127" s="82">
        <v>1</v>
      </c>
      <c r="AA127" s="83" t="str">
        <f t="shared" ca="1" si="12"/>
        <v>flexspi.A_SS0_B</v>
      </c>
      <c r="AB127" s="430"/>
      <c r="AC127" s="82">
        <v>1</v>
      </c>
      <c r="AD127" s="83" t="str">
        <f t="shared" ca="1" si="13"/>
        <v>flexspi.A_SS0_B</v>
      </c>
      <c r="AE127" s="430"/>
      <c r="AF127" s="82">
        <v>1</v>
      </c>
      <c r="AG127" s="83" t="str">
        <f t="shared" ca="1" si="14"/>
        <v>flexspi.A_SS0_B</v>
      </c>
      <c r="AH127" s="430"/>
      <c r="AI127" s="82">
        <v>1</v>
      </c>
      <c r="AJ127" s="83" t="str">
        <f t="shared" ca="1" si="16"/>
        <v>flexspi.A_SS0_B</v>
      </c>
      <c r="AK127" s="430"/>
      <c r="AL127" s="82">
        <v>1</v>
      </c>
      <c r="AM127" s="83" t="str">
        <f t="shared" ca="1" si="17"/>
        <v>flexspi.A_SS0_B</v>
      </c>
      <c r="AN127" s="430"/>
      <c r="AO127" s="82">
        <v>1</v>
      </c>
      <c r="AP127" s="83" t="str">
        <f t="shared" ca="1" si="9"/>
        <v>flexspi.A_SS0_B</v>
      </c>
    </row>
    <row r="128" spans="2:42" s="15" customFormat="1" ht="13.5">
      <c r="B128" s="106" t="s">
        <v>789</v>
      </c>
      <c r="C128" s="107" t="str">
        <f>PinMuxInt!C128</f>
        <v>GPIO_SD_B1_07</v>
      </c>
      <c r="D128" s="156" t="str">
        <f>IF(ISERROR(VLOOKUP(LEFT(PinMuxInt!D128,FIND(".",PinMuxInt!D128)-1),Alias!$A$1:$B$200,2,FALSE)),IF(ISERROR(FIND(".",PinMuxInt!D128)),"",LEFT(PinMuxInt!D128,FIND(".",PinMuxInt!D128)-1)),VLOOKUP(LEFT(PinMuxInt!D128,FIND(".",PinMuxInt!D128)-1),Alias!$A$1:$B$200,2,FALSE))&amp;IF(ISERROR(FIND(".",PinMuxInt!D128)),"",RIGHT(PinMuxInt!D128,LEN(PinMuxInt!D128)-FIND(".",PinMuxInt!D128)+1))</f>
        <v/>
      </c>
      <c r="E128" s="156" t="str">
        <f>IF(ISERROR(VLOOKUP(LEFT(PinMuxInt!E128,FIND(".",PinMuxInt!E128)-1),Alias!$A$1:$B$200,2,FALSE)),IF(ISERROR(FIND(".",PinMuxInt!E128)),"",LEFT(PinMuxInt!E128,FIND(".",PinMuxInt!E128)-1)),VLOOKUP(LEFT(PinMuxInt!E128,FIND(".",PinMuxInt!E128)-1),Alias!$A$1:$B$200,2,FALSE))&amp;IF(ISERROR(FIND(".",PinMuxInt!E128)),"",RIGHT(PinMuxInt!E128,LEN(PinMuxInt!E128)-FIND(".",PinMuxInt!E128)+1))</f>
        <v/>
      </c>
      <c r="F128" s="156" t="str">
        <f>IF(ISERROR(VLOOKUP(LEFT(PinMuxInt!F128,FIND(".",PinMuxInt!F128)-1),Alias!$A$1:$B$200,2,FALSE)),IF(ISERROR(FIND(".",PinMuxInt!F128)),"",LEFT(PinMuxInt!F128,FIND(".",PinMuxInt!F128)-1)),VLOOKUP(LEFT(PinMuxInt!F128,FIND(".",PinMuxInt!F128)-1),Alias!$A$1:$B$200,2,FALSE))&amp;IF(ISERROR(FIND(".",PinMuxInt!F128)),"",RIGHT(PinMuxInt!F128,LEN(PinMuxInt!F128)-FIND(".",PinMuxInt!F128)+1))</f>
        <v>semc.CSX[1]</v>
      </c>
      <c r="G128" s="156" t="str">
        <f>IF(ISERROR(VLOOKUP(LEFT(PinMuxInt!G128,FIND(".",PinMuxInt!G128)-1),Alias!$A$1:$B$200,2,FALSE)),IF(ISERROR(FIND(".",PinMuxInt!G128)),"",LEFT(PinMuxInt!G128,FIND(".",PinMuxInt!G128)-1)),VLOOKUP(LEFT(PinMuxInt!G128,FIND(".",PinMuxInt!G128)-1),Alias!$A$1:$B$200,2,FALSE))&amp;IF(ISERROR(FIND(".",PinMuxInt!G128)),"",RIGHT(PinMuxInt!G128,LEN(PinMuxInt!G128)-FIND(".",PinMuxInt!G128)+1))</f>
        <v>flexspi.A_SCLK</v>
      </c>
      <c r="H128" s="156" t="str">
        <f>IF(ISERROR(VLOOKUP(LEFT(PinMuxInt!H128,FIND(".",PinMuxInt!H128)-1),Alias!$A$1:$B$200,2,FALSE)),IF(ISERROR(FIND(".",PinMuxInt!H128)),"",LEFT(PinMuxInt!H128,FIND(".",PinMuxInt!H128)-1)),VLOOKUP(LEFT(PinMuxInt!H128,FIND(".",PinMuxInt!H128)-1),Alias!$A$1:$B$200,2,FALSE))&amp;IF(ISERROR(FIND(".",PinMuxInt!H128)),"",RIGHT(PinMuxInt!H128,LEN(PinMuxInt!H128)-FIND(".",PinMuxInt!H128)+1))</f>
        <v>lpuart7.RTS_B</v>
      </c>
      <c r="I128" s="156" t="str">
        <f>IF(ISERROR(VLOOKUP(LEFT(PinMuxInt!I128,FIND(".",PinMuxInt!I128)-1),Alias!$A$1:$B$200,2,FALSE)),IF(ISERROR(FIND(".",PinMuxInt!I128)),"",LEFT(PinMuxInt!I128,FIND(".",PinMuxInt!I128)-1)),VLOOKUP(LEFT(PinMuxInt!I128,FIND(".",PinMuxInt!I128)-1),Alias!$A$1:$B$200,2,FALSE))&amp;IF(ISERROR(FIND(".",PinMuxInt!I128)),"",RIGHT(PinMuxInt!I128,LEN(PinMuxInt!I128)-FIND(".",PinMuxInt!I128)+1))</f>
        <v>sai1.TX_DATA[0]</v>
      </c>
      <c r="J128" s="156" t="str">
        <f>IF(ISERROR(VLOOKUP(LEFT(PinMuxInt!J128,FIND(".",PinMuxInt!J128)-1),Alias!$A$1:$B$200,2,FALSE)),IF(ISERROR(FIND(".",PinMuxInt!J128)),"",LEFT(PinMuxInt!J128,FIND(".",PinMuxInt!J128)-1)),VLOOKUP(LEFT(PinMuxInt!J128,FIND(".",PinMuxInt!J128)-1),Alias!$A$1:$B$200,2,FALSE))&amp;IF(ISERROR(FIND(".",PinMuxInt!J128)),"",RIGHT(PinMuxInt!J128,LEN(PinMuxInt!J128)-FIND(".",PinMuxInt!J128)+1))</f>
        <v>lpspi2.SCK</v>
      </c>
      <c r="K128" s="156" t="str">
        <f>IF(ISERROR(VLOOKUP(LEFT(PinMuxInt!K128,FIND(".",PinMuxInt!K128)-1),Alias!$A$1:$B$200,2,FALSE)),IF(ISERROR(FIND(".",PinMuxInt!K128)),"",LEFT(PinMuxInt!K128,FIND(".",PinMuxInt!K128)-1)),VLOOKUP(LEFT(PinMuxInt!K128,FIND(".",PinMuxInt!K128)-1),Alias!$A$1:$B$200,2,FALSE))&amp;IF(ISERROR(FIND(".",PinMuxInt!K128)),"",RIGHT(PinMuxInt!K128,LEN(PinMuxInt!K128)-FIND(".",PinMuxInt!K128)+1))</f>
        <v>gpio3.IO[7]</v>
      </c>
      <c r="L128" s="156" t="str">
        <f>IF(ISERROR(VLOOKUP(LEFT(PinMuxInt!L128,FIND(".",PinMuxInt!L128)-1),Alias!$A$1:$B$200,2,FALSE)),IF(ISERROR(FIND(".",PinMuxInt!L128)),"",LEFT(PinMuxInt!L128,FIND(".",PinMuxInt!L128)-1)),VLOOKUP(LEFT(PinMuxInt!L128,FIND(".",PinMuxInt!L128)-1),Alias!$A$1:$B$200,2,FALSE))&amp;IF(ISERROR(FIND(".",PinMuxInt!L128)),"",RIGHT(PinMuxInt!L128,LEN(PinMuxInt!L128)-FIND(".",PinMuxInt!L128)+1))</f>
        <v>ccm.REF_EN_B</v>
      </c>
      <c r="M128" s="156" t="str">
        <f>IF(ISERROR(VLOOKUP(LEFT(PinMuxInt!M128,FIND(".",PinMuxInt!M128)-1),Alias!$A$1:$B$200,2,FALSE)),IF(ISERROR(FIND(".",PinMuxInt!M128)),"",LEFT(PinMuxInt!M128,FIND(".",PinMuxInt!M128)-1)),VLOOKUP(LEFT(PinMuxInt!M128,FIND(".",PinMuxInt!M128)-1),Alias!$A$1:$B$200,2,FALSE))&amp;IF(ISERROR(FIND(".",PinMuxInt!M128)),"",RIGHT(PinMuxInt!M128,LEN(PinMuxInt!M128)-FIND(".",PinMuxInt!M128)+1))</f>
        <v>sim_m.HSIZE[1]</v>
      </c>
      <c r="N128" s="157" t="str">
        <f>IF(ISERROR(VLOOKUP(LEFT(PinMuxInt!N128,FIND(".",PinMuxInt!N128)-1),Alias!$A$1:$B$200,2,FALSE)),IF(ISERROR(FIND(".",PinMuxInt!N128)),"",LEFT(PinMuxInt!N128,FIND(".",PinMuxInt!N128)-1)),VLOOKUP(LEFT(PinMuxInt!N128,FIND(".",PinMuxInt!N128)-1),Alias!$A$1:$B$200,2,FALSE))&amp;IF(ISERROR(FIND(".",PinMuxInt!N128)),"",RIGHT(PinMuxInt!N128,LEN(PinMuxInt!N128)-FIND(".",PinMuxInt!N128)+1))</f>
        <v>gpio3.IO[7]</v>
      </c>
      <c r="O128" s="78"/>
      <c r="P128" s="430"/>
      <c r="Q128" s="82">
        <v>1</v>
      </c>
      <c r="R128" s="80" t="str">
        <f t="shared" ca="1" si="10"/>
        <v>flexspi.A_SCLK</v>
      </c>
      <c r="S128" s="430"/>
      <c r="T128" s="82">
        <v>1</v>
      </c>
      <c r="U128" s="83" t="str">
        <f t="shared" ca="1" si="15"/>
        <v>flexspi.A_SCLK</v>
      </c>
      <c r="V128" s="430"/>
      <c r="W128" s="82">
        <v>1</v>
      </c>
      <c r="X128" s="83" t="str">
        <f t="shared" ca="1" si="11"/>
        <v>flexspi.A_SCLK</v>
      </c>
      <c r="Y128" s="430"/>
      <c r="Z128" s="82">
        <v>1</v>
      </c>
      <c r="AA128" s="83" t="str">
        <f t="shared" ca="1" si="12"/>
        <v>flexspi.A_SCLK</v>
      </c>
      <c r="AB128" s="430"/>
      <c r="AC128" s="82">
        <v>1</v>
      </c>
      <c r="AD128" s="83" t="str">
        <f t="shared" ca="1" si="13"/>
        <v>flexspi.A_SCLK</v>
      </c>
      <c r="AE128" s="430"/>
      <c r="AF128" s="82">
        <v>1</v>
      </c>
      <c r="AG128" s="83" t="str">
        <f t="shared" ca="1" si="14"/>
        <v>flexspi.A_SCLK</v>
      </c>
      <c r="AH128" s="430"/>
      <c r="AI128" s="82">
        <v>1</v>
      </c>
      <c r="AJ128" s="83" t="str">
        <f t="shared" ca="1" si="16"/>
        <v>flexspi.A_SCLK</v>
      </c>
      <c r="AK128" s="430"/>
      <c r="AL128" s="82">
        <v>1</v>
      </c>
      <c r="AM128" s="83" t="str">
        <f t="shared" ca="1" si="17"/>
        <v>flexspi.A_SCLK</v>
      </c>
      <c r="AN128" s="430"/>
      <c r="AO128" s="82">
        <v>1</v>
      </c>
      <c r="AP128" s="83" t="str">
        <f t="shared" ca="1" si="9"/>
        <v>flexspi.A_SCLK</v>
      </c>
    </row>
    <row r="129" spans="2:42" s="15" customFormat="1" ht="13.5">
      <c r="B129" s="106" t="s">
        <v>789</v>
      </c>
      <c r="C129" s="107" t="str">
        <f>PinMuxInt!C129</f>
        <v>GPIO_SD_B1_08</v>
      </c>
      <c r="D129" s="156" t="str">
        <f>IF(ISERROR(VLOOKUP(LEFT(PinMuxInt!D129,FIND(".",PinMuxInt!D129)-1),Alias!$A$1:$B$200,2,FALSE)),IF(ISERROR(FIND(".",PinMuxInt!D129)),"",LEFT(PinMuxInt!D129,FIND(".",PinMuxInt!D129)-1)),VLOOKUP(LEFT(PinMuxInt!D129,FIND(".",PinMuxInt!D129)-1),Alias!$A$1:$B$200,2,FALSE))&amp;IF(ISERROR(FIND(".",PinMuxInt!D129)),"",RIGHT(PinMuxInt!D129,LEN(PinMuxInt!D129)-FIND(".",PinMuxInt!D129)+1))</f>
        <v/>
      </c>
      <c r="E129" s="156" t="str">
        <f>IF(ISERROR(VLOOKUP(LEFT(PinMuxInt!E129,FIND(".",PinMuxInt!E129)-1),Alias!$A$1:$B$200,2,FALSE)),IF(ISERROR(FIND(".",PinMuxInt!E129)),"",LEFT(PinMuxInt!E129,FIND(".",PinMuxInt!E129)-1)),VLOOKUP(LEFT(PinMuxInt!E129,FIND(".",PinMuxInt!E129)-1),Alias!$A$1:$B$200,2,FALSE))&amp;IF(ISERROR(FIND(".",PinMuxInt!E129)),"",RIGHT(PinMuxInt!E129,LEN(PinMuxInt!E129)-FIND(".",PinMuxInt!E129)+1))</f>
        <v/>
      </c>
      <c r="F129" s="156" t="str">
        <f>IF(ISERROR(VLOOKUP(LEFT(PinMuxInt!F129,FIND(".",PinMuxInt!F129)-1),Alias!$A$1:$B$200,2,FALSE)),IF(ISERROR(FIND(".",PinMuxInt!F129)),"",LEFT(PinMuxInt!F129,FIND(".",PinMuxInt!F129)-1)),VLOOKUP(LEFT(PinMuxInt!F129,FIND(".",PinMuxInt!F129)-1),Alias!$A$1:$B$200,2,FALSE))&amp;IF(ISERROR(FIND(".",PinMuxInt!F129)),"",RIGHT(PinMuxInt!F129,LEN(PinMuxInt!F129)-FIND(".",PinMuxInt!F129)+1))</f>
        <v>usdhc2.DATA4</v>
      </c>
      <c r="G129" s="156" t="str">
        <f>IF(ISERROR(VLOOKUP(LEFT(PinMuxInt!G129,FIND(".",PinMuxInt!G129)-1),Alias!$A$1:$B$200,2,FALSE)),IF(ISERROR(FIND(".",PinMuxInt!G129)),"",LEFT(PinMuxInt!G129,FIND(".",PinMuxInt!G129)-1)),VLOOKUP(LEFT(PinMuxInt!G129,FIND(".",PinMuxInt!G129)-1),Alias!$A$1:$B$200,2,FALSE))&amp;IF(ISERROR(FIND(".",PinMuxInt!G129)),"",RIGHT(PinMuxInt!G129,LEN(PinMuxInt!G129)-FIND(".",PinMuxInt!G129)+1))</f>
        <v>flexspi.A_DATA[0]</v>
      </c>
      <c r="H129" s="156" t="str">
        <f>IF(ISERROR(VLOOKUP(LEFT(PinMuxInt!H129,FIND(".",PinMuxInt!H129)-1),Alias!$A$1:$B$200,2,FALSE)),IF(ISERROR(FIND(".",PinMuxInt!H129)),"",LEFT(PinMuxInt!H129,FIND(".",PinMuxInt!H129)-1)),VLOOKUP(LEFT(PinMuxInt!H129,FIND(".",PinMuxInt!H129)-1),Alias!$A$1:$B$200,2,FALSE))&amp;IF(ISERROR(FIND(".",PinMuxInt!H129)),"",RIGHT(PinMuxInt!H129,LEN(PinMuxInt!H129)-FIND(".",PinMuxInt!H129)+1))</f>
        <v>lpuart7.TX</v>
      </c>
      <c r="I129" s="156" t="str">
        <f>IF(ISERROR(VLOOKUP(LEFT(PinMuxInt!I129,FIND(".",PinMuxInt!I129)-1),Alias!$A$1:$B$200,2,FALSE)),IF(ISERROR(FIND(".",PinMuxInt!I129)),"",LEFT(PinMuxInt!I129,FIND(".",PinMuxInt!I129)-1)),VLOOKUP(LEFT(PinMuxInt!I129,FIND(".",PinMuxInt!I129)-1),Alias!$A$1:$B$200,2,FALSE))&amp;IF(ISERROR(FIND(".",PinMuxInt!I129)),"",RIGHT(PinMuxInt!I129,LEN(PinMuxInt!I129)-FIND(".",PinMuxInt!I129)+1))</f>
        <v>sai1.TX_BCLK</v>
      </c>
      <c r="J129" s="156" t="str">
        <f>IF(ISERROR(VLOOKUP(LEFT(PinMuxInt!J129,FIND(".",PinMuxInt!J129)-1),Alias!$A$1:$B$200,2,FALSE)),IF(ISERROR(FIND(".",PinMuxInt!J129)),"",LEFT(PinMuxInt!J129,FIND(".",PinMuxInt!J129)-1)),VLOOKUP(LEFT(PinMuxInt!J129,FIND(".",PinMuxInt!J129)-1),Alias!$A$1:$B$200,2,FALSE))&amp;IF(ISERROR(FIND(".",PinMuxInt!J129)),"",RIGHT(PinMuxInt!J129,LEN(PinMuxInt!J129)-FIND(".",PinMuxInt!J129)+1))</f>
        <v>lpspi2.SDO</v>
      </c>
      <c r="K129" s="156" t="str">
        <f>IF(ISERROR(VLOOKUP(LEFT(PinMuxInt!K129,FIND(".",PinMuxInt!K129)-1),Alias!$A$1:$B$200,2,FALSE)),IF(ISERROR(FIND(".",PinMuxInt!K129)),"",LEFT(PinMuxInt!K129,FIND(".",PinMuxInt!K129)-1)),VLOOKUP(LEFT(PinMuxInt!K129,FIND(".",PinMuxInt!K129)-1),Alias!$A$1:$B$200,2,FALSE))&amp;IF(ISERROR(FIND(".",PinMuxInt!K129)),"",RIGHT(PinMuxInt!K129,LEN(PinMuxInt!K129)-FIND(".",PinMuxInt!K129)+1))</f>
        <v>gpio3.IO[8]</v>
      </c>
      <c r="L129" s="156" t="str">
        <f>IF(ISERROR(VLOOKUP(LEFT(PinMuxInt!L129,FIND(".",PinMuxInt!L129)-1),Alias!$A$1:$B$200,2,FALSE)),IF(ISERROR(FIND(".",PinMuxInt!L129)),"",LEFT(PinMuxInt!L129,FIND(".",PinMuxInt!L129)-1)),VLOOKUP(LEFT(PinMuxInt!L129,FIND(".",PinMuxInt!L129)-1),Alias!$A$1:$B$200,2,FALSE))&amp;IF(ISERROR(FIND(".",PinMuxInt!L129)),"",RIGHT(PinMuxInt!L129,LEN(PinMuxInt!L129)-FIND(".",PinMuxInt!L129)+1))</f>
        <v>semc.CSX[2]</v>
      </c>
      <c r="M129" s="156" t="str">
        <f>IF(ISERROR(VLOOKUP(LEFT(PinMuxInt!M129,FIND(".",PinMuxInt!M129)-1),Alias!$A$1:$B$200,2,FALSE)),IF(ISERROR(FIND(".",PinMuxInt!M129)),"",LEFT(PinMuxInt!M129,FIND(".",PinMuxInt!M129)-1)),VLOOKUP(LEFT(PinMuxInt!M129,FIND(".",PinMuxInt!M129)-1),Alias!$A$1:$B$200,2,FALSE))&amp;IF(ISERROR(FIND(".",PinMuxInt!M129)),"",RIGHT(PinMuxInt!M129,LEN(PinMuxInt!M129)-FIND(".",PinMuxInt!M129)+1))</f>
        <v>sim_m.HSIZE[2]</v>
      </c>
      <c r="N129" s="157" t="str">
        <f>IF(ISERROR(VLOOKUP(LEFT(PinMuxInt!N129,FIND(".",PinMuxInt!N129)-1),Alias!$A$1:$B$200,2,FALSE)),IF(ISERROR(FIND(".",PinMuxInt!N129)),"",LEFT(PinMuxInt!N129,FIND(".",PinMuxInt!N129)-1)),VLOOKUP(LEFT(PinMuxInt!N129,FIND(".",PinMuxInt!N129)-1),Alias!$A$1:$B$200,2,FALSE))&amp;IF(ISERROR(FIND(".",PinMuxInt!N129)),"",RIGHT(PinMuxInt!N129,LEN(PinMuxInt!N129)-FIND(".",PinMuxInt!N129)+1))</f>
        <v>gpio3.IO[8]</v>
      </c>
      <c r="O129" s="78"/>
      <c r="P129" s="430"/>
      <c r="Q129" s="82">
        <v>1</v>
      </c>
      <c r="R129" s="80" t="str">
        <f t="shared" ca="1" si="10"/>
        <v>flexspi.A_DATA[0]</v>
      </c>
      <c r="S129" s="430"/>
      <c r="T129" s="82">
        <v>1</v>
      </c>
      <c r="U129" s="83" t="str">
        <f t="shared" ca="1" si="15"/>
        <v>flexspi.A_DATA[0]</v>
      </c>
      <c r="V129" s="430"/>
      <c r="W129" s="82">
        <v>1</v>
      </c>
      <c r="X129" s="83" t="str">
        <f t="shared" ca="1" si="11"/>
        <v>flexspi.A_DATA[0]</v>
      </c>
      <c r="Y129" s="430"/>
      <c r="Z129" s="82">
        <v>1</v>
      </c>
      <c r="AA129" s="83" t="str">
        <f t="shared" ca="1" si="12"/>
        <v>flexspi.A_DATA[0]</v>
      </c>
      <c r="AB129" s="430"/>
      <c r="AC129" s="82">
        <v>1</v>
      </c>
      <c r="AD129" s="83" t="str">
        <f t="shared" ca="1" si="13"/>
        <v>flexspi.A_DATA[0]</v>
      </c>
      <c r="AE129" s="430"/>
      <c r="AF129" s="82">
        <v>1</v>
      </c>
      <c r="AG129" s="83" t="str">
        <f t="shared" ca="1" si="14"/>
        <v>flexspi.A_DATA[0]</v>
      </c>
      <c r="AH129" s="430"/>
      <c r="AI129" s="82">
        <v>1</v>
      </c>
      <c r="AJ129" s="83" t="str">
        <f t="shared" ca="1" si="16"/>
        <v>flexspi.A_DATA[0]</v>
      </c>
      <c r="AK129" s="430"/>
      <c r="AL129" s="82">
        <v>1</v>
      </c>
      <c r="AM129" s="83" t="str">
        <f t="shared" ca="1" si="17"/>
        <v>flexspi.A_DATA[0]</v>
      </c>
      <c r="AN129" s="430"/>
      <c r="AO129" s="82">
        <v>1</v>
      </c>
      <c r="AP129" s="83" t="str">
        <f t="shared" ca="1" si="9"/>
        <v>flexspi.A_DATA[0]</v>
      </c>
    </row>
    <row r="130" spans="2:42" s="15" customFormat="1" ht="13.5">
      <c r="B130" s="106" t="s">
        <v>789</v>
      </c>
      <c r="C130" s="107" t="str">
        <f>PinMuxInt!C130</f>
        <v>GPIO_SD_B1_09</v>
      </c>
      <c r="D130" s="156" t="str">
        <f>IF(ISERROR(VLOOKUP(LEFT(PinMuxInt!D130,FIND(".",PinMuxInt!D130)-1),Alias!$A$1:$B$200,2,FALSE)),IF(ISERROR(FIND(".",PinMuxInt!D130)),"",LEFT(PinMuxInt!D130,FIND(".",PinMuxInt!D130)-1)),VLOOKUP(LEFT(PinMuxInt!D130,FIND(".",PinMuxInt!D130)-1),Alias!$A$1:$B$200,2,FALSE))&amp;IF(ISERROR(FIND(".",PinMuxInt!D130)),"",RIGHT(PinMuxInt!D130,LEN(PinMuxInt!D130)-FIND(".",PinMuxInt!D130)+1))</f>
        <v/>
      </c>
      <c r="E130" s="156" t="str">
        <f>IF(ISERROR(VLOOKUP(LEFT(PinMuxInt!E130,FIND(".",PinMuxInt!E130)-1),Alias!$A$1:$B$200,2,FALSE)),IF(ISERROR(FIND(".",PinMuxInt!E130)),"",LEFT(PinMuxInt!E130,FIND(".",PinMuxInt!E130)-1)),VLOOKUP(LEFT(PinMuxInt!E130,FIND(".",PinMuxInt!E130)-1),Alias!$A$1:$B$200,2,FALSE))&amp;IF(ISERROR(FIND(".",PinMuxInt!E130)),"",RIGHT(PinMuxInt!E130,LEN(PinMuxInt!E130)-FIND(".",PinMuxInt!E130)+1))</f>
        <v/>
      </c>
      <c r="F130" s="156" t="str">
        <f>IF(ISERROR(VLOOKUP(LEFT(PinMuxInt!F130,FIND(".",PinMuxInt!F130)-1),Alias!$A$1:$B$200,2,FALSE)),IF(ISERROR(FIND(".",PinMuxInt!F130)),"",LEFT(PinMuxInt!F130,FIND(".",PinMuxInt!F130)-1)),VLOOKUP(LEFT(PinMuxInt!F130,FIND(".",PinMuxInt!F130)-1),Alias!$A$1:$B$200,2,FALSE))&amp;IF(ISERROR(FIND(".",PinMuxInt!F130)),"",RIGHT(PinMuxInt!F130,LEN(PinMuxInt!F130)-FIND(".",PinMuxInt!F130)+1))</f>
        <v>usdhc2.DATA5</v>
      </c>
      <c r="G130" s="156" t="str">
        <f>IF(ISERROR(VLOOKUP(LEFT(PinMuxInt!G130,FIND(".",PinMuxInt!G130)-1),Alias!$A$1:$B$200,2,FALSE)),IF(ISERROR(FIND(".",PinMuxInt!G130)),"",LEFT(PinMuxInt!G130,FIND(".",PinMuxInt!G130)-1)),VLOOKUP(LEFT(PinMuxInt!G130,FIND(".",PinMuxInt!G130)-1),Alias!$A$1:$B$200,2,FALSE))&amp;IF(ISERROR(FIND(".",PinMuxInt!G130)),"",RIGHT(PinMuxInt!G130,LEN(PinMuxInt!G130)-FIND(".",PinMuxInt!G130)+1))</f>
        <v>flexspi.A_DATA[1]</v>
      </c>
      <c r="H130" s="156" t="str">
        <f>IF(ISERROR(VLOOKUP(LEFT(PinMuxInt!H130,FIND(".",PinMuxInt!H130)-1),Alias!$A$1:$B$200,2,FALSE)),IF(ISERROR(FIND(".",PinMuxInt!H130)),"",LEFT(PinMuxInt!H130,FIND(".",PinMuxInt!H130)-1)),VLOOKUP(LEFT(PinMuxInt!H130,FIND(".",PinMuxInt!H130)-1),Alias!$A$1:$B$200,2,FALSE))&amp;IF(ISERROR(FIND(".",PinMuxInt!H130)),"",RIGHT(PinMuxInt!H130,LEN(PinMuxInt!H130)-FIND(".",PinMuxInt!H130)+1))</f>
        <v>lpuart7.RX</v>
      </c>
      <c r="I130" s="156" t="str">
        <f>IF(ISERROR(VLOOKUP(LEFT(PinMuxInt!I130,FIND(".",PinMuxInt!I130)-1),Alias!$A$1:$B$200,2,FALSE)),IF(ISERROR(FIND(".",PinMuxInt!I130)),"",LEFT(PinMuxInt!I130,FIND(".",PinMuxInt!I130)-1)),VLOOKUP(LEFT(PinMuxInt!I130,FIND(".",PinMuxInt!I130)-1),Alias!$A$1:$B$200,2,FALSE))&amp;IF(ISERROR(FIND(".",PinMuxInt!I130)),"",RIGHT(PinMuxInt!I130,LEN(PinMuxInt!I130)-FIND(".",PinMuxInt!I130)+1))</f>
        <v>sai1.TX_SYNC</v>
      </c>
      <c r="J130" s="156" t="str">
        <f>IF(ISERROR(VLOOKUP(LEFT(PinMuxInt!J130,FIND(".",PinMuxInt!J130)-1),Alias!$A$1:$B$200,2,FALSE)),IF(ISERROR(FIND(".",PinMuxInt!J130)),"",LEFT(PinMuxInt!J130,FIND(".",PinMuxInt!J130)-1)),VLOOKUP(LEFT(PinMuxInt!J130,FIND(".",PinMuxInt!J130)-1),Alias!$A$1:$B$200,2,FALSE))&amp;IF(ISERROR(FIND(".",PinMuxInt!J130)),"",RIGHT(PinMuxInt!J130,LEN(PinMuxInt!J130)-FIND(".",PinMuxInt!J130)+1))</f>
        <v>lpspi2.SDI</v>
      </c>
      <c r="K130" s="156" t="str">
        <f>IF(ISERROR(VLOOKUP(LEFT(PinMuxInt!K130,FIND(".",PinMuxInt!K130)-1),Alias!$A$1:$B$200,2,FALSE)),IF(ISERROR(FIND(".",PinMuxInt!K130)),"",LEFT(PinMuxInt!K130,FIND(".",PinMuxInt!K130)-1)),VLOOKUP(LEFT(PinMuxInt!K130,FIND(".",PinMuxInt!K130)-1),Alias!$A$1:$B$200,2,FALSE))&amp;IF(ISERROR(FIND(".",PinMuxInt!K130)),"",RIGHT(PinMuxInt!K130,LEN(PinMuxInt!K130)-FIND(".",PinMuxInt!K130)+1))</f>
        <v>gpio3.IO[9]</v>
      </c>
      <c r="L130" s="156" t="str">
        <f>IF(ISERROR(VLOOKUP(LEFT(PinMuxInt!L130,FIND(".",PinMuxInt!L130)-1),Alias!$A$1:$B$200,2,FALSE)),IF(ISERROR(FIND(".",PinMuxInt!L130)),"",LEFT(PinMuxInt!L130,FIND(".",PinMuxInt!L130)-1)),VLOOKUP(LEFT(PinMuxInt!L130,FIND(".",PinMuxInt!L130)-1),Alias!$A$1:$B$200,2,FALSE))&amp;IF(ISERROR(FIND(".",PinMuxInt!L130)),"",RIGHT(PinMuxInt!L130,LEN(PinMuxInt!L130)-FIND(".",PinMuxInt!L130)+1))</f>
        <v/>
      </c>
      <c r="M130" s="156" t="str">
        <f>IF(ISERROR(VLOOKUP(LEFT(PinMuxInt!M130,FIND(".",PinMuxInt!M130)-1),Alias!$A$1:$B$200,2,FALSE)),IF(ISERROR(FIND(".",PinMuxInt!M130)),"",LEFT(PinMuxInt!M130,FIND(".",PinMuxInt!M130)-1)),VLOOKUP(LEFT(PinMuxInt!M130,FIND(".",PinMuxInt!M130)-1),Alias!$A$1:$B$200,2,FALSE))&amp;IF(ISERROR(FIND(".",PinMuxInt!M130)),"",RIGHT(PinMuxInt!M130,LEN(PinMuxInt!M130)-FIND(".",PinMuxInt!M130)+1))</f>
        <v>sim_m.HWRITE</v>
      </c>
      <c r="N130" s="157" t="str">
        <f>IF(ISERROR(VLOOKUP(LEFT(PinMuxInt!N130,FIND(".",PinMuxInt!N130)-1),Alias!$A$1:$B$200,2,FALSE)),IF(ISERROR(FIND(".",PinMuxInt!N130)),"",LEFT(PinMuxInt!N130,FIND(".",PinMuxInt!N130)-1)),VLOOKUP(LEFT(PinMuxInt!N130,FIND(".",PinMuxInt!N130)-1),Alias!$A$1:$B$200,2,FALSE))&amp;IF(ISERROR(FIND(".",PinMuxInt!N130)),"",RIGHT(PinMuxInt!N130,LEN(PinMuxInt!N130)-FIND(".",PinMuxInt!N130)+1))</f>
        <v>gpio3.IO[9]</v>
      </c>
      <c r="O130" s="78"/>
      <c r="P130" s="430"/>
      <c r="Q130" s="82">
        <v>1</v>
      </c>
      <c r="R130" s="80" t="str">
        <f t="shared" ca="1" si="10"/>
        <v>flexspi.A_DATA[1]</v>
      </c>
      <c r="S130" s="430"/>
      <c r="T130" s="82">
        <v>1</v>
      </c>
      <c r="U130" s="83" t="str">
        <f t="shared" ca="1" si="15"/>
        <v>flexspi.A_DATA[1]</v>
      </c>
      <c r="V130" s="430"/>
      <c r="W130" s="82">
        <v>1</v>
      </c>
      <c r="X130" s="83" t="str">
        <f t="shared" ca="1" si="11"/>
        <v>flexspi.A_DATA[1]</v>
      </c>
      <c r="Y130" s="430"/>
      <c r="Z130" s="82">
        <v>1</v>
      </c>
      <c r="AA130" s="83" t="str">
        <f t="shared" ca="1" si="12"/>
        <v>flexspi.A_DATA[1]</v>
      </c>
      <c r="AB130" s="430"/>
      <c r="AC130" s="82">
        <v>1</v>
      </c>
      <c r="AD130" s="83" t="str">
        <f t="shared" ca="1" si="13"/>
        <v>flexspi.A_DATA[1]</v>
      </c>
      <c r="AE130" s="430"/>
      <c r="AF130" s="82">
        <v>1</v>
      </c>
      <c r="AG130" s="83" t="str">
        <f t="shared" ca="1" si="14"/>
        <v>flexspi.A_DATA[1]</v>
      </c>
      <c r="AH130" s="430"/>
      <c r="AI130" s="82">
        <v>1</v>
      </c>
      <c r="AJ130" s="83" t="str">
        <f t="shared" ca="1" si="16"/>
        <v>flexspi.A_DATA[1]</v>
      </c>
      <c r="AK130" s="430"/>
      <c r="AL130" s="82">
        <v>1</v>
      </c>
      <c r="AM130" s="83" t="str">
        <f t="shared" ca="1" si="17"/>
        <v>flexspi.A_DATA[1]</v>
      </c>
      <c r="AN130" s="430"/>
      <c r="AO130" s="82">
        <v>1</v>
      </c>
      <c r="AP130" s="83" t="str">
        <f t="shared" ca="1" si="9"/>
        <v>flexspi.A_DATA[1]</v>
      </c>
    </row>
    <row r="131" spans="2:42" s="15" customFormat="1" ht="13.5">
      <c r="B131" s="106" t="s">
        <v>789</v>
      </c>
      <c r="C131" s="107" t="str">
        <f>PinMuxInt!C131</f>
        <v>GPIO_SD_B1_10</v>
      </c>
      <c r="D131" s="156" t="str">
        <f>IF(ISERROR(VLOOKUP(LEFT(PinMuxInt!D131,FIND(".",PinMuxInt!D131)-1),Alias!$A$1:$B$200,2,FALSE)),IF(ISERROR(FIND(".",PinMuxInt!D131)),"",LEFT(PinMuxInt!D131,FIND(".",PinMuxInt!D131)-1)),VLOOKUP(LEFT(PinMuxInt!D131,FIND(".",PinMuxInt!D131)-1),Alias!$A$1:$B$200,2,FALSE))&amp;IF(ISERROR(FIND(".",PinMuxInt!D131)),"",RIGHT(PinMuxInt!D131,LEN(PinMuxInt!D131)-FIND(".",PinMuxInt!D131)+1))</f>
        <v/>
      </c>
      <c r="E131" s="156" t="str">
        <f>IF(ISERROR(VLOOKUP(LEFT(PinMuxInt!E131,FIND(".",PinMuxInt!E131)-1),Alias!$A$1:$B$200,2,FALSE)),IF(ISERROR(FIND(".",PinMuxInt!E131)),"",LEFT(PinMuxInt!E131,FIND(".",PinMuxInt!E131)-1)),VLOOKUP(LEFT(PinMuxInt!E131,FIND(".",PinMuxInt!E131)-1),Alias!$A$1:$B$200,2,FALSE))&amp;IF(ISERROR(FIND(".",PinMuxInt!E131)),"",RIGHT(PinMuxInt!E131,LEN(PinMuxInt!E131)-FIND(".",PinMuxInt!E131)+1))</f>
        <v/>
      </c>
      <c r="F131" s="156" t="str">
        <f>IF(ISERROR(VLOOKUP(LEFT(PinMuxInt!F131,FIND(".",PinMuxInt!F131)-1),Alias!$A$1:$B$200,2,FALSE)),IF(ISERROR(FIND(".",PinMuxInt!F131)),"",LEFT(PinMuxInt!F131,FIND(".",PinMuxInt!F131)-1)),VLOOKUP(LEFT(PinMuxInt!F131,FIND(".",PinMuxInt!F131)-1),Alias!$A$1:$B$200,2,FALSE))&amp;IF(ISERROR(FIND(".",PinMuxInt!F131)),"",RIGHT(PinMuxInt!F131,LEN(PinMuxInt!F131)-FIND(".",PinMuxInt!F131)+1))</f>
        <v>usdhc2.DATA6</v>
      </c>
      <c r="G131" s="156" t="str">
        <f>IF(ISERROR(VLOOKUP(LEFT(PinMuxInt!G131,FIND(".",PinMuxInt!G131)-1),Alias!$A$1:$B$200,2,FALSE)),IF(ISERROR(FIND(".",PinMuxInt!G131)),"",LEFT(PinMuxInt!G131,FIND(".",PinMuxInt!G131)-1)),VLOOKUP(LEFT(PinMuxInt!G131,FIND(".",PinMuxInt!G131)-1),Alias!$A$1:$B$200,2,FALSE))&amp;IF(ISERROR(FIND(".",PinMuxInt!G131)),"",RIGHT(PinMuxInt!G131,LEN(PinMuxInt!G131)-FIND(".",PinMuxInt!G131)+1))</f>
        <v>flexspi.A_DATA[2]</v>
      </c>
      <c r="H131" s="156" t="str">
        <f>IF(ISERROR(VLOOKUP(LEFT(PinMuxInt!H131,FIND(".",PinMuxInt!H131)-1),Alias!$A$1:$B$200,2,FALSE)),IF(ISERROR(FIND(".",PinMuxInt!H131)),"",LEFT(PinMuxInt!H131,FIND(".",PinMuxInt!H131)-1)),VLOOKUP(LEFT(PinMuxInt!H131,FIND(".",PinMuxInt!H131)-1),Alias!$A$1:$B$200,2,FALSE))&amp;IF(ISERROR(FIND(".",PinMuxInt!H131)),"",RIGHT(PinMuxInt!H131,LEN(PinMuxInt!H131)-FIND(".",PinMuxInt!H131)+1))</f>
        <v>lpuart2.RX</v>
      </c>
      <c r="I131" s="156" t="str">
        <f>IF(ISERROR(VLOOKUP(LEFT(PinMuxInt!I131,FIND(".",PinMuxInt!I131)-1),Alias!$A$1:$B$200,2,FALSE)),IF(ISERROR(FIND(".",PinMuxInt!I131)),"",LEFT(PinMuxInt!I131,FIND(".",PinMuxInt!I131)-1)),VLOOKUP(LEFT(PinMuxInt!I131,FIND(".",PinMuxInt!I131)-1),Alias!$A$1:$B$200,2,FALSE))&amp;IF(ISERROR(FIND(".",PinMuxInt!I131)),"",RIGHT(PinMuxInt!I131,LEN(PinMuxInt!I131)-FIND(".",PinMuxInt!I131)+1))</f>
        <v>lpi2c2.SDA</v>
      </c>
      <c r="J131" s="156" t="str">
        <f>IF(ISERROR(VLOOKUP(LEFT(PinMuxInt!J131,FIND(".",PinMuxInt!J131)-1),Alias!$A$1:$B$200,2,FALSE)),IF(ISERROR(FIND(".",PinMuxInt!J131)),"",LEFT(PinMuxInt!J131,FIND(".",PinMuxInt!J131)-1)),VLOOKUP(LEFT(PinMuxInt!J131,FIND(".",PinMuxInt!J131)-1),Alias!$A$1:$B$200,2,FALSE))&amp;IF(ISERROR(FIND(".",PinMuxInt!J131)),"",RIGHT(PinMuxInt!J131,LEN(PinMuxInt!J131)-FIND(".",PinMuxInt!J131)+1))</f>
        <v>lpspi2.PCS2</v>
      </c>
      <c r="K131" s="156" t="str">
        <f>IF(ISERROR(VLOOKUP(LEFT(PinMuxInt!K131,FIND(".",PinMuxInt!K131)-1),Alias!$A$1:$B$200,2,FALSE)),IF(ISERROR(FIND(".",PinMuxInt!K131)),"",LEFT(PinMuxInt!K131,FIND(".",PinMuxInt!K131)-1)),VLOOKUP(LEFT(PinMuxInt!K131,FIND(".",PinMuxInt!K131)-1),Alias!$A$1:$B$200,2,FALSE))&amp;IF(ISERROR(FIND(".",PinMuxInt!K131)),"",RIGHT(PinMuxInt!K131,LEN(PinMuxInt!K131)-FIND(".",PinMuxInt!K131)+1))</f>
        <v>gpio3.IO[10]</v>
      </c>
      <c r="L131" s="156" t="str">
        <f>IF(ISERROR(VLOOKUP(LEFT(PinMuxInt!L131,FIND(".",PinMuxInt!L131)-1),Alias!$A$1:$B$200,2,FALSE)),IF(ISERROR(FIND(".",PinMuxInt!L131)),"",LEFT(PinMuxInt!L131,FIND(".",PinMuxInt!L131)-1)),VLOOKUP(LEFT(PinMuxInt!L131,FIND(".",PinMuxInt!L131)-1),Alias!$A$1:$B$200,2,FALSE))&amp;IF(ISERROR(FIND(".",PinMuxInt!L131)),"",RIGHT(PinMuxInt!L131,LEN(PinMuxInt!L131)-FIND(".",PinMuxInt!L131)+1))</f>
        <v>src.SYSTEM_RESET</v>
      </c>
      <c r="M131" s="156" t="str">
        <f>IF(ISERROR(VLOOKUP(LEFT(PinMuxInt!M131,FIND(".",PinMuxInt!M131)-1),Alias!$A$1:$B$200,2,FALSE)),IF(ISERROR(FIND(".",PinMuxInt!M131)),"",LEFT(PinMuxInt!M131,FIND(".",PinMuxInt!M131)-1)),VLOOKUP(LEFT(PinMuxInt!M131,FIND(".",PinMuxInt!M131)-1),Alias!$A$1:$B$200,2,FALSE))&amp;IF(ISERROR(FIND(".",PinMuxInt!M131)),"",RIGHT(PinMuxInt!M131,LEN(PinMuxInt!M131)-FIND(".",PinMuxInt!M131)+1))</f>
        <v>tpsmp.CLK</v>
      </c>
      <c r="N131" s="157" t="str">
        <f>IF(ISERROR(VLOOKUP(LEFT(PinMuxInt!N131,FIND(".",PinMuxInt!N131)-1),Alias!$A$1:$B$200,2,FALSE)),IF(ISERROR(FIND(".",PinMuxInt!N131)),"",LEFT(PinMuxInt!N131,FIND(".",PinMuxInt!N131)-1)),VLOOKUP(LEFT(PinMuxInt!N131,FIND(".",PinMuxInt!N131)-1),Alias!$A$1:$B$200,2,FALSE))&amp;IF(ISERROR(FIND(".",PinMuxInt!N131)),"",RIGHT(PinMuxInt!N131,LEN(PinMuxInt!N131)-FIND(".",PinMuxInt!N131)+1))</f>
        <v>gpio3.IO[10]</v>
      </c>
      <c r="O131" s="78"/>
      <c r="P131" s="430"/>
      <c r="Q131" s="82">
        <v>1</v>
      </c>
      <c r="R131" s="80" t="str">
        <f t="shared" ca="1" si="10"/>
        <v>flexspi.A_DATA[2]</v>
      </c>
      <c r="S131" s="430"/>
      <c r="T131" s="82">
        <v>1</v>
      </c>
      <c r="U131" s="83" t="str">
        <f t="shared" ca="1" si="15"/>
        <v>flexspi.A_DATA[2]</v>
      </c>
      <c r="V131" s="430"/>
      <c r="W131" s="82">
        <v>1</v>
      </c>
      <c r="X131" s="83" t="str">
        <f t="shared" ca="1" si="11"/>
        <v>flexspi.A_DATA[2]</v>
      </c>
      <c r="Y131" s="430"/>
      <c r="Z131" s="82">
        <v>1</v>
      </c>
      <c r="AA131" s="83" t="str">
        <f t="shared" ca="1" si="12"/>
        <v>flexspi.A_DATA[2]</v>
      </c>
      <c r="AB131" s="430"/>
      <c r="AC131" s="82">
        <v>1</v>
      </c>
      <c r="AD131" s="83" t="str">
        <f t="shared" ca="1" si="13"/>
        <v>flexspi.A_DATA[2]</v>
      </c>
      <c r="AE131" s="430"/>
      <c r="AF131" s="82">
        <v>1</v>
      </c>
      <c r="AG131" s="83" t="str">
        <f t="shared" ref="AG131" ca="1" si="18">IF(AF131="","",OFFSET($F131,0,IF(AF131="A",-2,IF(AF131="C",-1,IF(AF131="U",9,AF131))),1,1))</f>
        <v>flexspi.A_DATA[2]</v>
      </c>
      <c r="AH131" s="430"/>
      <c r="AI131" s="82">
        <v>1</v>
      </c>
      <c r="AJ131" s="83" t="str">
        <f t="shared" ca="1" si="16"/>
        <v>flexspi.A_DATA[2]</v>
      </c>
      <c r="AK131" s="430"/>
      <c r="AL131" s="82">
        <v>1</v>
      </c>
      <c r="AM131" s="83" t="str">
        <f t="shared" ca="1" si="17"/>
        <v>flexspi.A_DATA[2]</v>
      </c>
      <c r="AN131" s="430"/>
      <c r="AO131" s="82">
        <v>1</v>
      </c>
      <c r="AP131" s="83" t="str">
        <f t="shared" ref="AP131" ca="1" si="19">IF(AO131="","",OFFSET($F131,0,IF(AO131="A",-2,IF(AO131="C",-1,IF(AO131="U",9,AO131))),1,1))</f>
        <v>flexspi.A_DATA[2]</v>
      </c>
    </row>
    <row r="132" spans="2:42" s="15" customFormat="1" ht="14.25" thickBot="1">
      <c r="B132" s="118" t="s">
        <v>789</v>
      </c>
      <c r="C132" s="158" t="str">
        <f>PinMuxInt!C132</f>
        <v>GPIO_SD_B1_11</v>
      </c>
      <c r="D132" s="159" t="str">
        <f>IF(ISERROR(VLOOKUP(LEFT(PinMuxInt!D132,FIND(".",PinMuxInt!D132)-1),Alias!$A$1:$B$200,2,FALSE)),IF(ISERROR(FIND(".",PinMuxInt!D132)),"",LEFT(PinMuxInt!D132,FIND(".",PinMuxInt!D132)-1)),VLOOKUP(LEFT(PinMuxInt!D132,FIND(".",PinMuxInt!D132)-1),Alias!$A$1:$B$200,2,FALSE))&amp;IF(ISERROR(FIND(".",PinMuxInt!D132)),"",RIGHT(PinMuxInt!D132,LEN(PinMuxInt!D132)-FIND(".",PinMuxInt!D132)+1))</f>
        <v/>
      </c>
      <c r="E132" s="159" t="str">
        <f>IF(ISERROR(VLOOKUP(LEFT(PinMuxInt!E132,FIND(".",PinMuxInt!E132)-1),Alias!$A$1:$B$200,2,FALSE)),IF(ISERROR(FIND(".",PinMuxInt!E132)),"",LEFT(PinMuxInt!E132,FIND(".",PinMuxInt!E132)-1)),VLOOKUP(LEFT(PinMuxInt!E132,FIND(".",PinMuxInt!E132)-1),Alias!$A$1:$B$200,2,FALSE))&amp;IF(ISERROR(FIND(".",PinMuxInt!E132)),"",RIGHT(PinMuxInt!E132,LEN(PinMuxInt!E132)-FIND(".",PinMuxInt!E132)+1))</f>
        <v/>
      </c>
      <c r="F132" s="159" t="str">
        <f>IF(ISERROR(VLOOKUP(LEFT(PinMuxInt!F132,FIND(".",PinMuxInt!F132)-1),Alias!$A$1:$B$200,2,FALSE)),IF(ISERROR(FIND(".",PinMuxInt!F132)),"",LEFT(PinMuxInt!F132,FIND(".",PinMuxInt!F132)-1)),VLOOKUP(LEFT(PinMuxInt!F132,FIND(".",PinMuxInt!F132)-1),Alias!$A$1:$B$200,2,FALSE))&amp;IF(ISERROR(FIND(".",PinMuxInt!F132)),"",RIGHT(PinMuxInt!F132,LEN(PinMuxInt!F132)-FIND(".",PinMuxInt!F132)+1))</f>
        <v>usdhc2.DATA7</v>
      </c>
      <c r="G132" s="159" t="str">
        <f>IF(ISERROR(VLOOKUP(LEFT(PinMuxInt!G132,FIND(".",PinMuxInt!G132)-1),Alias!$A$1:$B$200,2,FALSE)),IF(ISERROR(FIND(".",PinMuxInt!G132)),"",LEFT(PinMuxInt!G132,FIND(".",PinMuxInt!G132)-1)),VLOOKUP(LEFT(PinMuxInt!G132,FIND(".",PinMuxInt!G132)-1),Alias!$A$1:$B$200,2,FALSE))&amp;IF(ISERROR(FIND(".",PinMuxInt!G132)),"",RIGHT(PinMuxInt!G132,LEN(PinMuxInt!G132)-FIND(".",PinMuxInt!G132)+1))</f>
        <v>flexspi.A_DATA[3]</v>
      </c>
      <c r="H132" s="159" t="str">
        <f>IF(ISERROR(VLOOKUP(LEFT(PinMuxInt!H132,FIND(".",PinMuxInt!H132)-1),Alias!$A$1:$B$200,2,FALSE)),IF(ISERROR(FIND(".",PinMuxInt!H132)),"",LEFT(PinMuxInt!H132,FIND(".",PinMuxInt!H132)-1)),VLOOKUP(LEFT(PinMuxInt!H132,FIND(".",PinMuxInt!H132)-1),Alias!$A$1:$B$200,2,FALSE))&amp;IF(ISERROR(FIND(".",PinMuxInt!H132)),"",RIGHT(PinMuxInt!H132,LEN(PinMuxInt!H132)-FIND(".",PinMuxInt!H132)+1))</f>
        <v>lpuart2.TX</v>
      </c>
      <c r="I132" s="159" t="str">
        <f>IF(ISERROR(VLOOKUP(LEFT(PinMuxInt!I132,FIND(".",PinMuxInt!I132)-1),Alias!$A$1:$B$200,2,FALSE)),IF(ISERROR(FIND(".",PinMuxInt!I132)),"",LEFT(PinMuxInt!I132,FIND(".",PinMuxInt!I132)-1)),VLOOKUP(LEFT(PinMuxInt!I132,FIND(".",PinMuxInt!I132)-1),Alias!$A$1:$B$200,2,FALSE))&amp;IF(ISERROR(FIND(".",PinMuxInt!I132)),"",RIGHT(PinMuxInt!I132,LEN(PinMuxInt!I132)-FIND(".",PinMuxInt!I132)+1))</f>
        <v>lpi2c2.SCL</v>
      </c>
      <c r="J132" s="159" t="str">
        <f>IF(ISERROR(VLOOKUP(LEFT(PinMuxInt!J132,FIND(".",PinMuxInt!J132)-1),Alias!$A$1:$B$200,2,FALSE)),IF(ISERROR(FIND(".",PinMuxInt!J132)),"",LEFT(PinMuxInt!J132,FIND(".",PinMuxInt!J132)-1)),VLOOKUP(LEFT(PinMuxInt!J132,FIND(".",PinMuxInt!J132)-1),Alias!$A$1:$B$200,2,FALSE))&amp;IF(ISERROR(FIND(".",PinMuxInt!J132)),"",RIGHT(PinMuxInt!J132,LEN(PinMuxInt!J132)-FIND(".",PinMuxInt!J132)+1))</f>
        <v>lpspi2.PCS3</v>
      </c>
      <c r="K132" s="159" t="str">
        <f>IF(ISERROR(VLOOKUP(LEFT(PinMuxInt!K132,FIND(".",PinMuxInt!K132)-1),Alias!$A$1:$B$200,2,FALSE)),IF(ISERROR(FIND(".",PinMuxInt!K132)),"",LEFT(PinMuxInt!K132,FIND(".",PinMuxInt!K132)-1)),VLOOKUP(LEFT(PinMuxInt!K132,FIND(".",PinMuxInt!K132)-1),Alias!$A$1:$B$200,2,FALSE))&amp;IF(ISERROR(FIND(".",PinMuxInt!K132)),"",RIGHT(PinMuxInt!K132,LEN(PinMuxInt!K132)-FIND(".",PinMuxInt!K132)+1))</f>
        <v>gpio3.IO[11]</v>
      </c>
      <c r="L132" s="159" t="str">
        <f>IF(ISERROR(VLOOKUP(LEFT(PinMuxInt!L132,FIND(".",PinMuxInt!L132)-1),Alias!$A$1:$B$200,2,FALSE)),IF(ISERROR(FIND(".",PinMuxInt!L132)),"",LEFT(PinMuxInt!L132,FIND(".",PinMuxInt!L132)-1)),VLOOKUP(LEFT(PinMuxInt!L132,FIND(".",PinMuxInt!L132)-1),Alias!$A$1:$B$200,2,FALSE))&amp;IF(ISERROR(FIND(".",PinMuxInt!L132)),"",RIGHT(PinMuxInt!L132,LEN(PinMuxInt!L132)-FIND(".",PinMuxInt!L132)+1))</f>
        <v>src.EARLY_RESET</v>
      </c>
      <c r="M132" s="159" t="str">
        <f>IF(ISERROR(VLOOKUP(LEFT(PinMuxInt!M132,FIND(".",PinMuxInt!M132)-1),Alias!$A$1:$B$200,2,FALSE)),IF(ISERROR(FIND(".",PinMuxInt!M132)),"",LEFT(PinMuxInt!M132,FIND(".",PinMuxInt!M132)-1)),VLOOKUP(LEFT(PinMuxInt!M132,FIND(".",PinMuxInt!M132)-1),Alias!$A$1:$B$200,2,FALSE))&amp;IF(ISERROR(FIND(".",PinMuxInt!M132)),"",RIGHT(PinMuxInt!M132,LEN(PinMuxInt!M132)-FIND(".",PinMuxInt!M132)+1))</f>
        <v>tpsmp.HDATA_DIR</v>
      </c>
      <c r="N132" s="160" t="str">
        <f>IF(ISERROR(VLOOKUP(LEFT(PinMuxInt!N132,FIND(".",PinMuxInt!N132)-1),Alias!$A$1:$B$200,2,FALSE)),IF(ISERROR(FIND(".",PinMuxInt!N132)),"",LEFT(PinMuxInt!N132,FIND(".",PinMuxInt!N132)-1)),VLOOKUP(LEFT(PinMuxInt!N132,FIND(".",PinMuxInt!N132)-1),Alias!$A$1:$B$200,2,FALSE))&amp;IF(ISERROR(FIND(".",PinMuxInt!N132)),"",RIGHT(PinMuxInt!N132,LEN(PinMuxInt!N132)-FIND(".",PinMuxInt!N132)+1))</f>
        <v>gpio3.IO[11]</v>
      </c>
      <c r="O132" s="78"/>
      <c r="P132" s="436"/>
      <c r="Q132" s="66">
        <v>1</v>
      </c>
      <c r="R132" s="84" t="str">
        <f ca="1">IF(Q132="","",OFFSET($F132,0,IF(Q132="A",-2,IF(Q132="C",-1,IF(Q132="U",9,Q132))),1,1))</f>
        <v>flexspi.A_DATA[3]</v>
      </c>
      <c r="S132" s="436"/>
      <c r="T132" s="66">
        <v>1</v>
      </c>
      <c r="U132" s="84" t="str">
        <f ca="1">IF(T132="","",OFFSET($F132,0,IF(T132="A",-2,IF(T132="C",-1,IF(T132="U",9,T132))),1,1))</f>
        <v>flexspi.A_DATA[3]</v>
      </c>
      <c r="V132" s="436"/>
      <c r="W132" s="66">
        <v>1</v>
      </c>
      <c r="X132" s="84" t="str">
        <f ca="1">IF(W132="","",OFFSET($F132,0,IF(W132="A",-2,IF(W132="C",-1,IF(W132="U",9,W132))),1,1))</f>
        <v>flexspi.A_DATA[3]</v>
      </c>
      <c r="Y132" s="436"/>
      <c r="Z132" s="66">
        <v>1</v>
      </c>
      <c r="AA132" s="84" t="str">
        <f ca="1">IF(Z132="","",OFFSET($F132,0,IF(Z132="A",-2,IF(Z132="C",-1,IF(Z132="U",9,Z132))),1,1))</f>
        <v>flexspi.A_DATA[3]</v>
      </c>
      <c r="AB132" s="436"/>
      <c r="AC132" s="66">
        <v>1</v>
      </c>
      <c r="AD132" s="84" t="str">
        <f ca="1">IF(AC132="","",OFFSET($F132,0,IF(AC132="A",-2,IF(AC132="C",-1,IF(AC132="U",9,AC132))),1,1))</f>
        <v>flexspi.A_DATA[3]</v>
      </c>
      <c r="AE132" s="436"/>
      <c r="AF132" s="66">
        <v>1</v>
      </c>
      <c r="AG132" s="84" t="str">
        <f ca="1">IF(AF132="","",OFFSET($F132,0,IF(AF132="A",-2,IF(AF132="C",-1,IF(AF132="U",9,AF132))),1,1))</f>
        <v>flexspi.A_DATA[3]</v>
      </c>
      <c r="AH132" s="436"/>
      <c r="AI132" s="66">
        <v>1</v>
      </c>
      <c r="AJ132" s="84" t="str">
        <f ca="1">IF(AI132="","",OFFSET($F132,0,IF(AI132="A",-2,IF(AI132="C",-1,IF(AI132="U",9,AI132))),1,1))</f>
        <v>flexspi.A_DATA[3]</v>
      </c>
      <c r="AK132" s="436"/>
      <c r="AL132" s="66">
        <v>1</v>
      </c>
      <c r="AM132" s="84" t="str">
        <f ca="1">IF(AL132="","",OFFSET($F132,0,IF(AL132="A",-2,IF(AL132="C",-1,IF(AL132="U",9,AL132))),1,1))</f>
        <v>flexspi.A_DATA[3]</v>
      </c>
      <c r="AN132" s="436"/>
      <c r="AO132" s="66">
        <v>1</v>
      </c>
      <c r="AP132" s="84" t="str">
        <f ca="1">IF(AO132="","",OFFSET($F132,0,IF(AO132="A",-2,IF(AO132="C",-1,IF(AO132="U",9,AO132))),1,1))</f>
        <v>flexspi.A_DATA[3]</v>
      </c>
    </row>
    <row r="133" spans="2:42" s="15" customFormat="1" ht="13.5">
      <c r="C133" s="12"/>
      <c r="D133" s="12"/>
      <c r="E133" s="12"/>
      <c r="P133" s="9"/>
      <c r="Q133" s="9"/>
      <c r="R133" s="16"/>
      <c r="S133" s="9"/>
      <c r="T133" s="9"/>
      <c r="U133" s="16"/>
      <c r="V133" s="9"/>
      <c r="W133" s="9"/>
      <c r="X133" s="16"/>
      <c r="Z133" s="9"/>
      <c r="AA133" s="9"/>
      <c r="AB133" s="16"/>
      <c r="AC133" s="9"/>
      <c r="AD133" s="9"/>
      <c r="AE133" s="16"/>
      <c r="AF133" s="9"/>
      <c r="AG133" s="9"/>
      <c r="AH133" s="16"/>
    </row>
    <row r="134" spans="2:42" s="15" customFormat="1" ht="13.5">
      <c r="C134" s="12"/>
      <c r="D134" s="12"/>
      <c r="E134" s="12"/>
      <c r="P134" s="9"/>
      <c r="Q134" s="9"/>
      <c r="R134" s="16"/>
      <c r="S134" s="9"/>
      <c r="T134" s="9"/>
      <c r="U134" s="16"/>
      <c r="V134" s="9"/>
      <c r="W134" s="9"/>
      <c r="X134" s="16"/>
      <c r="Z134" s="9"/>
      <c r="AA134" s="9"/>
      <c r="AB134" s="16"/>
      <c r="AC134" s="9"/>
      <c r="AD134" s="9"/>
      <c r="AE134" s="16"/>
      <c r="AF134" s="9"/>
      <c r="AG134" s="9"/>
      <c r="AH134" s="16"/>
    </row>
    <row r="135" spans="2:42" s="15" customFormat="1" ht="13.5">
      <c r="C135" s="12"/>
      <c r="D135" s="12"/>
      <c r="E135" s="12"/>
      <c r="P135" s="9"/>
      <c r="Q135" s="9"/>
      <c r="R135" s="16"/>
      <c r="S135" s="9"/>
      <c r="T135" s="9"/>
      <c r="U135" s="16"/>
      <c r="V135" s="9"/>
      <c r="W135" s="9"/>
      <c r="X135" s="16"/>
      <c r="Z135" s="9"/>
      <c r="AA135" s="9"/>
      <c r="AB135" s="16"/>
      <c r="AC135" s="9"/>
      <c r="AD135" s="9"/>
      <c r="AE135" s="16"/>
      <c r="AF135" s="9"/>
      <c r="AG135" s="9"/>
      <c r="AH135" s="16"/>
    </row>
    <row r="136" spans="2:42" ht="13.5">
      <c r="C136" s="12"/>
      <c r="D136" s="12"/>
      <c r="E136" s="12"/>
    </row>
    <row r="137" spans="2:42" ht="13.5">
      <c r="C137" s="12"/>
      <c r="D137" s="12"/>
      <c r="E137" s="12"/>
    </row>
    <row r="138" spans="2:42" ht="13.5">
      <c r="C138" s="12"/>
      <c r="D138" s="12"/>
      <c r="E138" s="12"/>
    </row>
    <row r="139" spans="2:42" ht="13.5">
      <c r="C139" s="12"/>
      <c r="D139" s="12"/>
      <c r="E139" s="12"/>
    </row>
    <row r="140" spans="2:42" ht="13.5">
      <c r="C140" s="12"/>
      <c r="D140" s="12"/>
      <c r="E140" s="12"/>
      <c r="AA140" s="9" t="s">
        <v>510</v>
      </c>
    </row>
    <row r="141" spans="2:42" ht="13.5">
      <c r="C141" s="12"/>
      <c r="D141" s="12"/>
      <c r="E141" s="12"/>
    </row>
    <row r="142" spans="2:42" ht="13.5">
      <c r="C142" s="12"/>
      <c r="D142" s="12"/>
      <c r="E142" s="12"/>
    </row>
    <row r="143" spans="2:42" ht="13.5">
      <c r="C143" s="12"/>
      <c r="D143" s="12"/>
      <c r="E143" s="12"/>
    </row>
    <row r="144" spans="2:42" ht="13.5">
      <c r="C144" s="12"/>
      <c r="D144" s="12"/>
      <c r="E144" s="12"/>
    </row>
    <row r="145" spans="3:5" ht="13.5">
      <c r="C145" s="12"/>
      <c r="D145" s="12"/>
      <c r="E145" s="12"/>
    </row>
    <row r="146" spans="3:5" ht="13.5">
      <c r="C146" s="12"/>
      <c r="D146" s="12"/>
      <c r="E146" s="12"/>
    </row>
    <row r="147" spans="3:5" ht="13.5">
      <c r="C147" s="12"/>
      <c r="D147" s="12"/>
      <c r="E147" s="12"/>
    </row>
    <row r="148" spans="3:5" ht="13.5">
      <c r="C148" s="12"/>
      <c r="D148" s="12"/>
      <c r="E148" s="12"/>
    </row>
    <row r="149" spans="3:5" ht="13.5">
      <c r="C149" s="12"/>
      <c r="D149" s="12"/>
      <c r="E149" s="12"/>
    </row>
    <row r="150" spans="3:5" ht="13.5">
      <c r="C150" s="12"/>
      <c r="D150" s="12"/>
      <c r="E150" s="12"/>
    </row>
    <row r="151" spans="3:5" ht="13.5">
      <c r="C151" s="12"/>
      <c r="D151" s="12"/>
      <c r="E151" s="12"/>
    </row>
    <row r="152" spans="3:5" ht="13.5">
      <c r="C152" s="12"/>
      <c r="D152" s="12"/>
      <c r="E152" s="12"/>
    </row>
    <row r="153" spans="3:5" ht="13.5">
      <c r="C153" s="12"/>
      <c r="D153" s="12"/>
      <c r="E153" s="12"/>
    </row>
    <row r="154" spans="3:5" ht="13.5">
      <c r="C154" s="12"/>
      <c r="D154" s="12"/>
      <c r="E154" s="12"/>
    </row>
    <row r="155" spans="3:5" ht="13.5">
      <c r="C155" s="12"/>
      <c r="D155" s="12"/>
      <c r="E155" s="12"/>
    </row>
    <row r="156" spans="3:5" ht="13.5">
      <c r="C156" s="12"/>
      <c r="D156" s="12"/>
      <c r="E156" s="12"/>
    </row>
    <row r="157" spans="3:5" ht="13.5">
      <c r="C157" s="12"/>
      <c r="D157" s="12"/>
      <c r="E157" s="12"/>
    </row>
    <row r="158" spans="3:5" ht="13.5">
      <c r="C158" s="12"/>
      <c r="D158" s="12"/>
      <c r="E158" s="12"/>
    </row>
    <row r="159" spans="3:5" ht="13.5">
      <c r="C159" s="12"/>
      <c r="D159" s="12"/>
      <c r="E159" s="12"/>
    </row>
    <row r="160" spans="3:5" ht="13.5">
      <c r="C160" s="12"/>
      <c r="D160" s="12"/>
      <c r="E160" s="12"/>
    </row>
    <row r="161" spans="3:5" ht="13.5">
      <c r="C161" s="12"/>
      <c r="D161" s="12"/>
      <c r="E161" s="12"/>
    </row>
    <row r="162" spans="3:5" ht="13.5">
      <c r="C162" s="12"/>
      <c r="D162" s="12"/>
      <c r="E162" s="12"/>
    </row>
    <row r="163" spans="3:5" ht="13.5">
      <c r="C163" s="12"/>
      <c r="D163" s="12"/>
      <c r="E163" s="12"/>
    </row>
    <row r="164" spans="3:5" ht="13.5">
      <c r="C164" s="12"/>
      <c r="D164" s="12"/>
      <c r="E164" s="12"/>
    </row>
    <row r="165" spans="3:5" ht="13.5">
      <c r="C165" s="13" t="s">
        <v>460</v>
      </c>
      <c r="D165" s="13"/>
      <c r="E165" s="13"/>
    </row>
    <row r="166" spans="3:5" ht="13.5">
      <c r="C166" s="13" t="s">
        <v>460</v>
      </c>
      <c r="D166" s="13"/>
      <c r="E166" s="13"/>
    </row>
    <row r="167" spans="3:5" ht="13.5">
      <c r="C167" s="13" t="s">
        <v>460</v>
      </c>
      <c r="D167" s="13"/>
      <c r="E167" s="13"/>
    </row>
    <row r="168" spans="3:5" ht="13.5">
      <c r="C168" s="13" t="s">
        <v>460</v>
      </c>
      <c r="D168" s="13"/>
      <c r="E168" s="13"/>
    </row>
    <row r="169" spans="3:5" ht="13.5">
      <c r="C169" s="13" t="s">
        <v>460</v>
      </c>
      <c r="D169" s="13"/>
      <c r="E169" s="13"/>
    </row>
    <row r="170" spans="3:5" ht="13.5">
      <c r="C170" s="13" t="s">
        <v>460</v>
      </c>
      <c r="D170" s="13"/>
      <c r="E170" s="13"/>
    </row>
    <row r="171" spans="3:5" ht="13.5">
      <c r="C171" s="13" t="s">
        <v>460</v>
      </c>
      <c r="D171" s="13"/>
      <c r="E171" s="13"/>
    </row>
    <row r="172" spans="3:5" ht="13.5">
      <c r="C172" s="13" t="s">
        <v>460</v>
      </c>
      <c r="D172" s="13"/>
      <c r="E172" s="13"/>
    </row>
    <row r="173" spans="3:5" ht="13.5">
      <c r="C173" s="13" t="s">
        <v>460</v>
      </c>
      <c r="D173" s="13"/>
      <c r="E173" s="13"/>
    </row>
    <row r="174" spans="3:5" ht="13.5">
      <c r="C174" s="13" t="s">
        <v>460</v>
      </c>
      <c r="D174" s="13"/>
      <c r="E174" s="13"/>
    </row>
    <row r="175" spans="3:5" ht="13.5">
      <c r="C175" s="13" t="s">
        <v>460</v>
      </c>
      <c r="D175" s="13"/>
      <c r="E175" s="13"/>
    </row>
    <row r="176" spans="3:5" ht="13.5">
      <c r="C176" s="13" t="s">
        <v>460</v>
      </c>
      <c r="D176" s="13"/>
      <c r="E176" s="13"/>
    </row>
    <row r="177" spans="3:5" ht="13.5">
      <c r="C177" s="13" t="s">
        <v>460</v>
      </c>
      <c r="D177" s="13"/>
      <c r="E177" s="13"/>
    </row>
    <row r="178" spans="3:5" ht="13.5">
      <c r="C178" s="13" t="s">
        <v>460</v>
      </c>
      <c r="D178" s="13"/>
      <c r="E178" s="13"/>
    </row>
    <row r="179" spans="3:5" ht="13.5">
      <c r="C179" s="13" t="s">
        <v>460</v>
      </c>
      <c r="D179" s="13"/>
      <c r="E179" s="13"/>
    </row>
    <row r="180" spans="3:5" ht="13.5">
      <c r="C180" s="13" t="s">
        <v>460</v>
      </c>
      <c r="D180" s="13"/>
      <c r="E180" s="13"/>
    </row>
    <row r="181" spans="3:5" ht="13.5">
      <c r="C181" s="13" t="s">
        <v>460</v>
      </c>
      <c r="D181" s="13"/>
      <c r="E181" s="13"/>
    </row>
    <row r="182" spans="3:5" ht="13.5">
      <c r="C182" s="13" t="s">
        <v>460</v>
      </c>
      <c r="D182" s="13"/>
      <c r="E182" s="13"/>
    </row>
    <row r="183" spans="3:5" ht="13.5">
      <c r="C183" s="13" t="s">
        <v>460</v>
      </c>
      <c r="D183" s="13"/>
      <c r="E183" s="13"/>
    </row>
    <row r="184" spans="3:5" ht="13.5">
      <c r="C184" s="13" t="s">
        <v>460</v>
      </c>
      <c r="D184" s="13"/>
      <c r="E184" s="13"/>
    </row>
    <row r="185" spans="3:5" ht="13.5">
      <c r="C185" s="13" t="s">
        <v>460</v>
      </c>
      <c r="D185" s="13"/>
      <c r="E185" s="13"/>
    </row>
    <row r="186" spans="3:5" ht="13.5">
      <c r="C186" s="13" t="s">
        <v>460</v>
      </c>
      <c r="D186" s="13"/>
      <c r="E186" s="13"/>
    </row>
    <row r="187" spans="3:5" ht="13.5">
      <c r="C187" s="13" t="s">
        <v>460</v>
      </c>
      <c r="D187" s="13"/>
      <c r="E187" s="13"/>
    </row>
    <row r="188" spans="3:5" ht="13.5">
      <c r="C188" s="13" t="s">
        <v>460</v>
      </c>
      <c r="D188" s="13"/>
      <c r="E188" s="13"/>
    </row>
    <row r="189" spans="3:5" ht="13.5">
      <c r="C189" s="13" t="s">
        <v>460</v>
      </c>
      <c r="D189" s="13"/>
      <c r="E189" s="13"/>
    </row>
    <row r="190" spans="3:5" ht="13.5">
      <c r="C190" s="13" t="s">
        <v>460</v>
      </c>
      <c r="D190" s="13"/>
      <c r="E190" s="13"/>
    </row>
    <row r="191" spans="3:5" ht="13.5">
      <c r="C191" s="13" t="s">
        <v>460</v>
      </c>
      <c r="D191" s="13"/>
      <c r="E191" s="13"/>
    </row>
    <row r="192" spans="3:5" ht="13.5">
      <c r="C192" s="13" t="s">
        <v>460</v>
      </c>
      <c r="D192" s="13"/>
      <c r="E192" s="13"/>
    </row>
    <row r="193" spans="3:5" ht="13.5">
      <c r="C193" s="13" t="s">
        <v>460</v>
      </c>
      <c r="D193" s="13"/>
      <c r="E193" s="13"/>
    </row>
    <row r="194" spans="3:5" ht="13.5">
      <c r="C194" s="13" t="s">
        <v>460</v>
      </c>
      <c r="D194" s="13"/>
      <c r="E194" s="13"/>
    </row>
    <row r="195" spans="3:5" ht="13.5">
      <c r="C195" s="13" t="s">
        <v>460</v>
      </c>
      <c r="D195" s="13"/>
      <c r="E195" s="13"/>
    </row>
    <row r="196" spans="3:5" ht="13.5">
      <c r="C196" s="13" t="s">
        <v>460</v>
      </c>
      <c r="D196" s="13"/>
      <c r="E196" s="13"/>
    </row>
    <row r="197" spans="3:5" ht="13.5">
      <c r="C197" s="13" t="s">
        <v>460</v>
      </c>
      <c r="D197" s="13"/>
      <c r="E197" s="13"/>
    </row>
    <row r="198" spans="3:5" ht="13.5">
      <c r="C198" s="13" t="s">
        <v>460</v>
      </c>
      <c r="D198" s="13"/>
      <c r="E198" s="13"/>
    </row>
    <row r="199" spans="3:5" ht="13.5">
      <c r="C199" s="13" t="s">
        <v>460</v>
      </c>
      <c r="D199" s="13"/>
      <c r="E199" s="13"/>
    </row>
    <row r="200" spans="3:5" ht="13.5">
      <c r="C200" s="13" t="s">
        <v>460</v>
      </c>
      <c r="D200" s="13"/>
      <c r="E200" s="13"/>
    </row>
    <row r="201" spans="3:5" ht="13.5">
      <c r="C201" s="13" t="s">
        <v>460</v>
      </c>
      <c r="D201" s="13"/>
      <c r="E201" s="13"/>
    </row>
    <row r="202" spans="3:5" ht="13.5">
      <c r="C202" s="13" t="s">
        <v>460</v>
      </c>
      <c r="D202" s="13"/>
      <c r="E202" s="13"/>
    </row>
    <row r="203" spans="3:5" ht="13.5">
      <c r="C203" s="13" t="s">
        <v>460</v>
      </c>
      <c r="D203" s="13"/>
      <c r="E203" s="13"/>
    </row>
    <row r="204" spans="3:5" ht="13.5">
      <c r="C204" s="13" t="s">
        <v>460</v>
      </c>
      <c r="D204" s="13"/>
      <c r="E204" s="13"/>
    </row>
    <row r="205" spans="3:5" ht="13.5">
      <c r="C205" s="13" t="s">
        <v>460</v>
      </c>
      <c r="D205" s="13"/>
      <c r="E205" s="13"/>
    </row>
    <row r="206" spans="3:5" ht="13.5">
      <c r="C206" s="13" t="s">
        <v>460</v>
      </c>
      <c r="D206" s="13"/>
      <c r="E206" s="13"/>
    </row>
    <row r="207" spans="3:5" ht="13.5">
      <c r="C207" s="13" t="s">
        <v>460</v>
      </c>
      <c r="D207" s="13"/>
      <c r="E207" s="13"/>
    </row>
    <row r="208" spans="3:5" ht="13.5">
      <c r="C208" s="13" t="s">
        <v>460</v>
      </c>
      <c r="D208" s="13"/>
      <c r="E208" s="13"/>
    </row>
    <row r="209" spans="3:5" ht="13.5">
      <c r="C209" s="13" t="s">
        <v>460</v>
      </c>
      <c r="D209" s="13"/>
      <c r="E209" s="13"/>
    </row>
    <row r="210" spans="3:5" ht="13.5">
      <c r="C210" s="13" t="s">
        <v>460</v>
      </c>
      <c r="D210" s="13"/>
      <c r="E210" s="13"/>
    </row>
    <row r="211" spans="3:5" ht="13.5">
      <c r="C211" s="13" t="s">
        <v>460</v>
      </c>
      <c r="D211" s="13"/>
      <c r="E211" s="13"/>
    </row>
    <row r="212" spans="3:5" ht="13.5">
      <c r="C212" s="13" t="s">
        <v>460</v>
      </c>
      <c r="D212" s="13"/>
      <c r="E212" s="13"/>
    </row>
    <row r="213" spans="3:5" ht="13.5">
      <c r="C213" s="13" t="s">
        <v>460</v>
      </c>
      <c r="D213" s="13"/>
      <c r="E213" s="13"/>
    </row>
    <row r="214" spans="3:5" ht="13.5">
      <c r="C214" s="13" t="s">
        <v>460</v>
      </c>
      <c r="D214" s="13"/>
      <c r="E214" s="13"/>
    </row>
    <row r="215" spans="3:5" ht="13.5">
      <c r="C215" s="13" t="s">
        <v>460</v>
      </c>
      <c r="D215" s="13"/>
      <c r="E215" s="13"/>
    </row>
    <row r="216" spans="3:5" ht="13.5">
      <c r="C216" s="13" t="s">
        <v>460</v>
      </c>
      <c r="D216" s="13"/>
      <c r="E216" s="13"/>
    </row>
    <row r="217" spans="3:5" ht="13.5">
      <c r="C217" s="13" t="s">
        <v>460</v>
      </c>
      <c r="D217" s="13"/>
      <c r="E217" s="13"/>
    </row>
    <row r="218" spans="3:5" ht="13.5">
      <c r="C218" s="13" t="s">
        <v>460</v>
      </c>
      <c r="D218" s="13"/>
      <c r="E218" s="13"/>
    </row>
    <row r="219" spans="3:5" ht="13.5">
      <c r="C219" s="13" t="s">
        <v>460</v>
      </c>
      <c r="D219" s="13"/>
      <c r="E219" s="13"/>
    </row>
    <row r="220" spans="3:5" ht="13.5">
      <c r="C220" s="13" t="s">
        <v>460</v>
      </c>
      <c r="D220" s="13"/>
      <c r="E220" s="13"/>
    </row>
    <row r="221" spans="3:5" ht="13.5">
      <c r="C221" s="13" t="s">
        <v>460</v>
      </c>
      <c r="D221" s="13"/>
      <c r="E221" s="13"/>
    </row>
    <row r="222" spans="3:5" ht="13.5">
      <c r="C222" s="13" t="s">
        <v>460</v>
      </c>
      <c r="D222" s="13"/>
      <c r="E222" s="13"/>
    </row>
    <row r="223" spans="3:5" ht="13.5">
      <c r="C223" s="13" t="s">
        <v>460</v>
      </c>
      <c r="D223" s="13"/>
      <c r="E223" s="13"/>
    </row>
    <row r="224" spans="3:5" ht="13.5">
      <c r="C224" s="13" t="s">
        <v>460</v>
      </c>
      <c r="D224" s="13"/>
      <c r="E224" s="13"/>
    </row>
    <row r="225" spans="3:5" ht="13.5">
      <c r="C225" s="13" t="s">
        <v>460</v>
      </c>
      <c r="D225" s="13"/>
      <c r="E225" s="13"/>
    </row>
    <row r="226" spans="3:5" ht="13.5">
      <c r="C226" s="13" t="s">
        <v>460</v>
      </c>
      <c r="D226" s="13"/>
      <c r="E226" s="13"/>
    </row>
    <row r="227" spans="3:5" ht="13.5">
      <c r="C227" s="13" t="s">
        <v>460</v>
      </c>
      <c r="D227" s="13"/>
      <c r="E227" s="13"/>
    </row>
    <row r="228" spans="3:5" ht="13.5">
      <c r="C228" s="13" t="s">
        <v>460</v>
      </c>
      <c r="D228" s="13"/>
      <c r="E228" s="13"/>
    </row>
    <row r="229" spans="3:5" ht="13.5">
      <c r="C229" s="13" t="s">
        <v>460</v>
      </c>
      <c r="D229" s="13"/>
      <c r="E229" s="13"/>
    </row>
    <row r="230" spans="3:5" ht="13.5">
      <c r="C230" s="13" t="s">
        <v>460</v>
      </c>
      <c r="D230" s="13"/>
      <c r="E230" s="13"/>
    </row>
    <row r="231" spans="3:5" ht="13.5">
      <c r="C231" s="13" t="s">
        <v>460</v>
      </c>
      <c r="D231" s="13"/>
      <c r="E231" s="13"/>
    </row>
    <row r="232" spans="3:5" ht="13.5">
      <c r="C232" s="13" t="s">
        <v>460</v>
      </c>
      <c r="D232" s="13"/>
      <c r="E232" s="13"/>
    </row>
    <row r="233" spans="3:5" ht="13.5">
      <c r="C233" s="13" t="s">
        <v>460</v>
      </c>
      <c r="D233" s="13"/>
      <c r="E233" s="13"/>
    </row>
    <row r="234" spans="3:5" ht="13.5">
      <c r="C234" s="13" t="s">
        <v>460</v>
      </c>
      <c r="D234" s="13"/>
      <c r="E234" s="13"/>
    </row>
    <row r="235" spans="3:5" ht="13.5">
      <c r="C235" s="13" t="s">
        <v>460</v>
      </c>
      <c r="D235" s="13"/>
      <c r="E235" s="13"/>
    </row>
    <row r="236" spans="3:5" ht="13.5">
      <c r="C236" s="13" t="s">
        <v>460</v>
      </c>
      <c r="D236" s="13"/>
      <c r="E236" s="13"/>
    </row>
    <row r="237" spans="3:5" ht="13.5">
      <c r="C237" s="13" t="s">
        <v>460</v>
      </c>
      <c r="D237" s="13"/>
      <c r="E237" s="13"/>
    </row>
    <row r="238" spans="3:5" ht="13.5">
      <c r="C238" s="13" t="s">
        <v>460</v>
      </c>
      <c r="D238" s="13"/>
      <c r="E238" s="13"/>
    </row>
    <row r="239" spans="3:5" ht="13.5">
      <c r="C239" s="13" t="s">
        <v>460</v>
      </c>
      <c r="D239" s="13"/>
      <c r="E239" s="13"/>
    </row>
    <row r="240" spans="3:5" ht="13.5">
      <c r="C240" s="13" t="s">
        <v>460</v>
      </c>
      <c r="D240" s="13"/>
      <c r="E240" s="13"/>
    </row>
    <row r="241" spans="3:5" ht="13.5">
      <c r="C241" s="13" t="s">
        <v>460</v>
      </c>
      <c r="D241" s="13"/>
      <c r="E241" s="13"/>
    </row>
    <row r="242" spans="3:5" ht="13.5">
      <c r="C242" s="13" t="s">
        <v>460</v>
      </c>
      <c r="D242" s="13"/>
      <c r="E242" s="13"/>
    </row>
    <row r="243" spans="3:5" ht="13.5">
      <c r="C243" s="13" t="s">
        <v>460</v>
      </c>
      <c r="D243" s="13"/>
      <c r="E243" s="13"/>
    </row>
    <row r="244" spans="3:5" ht="13.5">
      <c r="C244" s="13" t="s">
        <v>460</v>
      </c>
      <c r="D244" s="13"/>
      <c r="E244" s="13"/>
    </row>
    <row r="245" spans="3:5" ht="13.5">
      <c r="C245" s="13" t="s">
        <v>460</v>
      </c>
      <c r="D245" s="13"/>
      <c r="E245" s="13"/>
    </row>
    <row r="246" spans="3:5" ht="13.5">
      <c r="C246" s="13" t="s">
        <v>460</v>
      </c>
      <c r="D246" s="13"/>
      <c r="E246" s="13"/>
    </row>
    <row r="247" spans="3:5" ht="13.5">
      <c r="C247" s="13" t="s">
        <v>460</v>
      </c>
      <c r="D247" s="13"/>
      <c r="E247" s="13"/>
    </row>
    <row r="248" spans="3:5" ht="13.5">
      <c r="C248" s="13" t="s">
        <v>460</v>
      </c>
      <c r="D248" s="13"/>
      <c r="E248" s="13"/>
    </row>
    <row r="249" spans="3:5" ht="13.5">
      <c r="C249" s="13" t="s">
        <v>460</v>
      </c>
      <c r="D249" s="13"/>
      <c r="E249" s="13"/>
    </row>
    <row r="250" spans="3:5" ht="13.5">
      <c r="C250" s="13" t="s">
        <v>460</v>
      </c>
      <c r="D250" s="13"/>
      <c r="E250" s="13"/>
    </row>
    <row r="251" spans="3:5" ht="13.5">
      <c r="C251" s="13" t="s">
        <v>460</v>
      </c>
      <c r="D251" s="13"/>
      <c r="E251" s="13"/>
    </row>
    <row r="252" spans="3:5" ht="13.5">
      <c r="C252" s="13" t="s">
        <v>460</v>
      </c>
      <c r="D252" s="13"/>
      <c r="E252" s="13"/>
    </row>
    <row r="253" spans="3:5" ht="13.5">
      <c r="C253" s="13" t="s">
        <v>460</v>
      </c>
      <c r="D253" s="13"/>
      <c r="E253" s="13"/>
    </row>
    <row r="254" spans="3:5" ht="13.5">
      <c r="C254" s="13" t="s">
        <v>460</v>
      </c>
      <c r="D254" s="13"/>
      <c r="E254" s="13"/>
    </row>
    <row r="255" spans="3:5" ht="13.5">
      <c r="C255" s="13" t="s">
        <v>460</v>
      </c>
      <c r="D255" s="13"/>
      <c r="E255" s="13"/>
    </row>
    <row r="256" spans="3:5" ht="13.5">
      <c r="C256" s="13" t="s">
        <v>460</v>
      </c>
      <c r="D256" s="13"/>
      <c r="E256" s="13"/>
    </row>
    <row r="257" spans="3:5" ht="13.5">
      <c r="C257" s="13" t="s">
        <v>460</v>
      </c>
      <c r="D257" s="13"/>
      <c r="E257" s="13"/>
    </row>
    <row r="258" spans="3:5" ht="13.5">
      <c r="C258" s="13" t="s">
        <v>460</v>
      </c>
      <c r="D258" s="13"/>
      <c r="E258" s="13"/>
    </row>
    <row r="259" spans="3:5" ht="13.5">
      <c r="C259" s="13" t="s">
        <v>460</v>
      </c>
      <c r="D259" s="13"/>
      <c r="E259" s="13"/>
    </row>
    <row r="260" spans="3:5" ht="13.5">
      <c r="C260" s="13" t="s">
        <v>460</v>
      </c>
      <c r="D260" s="13"/>
      <c r="E260" s="13"/>
    </row>
    <row r="261" spans="3:5" ht="13.5">
      <c r="C261" s="13" t="s">
        <v>460</v>
      </c>
      <c r="D261" s="13"/>
      <c r="E261" s="13"/>
    </row>
    <row r="262" spans="3:5" ht="13.5">
      <c r="C262" s="13" t="s">
        <v>460</v>
      </c>
      <c r="D262" s="13"/>
      <c r="E262" s="13"/>
    </row>
    <row r="263" spans="3:5" ht="13.5">
      <c r="C263" s="13" t="s">
        <v>460</v>
      </c>
      <c r="D263" s="13"/>
      <c r="E263" s="13"/>
    </row>
    <row r="264" spans="3:5" ht="13.5">
      <c r="C264" s="13" t="s">
        <v>460</v>
      </c>
      <c r="D264" s="13"/>
      <c r="E264" s="13"/>
    </row>
    <row r="265" spans="3:5" ht="13.5">
      <c r="C265" s="13" t="s">
        <v>460</v>
      </c>
      <c r="D265" s="13"/>
      <c r="E265" s="13"/>
    </row>
  </sheetData>
  <autoFilter ref="B2:N131">
    <filterColumn colId="2" showButton="0"/>
  </autoFilter>
  <mergeCells count="170">
    <mergeCell ref="P121:P132"/>
    <mergeCell ref="P115:P120"/>
    <mergeCell ref="P9:P48"/>
    <mergeCell ref="P57:P59"/>
    <mergeCell ref="P60:P62"/>
    <mergeCell ref="AK121:AK132"/>
    <mergeCell ref="AE125:AE132"/>
    <mergeCell ref="AB103:AB110"/>
    <mergeCell ref="AB111:AB120"/>
    <mergeCell ref="AK63:AK64"/>
    <mergeCell ref="AK65:AK66"/>
    <mergeCell ref="AK61:AK62"/>
    <mergeCell ref="S121:S132"/>
    <mergeCell ref="V121:V132"/>
    <mergeCell ref="Y121:Y132"/>
    <mergeCell ref="AB121:AB132"/>
    <mergeCell ref="S103:S110"/>
    <mergeCell ref="V103:V110"/>
    <mergeCell ref="Y103:Y110"/>
    <mergeCell ref="AE121:AE124"/>
    <mergeCell ref="AH121:AH132"/>
    <mergeCell ref="Y93:Y102"/>
    <mergeCell ref="AB93:AB102"/>
    <mergeCell ref="AH95:AH102"/>
    <mergeCell ref="AK95:AK102"/>
    <mergeCell ref="AB83:AB86"/>
    <mergeCell ref="AH75:AH76"/>
    <mergeCell ref="AE83:AE102"/>
    <mergeCell ref="AH83:AH94"/>
    <mergeCell ref="AN95:AN102"/>
    <mergeCell ref="AE103:AE110"/>
    <mergeCell ref="AH103:AH110"/>
    <mergeCell ref="AK103:AK110"/>
    <mergeCell ref="AN103:AN110"/>
    <mergeCell ref="P103:P110"/>
    <mergeCell ref="AN125:AN132"/>
    <mergeCell ref="P83:P102"/>
    <mergeCell ref="S83:S102"/>
    <mergeCell ref="V83:V102"/>
    <mergeCell ref="Y83:Y86"/>
    <mergeCell ref="AK83:AK94"/>
    <mergeCell ref="AN83:AN88"/>
    <mergeCell ref="Y87:Y88"/>
    <mergeCell ref="AB87:AB88"/>
    <mergeCell ref="AB89:AB92"/>
    <mergeCell ref="AN89:AN94"/>
    <mergeCell ref="Y89:Y90"/>
    <mergeCell ref="Y91:Y92"/>
    <mergeCell ref="S111:S120"/>
    <mergeCell ref="V111:V120"/>
    <mergeCell ref="Y111:Y120"/>
    <mergeCell ref="AE111:AE120"/>
    <mergeCell ref="AH111:AH112"/>
    <mergeCell ref="AK111:AK112"/>
    <mergeCell ref="AN111:AN114"/>
    <mergeCell ref="AH113:AH120"/>
    <mergeCell ref="AK113:AK120"/>
    <mergeCell ref="AN115:AN124"/>
    <mergeCell ref="P69:P70"/>
    <mergeCell ref="S69:S70"/>
    <mergeCell ref="V69:V70"/>
    <mergeCell ref="Y69:Y70"/>
    <mergeCell ref="AB69:AB70"/>
    <mergeCell ref="AE69:AE70"/>
    <mergeCell ref="AH69:AH74"/>
    <mergeCell ref="AK69:AK82"/>
    <mergeCell ref="AN69:AN74"/>
    <mergeCell ref="S71:S74"/>
    <mergeCell ref="V71:V82"/>
    <mergeCell ref="S78:S82"/>
    <mergeCell ref="P71:P82"/>
    <mergeCell ref="S75:S76"/>
    <mergeCell ref="AB71:AB76"/>
    <mergeCell ref="AB77:AB78"/>
    <mergeCell ref="AB79:AB82"/>
    <mergeCell ref="AN75:AN82"/>
    <mergeCell ref="AE77:AE82"/>
    <mergeCell ref="AH77:AH82"/>
    <mergeCell ref="Y71:Y82"/>
    <mergeCell ref="AE71:AE76"/>
    <mergeCell ref="P67:P68"/>
    <mergeCell ref="S67:S68"/>
    <mergeCell ref="V67:V68"/>
    <mergeCell ref="Y67:Y68"/>
    <mergeCell ref="AB67:AB68"/>
    <mergeCell ref="P63:P64"/>
    <mergeCell ref="P65:P66"/>
    <mergeCell ref="AK57:AK59"/>
    <mergeCell ref="AN57:AN59"/>
    <mergeCell ref="AN60:AN62"/>
    <mergeCell ref="Y63:Y66"/>
    <mergeCell ref="AB63:AB66"/>
    <mergeCell ref="AE67:AE68"/>
    <mergeCell ref="AH67:AH68"/>
    <mergeCell ref="AK67:AK68"/>
    <mergeCell ref="AN67:AN68"/>
    <mergeCell ref="P55:P56"/>
    <mergeCell ref="S55:S61"/>
    <mergeCell ref="V55:V61"/>
    <mergeCell ref="Y55:Y61"/>
    <mergeCell ref="AB55:AB56"/>
    <mergeCell ref="AE63:AE66"/>
    <mergeCell ref="AH63:AH66"/>
    <mergeCell ref="AN63:AN64"/>
    <mergeCell ref="AN65:AN66"/>
    <mergeCell ref="S63:S66"/>
    <mergeCell ref="V63:V66"/>
    <mergeCell ref="AE55:AE61"/>
    <mergeCell ref="AH55:AH56"/>
    <mergeCell ref="AK55:AK56"/>
    <mergeCell ref="AN55:AN56"/>
    <mergeCell ref="AB57:AB62"/>
    <mergeCell ref="AH57:AH62"/>
    <mergeCell ref="AN49:AN50"/>
    <mergeCell ref="P51:P54"/>
    <mergeCell ref="S51:S54"/>
    <mergeCell ref="V51:V54"/>
    <mergeCell ref="Y51:Y54"/>
    <mergeCell ref="AB51:AB54"/>
    <mergeCell ref="AE51:AE54"/>
    <mergeCell ref="AH53:AH54"/>
    <mergeCell ref="AK53:AK54"/>
    <mergeCell ref="AN53:AN54"/>
    <mergeCell ref="AK47:AK48"/>
    <mergeCell ref="P49:P50"/>
    <mergeCell ref="S49:S50"/>
    <mergeCell ref="V49:V50"/>
    <mergeCell ref="Y49:Y50"/>
    <mergeCell ref="AB49:AB50"/>
    <mergeCell ref="AE49:AE50"/>
    <mergeCell ref="AH49:AH50"/>
    <mergeCell ref="AK49:AK50"/>
    <mergeCell ref="AB42:AB48"/>
    <mergeCell ref="AN2:AP2"/>
    <mergeCell ref="S9:S48"/>
    <mergeCell ref="V9:V48"/>
    <mergeCell ref="Y9:Y48"/>
    <mergeCell ref="AB9:AB12"/>
    <mergeCell ref="AE9:AE48"/>
    <mergeCell ref="AH9:AH20"/>
    <mergeCell ref="AK9:AK20"/>
    <mergeCell ref="AN9:AN48"/>
    <mergeCell ref="AB13:AB19"/>
    <mergeCell ref="AB20:AB21"/>
    <mergeCell ref="AH21:AH25"/>
    <mergeCell ref="AK21:AK25"/>
    <mergeCell ref="AB22:AB25"/>
    <mergeCell ref="AB26:AB29"/>
    <mergeCell ref="AH26:AH43"/>
    <mergeCell ref="AK26:AK27"/>
    <mergeCell ref="AB30:AB31"/>
    <mergeCell ref="AB32:AB33"/>
    <mergeCell ref="AK32:AK43"/>
    <mergeCell ref="AB34:AB35"/>
    <mergeCell ref="AB36:AB39"/>
    <mergeCell ref="AK44:AK46"/>
    <mergeCell ref="AH47:AH48"/>
    <mergeCell ref="AK2:AM2"/>
    <mergeCell ref="AB40:AB41"/>
    <mergeCell ref="AH44:AH46"/>
    <mergeCell ref="D2:E2"/>
    <mergeCell ref="P2:R2"/>
    <mergeCell ref="S2:U2"/>
    <mergeCell ref="V2:X2"/>
    <mergeCell ref="Y2:AA2"/>
    <mergeCell ref="AB2:AD2"/>
    <mergeCell ref="AE2:AG2"/>
    <mergeCell ref="AH2:AJ2"/>
    <mergeCell ref="AK28:AK29"/>
    <mergeCell ref="AK30:AK31"/>
  </mergeCells>
  <phoneticPr fontId="46" type="noConversion"/>
  <conditionalFormatting sqref="N136">
    <cfRule type="containsText" dxfId="11" priority="4" operator="containsText" text="lcdif">
      <formula>NOT(ISERROR(SEARCH("lcdif",N136)))</formula>
    </cfRule>
  </conditionalFormatting>
  <conditionalFormatting sqref="F109">
    <cfRule type="colorScale" priority="2">
      <colorScale>
        <cfvo type="min"/>
        <cfvo type="max"/>
        <color rgb="FF00B0F0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5"/>
  <sheetViews>
    <sheetView zoomScale="115" zoomScaleNormal="115" workbookViewId="0">
      <pane xSplit="3" ySplit="2" topLeftCell="G3" activePane="bottomRight" state="frozen"/>
      <selection pane="topRight" activeCell="D1" sqref="D1"/>
      <selection pane="bottomLeft" activeCell="A3" sqref="A3"/>
      <selection pane="bottomRight" activeCell="A2" sqref="A2:N2"/>
    </sheetView>
  </sheetViews>
  <sheetFormatPr defaultRowHeight="15"/>
  <cols>
    <col min="1" max="1" width="23" style="313" customWidth="1"/>
    <col min="2" max="2" width="7.625" style="313" bestFit="1" customWidth="1"/>
    <col min="3" max="3" width="16.625" style="379" bestFit="1" customWidth="1"/>
    <col min="4" max="4" width="10.125" style="379" bestFit="1" customWidth="1"/>
    <col min="5" max="5" width="8.75" style="379" bestFit="1" customWidth="1"/>
    <col min="6" max="7" width="25.5" style="315" bestFit="1" customWidth="1"/>
    <col min="8" max="10" width="23.625" style="315" bestFit="1" customWidth="1"/>
    <col min="11" max="11" width="11.75" style="315" bestFit="1" customWidth="1"/>
    <col min="12" max="12" width="35.875" style="315" customWidth="1"/>
    <col min="13" max="13" width="25.5" style="315" bestFit="1" customWidth="1"/>
    <col min="14" max="14" width="22.375" style="315" bestFit="1" customWidth="1"/>
    <col min="15" max="16384" width="9" style="313"/>
  </cols>
  <sheetData>
    <row r="1" spans="2:14" thickBot="1">
      <c r="C1" s="314"/>
      <c r="D1" s="314"/>
      <c r="E1" s="314"/>
    </row>
    <row r="2" spans="2:14" ht="14.25">
      <c r="B2" s="384"/>
      <c r="C2" s="385" t="s">
        <v>682</v>
      </c>
      <c r="D2" s="410" t="s">
        <v>679</v>
      </c>
      <c r="E2" s="410"/>
      <c r="F2" s="386" t="s">
        <v>55</v>
      </c>
      <c r="G2" s="386" t="s">
        <v>56</v>
      </c>
      <c r="H2" s="386" t="s">
        <v>57</v>
      </c>
      <c r="I2" s="386" t="s">
        <v>58</v>
      </c>
      <c r="J2" s="386" t="s">
        <v>59</v>
      </c>
      <c r="K2" s="386" t="s">
        <v>60</v>
      </c>
      <c r="L2" s="386" t="s">
        <v>61</v>
      </c>
      <c r="M2" s="386" t="s">
        <v>62</v>
      </c>
      <c r="N2" s="387" t="s">
        <v>63</v>
      </c>
    </row>
    <row r="3" spans="2:14" s="315" customFormat="1" ht="14.25">
      <c r="B3" s="388" t="s">
        <v>789</v>
      </c>
      <c r="C3" s="389" t="s">
        <v>0</v>
      </c>
      <c r="D3" s="390"/>
      <c r="E3" s="390"/>
      <c r="F3" s="316" t="s">
        <v>832</v>
      </c>
      <c r="G3" s="391"/>
      <c r="H3" s="391"/>
      <c r="I3" s="391"/>
      <c r="J3" s="391"/>
      <c r="K3" s="391"/>
      <c r="L3" s="391"/>
      <c r="M3" s="391"/>
      <c r="N3" s="392" t="str">
        <f>F3</f>
        <v>tcu.TEST_MODE</v>
      </c>
    </row>
    <row r="4" spans="2:14" s="315" customFormat="1" ht="14.25">
      <c r="B4" s="388" t="s">
        <v>789</v>
      </c>
      <c r="C4" s="389" t="s">
        <v>1</v>
      </c>
      <c r="D4" s="390"/>
      <c r="E4" s="390"/>
      <c r="F4" s="316" t="s">
        <v>833</v>
      </c>
      <c r="G4" s="391"/>
      <c r="H4" s="391"/>
      <c r="I4" s="391"/>
      <c r="J4" s="391"/>
      <c r="K4" s="391"/>
      <c r="L4" s="391"/>
      <c r="M4" s="391"/>
      <c r="N4" s="392" t="str">
        <f>F4</f>
        <v>src.POR_B</v>
      </c>
    </row>
    <row r="5" spans="2:14" s="315" customFormat="1" ht="14.25">
      <c r="B5" s="388" t="s">
        <v>789</v>
      </c>
      <c r="C5" s="389" t="s">
        <v>2</v>
      </c>
      <c r="D5" s="390"/>
      <c r="E5" s="390"/>
      <c r="F5" s="316" t="s">
        <v>834</v>
      </c>
      <c r="G5" s="391"/>
      <c r="H5" s="391"/>
      <c r="I5" s="391"/>
      <c r="J5" s="391"/>
      <c r="K5" s="391"/>
      <c r="L5" s="391"/>
      <c r="M5" s="391"/>
      <c r="N5" s="392" t="str">
        <f>F5</f>
        <v>src.RESET_B</v>
      </c>
    </row>
    <row r="6" spans="2:14" s="315" customFormat="1" ht="14.25">
      <c r="B6" s="388" t="s">
        <v>789</v>
      </c>
      <c r="C6" s="389" t="s">
        <v>1137</v>
      </c>
      <c r="D6" s="390"/>
      <c r="E6" s="390"/>
      <c r="F6" s="391"/>
      <c r="G6" s="391"/>
      <c r="H6" s="391"/>
      <c r="I6" s="391"/>
      <c r="J6" s="391"/>
      <c r="K6" s="317" t="s">
        <v>1158</v>
      </c>
      <c r="L6" s="391"/>
      <c r="M6" s="318" t="s">
        <v>1279</v>
      </c>
      <c r="N6" s="392" t="str">
        <f>K6</f>
        <v>gpio5.IO[0]</v>
      </c>
    </row>
    <row r="7" spans="2:14" s="315" customFormat="1" ht="14.25">
      <c r="B7" s="388" t="s">
        <v>789</v>
      </c>
      <c r="C7" s="319" t="s">
        <v>791</v>
      </c>
      <c r="D7" s="320"/>
      <c r="E7" s="320"/>
      <c r="F7" s="316" t="s">
        <v>1257</v>
      </c>
      <c r="G7" s="391"/>
      <c r="H7" s="391"/>
      <c r="I7" s="391"/>
      <c r="J7" s="391"/>
      <c r="K7" s="317" t="s">
        <v>1159</v>
      </c>
      <c r="L7" s="391"/>
      <c r="M7" s="391"/>
      <c r="N7" s="392" t="str">
        <f>F7</f>
        <v>snvs_lp.PMIC_ON_REQ</v>
      </c>
    </row>
    <row r="8" spans="2:14" s="315" customFormat="1" ht="15" customHeight="1">
      <c r="B8" s="388" t="s">
        <v>789</v>
      </c>
      <c r="C8" s="319" t="s">
        <v>1155</v>
      </c>
      <c r="D8" s="320"/>
      <c r="E8" s="320"/>
      <c r="F8" s="316" t="s">
        <v>835</v>
      </c>
      <c r="G8" s="391"/>
      <c r="H8" s="391"/>
      <c r="I8" s="391"/>
      <c r="J8" s="391"/>
      <c r="K8" s="317" t="s">
        <v>1160</v>
      </c>
      <c r="L8" s="391"/>
      <c r="M8" s="391"/>
      <c r="N8" s="392" t="str">
        <f>F8</f>
        <v>ccm.PMIC_VSTBY_REQ</v>
      </c>
    </row>
    <row r="9" spans="2:14" s="315" customFormat="1" ht="15" customHeight="1">
      <c r="B9" s="388" t="s">
        <v>786</v>
      </c>
      <c r="C9" s="393" t="s">
        <v>1023</v>
      </c>
      <c r="D9" s="394"/>
      <c r="E9" s="394"/>
      <c r="F9" s="321" t="s">
        <v>836</v>
      </c>
      <c r="G9" s="322" t="s">
        <v>837</v>
      </c>
      <c r="H9" s="323" t="s">
        <v>1015</v>
      </c>
      <c r="I9" s="324" t="s">
        <v>838</v>
      </c>
      <c r="J9" s="395" t="s">
        <v>839</v>
      </c>
      <c r="K9" s="317" t="s">
        <v>364</v>
      </c>
      <c r="L9" s="325" t="s">
        <v>138</v>
      </c>
      <c r="M9" s="326" t="s">
        <v>155</v>
      </c>
      <c r="N9" s="327" t="str">
        <f>K9</f>
        <v>gpio4.IO[0]</v>
      </c>
    </row>
    <row r="10" spans="2:14" s="315" customFormat="1" ht="14.25">
      <c r="B10" s="388" t="s">
        <v>786</v>
      </c>
      <c r="C10" s="393" t="s">
        <v>1024</v>
      </c>
      <c r="D10" s="394"/>
      <c r="E10" s="394"/>
      <c r="F10" s="321" t="s">
        <v>840</v>
      </c>
      <c r="G10" s="322" t="s">
        <v>841</v>
      </c>
      <c r="H10" s="323" t="s">
        <v>1016</v>
      </c>
      <c r="I10" s="324" t="s">
        <v>842</v>
      </c>
      <c r="J10" s="395" t="s">
        <v>843</v>
      </c>
      <c r="K10" s="317" t="s">
        <v>367</v>
      </c>
      <c r="L10" s="325" t="s">
        <v>141</v>
      </c>
      <c r="M10" s="326" t="s">
        <v>159</v>
      </c>
      <c r="N10" s="327" t="str">
        <f t="shared" ref="N10:N73" si="0">K10</f>
        <v>gpio4.IO[1]</v>
      </c>
    </row>
    <row r="11" spans="2:14" s="315" customFormat="1" ht="14.25">
      <c r="B11" s="388" t="s">
        <v>786</v>
      </c>
      <c r="C11" s="393" t="s">
        <v>1025</v>
      </c>
      <c r="D11" s="394"/>
      <c r="E11" s="394"/>
      <c r="F11" s="321" t="s">
        <v>844</v>
      </c>
      <c r="G11" s="322" t="s">
        <v>845</v>
      </c>
      <c r="H11" s="323" t="s">
        <v>1017</v>
      </c>
      <c r="I11" s="324" t="s">
        <v>1190</v>
      </c>
      <c r="J11" s="395" t="s">
        <v>846</v>
      </c>
      <c r="K11" s="317" t="s">
        <v>370</v>
      </c>
      <c r="L11" s="325" t="s">
        <v>144</v>
      </c>
      <c r="M11" s="326" t="s">
        <v>163</v>
      </c>
      <c r="N11" s="327" t="str">
        <f t="shared" si="0"/>
        <v>gpio4.IO[2]</v>
      </c>
    </row>
    <row r="12" spans="2:14" s="315" customFormat="1" ht="14.25">
      <c r="B12" s="388" t="s">
        <v>786</v>
      </c>
      <c r="C12" s="393" t="s">
        <v>1026</v>
      </c>
      <c r="D12" s="394"/>
      <c r="E12" s="394"/>
      <c r="F12" s="321" t="s">
        <v>847</v>
      </c>
      <c r="G12" s="322" t="s">
        <v>848</v>
      </c>
      <c r="H12" s="323" t="s">
        <v>1018</v>
      </c>
      <c r="I12" s="324" t="s">
        <v>1191</v>
      </c>
      <c r="J12" s="395" t="s">
        <v>849</v>
      </c>
      <c r="K12" s="317" t="s">
        <v>373</v>
      </c>
      <c r="L12" s="325" t="s">
        <v>147</v>
      </c>
      <c r="M12" s="326" t="s">
        <v>167</v>
      </c>
      <c r="N12" s="327" t="str">
        <f t="shared" si="0"/>
        <v>gpio4.IO[3]</v>
      </c>
    </row>
    <row r="13" spans="2:14" s="315" customFormat="1" ht="14.25">
      <c r="B13" s="388" t="s">
        <v>786</v>
      </c>
      <c r="C13" s="393" t="s">
        <v>1027</v>
      </c>
      <c r="D13" s="394"/>
      <c r="E13" s="394"/>
      <c r="F13" s="321" t="s">
        <v>850</v>
      </c>
      <c r="G13" s="322" t="s">
        <v>851</v>
      </c>
      <c r="H13" s="396" t="s">
        <v>90</v>
      </c>
      <c r="I13" s="324" t="s">
        <v>1192</v>
      </c>
      <c r="J13" s="395" t="s">
        <v>852</v>
      </c>
      <c r="K13" s="317" t="s">
        <v>376</v>
      </c>
      <c r="L13" s="325" t="s">
        <v>150</v>
      </c>
      <c r="M13" s="328" t="s">
        <v>171</v>
      </c>
      <c r="N13" s="327" t="str">
        <f t="shared" si="0"/>
        <v>gpio4.IO[4]</v>
      </c>
    </row>
    <row r="14" spans="2:14" s="315" customFormat="1" ht="14.25">
      <c r="B14" s="388" t="s">
        <v>786</v>
      </c>
      <c r="C14" s="393" t="s">
        <v>1028</v>
      </c>
      <c r="D14" s="394"/>
      <c r="E14" s="394"/>
      <c r="F14" s="321" t="s">
        <v>853</v>
      </c>
      <c r="G14" s="322" t="s">
        <v>854</v>
      </c>
      <c r="H14" s="396" t="s">
        <v>75</v>
      </c>
      <c r="I14" s="324" t="s">
        <v>1193</v>
      </c>
      <c r="J14" s="395" t="s">
        <v>855</v>
      </c>
      <c r="K14" s="317" t="s">
        <v>379</v>
      </c>
      <c r="L14" s="325" t="s">
        <v>154</v>
      </c>
      <c r="M14" s="328" t="s">
        <v>175</v>
      </c>
      <c r="N14" s="327" t="str">
        <f t="shared" si="0"/>
        <v>gpio4.IO[5]</v>
      </c>
    </row>
    <row r="15" spans="2:14" s="315" customFormat="1" ht="14.25">
      <c r="B15" s="388" t="s">
        <v>786</v>
      </c>
      <c r="C15" s="393" t="s">
        <v>1029</v>
      </c>
      <c r="D15" s="394"/>
      <c r="E15" s="394"/>
      <c r="F15" s="321" t="s">
        <v>857</v>
      </c>
      <c r="G15" s="322" t="s">
        <v>858</v>
      </c>
      <c r="H15" s="396" t="s">
        <v>81</v>
      </c>
      <c r="I15" s="324" t="s">
        <v>1194</v>
      </c>
      <c r="J15" s="395" t="s">
        <v>859</v>
      </c>
      <c r="K15" s="317" t="s">
        <v>382</v>
      </c>
      <c r="L15" s="325" t="s">
        <v>158</v>
      </c>
      <c r="M15" s="328" t="s">
        <v>179</v>
      </c>
      <c r="N15" s="327" t="str">
        <f t="shared" si="0"/>
        <v>gpio4.IO[6]</v>
      </c>
    </row>
    <row r="16" spans="2:14" s="315" customFormat="1" ht="14.25">
      <c r="B16" s="388" t="s">
        <v>786</v>
      </c>
      <c r="C16" s="393" t="s">
        <v>1030</v>
      </c>
      <c r="D16" s="394"/>
      <c r="E16" s="394"/>
      <c r="F16" s="321" t="s">
        <v>860</v>
      </c>
      <c r="G16" s="322" t="s">
        <v>861</v>
      </c>
      <c r="H16" s="396" t="s">
        <v>70</v>
      </c>
      <c r="I16" s="324" t="s">
        <v>1195</v>
      </c>
      <c r="J16" s="395" t="s">
        <v>862</v>
      </c>
      <c r="K16" s="317" t="s">
        <v>385</v>
      </c>
      <c r="L16" s="325" t="s">
        <v>162</v>
      </c>
      <c r="M16" s="328" t="s">
        <v>184</v>
      </c>
      <c r="N16" s="327" t="str">
        <f t="shared" si="0"/>
        <v>gpio4.IO[7]</v>
      </c>
    </row>
    <row r="17" spans="2:14" s="315" customFormat="1" ht="14.25">
      <c r="B17" s="388" t="s">
        <v>786</v>
      </c>
      <c r="C17" s="393" t="s">
        <v>1031</v>
      </c>
      <c r="D17" s="394"/>
      <c r="E17" s="394"/>
      <c r="F17" s="321" t="s">
        <v>863</v>
      </c>
      <c r="G17" s="322" t="s">
        <v>864</v>
      </c>
      <c r="H17" s="396" t="s">
        <v>86</v>
      </c>
      <c r="I17" s="324" t="s">
        <v>1203</v>
      </c>
      <c r="J17" s="395" t="s">
        <v>865</v>
      </c>
      <c r="K17" s="317" t="s">
        <v>389</v>
      </c>
      <c r="L17" s="325" t="s">
        <v>166</v>
      </c>
      <c r="M17" s="328" t="s">
        <v>189</v>
      </c>
      <c r="N17" s="327" t="str">
        <f t="shared" si="0"/>
        <v>gpio4.IO[8]</v>
      </c>
    </row>
    <row r="18" spans="2:14" s="315" customFormat="1" ht="14.25">
      <c r="B18" s="388" t="s">
        <v>786</v>
      </c>
      <c r="C18" s="393" t="s">
        <v>1032</v>
      </c>
      <c r="D18" s="394"/>
      <c r="E18" s="394"/>
      <c r="F18" s="321" t="s">
        <v>866</v>
      </c>
      <c r="G18" s="322" t="s">
        <v>867</v>
      </c>
      <c r="H18" s="396" t="s">
        <v>416</v>
      </c>
      <c r="I18" s="329" t="s">
        <v>1184</v>
      </c>
      <c r="J18" s="395" t="s">
        <v>868</v>
      </c>
      <c r="K18" s="317" t="s">
        <v>392</v>
      </c>
      <c r="L18" s="325" t="s">
        <v>170</v>
      </c>
      <c r="M18" s="328" t="s">
        <v>193</v>
      </c>
      <c r="N18" s="327" t="str">
        <f t="shared" si="0"/>
        <v>gpio4.IO[9]</v>
      </c>
    </row>
    <row r="19" spans="2:14" s="315" customFormat="1" ht="14.25">
      <c r="B19" s="388" t="s">
        <v>786</v>
      </c>
      <c r="C19" s="393" t="s">
        <v>1033</v>
      </c>
      <c r="D19" s="394"/>
      <c r="E19" s="394"/>
      <c r="F19" s="321" t="s">
        <v>869</v>
      </c>
      <c r="G19" s="322" t="s">
        <v>870</v>
      </c>
      <c r="H19" s="396" t="s">
        <v>388</v>
      </c>
      <c r="I19" s="329" t="s">
        <v>1185</v>
      </c>
      <c r="J19" s="395" t="s">
        <v>871</v>
      </c>
      <c r="K19" s="317" t="s">
        <v>395</v>
      </c>
      <c r="L19" s="325" t="s">
        <v>174</v>
      </c>
      <c r="M19" s="328" t="s">
        <v>197</v>
      </c>
      <c r="N19" s="327" t="str">
        <f t="shared" si="0"/>
        <v>gpio4.IO[10]</v>
      </c>
    </row>
    <row r="20" spans="2:14" s="315" customFormat="1" ht="14.25">
      <c r="B20" s="388" t="s">
        <v>786</v>
      </c>
      <c r="C20" s="393" t="s">
        <v>1034</v>
      </c>
      <c r="D20" s="394"/>
      <c r="E20" s="394"/>
      <c r="F20" s="321" t="s">
        <v>872</v>
      </c>
      <c r="G20" s="322" t="s">
        <v>873</v>
      </c>
      <c r="H20" s="330" t="s">
        <v>1161</v>
      </c>
      <c r="I20" s="331" t="s">
        <v>134</v>
      </c>
      <c r="J20" s="395" t="s">
        <v>874</v>
      </c>
      <c r="K20" s="317" t="s">
        <v>398</v>
      </c>
      <c r="L20" s="325" t="s">
        <v>178</v>
      </c>
      <c r="M20" s="328" t="s">
        <v>201</v>
      </c>
      <c r="N20" s="327" t="str">
        <f t="shared" si="0"/>
        <v>gpio4.IO[11]</v>
      </c>
    </row>
    <row r="21" spans="2:14" s="315" customFormat="1" ht="14.25">
      <c r="B21" s="388" t="s">
        <v>786</v>
      </c>
      <c r="C21" s="393" t="s">
        <v>1035</v>
      </c>
      <c r="D21" s="394"/>
      <c r="E21" s="394"/>
      <c r="F21" s="332" t="s">
        <v>875</v>
      </c>
      <c r="G21" s="324" t="s">
        <v>876</v>
      </c>
      <c r="H21" s="330" t="s">
        <v>1162</v>
      </c>
      <c r="I21" s="331" t="s">
        <v>105</v>
      </c>
      <c r="J21" s="322" t="s">
        <v>878</v>
      </c>
      <c r="K21" s="317" t="s">
        <v>401</v>
      </c>
      <c r="L21" s="325" t="s">
        <v>183</v>
      </c>
      <c r="M21" s="328" t="s">
        <v>205</v>
      </c>
      <c r="N21" s="327" t="str">
        <f t="shared" si="0"/>
        <v>gpio4.IO[12]</v>
      </c>
    </row>
    <row r="22" spans="2:14" s="315" customFormat="1" ht="14.25">
      <c r="B22" s="388" t="s">
        <v>786</v>
      </c>
      <c r="C22" s="393" t="s">
        <v>1036</v>
      </c>
      <c r="D22" s="394"/>
      <c r="E22" s="394"/>
      <c r="F22" s="332" t="s">
        <v>879</v>
      </c>
      <c r="G22" s="324" t="s">
        <v>880</v>
      </c>
      <c r="H22" s="333" t="s">
        <v>756</v>
      </c>
      <c r="I22" s="397" t="s">
        <v>79</v>
      </c>
      <c r="J22" s="322" t="s">
        <v>882</v>
      </c>
      <c r="K22" s="317" t="s">
        <v>404</v>
      </c>
      <c r="L22" s="325" t="s">
        <v>188</v>
      </c>
      <c r="M22" s="328" t="s">
        <v>209</v>
      </c>
      <c r="N22" s="327" t="str">
        <f t="shared" si="0"/>
        <v>gpio4.IO[13]</v>
      </c>
    </row>
    <row r="23" spans="2:14" s="315" customFormat="1" ht="14.25">
      <c r="B23" s="388" t="s">
        <v>786</v>
      </c>
      <c r="C23" s="393" t="s">
        <v>1037</v>
      </c>
      <c r="D23" s="394"/>
      <c r="E23" s="394"/>
      <c r="F23" s="332" t="s">
        <v>883</v>
      </c>
      <c r="G23" s="324" t="s">
        <v>1205</v>
      </c>
      <c r="H23" s="333" t="s">
        <v>757</v>
      </c>
      <c r="I23" s="397" t="s">
        <v>84</v>
      </c>
      <c r="J23" s="334" t="s">
        <v>1004</v>
      </c>
      <c r="K23" s="317" t="s">
        <v>407</v>
      </c>
      <c r="L23" s="325" t="s">
        <v>192</v>
      </c>
      <c r="M23" s="328" t="s">
        <v>213</v>
      </c>
      <c r="N23" s="327" t="str">
        <f t="shared" si="0"/>
        <v>gpio4.IO[14]</v>
      </c>
    </row>
    <row r="24" spans="2:14" s="315" customFormat="1" ht="14.25">
      <c r="B24" s="388" t="s">
        <v>786</v>
      </c>
      <c r="C24" s="393" t="s">
        <v>1038</v>
      </c>
      <c r="D24" s="394"/>
      <c r="E24" s="394"/>
      <c r="F24" s="332" t="s">
        <v>885</v>
      </c>
      <c r="G24" s="324" t="s">
        <v>886</v>
      </c>
      <c r="H24" s="333" t="s">
        <v>758</v>
      </c>
      <c r="I24" s="396" t="s">
        <v>66</v>
      </c>
      <c r="J24" s="335" t="s">
        <v>887</v>
      </c>
      <c r="K24" s="317" t="s">
        <v>410</v>
      </c>
      <c r="L24" s="325" t="s">
        <v>196</v>
      </c>
      <c r="M24" s="328" t="s">
        <v>217</v>
      </c>
      <c r="N24" s="327" t="str">
        <f t="shared" si="0"/>
        <v>gpio4.IO[15]</v>
      </c>
    </row>
    <row r="25" spans="2:14" s="315" customFormat="1" ht="14.25">
      <c r="B25" s="388" t="s">
        <v>786</v>
      </c>
      <c r="C25" s="393" t="s">
        <v>1039</v>
      </c>
      <c r="D25" s="394"/>
      <c r="E25" s="394"/>
      <c r="F25" s="332" t="s">
        <v>888</v>
      </c>
      <c r="G25" s="324" t="s">
        <v>889</v>
      </c>
      <c r="H25" s="333" t="s">
        <v>759</v>
      </c>
      <c r="I25" s="396" t="s">
        <v>132</v>
      </c>
      <c r="J25" s="335" t="s">
        <v>890</v>
      </c>
      <c r="K25" s="317" t="s">
        <v>413</v>
      </c>
      <c r="L25" s="336" t="s">
        <v>411</v>
      </c>
      <c r="M25" s="328" t="s">
        <v>221</v>
      </c>
      <c r="N25" s="327" t="str">
        <f t="shared" si="0"/>
        <v>gpio4.IO[16]</v>
      </c>
    </row>
    <row r="26" spans="2:14" s="315" customFormat="1" ht="15" customHeight="1">
      <c r="B26" s="388" t="s">
        <v>786</v>
      </c>
      <c r="C26" s="393" t="s">
        <v>1040</v>
      </c>
      <c r="D26" s="394"/>
      <c r="E26" s="394"/>
      <c r="F26" s="332" t="s">
        <v>891</v>
      </c>
      <c r="G26" s="322" t="s">
        <v>892</v>
      </c>
      <c r="H26" s="333" t="s">
        <v>766</v>
      </c>
      <c r="I26" s="329" t="s">
        <v>1186</v>
      </c>
      <c r="J26" s="335" t="s">
        <v>893</v>
      </c>
      <c r="K26" s="317" t="s">
        <v>434</v>
      </c>
      <c r="L26" s="336" t="s">
        <v>1258</v>
      </c>
      <c r="M26" s="328" t="s">
        <v>225</v>
      </c>
      <c r="N26" s="327" t="str">
        <f t="shared" si="0"/>
        <v>gpio4.IO[17]</v>
      </c>
    </row>
    <row r="27" spans="2:14" s="315" customFormat="1" ht="14.25">
      <c r="B27" s="388" t="s">
        <v>786</v>
      </c>
      <c r="C27" s="393" t="s">
        <v>1041</v>
      </c>
      <c r="D27" s="394"/>
      <c r="E27" s="394"/>
      <c r="F27" s="321" t="s">
        <v>894</v>
      </c>
      <c r="G27" s="322" t="s">
        <v>895</v>
      </c>
      <c r="H27" s="333" t="s">
        <v>767</v>
      </c>
      <c r="I27" s="329" t="s">
        <v>1188</v>
      </c>
      <c r="J27" s="335" t="s">
        <v>896</v>
      </c>
      <c r="K27" s="317" t="s">
        <v>436</v>
      </c>
      <c r="L27" s="336" t="s">
        <v>1255</v>
      </c>
      <c r="M27" s="328" t="s">
        <v>229</v>
      </c>
      <c r="N27" s="327" t="str">
        <f t="shared" si="0"/>
        <v>gpio4.IO[18]</v>
      </c>
    </row>
    <row r="28" spans="2:14" s="315" customFormat="1" ht="14.25">
      <c r="B28" s="388" t="s">
        <v>786</v>
      </c>
      <c r="C28" s="393" t="s">
        <v>1042</v>
      </c>
      <c r="D28" s="394"/>
      <c r="E28" s="394"/>
      <c r="F28" s="321" t="s">
        <v>897</v>
      </c>
      <c r="G28" s="322" t="s">
        <v>898</v>
      </c>
      <c r="H28" s="333" t="s">
        <v>764</v>
      </c>
      <c r="I28" s="337" t="s">
        <v>741</v>
      </c>
      <c r="J28" s="335" t="s">
        <v>899</v>
      </c>
      <c r="K28" s="317" t="s">
        <v>438</v>
      </c>
      <c r="L28" s="336" t="s">
        <v>1256</v>
      </c>
      <c r="M28" s="328" t="s">
        <v>232</v>
      </c>
      <c r="N28" s="327" t="str">
        <f t="shared" si="0"/>
        <v>gpio4.IO[19]</v>
      </c>
    </row>
    <row r="29" spans="2:14" s="315" customFormat="1" ht="14.25">
      <c r="B29" s="388" t="s">
        <v>786</v>
      </c>
      <c r="C29" s="393" t="s">
        <v>1043</v>
      </c>
      <c r="D29" s="394"/>
      <c r="E29" s="394"/>
      <c r="F29" s="321" t="s">
        <v>900</v>
      </c>
      <c r="G29" s="322" t="s">
        <v>901</v>
      </c>
      <c r="H29" s="333" t="s">
        <v>765</v>
      </c>
      <c r="I29" s="337" t="s">
        <v>742</v>
      </c>
      <c r="J29" s="335" t="s">
        <v>902</v>
      </c>
      <c r="K29" s="317" t="s">
        <v>440</v>
      </c>
      <c r="L29" s="338" t="s">
        <v>365</v>
      </c>
      <c r="M29" s="328" t="s">
        <v>235</v>
      </c>
      <c r="N29" s="327" t="str">
        <f t="shared" si="0"/>
        <v>gpio4.IO[20]</v>
      </c>
    </row>
    <row r="30" spans="2:14" s="315" customFormat="1" ht="14.25">
      <c r="B30" s="388" t="s">
        <v>786</v>
      </c>
      <c r="C30" s="393" t="s">
        <v>1044</v>
      </c>
      <c r="D30" s="394"/>
      <c r="E30" s="394"/>
      <c r="F30" s="321" t="s">
        <v>903</v>
      </c>
      <c r="G30" s="322" t="s">
        <v>904</v>
      </c>
      <c r="H30" s="330" t="s">
        <v>1163</v>
      </c>
      <c r="I30" s="337" t="s">
        <v>753</v>
      </c>
      <c r="J30" s="335" t="s">
        <v>905</v>
      </c>
      <c r="K30" s="317" t="s">
        <v>442</v>
      </c>
      <c r="L30" s="338" t="s">
        <v>368</v>
      </c>
      <c r="M30" s="328" t="s">
        <v>238</v>
      </c>
      <c r="N30" s="327" t="str">
        <f t="shared" si="0"/>
        <v>gpio4.IO[21]</v>
      </c>
    </row>
    <row r="31" spans="2:14" s="315" customFormat="1" ht="14.25">
      <c r="B31" s="388" t="s">
        <v>786</v>
      </c>
      <c r="C31" s="393" t="s">
        <v>1045</v>
      </c>
      <c r="D31" s="394"/>
      <c r="E31" s="394"/>
      <c r="F31" s="321" t="s">
        <v>906</v>
      </c>
      <c r="G31" s="322" t="s">
        <v>907</v>
      </c>
      <c r="H31" s="330" t="s">
        <v>1164</v>
      </c>
      <c r="I31" s="337" t="s">
        <v>740</v>
      </c>
      <c r="J31" s="335" t="s">
        <v>908</v>
      </c>
      <c r="K31" s="317" t="s">
        <v>444</v>
      </c>
      <c r="L31" s="338" t="s">
        <v>371</v>
      </c>
      <c r="M31" s="328" t="s">
        <v>241</v>
      </c>
      <c r="N31" s="327" t="str">
        <f t="shared" si="0"/>
        <v>gpio4.IO[22]</v>
      </c>
    </row>
    <row r="32" spans="2:14" s="315" customFormat="1" ht="14.25">
      <c r="B32" s="388" t="s">
        <v>786</v>
      </c>
      <c r="C32" s="393" t="s">
        <v>1046</v>
      </c>
      <c r="D32" s="394"/>
      <c r="E32" s="394"/>
      <c r="F32" s="321" t="s">
        <v>909</v>
      </c>
      <c r="G32" s="322" t="s">
        <v>910</v>
      </c>
      <c r="H32" s="333" t="s">
        <v>768</v>
      </c>
      <c r="I32" s="337" t="s">
        <v>744</v>
      </c>
      <c r="J32" s="335" t="s">
        <v>152</v>
      </c>
      <c r="K32" s="317" t="s">
        <v>446</v>
      </c>
      <c r="L32" s="338" t="s">
        <v>374</v>
      </c>
      <c r="M32" s="328" t="s">
        <v>244</v>
      </c>
      <c r="N32" s="327" t="str">
        <f t="shared" si="0"/>
        <v>gpio4.IO[23]</v>
      </c>
    </row>
    <row r="33" spans="2:14" s="315" customFormat="1" ht="14.25">
      <c r="B33" s="388" t="s">
        <v>786</v>
      </c>
      <c r="C33" s="393" t="s">
        <v>1047</v>
      </c>
      <c r="D33" s="394"/>
      <c r="E33" s="394"/>
      <c r="F33" s="339" t="s">
        <v>912</v>
      </c>
      <c r="G33" s="322" t="s">
        <v>913</v>
      </c>
      <c r="H33" s="333" t="s">
        <v>769</v>
      </c>
      <c r="I33" s="337" t="s">
        <v>752</v>
      </c>
      <c r="J33" s="335" t="s">
        <v>94</v>
      </c>
      <c r="K33" s="317" t="s">
        <v>449</v>
      </c>
      <c r="L33" s="338" t="s">
        <v>377</v>
      </c>
      <c r="M33" s="328" t="s">
        <v>247</v>
      </c>
      <c r="N33" s="327" t="str">
        <f t="shared" si="0"/>
        <v>gpio4.IO[24]</v>
      </c>
    </row>
    <row r="34" spans="2:14" s="315" customFormat="1" ht="14.25">
      <c r="B34" s="388" t="s">
        <v>786</v>
      </c>
      <c r="C34" s="393" t="s">
        <v>1048</v>
      </c>
      <c r="D34" s="394"/>
      <c r="E34" s="394"/>
      <c r="F34" s="339" t="s">
        <v>914</v>
      </c>
      <c r="G34" s="322" t="s">
        <v>915</v>
      </c>
      <c r="H34" s="333" t="s">
        <v>770</v>
      </c>
      <c r="I34" s="337" t="s">
        <v>751</v>
      </c>
      <c r="J34" s="337" t="s">
        <v>856</v>
      </c>
      <c r="K34" s="317" t="s">
        <v>452</v>
      </c>
      <c r="L34" s="338" t="s">
        <v>380</v>
      </c>
      <c r="M34" s="328" t="s">
        <v>250</v>
      </c>
      <c r="N34" s="327" t="str">
        <f t="shared" si="0"/>
        <v>gpio4.IO[25]</v>
      </c>
    </row>
    <row r="35" spans="2:14" s="315" customFormat="1" ht="14.25">
      <c r="B35" s="388" t="s">
        <v>786</v>
      </c>
      <c r="C35" s="393" t="s">
        <v>1049</v>
      </c>
      <c r="D35" s="394"/>
      <c r="E35" s="394"/>
      <c r="F35" s="321" t="s">
        <v>916</v>
      </c>
      <c r="G35" s="322" t="s">
        <v>917</v>
      </c>
      <c r="H35" s="333" t="s">
        <v>771</v>
      </c>
      <c r="I35" s="337" t="s">
        <v>743</v>
      </c>
      <c r="J35" s="395" t="s">
        <v>877</v>
      </c>
      <c r="K35" s="317" t="s">
        <v>454</v>
      </c>
      <c r="L35" s="338" t="s">
        <v>383</v>
      </c>
      <c r="M35" s="328" t="s">
        <v>253</v>
      </c>
      <c r="N35" s="327" t="str">
        <f t="shared" si="0"/>
        <v>gpio4.IO[26]</v>
      </c>
    </row>
    <row r="36" spans="2:14" s="315" customFormat="1" ht="14.25">
      <c r="B36" s="388" t="s">
        <v>786</v>
      </c>
      <c r="C36" s="393" t="s">
        <v>1050</v>
      </c>
      <c r="D36" s="394"/>
      <c r="E36" s="394"/>
      <c r="F36" s="321" t="s">
        <v>918</v>
      </c>
      <c r="G36" s="322" t="s">
        <v>919</v>
      </c>
      <c r="H36" s="333" t="s">
        <v>772</v>
      </c>
      <c r="I36" s="323" t="s">
        <v>935</v>
      </c>
      <c r="J36" s="395" t="s">
        <v>881</v>
      </c>
      <c r="K36" s="317" t="s">
        <v>456</v>
      </c>
      <c r="L36" s="338" t="s">
        <v>386</v>
      </c>
      <c r="M36" s="328" t="s">
        <v>256</v>
      </c>
      <c r="N36" s="327" t="str">
        <f t="shared" si="0"/>
        <v>gpio4.IO[27]</v>
      </c>
    </row>
    <row r="37" spans="2:14" s="315" customFormat="1" ht="14.25">
      <c r="B37" s="388" t="s">
        <v>786</v>
      </c>
      <c r="C37" s="393" t="s">
        <v>1051</v>
      </c>
      <c r="D37" s="394"/>
      <c r="E37" s="394"/>
      <c r="F37" s="321" t="s">
        <v>920</v>
      </c>
      <c r="G37" s="322" t="s">
        <v>921</v>
      </c>
      <c r="H37" s="333" t="s">
        <v>773</v>
      </c>
      <c r="I37" s="323" t="s">
        <v>941</v>
      </c>
      <c r="J37" s="395" t="s">
        <v>884</v>
      </c>
      <c r="K37" s="317" t="s">
        <v>458</v>
      </c>
      <c r="L37" s="338" t="s">
        <v>390</v>
      </c>
      <c r="M37" s="328" t="s">
        <v>259</v>
      </c>
      <c r="N37" s="327" t="str">
        <f t="shared" si="0"/>
        <v>gpio4.IO[28]</v>
      </c>
    </row>
    <row r="38" spans="2:14" s="315" customFormat="1" ht="14.25">
      <c r="B38" s="388" t="s">
        <v>786</v>
      </c>
      <c r="C38" s="393" t="s">
        <v>1052</v>
      </c>
      <c r="D38" s="394"/>
      <c r="E38" s="394"/>
      <c r="F38" s="321" t="s">
        <v>922</v>
      </c>
      <c r="G38" s="322" t="s">
        <v>923</v>
      </c>
      <c r="H38" s="333" t="s">
        <v>774</v>
      </c>
      <c r="I38" s="323" t="s">
        <v>943</v>
      </c>
      <c r="J38" s="395" t="s">
        <v>911</v>
      </c>
      <c r="K38" s="317" t="s">
        <v>559</v>
      </c>
      <c r="L38" s="338" t="s">
        <v>393</v>
      </c>
      <c r="M38" s="328" t="s">
        <v>262</v>
      </c>
      <c r="N38" s="327" t="str">
        <f t="shared" si="0"/>
        <v>gpio4.IO[29]</v>
      </c>
    </row>
    <row r="39" spans="2:14" s="315" customFormat="1" ht="14.25">
      <c r="B39" s="388" t="s">
        <v>786</v>
      </c>
      <c r="C39" s="393" t="s">
        <v>1053</v>
      </c>
      <c r="D39" s="394"/>
      <c r="E39" s="394"/>
      <c r="F39" s="321" t="s">
        <v>924</v>
      </c>
      <c r="G39" s="322" t="s">
        <v>925</v>
      </c>
      <c r="H39" s="333" t="s">
        <v>775</v>
      </c>
      <c r="I39" s="323" t="s">
        <v>938</v>
      </c>
      <c r="J39" s="340" t="s">
        <v>226</v>
      </c>
      <c r="K39" s="317" t="s">
        <v>560</v>
      </c>
      <c r="L39" s="338" t="s">
        <v>396</v>
      </c>
      <c r="M39" s="328" t="s">
        <v>266</v>
      </c>
      <c r="N39" s="327" t="str">
        <f t="shared" si="0"/>
        <v>gpio4.IO[30]</v>
      </c>
    </row>
    <row r="40" spans="2:14" s="315" customFormat="1" ht="14.25">
      <c r="B40" s="388" t="s">
        <v>786</v>
      </c>
      <c r="C40" s="393" t="s">
        <v>1054</v>
      </c>
      <c r="D40" s="394"/>
      <c r="E40" s="394"/>
      <c r="F40" s="321" t="s">
        <v>926</v>
      </c>
      <c r="G40" s="322" t="s">
        <v>927</v>
      </c>
      <c r="H40" s="333" t="s">
        <v>760</v>
      </c>
      <c r="I40" s="323" t="s">
        <v>1002</v>
      </c>
      <c r="J40" s="340" t="s">
        <v>222</v>
      </c>
      <c r="K40" s="317" t="s">
        <v>1084</v>
      </c>
      <c r="L40" s="338" t="s">
        <v>399</v>
      </c>
      <c r="M40" s="328" t="s">
        <v>268</v>
      </c>
      <c r="N40" s="327" t="str">
        <f t="shared" si="0"/>
        <v>gpio4.IO[31]</v>
      </c>
    </row>
    <row r="41" spans="2:14" s="315" customFormat="1" ht="14.25">
      <c r="B41" s="388" t="s">
        <v>786</v>
      </c>
      <c r="C41" s="393" t="s">
        <v>1055</v>
      </c>
      <c r="D41" s="394"/>
      <c r="E41" s="394"/>
      <c r="F41" s="321" t="s">
        <v>928</v>
      </c>
      <c r="G41" s="322" t="s">
        <v>929</v>
      </c>
      <c r="H41" s="333" t="s">
        <v>761</v>
      </c>
      <c r="I41" s="341" t="s">
        <v>67</v>
      </c>
      <c r="J41" s="340" t="s">
        <v>218</v>
      </c>
      <c r="K41" s="317" t="s">
        <v>323</v>
      </c>
      <c r="L41" s="338" t="s">
        <v>402</v>
      </c>
      <c r="M41" s="328" t="s">
        <v>272</v>
      </c>
      <c r="N41" s="327" t="str">
        <f t="shared" si="0"/>
        <v>gpio3.IO[18]</v>
      </c>
    </row>
    <row r="42" spans="2:14" s="315" customFormat="1" ht="14.25">
      <c r="B42" s="388" t="s">
        <v>786</v>
      </c>
      <c r="C42" s="393" t="s">
        <v>1056</v>
      </c>
      <c r="D42" s="394"/>
      <c r="E42" s="394"/>
      <c r="F42" s="321" t="s">
        <v>930</v>
      </c>
      <c r="G42" s="322" t="s">
        <v>931</v>
      </c>
      <c r="H42" s="331" t="s">
        <v>114</v>
      </c>
      <c r="I42" s="396" t="s">
        <v>516</v>
      </c>
      <c r="J42" s="340" t="s">
        <v>214</v>
      </c>
      <c r="K42" s="317" t="s">
        <v>326</v>
      </c>
      <c r="L42" s="338" t="s">
        <v>405</v>
      </c>
      <c r="M42" s="328" t="s">
        <v>277</v>
      </c>
      <c r="N42" s="327" t="str">
        <f t="shared" si="0"/>
        <v>gpio3.IO[19]</v>
      </c>
    </row>
    <row r="43" spans="2:14" s="315" customFormat="1" ht="14.25">
      <c r="B43" s="388" t="s">
        <v>786</v>
      </c>
      <c r="C43" s="393" t="s">
        <v>1057</v>
      </c>
      <c r="D43" s="394"/>
      <c r="E43" s="394"/>
      <c r="F43" s="321" t="s">
        <v>932</v>
      </c>
      <c r="G43" s="322" t="s">
        <v>933</v>
      </c>
      <c r="H43" s="331" t="s">
        <v>119</v>
      </c>
      <c r="I43" s="396" t="s">
        <v>512</v>
      </c>
      <c r="J43" s="340" t="s">
        <v>210</v>
      </c>
      <c r="K43" s="317" t="s">
        <v>330</v>
      </c>
      <c r="L43" s="338" t="s">
        <v>408</v>
      </c>
      <c r="M43" s="328" t="s">
        <v>282</v>
      </c>
      <c r="N43" s="327" t="str">
        <f t="shared" si="0"/>
        <v>gpio3.IO[20]</v>
      </c>
    </row>
    <row r="44" spans="2:14" s="315" customFormat="1" ht="14.25">
      <c r="B44" s="388" t="s">
        <v>786</v>
      </c>
      <c r="C44" s="393" t="s">
        <v>1058</v>
      </c>
      <c r="D44" s="394"/>
      <c r="E44" s="394"/>
      <c r="F44" s="321" t="s">
        <v>934</v>
      </c>
      <c r="G44" s="324" t="s">
        <v>1204</v>
      </c>
      <c r="H44" s="342" t="s">
        <v>98</v>
      </c>
      <c r="I44" s="396" t="s">
        <v>513</v>
      </c>
      <c r="J44" s="340" t="s">
        <v>206</v>
      </c>
      <c r="K44" s="317" t="s">
        <v>334</v>
      </c>
      <c r="L44" s="331" t="s">
        <v>109</v>
      </c>
      <c r="M44" s="328" t="s">
        <v>287</v>
      </c>
      <c r="N44" s="327" t="str">
        <f t="shared" si="0"/>
        <v>gpio3.IO[21]</v>
      </c>
    </row>
    <row r="45" spans="2:14" s="315" customFormat="1" ht="14.25">
      <c r="B45" s="388" t="s">
        <v>786</v>
      </c>
      <c r="C45" s="393" t="s">
        <v>1059</v>
      </c>
      <c r="D45" s="394"/>
      <c r="E45" s="394"/>
      <c r="F45" s="321" t="s">
        <v>936</v>
      </c>
      <c r="G45" s="324" t="s">
        <v>937</v>
      </c>
      <c r="H45" s="342" t="s">
        <v>103</v>
      </c>
      <c r="I45" s="396" t="s">
        <v>517</v>
      </c>
      <c r="J45" s="340" t="s">
        <v>202</v>
      </c>
      <c r="K45" s="317" t="s">
        <v>338</v>
      </c>
      <c r="L45" s="331" t="s">
        <v>105</v>
      </c>
      <c r="M45" s="343" t="s">
        <v>351</v>
      </c>
      <c r="N45" s="327" t="str">
        <f t="shared" si="0"/>
        <v>gpio3.IO[22]</v>
      </c>
    </row>
    <row r="46" spans="2:14" s="315" customFormat="1" ht="14.25">
      <c r="B46" s="388" t="s">
        <v>786</v>
      </c>
      <c r="C46" s="393" t="s">
        <v>1060</v>
      </c>
      <c r="D46" s="394"/>
      <c r="E46" s="394"/>
      <c r="F46" s="321" t="s">
        <v>939</v>
      </c>
      <c r="G46" s="324" t="s">
        <v>940</v>
      </c>
      <c r="H46" s="342" t="s">
        <v>107</v>
      </c>
      <c r="I46" s="396" t="s">
        <v>518</v>
      </c>
      <c r="J46" s="340" t="s">
        <v>198</v>
      </c>
      <c r="K46" s="317" t="s">
        <v>342</v>
      </c>
      <c r="L46" s="331" t="s">
        <v>123</v>
      </c>
      <c r="M46" s="343" t="s">
        <v>355</v>
      </c>
      <c r="N46" s="327" t="str">
        <f t="shared" si="0"/>
        <v>gpio3.IO[23]</v>
      </c>
    </row>
    <row r="47" spans="2:14" s="315" customFormat="1" ht="14.25">
      <c r="B47" s="388" t="s">
        <v>786</v>
      </c>
      <c r="C47" s="393" t="s">
        <v>1061</v>
      </c>
      <c r="D47" s="394"/>
      <c r="E47" s="394"/>
      <c r="F47" s="321" t="s">
        <v>942</v>
      </c>
      <c r="G47" s="322" t="s">
        <v>878</v>
      </c>
      <c r="H47" s="333" t="s">
        <v>762</v>
      </c>
      <c r="I47" s="396" t="s">
        <v>515</v>
      </c>
      <c r="J47" s="340" t="s">
        <v>118</v>
      </c>
      <c r="K47" s="317" t="s">
        <v>346</v>
      </c>
      <c r="L47" s="331" t="s">
        <v>130</v>
      </c>
      <c r="M47" s="328" t="s">
        <v>291</v>
      </c>
      <c r="N47" s="327" t="str">
        <f t="shared" si="0"/>
        <v>gpio3.IO[24]</v>
      </c>
    </row>
    <row r="48" spans="2:14" s="315" customFormat="1" ht="14.25">
      <c r="B48" s="388" t="s">
        <v>786</v>
      </c>
      <c r="C48" s="393" t="s">
        <v>1062</v>
      </c>
      <c r="D48" s="394"/>
      <c r="E48" s="394"/>
      <c r="F48" s="344" t="s">
        <v>1065</v>
      </c>
      <c r="G48" s="322" t="s">
        <v>882</v>
      </c>
      <c r="H48" s="333" t="s">
        <v>763</v>
      </c>
      <c r="I48" s="396" t="s">
        <v>514</v>
      </c>
      <c r="J48" s="345" t="s">
        <v>102</v>
      </c>
      <c r="K48" s="317" t="s">
        <v>350</v>
      </c>
      <c r="L48" s="331" t="s">
        <v>127</v>
      </c>
      <c r="M48" s="328" t="s">
        <v>295</v>
      </c>
      <c r="N48" s="327" t="str">
        <f t="shared" si="0"/>
        <v>gpio3.IO[25]</v>
      </c>
    </row>
    <row r="49" spans="1:14" s="315" customFormat="1" ht="15" customHeight="1">
      <c r="B49" s="388" t="s">
        <v>787</v>
      </c>
      <c r="C49" s="393" t="s">
        <v>1063</v>
      </c>
      <c r="D49" s="394"/>
      <c r="E49" s="394"/>
      <c r="F49" s="344" t="s">
        <v>1066</v>
      </c>
      <c r="G49" s="335" t="s">
        <v>74</v>
      </c>
      <c r="H49" s="323" t="s">
        <v>1131</v>
      </c>
      <c r="I49" s="325" t="s">
        <v>108</v>
      </c>
      <c r="J49" s="337" t="s">
        <v>734</v>
      </c>
      <c r="K49" s="317" t="s">
        <v>354</v>
      </c>
      <c r="L49" s="331" t="s">
        <v>134</v>
      </c>
      <c r="M49" s="328" t="s">
        <v>299</v>
      </c>
      <c r="N49" s="327" t="str">
        <f t="shared" si="0"/>
        <v>gpio3.IO[26]</v>
      </c>
    </row>
    <row r="50" spans="1:14" s="315" customFormat="1" ht="15" customHeight="1">
      <c r="B50" s="388" t="s">
        <v>787</v>
      </c>
      <c r="C50" s="393" t="s">
        <v>1064</v>
      </c>
      <c r="D50" s="394"/>
      <c r="E50" s="394"/>
      <c r="F50" s="332" t="s">
        <v>969</v>
      </c>
      <c r="G50" s="335" t="s">
        <v>69</v>
      </c>
      <c r="H50" s="323" t="s">
        <v>1134</v>
      </c>
      <c r="I50" s="325" t="s">
        <v>104</v>
      </c>
      <c r="J50" s="337" t="s">
        <v>735</v>
      </c>
      <c r="K50" s="317" t="s">
        <v>358</v>
      </c>
      <c r="L50" s="331" t="s">
        <v>119</v>
      </c>
      <c r="M50" s="394"/>
      <c r="N50" s="327" t="str">
        <f t="shared" si="0"/>
        <v>gpio3.IO[27]</v>
      </c>
    </row>
    <row r="51" spans="1:14" s="315" customFormat="1" ht="15" customHeight="1">
      <c r="A51" s="315" t="s">
        <v>1834</v>
      </c>
      <c r="B51" s="388" t="s">
        <v>788</v>
      </c>
      <c r="C51" s="346" t="s">
        <v>462</v>
      </c>
      <c r="D51" s="394"/>
      <c r="E51" s="347" t="s">
        <v>667</v>
      </c>
      <c r="F51" s="322" t="s">
        <v>898</v>
      </c>
      <c r="G51" s="324" t="s">
        <v>1200</v>
      </c>
      <c r="H51" s="338" t="s">
        <v>1259</v>
      </c>
      <c r="I51" s="325" t="s">
        <v>117</v>
      </c>
      <c r="J51" s="408" t="s">
        <v>1171</v>
      </c>
      <c r="K51" s="317" t="s">
        <v>96</v>
      </c>
      <c r="L51" s="331" t="s">
        <v>114</v>
      </c>
      <c r="M51" s="323" t="s">
        <v>961</v>
      </c>
      <c r="N51" s="327" t="str">
        <f t="shared" si="0"/>
        <v>gpio1.IO[0]</v>
      </c>
    </row>
    <row r="52" spans="1:14" s="315" customFormat="1" ht="14.25">
      <c r="A52" s="315" t="s">
        <v>1835</v>
      </c>
      <c r="B52" s="388" t="s">
        <v>788</v>
      </c>
      <c r="C52" s="346" t="s">
        <v>471</v>
      </c>
      <c r="D52" s="394"/>
      <c r="E52" s="347" t="s">
        <v>670</v>
      </c>
      <c r="F52" s="322" t="s">
        <v>901</v>
      </c>
      <c r="G52" s="324" t="s">
        <v>1201</v>
      </c>
      <c r="H52" s="338" t="s">
        <v>93</v>
      </c>
      <c r="I52" s="325" t="s">
        <v>95</v>
      </c>
      <c r="J52" s="408" t="s">
        <v>1172</v>
      </c>
      <c r="K52" s="317" t="s">
        <v>100</v>
      </c>
      <c r="L52" s="345" t="s">
        <v>1278</v>
      </c>
      <c r="M52" s="323" t="s">
        <v>962</v>
      </c>
      <c r="N52" s="327" t="str">
        <f t="shared" si="0"/>
        <v>gpio1.IO[1]</v>
      </c>
    </row>
    <row r="53" spans="1:14" s="315" customFormat="1" ht="14.25">
      <c r="A53" s="315" t="s">
        <v>1850</v>
      </c>
      <c r="B53" s="388" t="s">
        <v>788</v>
      </c>
      <c r="C53" s="346" t="s">
        <v>470</v>
      </c>
      <c r="D53" s="394"/>
      <c r="E53" s="347" t="s">
        <v>674</v>
      </c>
      <c r="F53" s="409" t="s">
        <v>1184</v>
      </c>
      <c r="G53" s="324" t="s">
        <v>1202</v>
      </c>
      <c r="H53" s="406" t="s">
        <v>770</v>
      </c>
      <c r="I53" s="325" t="s">
        <v>113</v>
      </c>
      <c r="J53" s="322" t="s">
        <v>945</v>
      </c>
      <c r="K53" s="317" t="s">
        <v>106</v>
      </c>
      <c r="L53" s="330" t="s">
        <v>1182</v>
      </c>
      <c r="M53" s="323" t="s">
        <v>963</v>
      </c>
      <c r="N53" s="327" t="str">
        <f t="shared" si="0"/>
        <v>gpio1.IO[2]</v>
      </c>
    </row>
    <row r="54" spans="1:14" s="315" customFormat="1" ht="14.25">
      <c r="A54" s="315" t="s">
        <v>1851</v>
      </c>
      <c r="B54" s="388" t="s">
        <v>788</v>
      </c>
      <c r="C54" s="346" t="s">
        <v>469</v>
      </c>
      <c r="D54" s="348"/>
      <c r="E54" s="347" t="s">
        <v>676</v>
      </c>
      <c r="F54" s="409" t="s">
        <v>1185</v>
      </c>
      <c r="G54" s="324" t="s">
        <v>1203</v>
      </c>
      <c r="H54" s="406" t="s">
        <v>771</v>
      </c>
      <c r="I54" s="325" t="s">
        <v>99</v>
      </c>
      <c r="J54" s="322" t="s">
        <v>947</v>
      </c>
      <c r="K54" s="317" t="s">
        <v>110</v>
      </c>
      <c r="L54" s="338" t="s">
        <v>93</v>
      </c>
      <c r="M54" s="323" t="s">
        <v>960</v>
      </c>
      <c r="N54" s="327" t="str">
        <f t="shared" si="0"/>
        <v>gpio1.IO[3]</v>
      </c>
    </row>
    <row r="55" spans="1:14" s="315" customFormat="1" ht="14.25">
      <c r="B55" s="388" t="s">
        <v>788</v>
      </c>
      <c r="C55" s="346" t="s">
        <v>468</v>
      </c>
      <c r="D55" s="348"/>
      <c r="E55" s="394"/>
      <c r="F55" s="349" t="s">
        <v>64</v>
      </c>
      <c r="G55" s="397" t="s">
        <v>79</v>
      </c>
      <c r="H55" s="337" t="s">
        <v>747</v>
      </c>
      <c r="I55" s="396" t="s">
        <v>75</v>
      </c>
      <c r="J55" s="340" t="s">
        <v>160</v>
      </c>
      <c r="K55" s="317" t="s">
        <v>115</v>
      </c>
      <c r="L55" s="342" t="s">
        <v>977</v>
      </c>
      <c r="M55" s="323" t="s">
        <v>958</v>
      </c>
      <c r="N55" s="327" t="str">
        <f>F55</f>
        <v>src.BOOT_MODE[0]</v>
      </c>
    </row>
    <row r="56" spans="1:14" s="315" customFormat="1" ht="14.25">
      <c r="B56" s="388" t="s">
        <v>788</v>
      </c>
      <c r="C56" s="346" t="s">
        <v>467</v>
      </c>
      <c r="D56" s="348"/>
      <c r="E56" s="394"/>
      <c r="F56" s="349" t="s">
        <v>65</v>
      </c>
      <c r="G56" s="397" t="s">
        <v>84</v>
      </c>
      <c r="H56" s="337" t="s">
        <v>748</v>
      </c>
      <c r="I56" s="396" t="s">
        <v>81</v>
      </c>
      <c r="J56" s="340" t="s">
        <v>156</v>
      </c>
      <c r="K56" s="317" t="s">
        <v>120</v>
      </c>
      <c r="L56" s="324" t="s">
        <v>1203</v>
      </c>
      <c r="M56" s="323" t="s">
        <v>955</v>
      </c>
      <c r="N56" s="327" t="str">
        <f>F56</f>
        <v>src.BOOT_MODE[1]</v>
      </c>
    </row>
    <row r="57" spans="1:14" s="315" customFormat="1" ht="14.25">
      <c r="B57" s="388" t="s">
        <v>788</v>
      </c>
      <c r="C57" s="346" t="s">
        <v>466</v>
      </c>
      <c r="D57" s="348"/>
      <c r="E57" s="394"/>
      <c r="F57" s="326" t="s">
        <v>1229</v>
      </c>
      <c r="G57" s="342" t="s">
        <v>80</v>
      </c>
      <c r="H57" s="337" t="s">
        <v>745</v>
      </c>
      <c r="I57" s="396" t="s">
        <v>388</v>
      </c>
      <c r="J57" s="340" t="s">
        <v>151</v>
      </c>
      <c r="K57" s="317" t="s">
        <v>124</v>
      </c>
      <c r="L57" s="324" t="s">
        <v>1204</v>
      </c>
      <c r="M57" s="323" t="s">
        <v>1136</v>
      </c>
      <c r="N57" s="327" t="str">
        <f>F57</f>
        <v>jtag_mux.TMS</v>
      </c>
    </row>
    <row r="58" spans="1:14" s="315" customFormat="1" ht="14.25">
      <c r="B58" s="388" t="s">
        <v>788</v>
      </c>
      <c r="C58" s="346" t="s">
        <v>465</v>
      </c>
      <c r="D58" s="348"/>
      <c r="E58" s="394"/>
      <c r="F58" s="326" t="s">
        <v>1230</v>
      </c>
      <c r="G58" s="342" t="s">
        <v>85</v>
      </c>
      <c r="H58" s="337" t="s">
        <v>746</v>
      </c>
      <c r="I58" s="396" t="s">
        <v>416</v>
      </c>
      <c r="J58" s="340" t="s">
        <v>148</v>
      </c>
      <c r="K58" s="317" t="s">
        <v>128</v>
      </c>
      <c r="L58" s="324" t="s">
        <v>1205</v>
      </c>
      <c r="M58" s="337" t="s">
        <v>1251</v>
      </c>
      <c r="N58" s="327" t="str">
        <f t="shared" ref="N58:N62" si="1">F58</f>
        <v>jtag_mux.TCK</v>
      </c>
    </row>
    <row r="59" spans="1:14" s="315" customFormat="1" ht="14.25">
      <c r="B59" s="388" t="s">
        <v>788</v>
      </c>
      <c r="C59" s="346" t="s">
        <v>464</v>
      </c>
      <c r="D59" s="348"/>
      <c r="E59" s="394"/>
      <c r="F59" s="326" t="s">
        <v>1231</v>
      </c>
      <c r="G59" s="342" t="s">
        <v>89</v>
      </c>
      <c r="H59" s="337" t="s">
        <v>738</v>
      </c>
      <c r="I59" s="396" t="s">
        <v>86</v>
      </c>
      <c r="J59" s="340" t="s">
        <v>145</v>
      </c>
      <c r="K59" s="317" t="s">
        <v>131</v>
      </c>
      <c r="L59" s="324" t="s">
        <v>886</v>
      </c>
      <c r="M59" s="337" t="s">
        <v>1252</v>
      </c>
      <c r="N59" s="327" t="str">
        <f t="shared" si="1"/>
        <v>jtag_mux.MOD</v>
      </c>
    </row>
    <row r="60" spans="1:14" s="315" customFormat="1" ht="14.25">
      <c r="A60" s="315" t="s">
        <v>1831</v>
      </c>
      <c r="B60" s="388" t="s">
        <v>788</v>
      </c>
      <c r="C60" s="346" t="s">
        <v>463</v>
      </c>
      <c r="D60" s="348"/>
      <c r="E60" s="394"/>
      <c r="F60" s="326" t="s">
        <v>1232</v>
      </c>
      <c r="G60" s="322" t="s">
        <v>898</v>
      </c>
      <c r="H60" s="337" t="s">
        <v>739</v>
      </c>
      <c r="I60" s="396" t="s">
        <v>90</v>
      </c>
      <c r="J60" s="340" t="s">
        <v>142</v>
      </c>
      <c r="K60" s="317" t="s">
        <v>135</v>
      </c>
      <c r="L60" s="324" t="s">
        <v>889</v>
      </c>
      <c r="M60" s="335" t="s">
        <v>1272</v>
      </c>
      <c r="N60" s="327" t="str">
        <f t="shared" si="1"/>
        <v>jtag_mux.TDI</v>
      </c>
    </row>
    <row r="61" spans="1:14" s="315" customFormat="1" ht="14.25">
      <c r="A61" s="315" t="s">
        <v>1832</v>
      </c>
      <c r="B61" s="388" t="s">
        <v>788</v>
      </c>
      <c r="C61" s="346" t="s">
        <v>472</v>
      </c>
      <c r="D61" s="348"/>
      <c r="E61" s="394"/>
      <c r="F61" s="326" t="s">
        <v>1233</v>
      </c>
      <c r="G61" s="322" t="s">
        <v>878</v>
      </c>
      <c r="H61" s="337" t="s">
        <v>749</v>
      </c>
      <c r="I61" s="396" t="s">
        <v>70</v>
      </c>
      <c r="J61" s="340" t="s">
        <v>139</v>
      </c>
      <c r="K61" s="317" t="s">
        <v>68</v>
      </c>
      <c r="L61" s="324" t="s">
        <v>937</v>
      </c>
      <c r="M61" s="337" t="s">
        <v>736</v>
      </c>
      <c r="N61" s="327" t="str">
        <f t="shared" si="1"/>
        <v>jtag_mux.TDO</v>
      </c>
    </row>
    <row r="62" spans="1:14" s="315" customFormat="1" ht="14.25">
      <c r="A62" s="315" t="s">
        <v>1830</v>
      </c>
      <c r="B62" s="388" t="s">
        <v>788</v>
      </c>
      <c r="C62" s="346" t="s">
        <v>473</v>
      </c>
      <c r="D62" s="348"/>
      <c r="E62" s="394"/>
      <c r="F62" s="326" t="s">
        <v>1234</v>
      </c>
      <c r="G62" s="322" t="s">
        <v>882</v>
      </c>
      <c r="H62" s="337" t="s">
        <v>750</v>
      </c>
      <c r="I62" s="345" t="s">
        <v>102</v>
      </c>
      <c r="J62" s="340" t="s">
        <v>136</v>
      </c>
      <c r="K62" s="317" t="s">
        <v>73</v>
      </c>
      <c r="L62" s="324" t="s">
        <v>940</v>
      </c>
      <c r="M62" s="337" t="s">
        <v>737</v>
      </c>
      <c r="N62" s="327" t="str">
        <f t="shared" si="1"/>
        <v>jtag_mux.TRSTB</v>
      </c>
    </row>
    <row r="63" spans="1:14" s="315" customFormat="1" ht="14.25">
      <c r="B63" s="388" t="s">
        <v>788</v>
      </c>
      <c r="C63" s="346" t="s">
        <v>474</v>
      </c>
      <c r="D63" s="347" t="s">
        <v>561</v>
      </c>
      <c r="E63" s="394"/>
      <c r="F63" s="330" t="s">
        <v>1162</v>
      </c>
      <c r="G63" s="349" t="s">
        <v>67</v>
      </c>
      <c r="H63" s="333" t="s">
        <v>776</v>
      </c>
      <c r="I63" s="345" t="s">
        <v>264</v>
      </c>
      <c r="J63" s="322" t="s">
        <v>948</v>
      </c>
      <c r="K63" s="317" t="s">
        <v>78</v>
      </c>
      <c r="L63" s="337" t="s">
        <v>755</v>
      </c>
      <c r="M63" s="318" t="s">
        <v>1279</v>
      </c>
      <c r="N63" s="327" t="str">
        <f t="shared" si="0"/>
        <v>gpio1.IO[12]</v>
      </c>
    </row>
    <row r="64" spans="1:14" s="315" customFormat="1" ht="14.25">
      <c r="B64" s="388" t="s">
        <v>788</v>
      </c>
      <c r="C64" s="346" t="s">
        <v>475</v>
      </c>
      <c r="D64" s="347" t="s">
        <v>562</v>
      </c>
      <c r="E64" s="347" t="s">
        <v>1260</v>
      </c>
      <c r="F64" s="330" t="s">
        <v>1161</v>
      </c>
      <c r="G64" s="342" t="s">
        <v>1273</v>
      </c>
      <c r="H64" s="333" t="s">
        <v>777</v>
      </c>
      <c r="I64" s="345" t="s">
        <v>1278</v>
      </c>
      <c r="J64" s="322" t="s">
        <v>950</v>
      </c>
      <c r="K64" s="317" t="s">
        <v>83</v>
      </c>
      <c r="L64" s="337" t="s">
        <v>754</v>
      </c>
      <c r="M64" s="338" t="s">
        <v>93</v>
      </c>
      <c r="N64" s="327" t="str">
        <f t="shared" si="0"/>
        <v>gpio1.IO[13]</v>
      </c>
    </row>
    <row r="65" spans="1:14" s="315" customFormat="1" ht="14.25">
      <c r="B65" s="388" t="s">
        <v>788</v>
      </c>
      <c r="C65" s="346" t="s">
        <v>476</v>
      </c>
      <c r="D65" s="347" t="s">
        <v>563</v>
      </c>
      <c r="E65" s="347" t="s">
        <v>1261</v>
      </c>
      <c r="F65" s="325" t="s">
        <v>108</v>
      </c>
      <c r="G65" s="324" t="s">
        <v>876</v>
      </c>
      <c r="H65" s="333" t="s">
        <v>778</v>
      </c>
      <c r="I65" s="337" t="s">
        <v>736</v>
      </c>
      <c r="J65" s="340" t="s">
        <v>129</v>
      </c>
      <c r="K65" s="317" t="s">
        <v>88</v>
      </c>
      <c r="L65" s="329" t="s">
        <v>1184</v>
      </c>
      <c r="M65" s="350" t="s">
        <v>1254</v>
      </c>
      <c r="N65" s="327" t="str">
        <f t="shared" si="0"/>
        <v>gpio1.IO[14]</v>
      </c>
    </row>
    <row r="66" spans="1:14" s="315" customFormat="1" ht="14.25">
      <c r="B66" s="388" t="s">
        <v>788</v>
      </c>
      <c r="C66" s="346" t="s">
        <v>511</v>
      </c>
      <c r="D66" s="347" t="s">
        <v>564</v>
      </c>
      <c r="E66" s="347" t="s">
        <v>1262</v>
      </c>
      <c r="F66" s="325" t="s">
        <v>104</v>
      </c>
      <c r="G66" s="324" t="s">
        <v>880</v>
      </c>
      <c r="H66" s="333" t="s">
        <v>779</v>
      </c>
      <c r="I66" s="337" t="s">
        <v>737</v>
      </c>
      <c r="J66" s="340" t="s">
        <v>133</v>
      </c>
      <c r="K66" s="317" t="s">
        <v>92</v>
      </c>
      <c r="L66" s="329" t="s">
        <v>1185</v>
      </c>
      <c r="M66" s="351" t="s">
        <v>1223</v>
      </c>
      <c r="N66" s="327" t="str">
        <f t="shared" si="0"/>
        <v>gpio1.IO[15]</v>
      </c>
    </row>
    <row r="67" spans="1:14" s="315" customFormat="1" ht="14.25">
      <c r="A67" s="315" t="s">
        <v>1841</v>
      </c>
      <c r="B67" s="388" t="s">
        <v>788</v>
      </c>
      <c r="C67" s="346" t="s">
        <v>491</v>
      </c>
      <c r="D67" s="347" t="s">
        <v>1225</v>
      </c>
      <c r="E67" s="347" t="s">
        <v>1263</v>
      </c>
      <c r="F67" s="325" t="s">
        <v>117</v>
      </c>
      <c r="G67" s="407" t="s">
        <v>887</v>
      </c>
      <c r="H67" s="333" t="s">
        <v>782</v>
      </c>
      <c r="I67" s="408" t="s">
        <v>1165</v>
      </c>
      <c r="J67" s="345" t="s">
        <v>102</v>
      </c>
      <c r="K67" s="317" t="s">
        <v>137</v>
      </c>
      <c r="L67" s="331" t="s">
        <v>105</v>
      </c>
      <c r="M67" s="352" t="s">
        <v>249</v>
      </c>
      <c r="N67" s="327" t="str">
        <f t="shared" si="0"/>
        <v>gpio1.IO[16]</v>
      </c>
    </row>
    <row r="68" spans="1:14" s="315" customFormat="1" ht="14.25">
      <c r="A68" s="315" t="s">
        <v>1840</v>
      </c>
      <c r="B68" s="388" t="s">
        <v>788</v>
      </c>
      <c r="C68" s="346" t="s">
        <v>490</v>
      </c>
      <c r="D68" s="347" t="s">
        <v>1226</v>
      </c>
      <c r="E68" s="347" t="s">
        <v>665</v>
      </c>
      <c r="F68" s="325" t="s">
        <v>113</v>
      </c>
      <c r="G68" s="407" t="s">
        <v>890</v>
      </c>
      <c r="H68" s="333" t="s">
        <v>783</v>
      </c>
      <c r="I68" s="408" t="s">
        <v>1166</v>
      </c>
      <c r="J68" s="349" t="s">
        <v>67</v>
      </c>
      <c r="K68" s="317" t="s">
        <v>140</v>
      </c>
      <c r="L68" s="331" t="s">
        <v>119</v>
      </c>
      <c r="M68" s="352" t="s">
        <v>252</v>
      </c>
      <c r="N68" s="327" t="str">
        <f t="shared" si="0"/>
        <v>gpio1.IO[17]</v>
      </c>
    </row>
    <row r="69" spans="1:14" s="315" customFormat="1" ht="14.25">
      <c r="A69" s="315" t="s">
        <v>1846</v>
      </c>
      <c r="B69" s="388" t="s">
        <v>788</v>
      </c>
      <c r="C69" s="346" t="s">
        <v>489</v>
      </c>
      <c r="D69" s="347" t="s">
        <v>1227</v>
      </c>
      <c r="E69" s="347" t="s">
        <v>1264</v>
      </c>
      <c r="F69" s="325" t="s">
        <v>95</v>
      </c>
      <c r="G69" s="407" t="s">
        <v>893</v>
      </c>
      <c r="H69" s="406" t="s">
        <v>780</v>
      </c>
      <c r="I69" s="398" t="s">
        <v>66</v>
      </c>
      <c r="J69" s="337" t="s">
        <v>1180</v>
      </c>
      <c r="K69" s="317" t="s">
        <v>143</v>
      </c>
      <c r="L69" s="331" t="s">
        <v>109</v>
      </c>
      <c r="M69" s="352" t="s">
        <v>243</v>
      </c>
      <c r="N69" s="327" t="str">
        <f t="shared" si="0"/>
        <v>gpio1.IO[18]</v>
      </c>
    </row>
    <row r="70" spans="1:14" s="315" customFormat="1" ht="14.25">
      <c r="A70" s="315" t="s">
        <v>1847</v>
      </c>
      <c r="B70" s="388" t="s">
        <v>788</v>
      </c>
      <c r="C70" s="346" t="s">
        <v>488</v>
      </c>
      <c r="D70" s="347" t="s">
        <v>565</v>
      </c>
      <c r="E70" s="347" t="s">
        <v>1265</v>
      </c>
      <c r="F70" s="325" t="s">
        <v>99</v>
      </c>
      <c r="G70" s="407" t="s">
        <v>896</v>
      </c>
      <c r="H70" s="406" t="s">
        <v>781</v>
      </c>
      <c r="I70" s="398" t="s">
        <v>132</v>
      </c>
      <c r="J70" s="337" t="s">
        <v>1181</v>
      </c>
      <c r="K70" s="317" t="s">
        <v>146</v>
      </c>
      <c r="L70" s="353" t="s">
        <v>127</v>
      </c>
      <c r="M70" s="352" t="s">
        <v>246</v>
      </c>
      <c r="N70" s="327" t="str">
        <f t="shared" si="0"/>
        <v>gpio1.IO[19]</v>
      </c>
    </row>
    <row r="71" spans="1:14" s="315" customFormat="1" ht="15" customHeight="1">
      <c r="A71" s="315" t="s">
        <v>1838</v>
      </c>
      <c r="B71" s="388" t="s">
        <v>788</v>
      </c>
      <c r="C71" s="346" t="s">
        <v>487</v>
      </c>
      <c r="D71" s="347" t="s">
        <v>566</v>
      </c>
      <c r="E71" s="347" t="s">
        <v>1266</v>
      </c>
      <c r="F71" s="354" t="s">
        <v>1235</v>
      </c>
      <c r="G71" s="337" t="s">
        <v>734</v>
      </c>
      <c r="H71" s="333" t="s">
        <v>758</v>
      </c>
      <c r="I71" s="398" t="s">
        <v>1089</v>
      </c>
      <c r="J71" s="340" t="s">
        <v>126</v>
      </c>
      <c r="K71" s="317" t="s">
        <v>149</v>
      </c>
      <c r="L71" s="353" t="s">
        <v>352</v>
      </c>
      <c r="M71" s="352" t="s">
        <v>237</v>
      </c>
      <c r="N71" s="327" t="str">
        <f t="shared" si="0"/>
        <v>gpio1.IO[20]</v>
      </c>
    </row>
    <row r="72" spans="1:14" s="315" customFormat="1" ht="14.25">
      <c r="A72" s="315" t="s">
        <v>1839</v>
      </c>
      <c r="B72" s="388" t="s">
        <v>788</v>
      </c>
      <c r="C72" s="346" t="s">
        <v>486</v>
      </c>
      <c r="D72" s="347" t="s">
        <v>567</v>
      </c>
      <c r="E72" s="347" t="s">
        <v>1267</v>
      </c>
      <c r="F72" s="354" t="s">
        <v>1236</v>
      </c>
      <c r="G72" s="337" t="s">
        <v>735</v>
      </c>
      <c r="H72" s="333" t="s">
        <v>759</v>
      </c>
      <c r="I72" s="398" t="s">
        <v>66</v>
      </c>
      <c r="J72" s="340" t="s">
        <v>122</v>
      </c>
      <c r="K72" s="317" t="s">
        <v>153</v>
      </c>
      <c r="L72" s="353" t="s">
        <v>356</v>
      </c>
      <c r="M72" s="352" t="s">
        <v>240</v>
      </c>
      <c r="N72" s="327" t="str">
        <f t="shared" si="0"/>
        <v>gpio1.IO[21]</v>
      </c>
    </row>
    <row r="73" spans="1:14" s="315" customFormat="1" ht="14.25">
      <c r="A73" s="315" t="s">
        <v>1845</v>
      </c>
      <c r="B73" s="388" t="s">
        <v>788</v>
      </c>
      <c r="C73" s="346" t="s">
        <v>485</v>
      </c>
      <c r="D73" s="347" t="s">
        <v>568</v>
      </c>
      <c r="E73" s="347" t="s">
        <v>666</v>
      </c>
      <c r="F73" s="354" t="s">
        <v>1237</v>
      </c>
      <c r="G73" s="330" t="s">
        <v>1163</v>
      </c>
      <c r="H73" s="333" t="s">
        <v>756</v>
      </c>
      <c r="I73" s="398" t="s">
        <v>1090</v>
      </c>
      <c r="J73" s="340" t="s">
        <v>129</v>
      </c>
      <c r="K73" s="317" t="s">
        <v>157</v>
      </c>
      <c r="L73" s="353" t="s">
        <v>360</v>
      </c>
      <c r="M73" s="352" t="s">
        <v>231</v>
      </c>
      <c r="N73" s="327" t="str">
        <f t="shared" si="0"/>
        <v>gpio1.IO[22]</v>
      </c>
    </row>
    <row r="74" spans="1:14" s="315" customFormat="1" ht="14.25">
      <c r="A74" s="315" t="s">
        <v>1844</v>
      </c>
      <c r="B74" s="388" t="s">
        <v>788</v>
      </c>
      <c r="C74" s="346" t="s">
        <v>484</v>
      </c>
      <c r="D74" s="347" t="s">
        <v>569</v>
      </c>
      <c r="E74" s="347" t="s">
        <v>668</v>
      </c>
      <c r="F74" s="354" t="s">
        <v>1238</v>
      </c>
      <c r="G74" s="330" t="s">
        <v>1164</v>
      </c>
      <c r="H74" s="333" t="s">
        <v>757</v>
      </c>
      <c r="I74" s="398" t="s">
        <v>1091</v>
      </c>
      <c r="J74" s="340" t="s">
        <v>133</v>
      </c>
      <c r="K74" s="317" t="s">
        <v>161</v>
      </c>
      <c r="L74" s="353" t="s">
        <v>363</v>
      </c>
      <c r="M74" s="352" t="s">
        <v>234</v>
      </c>
      <c r="N74" s="327" t="str">
        <f t="shared" ref="N74:N132" si="2">K74</f>
        <v>gpio1.IO[23]</v>
      </c>
    </row>
    <row r="75" spans="1:14" s="315" customFormat="1" ht="15" customHeight="1">
      <c r="A75" s="315" t="s">
        <v>1833</v>
      </c>
      <c r="B75" s="388" t="s">
        <v>788</v>
      </c>
      <c r="C75" s="346" t="s">
        <v>483</v>
      </c>
      <c r="D75" s="347" t="s">
        <v>570</v>
      </c>
      <c r="E75" s="347" t="s">
        <v>671</v>
      </c>
      <c r="F75" s="354" t="s">
        <v>1239</v>
      </c>
      <c r="G75" s="322" t="s">
        <v>837</v>
      </c>
      <c r="H75" s="329" t="s">
        <v>1186</v>
      </c>
      <c r="I75" s="349" t="s">
        <v>67</v>
      </c>
      <c r="J75" s="340" t="s">
        <v>160</v>
      </c>
      <c r="K75" s="317" t="s">
        <v>165</v>
      </c>
      <c r="L75" s="353" t="s">
        <v>344</v>
      </c>
      <c r="M75" s="352" t="s">
        <v>224</v>
      </c>
      <c r="N75" s="327" t="str">
        <f t="shared" si="2"/>
        <v>gpio1.IO[24]</v>
      </c>
    </row>
    <row r="76" spans="1:14" s="315" customFormat="1" ht="14.25">
      <c r="B76" s="388" t="s">
        <v>788</v>
      </c>
      <c r="C76" s="346" t="s">
        <v>482</v>
      </c>
      <c r="D76" s="347" t="s">
        <v>571</v>
      </c>
      <c r="E76" s="347" t="s">
        <v>675</v>
      </c>
      <c r="F76" s="354" t="s">
        <v>1240</v>
      </c>
      <c r="G76" s="322" t="s">
        <v>845</v>
      </c>
      <c r="H76" s="329" t="s">
        <v>1188</v>
      </c>
      <c r="I76" s="396" t="s">
        <v>273</v>
      </c>
      <c r="J76" s="340" t="s">
        <v>156</v>
      </c>
      <c r="K76" s="317" t="s">
        <v>169</v>
      </c>
      <c r="L76" s="353" t="s">
        <v>348</v>
      </c>
      <c r="M76" s="352" t="s">
        <v>228</v>
      </c>
      <c r="N76" s="327" t="str">
        <f t="shared" si="2"/>
        <v>gpio1.IO[25]</v>
      </c>
    </row>
    <row r="77" spans="1:14" s="315" customFormat="1" ht="14.25">
      <c r="A77" s="315" t="s">
        <v>1842</v>
      </c>
      <c r="B77" s="388" t="s">
        <v>788</v>
      </c>
      <c r="C77" s="346" t="s">
        <v>481</v>
      </c>
      <c r="D77" s="347" t="s">
        <v>572</v>
      </c>
      <c r="E77" s="347" t="s">
        <v>677</v>
      </c>
      <c r="F77" s="354" t="s">
        <v>1241</v>
      </c>
      <c r="G77" s="345" t="s">
        <v>102</v>
      </c>
      <c r="H77" s="406" t="s">
        <v>762</v>
      </c>
      <c r="I77" s="396" t="s">
        <v>447</v>
      </c>
      <c r="J77" s="340" t="s">
        <v>151</v>
      </c>
      <c r="K77" s="317" t="s">
        <v>173</v>
      </c>
      <c r="L77" s="353" t="s">
        <v>123</v>
      </c>
      <c r="M77" s="352" t="s">
        <v>216</v>
      </c>
      <c r="N77" s="327" t="str">
        <f t="shared" si="2"/>
        <v>gpio1.IO[26]</v>
      </c>
    </row>
    <row r="78" spans="1:14" s="315" customFormat="1" ht="15" customHeight="1">
      <c r="A78" s="315" t="s">
        <v>1843</v>
      </c>
      <c r="B78" s="388" t="s">
        <v>788</v>
      </c>
      <c r="C78" s="346" t="s">
        <v>480</v>
      </c>
      <c r="D78" s="347" t="s">
        <v>1228</v>
      </c>
      <c r="E78" s="347" t="s">
        <v>669</v>
      </c>
      <c r="F78" s="354" t="s">
        <v>1242</v>
      </c>
      <c r="G78" s="345" t="s">
        <v>1278</v>
      </c>
      <c r="H78" s="406" t="s">
        <v>763</v>
      </c>
      <c r="I78" s="396" t="s">
        <v>450</v>
      </c>
      <c r="J78" s="340" t="s">
        <v>148</v>
      </c>
      <c r="K78" s="317" t="s">
        <v>177</v>
      </c>
      <c r="L78" s="353" t="s">
        <v>134</v>
      </c>
      <c r="M78" s="352" t="s">
        <v>220</v>
      </c>
      <c r="N78" s="327" t="str">
        <f t="shared" si="2"/>
        <v>gpio1.IO[27]</v>
      </c>
    </row>
    <row r="79" spans="1:14" s="315" customFormat="1" ht="14.25">
      <c r="B79" s="388" t="s">
        <v>788</v>
      </c>
      <c r="C79" s="346" t="s">
        <v>479</v>
      </c>
      <c r="D79" s="347" t="s">
        <v>573</v>
      </c>
      <c r="E79" s="347" t="s">
        <v>672</v>
      </c>
      <c r="F79" s="354" t="s">
        <v>1243</v>
      </c>
      <c r="G79" s="336" t="s">
        <v>1268</v>
      </c>
      <c r="H79" s="323" t="s">
        <v>960</v>
      </c>
      <c r="I79" s="396" t="s">
        <v>989</v>
      </c>
      <c r="J79" s="340" t="s">
        <v>145</v>
      </c>
      <c r="K79" s="317" t="s">
        <v>182</v>
      </c>
      <c r="L79" s="353" t="s">
        <v>328</v>
      </c>
      <c r="M79" s="352" t="s">
        <v>208</v>
      </c>
      <c r="N79" s="327" t="str">
        <f t="shared" si="2"/>
        <v>gpio1.IO[28]</v>
      </c>
    </row>
    <row r="80" spans="1:14" s="315" customFormat="1" ht="14.25">
      <c r="B80" s="388" t="s">
        <v>788</v>
      </c>
      <c r="C80" s="346" t="s">
        <v>478</v>
      </c>
      <c r="D80" s="347" t="s">
        <v>574</v>
      </c>
      <c r="E80" s="347" t="s">
        <v>673</v>
      </c>
      <c r="F80" s="354" t="s">
        <v>1244</v>
      </c>
      <c r="G80" s="336" t="s">
        <v>1269</v>
      </c>
      <c r="H80" s="323" t="s">
        <v>963</v>
      </c>
      <c r="I80" s="396" t="s">
        <v>991</v>
      </c>
      <c r="J80" s="340" t="s">
        <v>142</v>
      </c>
      <c r="K80" s="317" t="s">
        <v>187</v>
      </c>
      <c r="L80" s="353" t="s">
        <v>332</v>
      </c>
      <c r="M80" s="352" t="s">
        <v>212</v>
      </c>
      <c r="N80" s="327" t="str">
        <f t="shared" si="2"/>
        <v>gpio1.IO[29]</v>
      </c>
    </row>
    <row r="81" spans="2:14" s="315" customFormat="1" ht="14.25">
      <c r="B81" s="388" t="s">
        <v>788</v>
      </c>
      <c r="C81" s="346" t="s">
        <v>477</v>
      </c>
      <c r="D81" s="347" t="s">
        <v>575</v>
      </c>
      <c r="E81" s="347" t="s">
        <v>678</v>
      </c>
      <c r="F81" s="354" t="s">
        <v>1245</v>
      </c>
      <c r="G81" s="336" t="s">
        <v>1270</v>
      </c>
      <c r="H81" s="323" t="s">
        <v>962</v>
      </c>
      <c r="I81" s="396" t="s">
        <v>283</v>
      </c>
      <c r="J81" s="340" t="s">
        <v>139</v>
      </c>
      <c r="K81" s="317" t="s">
        <v>729</v>
      </c>
      <c r="L81" s="353" t="s">
        <v>336</v>
      </c>
      <c r="M81" s="352" t="s">
        <v>200</v>
      </c>
      <c r="N81" s="327" t="str">
        <f t="shared" si="2"/>
        <v>gpio1.IO[30]</v>
      </c>
    </row>
    <row r="82" spans="2:14" s="315" customFormat="1" ht="14.25">
      <c r="B82" s="388" t="s">
        <v>788</v>
      </c>
      <c r="C82" s="346" t="s">
        <v>693</v>
      </c>
      <c r="D82" s="347" t="s">
        <v>576</v>
      </c>
      <c r="E82" s="394"/>
      <c r="F82" s="354" t="s">
        <v>1551</v>
      </c>
      <c r="G82" s="336" t="s">
        <v>1271</v>
      </c>
      <c r="H82" s="323" t="s">
        <v>961</v>
      </c>
      <c r="I82" s="396" t="s">
        <v>278</v>
      </c>
      <c r="J82" s="340" t="s">
        <v>136</v>
      </c>
      <c r="K82" s="317" t="s">
        <v>730</v>
      </c>
      <c r="L82" s="353" t="s">
        <v>340</v>
      </c>
      <c r="M82" s="355" t="s">
        <v>204</v>
      </c>
      <c r="N82" s="327" t="str">
        <f t="shared" si="2"/>
        <v>gpio1.IO[31]</v>
      </c>
    </row>
    <row r="83" spans="2:14" s="315" customFormat="1" ht="15" customHeight="1">
      <c r="B83" s="388" t="s">
        <v>787</v>
      </c>
      <c r="C83" s="356" t="s">
        <v>1067</v>
      </c>
      <c r="D83" s="348"/>
      <c r="E83" s="394"/>
      <c r="F83" s="357" t="s">
        <v>254</v>
      </c>
      <c r="G83" s="342" t="s">
        <v>970</v>
      </c>
      <c r="H83" s="399" t="s">
        <v>79</v>
      </c>
      <c r="I83" s="323" t="s">
        <v>946</v>
      </c>
      <c r="J83" s="395" t="s">
        <v>953</v>
      </c>
      <c r="K83" s="317" t="s">
        <v>199</v>
      </c>
      <c r="L83" s="332" t="s">
        <v>971</v>
      </c>
      <c r="M83" s="358" t="s">
        <v>112</v>
      </c>
      <c r="N83" s="327" t="str">
        <f t="shared" si="2"/>
        <v>gpio2.IO[0]</v>
      </c>
    </row>
    <row r="84" spans="2:14" s="315" customFormat="1" ht="14.25">
      <c r="B84" s="388" t="s">
        <v>787</v>
      </c>
      <c r="C84" s="356" t="s">
        <v>1068</v>
      </c>
      <c r="D84" s="348"/>
      <c r="E84" s="394"/>
      <c r="F84" s="357" t="s">
        <v>257</v>
      </c>
      <c r="G84" s="342" t="s">
        <v>972</v>
      </c>
      <c r="H84" s="399" t="s">
        <v>84</v>
      </c>
      <c r="I84" s="323" t="s">
        <v>949</v>
      </c>
      <c r="J84" s="395" t="s">
        <v>954</v>
      </c>
      <c r="K84" s="317" t="s">
        <v>203</v>
      </c>
      <c r="L84" s="332" t="s">
        <v>973</v>
      </c>
      <c r="M84" s="343" t="s">
        <v>306</v>
      </c>
      <c r="N84" s="327" t="str">
        <f t="shared" si="2"/>
        <v>gpio2.IO[1]</v>
      </c>
    </row>
    <row r="85" spans="2:14" s="315" customFormat="1" ht="15" customHeight="1">
      <c r="B85" s="388" t="s">
        <v>787</v>
      </c>
      <c r="C85" s="356" t="s">
        <v>1069</v>
      </c>
      <c r="D85" s="394"/>
      <c r="E85" s="394"/>
      <c r="F85" s="357" t="s">
        <v>260</v>
      </c>
      <c r="G85" s="342" t="s">
        <v>974</v>
      </c>
      <c r="H85" s="329" t="s">
        <v>1186</v>
      </c>
      <c r="I85" s="323" t="s">
        <v>1087</v>
      </c>
      <c r="J85" s="395" t="s">
        <v>957</v>
      </c>
      <c r="K85" s="317" t="s">
        <v>207</v>
      </c>
      <c r="L85" s="332" t="s">
        <v>975</v>
      </c>
      <c r="M85" s="343" t="s">
        <v>359</v>
      </c>
      <c r="N85" s="327" t="str">
        <f t="shared" si="2"/>
        <v>gpio2.IO[2]</v>
      </c>
    </row>
    <row r="86" spans="2:14" s="315" customFormat="1" ht="15" customHeight="1">
      <c r="B86" s="388" t="s">
        <v>787</v>
      </c>
      <c r="C86" s="356" t="s">
        <v>1070</v>
      </c>
      <c r="D86" s="394"/>
      <c r="E86" s="394"/>
      <c r="F86" s="357" t="s">
        <v>263</v>
      </c>
      <c r="G86" s="342" t="s">
        <v>899</v>
      </c>
      <c r="H86" s="329" t="s">
        <v>1188</v>
      </c>
      <c r="I86" s="323" t="s">
        <v>944</v>
      </c>
      <c r="J86" s="395" t="s">
        <v>959</v>
      </c>
      <c r="K86" s="317" t="s">
        <v>211</v>
      </c>
      <c r="L86" s="351" t="s">
        <v>1224</v>
      </c>
      <c r="M86" s="343" t="s">
        <v>362</v>
      </c>
      <c r="N86" s="327" t="str">
        <f t="shared" si="2"/>
        <v>gpio2.IO[3]</v>
      </c>
    </row>
    <row r="87" spans="2:14" s="315" customFormat="1" ht="14.25">
      <c r="B87" s="388" t="s">
        <v>787</v>
      </c>
      <c r="C87" s="356" t="s">
        <v>1071</v>
      </c>
      <c r="D87" s="394"/>
      <c r="E87" s="394"/>
      <c r="F87" s="357" t="s">
        <v>269</v>
      </c>
      <c r="G87" s="342" t="s">
        <v>902</v>
      </c>
      <c r="H87" s="330" t="s">
        <v>1167</v>
      </c>
      <c r="I87" s="318" t="s">
        <v>1008</v>
      </c>
      <c r="J87" s="395" t="s">
        <v>964</v>
      </c>
      <c r="K87" s="317" t="s">
        <v>215</v>
      </c>
      <c r="L87" s="349" t="s">
        <v>271</v>
      </c>
      <c r="M87" s="343" t="s">
        <v>366</v>
      </c>
      <c r="N87" s="327" t="str">
        <f t="shared" si="2"/>
        <v>gpio2.IO[4]</v>
      </c>
    </row>
    <row r="88" spans="2:14" s="315" customFormat="1" ht="14.25">
      <c r="B88" s="388" t="s">
        <v>787</v>
      </c>
      <c r="C88" s="356" t="s">
        <v>1072</v>
      </c>
      <c r="D88" s="394"/>
      <c r="E88" s="394"/>
      <c r="F88" s="357" t="s">
        <v>274</v>
      </c>
      <c r="G88" s="342" t="s">
        <v>905</v>
      </c>
      <c r="H88" s="330" t="s">
        <v>1168</v>
      </c>
      <c r="I88" s="318" t="s">
        <v>1009</v>
      </c>
      <c r="J88" s="395" t="s">
        <v>966</v>
      </c>
      <c r="K88" s="317" t="s">
        <v>219</v>
      </c>
      <c r="L88" s="349" t="s">
        <v>276</v>
      </c>
      <c r="M88" s="343" t="s">
        <v>369</v>
      </c>
      <c r="N88" s="327" t="str">
        <f t="shared" si="2"/>
        <v>gpio2.IO[5]</v>
      </c>
    </row>
    <row r="89" spans="2:14" s="315" customFormat="1" ht="14.25">
      <c r="B89" s="388" t="s">
        <v>787</v>
      </c>
      <c r="C89" s="356" t="s">
        <v>1073</v>
      </c>
      <c r="D89" s="394"/>
      <c r="E89" s="394"/>
      <c r="F89" s="357" t="s">
        <v>279</v>
      </c>
      <c r="G89" s="342" t="s">
        <v>887</v>
      </c>
      <c r="H89" s="322" t="s">
        <v>858</v>
      </c>
      <c r="I89" s="318" t="s">
        <v>1010</v>
      </c>
      <c r="J89" s="395" t="s">
        <v>967</v>
      </c>
      <c r="K89" s="317" t="s">
        <v>223</v>
      </c>
      <c r="L89" s="349" t="s">
        <v>281</v>
      </c>
      <c r="M89" s="343" t="s">
        <v>372</v>
      </c>
      <c r="N89" s="327" t="str">
        <f t="shared" si="2"/>
        <v>gpio2.IO[6]</v>
      </c>
    </row>
    <row r="90" spans="2:14" s="315" customFormat="1" ht="14.25">
      <c r="B90" s="388" t="s">
        <v>787</v>
      </c>
      <c r="C90" s="356" t="s">
        <v>1074</v>
      </c>
      <c r="D90" s="394"/>
      <c r="E90" s="394"/>
      <c r="F90" s="357" t="s">
        <v>284</v>
      </c>
      <c r="G90" s="342" t="s">
        <v>890</v>
      </c>
      <c r="H90" s="322" t="s">
        <v>861</v>
      </c>
      <c r="I90" s="318" t="s">
        <v>1011</v>
      </c>
      <c r="J90" s="395" t="s">
        <v>968</v>
      </c>
      <c r="K90" s="317" t="s">
        <v>227</v>
      </c>
      <c r="L90" s="349" t="s">
        <v>286</v>
      </c>
      <c r="M90" s="343" t="s">
        <v>375</v>
      </c>
      <c r="N90" s="327" t="str">
        <f t="shared" si="2"/>
        <v>gpio2.IO[7]</v>
      </c>
    </row>
    <row r="91" spans="2:14" s="315" customFormat="1" ht="14.25">
      <c r="B91" s="388" t="s">
        <v>787</v>
      </c>
      <c r="C91" s="356" t="s">
        <v>1075</v>
      </c>
      <c r="D91" s="394"/>
      <c r="E91" s="394"/>
      <c r="F91" s="357" t="s">
        <v>288</v>
      </c>
      <c r="G91" s="342" t="s">
        <v>893</v>
      </c>
      <c r="H91" s="322" t="s">
        <v>864</v>
      </c>
      <c r="I91" s="333" t="s">
        <v>756</v>
      </c>
      <c r="J91" s="395" t="s">
        <v>978</v>
      </c>
      <c r="K91" s="317" t="s">
        <v>230</v>
      </c>
      <c r="L91" s="349" t="s">
        <v>290</v>
      </c>
      <c r="M91" s="343" t="s">
        <v>378</v>
      </c>
      <c r="N91" s="327" t="str">
        <f t="shared" si="2"/>
        <v>gpio2.IO[8]</v>
      </c>
    </row>
    <row r="92" spans="2:14" s="315" customFormat="1" ht="14.25">
      <c r="B92" s="388" t="s">
        <v>787</v>
      </c>
      <c r="C92" s="356" t="s">
        <v>1076</v>
      </c>
      <c r="D92" s="394"/>
      <c r="E92" s="394"/>
      <c r="F92" s="357" t="s">
        <v>292</v>
      </c>
      <c r="G92" s="342" t="s">
        <v>951</v>
      </c>
      <c r="H92" s="322" t="s">
        <v>867</v>
      </c>
      <c r="I92" s="333" t="s">
        <v>757</v>
      </c>
      <c r="J92" s="395" t="s">
        <v>979</v>
      </c>
      <c r="K92" s="317" t="s">
        <v>233</v>
      </c>
      <c r="L92" s="349" t="s">
        <v>294</v>
      </c>
      <c r="M92" s="343" t="s">
        <v>381</v>
      </c>
      <c r="N92" s="327" t="str">
        <f t="shared" si="2"/>
        <v>gpio2.IO[9]</v>
      </c>
    </row>
    <row r="93" spans="2:14" s="315" customFormat="1" ht="14.25">
      <c r="B93" s="388" t="s">
        <v>787</v>
      </c>
      <c r="C93" s="356" t="s">
        <v>1077</v>
      </c>
      <c r="D93" s="394"/>
      <c r="E93" s="394"/>
      <c r="F93" s="357" t="s">
        <v>296</v>
      </c>
      <c r="G93" s="342" t="s">
        <v>952</v>
      </c>
      <c r="H93" s="322" t="s">
        <v>870</v>
      </c>
      <c r="I93" s="396" t="s">
        <v>981</v>
      </c>
      <c r="J93" s="395" t="s">
        <v>980</v>
      </c>
      <c r="K93" s="317" t="s">
        <v>236</v>
      </c>
      <c r="L93" s="349" t="s">
        <v>298</v>
      </c>
      <c r="M93" s="343" t="s">
        <v>384</v>
      </c>
      <c r="N93" s="327" t="str">
        <f t="shared" si="2"/>
        <v>gpio2.IO[10]</v>
      </c>
    </row>
    <row r="94" spans="2:14" s="315" customFormat="1" ht="14.25">
      <c r="B94" s="388" t="s">
        <v>787</v>
      </c>
      <c r="C94" s="356" t="s">
        <v>1078</v>
      </c>
      <c r="D94" s="394"/>
      <c r="E94" s="394"/>
      <c r="F94" s="357" t="s">
        <v>300</v>
      </c>
      <c r="G94" s="342" t="s">
        <v>956</v>
      </c>
      <c r="H94" s="322" t="s">
        <v>873</v>
      </c>
      <c r="I94" s="396" t="s">
        <v>983</v>
      </c>
      <c r="J94" s="395" t="s">
        <v>982</v>
      </c>
      <c r="K94" s="317" t="s">
        <v>239</v>
      </c>
      <c r="L94" s="349" t="s">
        <v>302</v>
      </c>
      <c r="M94" s="343" t="s">
        <v>387</v>
      </c>
      <c r="N94" s="327" t="str">
        <f t="shared" si="2"/>
        <v>gpio2.IO[11]</v>
      </c>
    </row>
    <row r="95" spans="2:14" s="315" customFormat="1" ht="14.25">
      <c r="B95" s="388" t="s">
        <v>787</v>
      </c>
      <c r="C95" s="356" t="s">
        <v>1079</v>
      </c>
      <c r="D95" s="394"/>
      <c r="E95" s="394"/>
      <c r="F95" s="357" t="s">
        <v>303</v>
      </c>
      <c r="G95" s="324" t="s">
        <v>1196</v>
      </c>
      <c r="H95" s="318" t="s">
        <v>1005</v>
      </c>
      <c r="I95" s="396" t="s">
        <v>984</v>
      </c>
      <c r="J95" s="395" t="s">
        <v>985</v>
      </c>
      <c r="K95" s="317" t="s">
        <v>242</v>
      </c>
      <c r="L95" s="349" t="s">
        <v>305</v>
      </c>
      <c r="M95" s="343" t="s">
        <v>391</v>
      </c>
      <c r="N95" s="327" t="str">
        <f t="shared" si="2"/>
        <v>gpio2.IO[12]</v>
      </c>
    </row>
    <row r="96" spans="2:14" s="315" customFormat="1" ht="14.25">
      <c r="B96" s="388" t="s">
        <v>787</v>
      </c>
      <c r="C96" s="356" t="s">
        <v>1080</v>
      </c>
      <c r="D96" s="394"/>
      <c r="E96" s="394"/>
      <c r="F96" s="357" t="s">
        <v>307</v>
      </c>
      <c r="G96" s="324" t="s">
        <v>1197</v>
      </c>
      <c r="H96" s="318" t="s">
        <v>1006</v>
      </c>
      <c r="I96" s="396" t="s">
        <v>273</v>
      </c>
      <c r="J96" s="395" t="s">
        <v>986</v>
      </c>
      <c r="K96" s="317" t="s">
        <v>245</v>
      </c>
      <c r="L96" s="349" t="s">
        <v>309</v>
      </c>
      <c r="M96" s="343" t="s">
        <v>394</v>
      </c>
      <c r="N96" s="327" t="str">
        <f t="shared" si="2"/>
        <v>gpio2.IO[13]</v>
      </c>
    </row>
    <row r="97" spans="2:14" s="315" customFormat="1" ht="14.25">
      <c r="B97" s="388" t="s">
        <v>787</v>
      </c>
      <c r="C97" s="356" t="s">
        <v>1081</v>
      </c>
      <c r="D97" s="348"/>
      <c r="E97" s="394"/>
      <c r="F97" s="357" t="s">
        <v>311</v>
      </c>
      <c r="G97" s="324" t="s">
        <v>1198</v>
      </c>
      <c r="H97" s="318" t="s">
        <v>1007</v>
      </c>
      <c r="I97" s="396" t="s">
        <v>447</v>
      </c>
      <c r="J97" s="395" t="s">
        <v>987</v>
      </c>
      <c r="K97" s="317" t="s">
        <v>248</v>
      </c>
      <c r="L97" s="349" t="s">
        <v>313</v>
      </c>
      <c r="M97" s="343" t="s">
        <v>397</v>
      </c>
      <c r="N97" s="327" t="str">
        <f t="shared" si="2"/>
        <v>gpio2.IO[14]</v>
      </c>
    </row>
    <row r="98" spans="2:14" s="315" customFormat="1" ht="14.25">
      <c r="B98" s="388" t="s">
        <v>787</v>
      </c>
      <c r="C98" s="356" t="s">
        <v>1082</v>
      </c>
      <c r="D98" s="348"/>
      <c r="E98" s="394"/>
      <c r="F98" s="357" t="s">
        <v>315</v>
      </c>
      <c r="G98" s="324" t="s">
        <v>1199</v>
      </c>
      <c r="H98" s="318" t="s">
        <v>1088</v>
      </c>
      <c r="I98" s="396" t="s">
        <v>450</v>
      </c>
      <c r="J98" s="395" t="s">
        <v>988</v>
      </c>
      <c r="K98" s="317" t="s">
        <v>251</v>
      </c>
      <c r="L98" s="349" t="s">
        <v>317</v>
      </c>
      <c r="M98" s="343" t="s">
        <v>400</v>
      </c>
      <c r="N98" s="327" t="str">
        <f t="shared" si="2"/>
        <v>gpio2.IO[15]</v>
      </c>
    </row>
    <row r="99" spans="2:14" s="315" customFormat="1" ht="14.25">
      <c r="B99" s="388" t="s">
        <v>787</v>
      </c>
      <c r="C99" s="356" t="s">
        <v>1138</v>
      </c>
      <c r="D99" s="348"/>
      <c r="E99" s="394"/>
      <c r="F99" s="357" t="s">
        <v>319</v>
      </c>
      <c r="G99" s="324" t="s">
        <v>1200</v>
      </c>
      <c r="H99" s="333" t="s">
        <v>764</v>
      </c>
      <c r="I99" s="396" t="s">
        <v>989</v>
      </c>
      <c r="J99" s="395" t="s">
        <v>990</v>
      </c>
      <c r="K99" s="317" t="s">
        <v>417</v>
      </c>
      <c r="L99" s="322" t="s">
        <v>878</v>
      </c>
      <c r="M99" s="343" t="s">
        <v>403</v>
      </c>
      <c r="N99" s="327" t="str">
        <f t="shared" si="2"/>
        <v>gpio2.IO[16]</v>
      </c>
    </row>
    <row r="100" spans="2:14" s="315" customFormat="1" ht="14.25">
      <c r="B100" s="388" t="s">
        <v>787</v>
      </c>
      <c r="C100" s="356" t="s">
        <v>1139</v>
      </c>
      <c r="D100" s="348"/>
      <c r="E100" s="394"/>
      <c r="F100" s="357" t="s">
        <v>322</v>
      </c>
      <c r="G100" s="324" t="s">
        <v>1201</v>
      </c>
      <c r="H100" s="333" t="s">
        <v>765</v>
      </c>
      <c r="I100" s="396" t="s">
        <v>991</v>
      </c>
      <c r="J100" s="395" t="s">
        <v>992</v>
      </c>
      <c r="K100" s="317" t="s">
        <v>420</v>
      </c>
      <c r="L100" s="322" t="s">
        <v>882</v>
      </c>
      <c r="M100" s="343" t="s">
        <v>406</v>
      </c>
      <c r="N100" s="327" t="str">
        <f t="shared" si="2"/>
        <v>gpio2.IO[17]</v>
      </c>
    </row>
    <row r="101" spans="2:14" s="315" customFormat="1" ht="14.25">
      <c r="B101" s="388" t="s">
        <v>787</v>
      </c>
      <c r="C101" s="356" t="s">
        <v>1140</v>
      </c>
      <c r="D101" s="348"/>
      <c r="E101" s="394"/>
      <c r="F101" s="357" t="s">
        <v>325</v>
      </c>
      <c r="G101" s="324" t="s">
        <v>1202</v>
      </c>
      <c r="H101" s="323" t="s">
        <v>1013</v>
      </c>
      <c r="I101" s="396" t="s">
        <v>283</v>
      </c>
      <c r="J101" s="395" t="s">
        <v>993</v>
      </c>
      <c r="K101" s="317" t="s">
        <v>423</v>
      </c>
      <c r="L101" s="322" t="s">
        <v>898</v>
      </c>
      <c r="M101" s="343" t="s">
        <v>409</v>
      </c>
      <c r="N101" s="327" t="str">
        <f t="shared" si="2"/>
        <v>gpio2.IO[18]</v>
      </c>
    </row>
    <row r="102" spans="2:14" s="315" customFormat="1" ht="14.25">
      <c r="B102" s="388" t="s">
        <v>787</v>
      </c>
      <c r="C102" s="356" t="s">
        <v>1141</v>
      </c>
      <c r="D102" s="348"/>
      <c r="E102" s="394"/>
      <c r="F102" s="357" t="s">
        <v>329</v>
      </c>
      <c r="G102" s="324" t="s">
        <v>1203</v>
      </c>
      <c r="H102" s="323" t="s">
        <v>1014</v>
      </c>
      <c r="I102" s="396" t="s">
        <v>278</v>
      </c>
      <c r="J102" s="395" t="s">
        <v>994</v>
      </c>
      <c r="K102" s="317" t="s">
        <v>426</v>
      </c>
      <c r="L102" s="322" t="s">
        <v>901</v>
      </c>
      <c r="M102" s="343" t="s">
        <v>412</v>
      </c>
      <c r="N102" s="327" t="str">
        <f t="shared" si="2"/>
        <v>gpio2.IO[19]</v>
      </c>
    </row>
    <row r="103" spans="2:14" s="315" customFormat="1" ht="15" customHeight="1">
      <c r="B103" s="388" t="s">
        <v>787</v>
      </c>
      <c r="C103" s="356" t="s">
        <v>1142</v>
      </c>
      <c r="D103" s="348"/>
      <c r="E103" s="394"/>
      <c r="F103" s="357" t="s">
        <v>333</v>
      </c>
      <c r="G103" s="323" t="s">
        <v>946</v>
      </c>
      <c r="H103" s="340" t="s">
        <v>194</v>
      </c>
      <c r="I103" s="337" t="s">
        <v>742</v>
      </c>
      <c r="J103" s="395" t="s">
        <v>995</v>
      </c>
      <c r="K103" s="317" t="s">
        <v>429</v>
      </c>
      <c r="L103" s="338" t="s">
        <v>181</v>
      </c>
      <c r="M103" s="343" t="s">
        <v>414</v>
      </c>
      <c r="N103" s="327" t="str">
        <f t="shared" si="2"/>
        <v>gpio2.IO[20]</v>
      </c>
    </row>
    <row r="104" spans="2:14" s="315" customFormat="1" ht="14.25">
      <c r="B104" s="388" t="s">
        <v>787</v>
      </c>
      <c r="C104" s="356" t="s">
        <v>1143</v>
      </c>
      <c r="D104" s="394"/>
      <c r="E104" s="394"/>
      <c r="F104" s="357" t="s">
        <v>337</v>
      </c>
      <c r="G104" s="323" t="s">
        <v>949</v>
      </c>
      <c r="H104" s="340" t="s">
        <v>190</v>
      </c>
      <c r="I104" s="337" t="s">
        <v>741</v>
      </c>
      <c r="J104" s="395" t="s">
        <v>996</v>
      </c>
      <c r="K104" s="317" t="s">
        <v>432</v>
      </c>
      <c r="L104" s="338" t="s">
        <v>186</v>
      </c>
      <c r="M104" s="343" t="s">
        <v>418</v>
      </c>
      <c r="N104" s="327" t="str">
        <f t="shared" si="2"/>
        <v>gpio2.IO[21]</v>
      </c>
    </row>
    <row r="105" spans="2:14" s="315" customFormat="1" ht="14.25">
      <c r="B105" s="388" t="s">
        <v>787</v>
      </c>
      <c r="C105" s="356" t="s">
        <v>1144</v>
      </c>
      <c r="D105" s="394"/>
      <c r="E105" s="394"/>
      <c r="F105" s="357" t="s">
        <v>341</v>
      </c>
      <c r="G105" s="323" t="s">
        <v>1087</v>
      </c>
      <c r="H105" s="340" t="s">
        <v>185</v>
      </c>
      <c r="I105" s="337" t="s">
        <v>744</v>
      </c>
      <c r="J105" s="395" t="s">
        <v>997</v>
      </c>
      <c r="K105" s="317" t="s">
        <v>550</v>
      </c>
      <c r="L105" s="338" t="s">
        <v>191</v>
      </c>
      <c r="M105" s="343" t="s">
        <v>435</v>
      </c>
      <c r="N105" s="327" t="str">
        <f t="shared" si="2"/>
        <v>gpio2.IO[22]</v>
      </c>
    </row>
    <row r="106" spans="2:14" s="315" customFormat="1" ht="14.25">
      <c r="B106" s="388" t="s">
        <v>787</v>
      </c>
      <c r="C106" s="356" t="s">
        <v>1145</v>
      </c>
      <c r="D106" s="394"/>
      <c r="E106" s="394"/>
      <c r="F106" s="357" t="s">
        <v>345</v>
      </c>
      <c r="G106" s="323" t="s">
        <v>944</v>
      </c>
      <c r="H106" s="340" t="s">
        <v>180</v>
      </c>
      <c r="I106" s="337" t="s">
        <v>740</v>
      </c>
      <c r="J106" s="395" t="s">
        <v>998</v>
      </c>
      <c r="K106" s="317" t="s">
        <v>551</v>
      </c>
      <c r="L106" s="338" t="s">
        <v>195</v>
      </c>
      <c r="M106" s="343" t="s">
        <v>437</v>
      </c>
      <c r="N106" s="327" t="str">
        <f t="shared" si="2"/>
        <v>gpio2.IO[23]</v>
      </c>
    </row>
    <row r="107" spans="2:14" s="315" customFormat="1" ht="14.25">
      <c r="B107" s="388" t="s">
        <v>787</v>
      </c>
      <c r="C107" s="356" t="s">
        <v>1146</v>
      </c>
      <c r="D107" s="394"/>
      <c r="E107" s="394"/>
      <c r="F107" s="357" t="s">
        <v>349</v>
      </c>
      <c r="G107" s="342" t="s">
        <v>976</v>
      </c>
      <c r="H107" s="340" t="s">
        <v>176</v>
      </c>
      <c r="I107" s="337" t="s">
        <v>753</v>
      </c>
      <c r="J107" s="395" t="s">
        <v>999</v>
      </c>
      <c r="K107" s="317" t="s">
        <v>552</v>
      </c>
      <c r="L107" s="329" t="s">
        <v>1184</v>
      </c>
      <c r="M107" s="343" t="s">
        <v>439</v>
      </c>
      <c r="N107" s="327" t="str">
        <f t="shared" si="2"/>
        <v>gpio2.IO[24]</v>
      </c>
    </row>
    <row r="108" spans="2:14" s="315" customFormat="1" ht="14.25">
      <c r="B108" s="388" t="s">
        <v>787</v>
      </c>
      <c r="C108" s="356" t="s">
        <v>1147</v>
      </c>
      <c r="D108" s="394"/>
      <c r="E108" s="394"/>
      <c r="F108" s="357" t="s">
        <v>353</v>
      </c>
      <c r="G108" s="342" t="s">
        <v>908</v>
      </c>
      <c r="H108" s="340" t="s">
        <v>172</v>
      </c>
      <c r="I108" s="337" t="s">
        <v>752</v>
      </c>
      <c r="J108" s="395" t="s">
        <v>1000</v>
      </c>
      <c r="K108" s="317" t="s">
        <v>553</v>
      </c>
      <c r="L108" s="329" t="s">
        <v>1185</v>
      </c>
      <c r="M108" s="343" t="s">
        <v>441</v>
      </c>
      <c r="N108" s="327" t="str">
        <f t="shared" si="2"/>
        <v>gpio2.IO[25]</v>
      </c>
    </row>
    <row r="109" spans="2:14" s="315" customFormat="1" ht="14.25">
      <c r="B109" s="388" t="s">
        <v>787</v>
      </c>
      <c r="C109" s="356" t="s">
        <v>1148</v>
      </c>
      <c r="D109" s="394"/>
      <c r="E109" s="394"/>
      <c r="F109" s="357" t="s">
        <v>357</v>
      </c>
      <c r="G109" s="342" t="s">
        <v>896</v>
      </c>
      <c r="H109" s="340" t="s">
        <v>168</v>
      </c>
      <c r="I109" s="337" t="s">
        <v>751</v>
      </c>
      <c r="J109" s="395" t="s">
        <v>1001</v>
      </c>
      <c r="K109" s="317" t="s">
        <v>554</v>
      </c>
      <c r="L109" s="337" t="s">
        <v>856</v>
      </c>
      <c r="M109" s="343" t="s">
        <v>443</v>
      </c>
      <c r="N109" s="327" t="str">
        <f t="shared" si="2"/>
        <v>gpio2.IO[26]</v>
      </c>
    </row>
    <row r="110" spans="2:14" s="315" customFormat="1" ht="14.25">
      <c r="B110" s="388" t="s">
        <v>787</v>
      </c>
      <c r="C110" s="356" t="s">
        <v>1149</v>
      </c>
      <c r="D110" s="394"/>
      <c r="E110" s="394"/>
      <c r="F110" s="357" t="s">
        <v>361</v>
      </c>
      <c r="G110" s="342" t="s">
        <v>965</v>
      </c>
      <c r="H110" s="340" t="s">
        <v>164</v>
      </c>
      <c r="I110" s="337" t="s">
        <v>743</v>
      </c>
      <c r="J110" s="395" t="s">
        <v>1003</v>
      </c>
      <c r="K110" s="317" t="s">
        <v>555</v>
      </c>
      <c r="L110" s="323" t="s">
        <v>1012</v>
      </c>
      <c r="M110" s="343" t="s">
        <v>445</v>
      </c>
      <c r="N110" s="327" t="str">
        <f t="shared" si="2"/>
        <v>gpio2.IO[27]</v>
      </c>
    </row>
    <row r="111" spans="2:14" s="315" customFormat="1" ht="14.25">
      <c r="B111" s="388" t="s">
        <v>787</v>
      </c>
      <c r="C111" s="356" t="s">
        <v>1150</v>
      </c>
      <c r="D111" s="394"/>
      <c r="E111" s="394"/>
      <c r="F111" s="394"/>
      <c r="G111" s="333" t="s">
        <v>768</v>
      </c>
      <c r="H111" s="340" t="s">
        <v>126</v>
      </c>
      <c r="I111" s="337" t="s">
        <v>737</v>
      </c>
      <c r="J111" s="395" t="s">
        <v>1019</v>
      </c>
      <c r="K111" s="317" t="s">
        <v>556</v>
      </c>
      <c r="L111" s="359" t="s">
        <v>109</v>
      </c>
      <c r="M111" s="343" t="s">
        <v>448</v>
      </c>
      <c r="N111" s="327" t="str">
        <f t="shared" si="2"/>
        <v>gpio2.IO[28]</v>
      </c>
    </row>
    <row r="112" spans="2:14" s="315" customFormat="1" ht="14.25">
      <c r="B112" s="388" t="s">
        <v>787</v>
      </c>
      <c r="C112" s="356" t="s">
        <v>1151</v>
      </c>
      <c r="D112" s="348"/>
      <c r="E112" s="394"/>
      <c r="F112" s="345" t="s">
        <v>102</v>
      </c>
      <c r="G112" s="333" t="s">
        <v>769</v>
      </c>
      <c r="H112" s="340" t="s">
        <v>129</v>
      </c>
      <c r="I112" s="337" t="s">
        <v>736</v>
      </c>
      <c r="J112" s="395" t="s">
        <v>1020</v>
      </c>
      <c r="K112" s="317" t="s">
        <v>557</v>
      </c>
      <c r="L112" s="359" t="s">
        <v>105</v>
      </c>
      <c r="M112" s="343" t="s">
        <v>451</v>
      </c>
      <c r="N112" s="327" t="str">
        <f t="shared" si="2"/>
        <v>gpio2.IO[29]</v>
      </c>
    </row>
    <row r="113" spans="1:14" s="315" customFormat="1" ht="14.25">
      <c r="B113" s="388" t="s">
        <v>787</v>
      </c>
      <c r="C113" s="356" t="s">
        <v>1152</v>
      </c>
      <c r="D113" s="348"/>
      <c r="E113" s="394"/>
      <c r="F113" s="360" t="s">
        <v>734</v>
      </c>
      <c r="G113" s="322" t="s">
        <v>851</v>
      </c>
      <c r="H113" s="340" t="s">
        <v>133</v>
      </c>
      <c r="I113" s="324" t="s">
        <v>838</v>
      </c>
      <c r="J113" s="395" t="s">
        <v>1021</v>
      </c>
      <c r="K113" s="317" t="s">
        <v>558</v>
      </c>
      <c r="L113" s="331" t="s">
        <v>119</v>
      </c>
      <c r="M113" s="343" t="s">
        <v>453</v>
      </c>
      <c r="N113" s="327" t="str">
        <f t="shared" si="2"/>
        <v>gpio2.IO[30]</v>
      </c>
    </row>
    <row r="114" spans="1:14" s="315" customFormat="1" ht="14.25">
      <c r="B114" s="388" t="s">
        <v>787</v>
      </c>
      <c r="C114" s="356" t="s">
        <v>1153</v>
      </c>
      <c r="D114" s="348"/>
      <c r="E114" s="394"/>
      <c r="F114" s="337" t="s">
        <v>735</v>
      </c>
      <c r="G114" s="322" t="s">
        <v>892</v>
      </c>
      <c r="H114" s="340" t="s">
        <v>122</v>
      </c>
      <c r="I114" s="324" t="s">
        <v>842</v>
      </c>
      <c r="J114" s="395" t="s">
        <v>1022</v>
      </c>
      <c r="K114" s="317" t="s">
        <v>1083</v>
      </c>
      <c r="L114" s="331" t="s">
        <v>114</v>
      </c>
      <c r="M114" s="343" t="s">
        <v>455</v>
      </c>
      <c r="N114" s="327" t="str">
        <f t="shared" si="2"/>
        <v>gpio2.IO[31]</v>
      </c>
    </row>
    <row r="115" spans="1:14" s="315" customFormat="1" ht="14.25">
      <c r="A115" s="315" t="s">
        <v>1848</v>
      </c>
      <c r="B115" s="388" t="s">
        <v>786</v>
      </c>
      <c r="C115" s="361" t="s">
        <v>497</v>
      </c>
      <c r="D115" s="362"/>
      <c r="E115" s="394"/>
      <c r="F115" s="363" t="s">
        <v>415</v>
      </c>
      <c r="G115" s="322" t="s">
        <v>910</v>
      </c>
      <c r="H115" s="408" t="s">
        <v>1164</v>
      </c>
      <c r="I115" s="324" t="s">
        <v>1190</v>
      </c>
      <c r="J115" s="405" t="s">
        <v>935</v>
      </c>
      <c r="K115" s="364" t="s">
        <v>301</v>
      </c>
      <c r="L115" s="354" t="s">
        <v>1239</v>
      </c>
      <c r="M115" s="343" t="s">
        <v>457</v>
      </c>
      <c r="N115" s="327" t="str">
        <f t="shared" si="2"/>
        <v>gpio3.IO[12]</v>
      </c>
    </row>
    <row r="116" spans="1:14" s="315" customFormat="1" ht="14.25">
      <c r="A116" s="315" t="s">
        <v>1849</v>
      </c>
      <c r="B116" s="388" t="s">
        <v>786</v>
      </c>
      <c r="C116" s="361" t="s">
        <v>496</v>
      </c>
      <c r="D116" s="394"/>
      <c r="E116" s="394"/>
      <c r="F116" s="363" t="s">
        <v>419</v>
      </c>
      <c r="G116" s="322" t="s">
        <v>913</v>
      </c>
      <c r="H116" s="408" t="s">
        <v>1163</v>
      </c>
      <c r="I116" s="324" t="s">
        <v>1191</v>
      </c>
      <c r="J116" s="405" t="s">
        <v>938</v>
      </c>
      <c r="K116" s="364" t="s">
        <v>304</v>
      </c>
      <c r="L116" s="354" t="s">
        <v>1247</v>
      </c>
      <c r="M116" s="343" t="s">
        <v>459</v>
      </c>
      <c r="N116" s="327" t="str">
        <f t="shared" si="2"/>
        <v>gpio3.IO[13]</v>
      </c>
    </row>
    <row r="117" spans="1:14" s="315" customFormat="1" ht="14.25">
      <c r="A117" s="315" t="s">
        <v>1836</v>
      </c>
      <c r="B117" s="388" t="s">
        <v>786</v>
      </c>
      <c r="C117" s="361" t="s">
        <v>495</v>
      </c>
      <c r="D117" s="394"/>
      <c r="E117" s="394"/>
      <c r="F117" s="363" t="s">
        <v>422</v>
      </c>
      <c r="G117" s="322" t="s">
        <v>915</v>
      </c>
      <c r="H117" s="333" t="s">
        <v>1086</v>
      </c>
      <c r="I117" s="324" t="s">
        <v>1192</v>
      </c>
      <c r="J117" s="405" t="s">
        <v>941</v>
      </c>
      <c r="K117" s="364" t="s">
        <v>308</v>
      </c>
      <c r="L117" s="349" t="s">
        <v>82</v>
      </c>
      <c r="M117" s="343" t="s">
        <v>421</v>
      </c>
      <c r="N117" s="327" t="str">
        <f t="shared" si="2"/>
        <v>gpio3.IO[14]</v>
      </c>
    </row>
    <row r="118" spans="1:14" s="315" customFormat="1" ht="14.25">
      <c r="A118" s="315" t="s">
        <v>1837</v>
      </c>
      <c r="B118" s="388" t="s">
        <v>786</v>
      </c>
      <c r="C118" s="361" t="s">
        <v>494</v>
      </c>
      <c r="D118" s="394"/>
      <c r="E118" s="394"/>
      <c r="F118" s="363" t="s">
        <v>425</v>
      </c>
      <c r="G118" s="322" t="s">
        <v>917</v>
      </c>
      <c r="H118" s="333" t="s">
        <v>1085</v>
      </c>
      <c r="I118" s="324" t="s">
        <v>1193</v>
      </c>
      <c r="J118" s="405" t="s">
        <v>943</v>
      </c>
      <c r="K118" s="364" t="s">
        <v>312</v>
      </c>
      <c r="L118" s="349" t="s">
        <v>87</v>
      </c>
      <c r="M118" s="343" t="s">
        <v>424</v>
      </c>
      <c r="N118" s="327" t="str">
        <f t="shared" si="2"/>
        <v>gpio3.IO[15]</v>
      </c>
    </row>
    <row r="119" spans="1:14" s="315" customFormat="1" ht="14.25">
      <c r="B119" s="388" t="s">
        <v>786</v>
      </c>
      <c r="C119" s="361" t="s">
        <v>493</v>
      </c>
      <c r="D119" s="394"/>
      <c r="E119" s="362"/>
      <c r="F119" s="363" t="s">
        <v>428</v>
      </c>
      <c r="G119" s="322" t="s">
        <v>919</v>
      </c>
      <c r="H119" s="333" t="s">
        <v>762</v>
      </c>
      <c r="I119" s="324" t="s">
        <v>1194</v>
      </c>
      <c r="J119" s="354" t="s">
        <v>1248</v>
      </c>
      <c r="K119" s="364" t="s">
        <v>316</v>
      </c>
      <c r="L119" s="349" t="s">
        <v>71</v>
      </c>
      <c r="M119" s="343" t="s">
        <v>427</v>
      </c>
      <c r="N119" s="327" t="str">
        <f t="shared" si="2"/>
        <v>gpio3.IO[16]</v>
      </c>
    </row>
    <row r="120" spans="1:14" s="315" customFormat="1" ht="14.25">
      <c r="B120" s="388" t="s">
        <v>786</v>
      </c>
      <c r="C120" s="361" t="s">
        <v>492</v>
      </c>
      <c r="D120" s="394"/>
      <c r="E120" s="362"/>
      <c r="F120" s="363" t="s">
        <v>431</v>
      </c>
      <c r="G120" s="322" t="s">
        <v>921</v>
      </c>
      <c r="H120" s="333" t="s">
        <v>763</v>
      </c>
      <c r="I120" s="324" t="s">
        <v>1195</v>
      </c>
      <c r="J120" s="354" t="s">
        <v>1249</v>
      </c>
      <c r="K120" s="364" t="s">
        <v>320</v>
      </c>
      <c r="L120" s="349" t="s">
        <v>76</v>
      </c>
      <c r="M120" s="343" t="s">
        <v>430</v>
      </c>
      <c r="N120" s="327" t="str">
        <f t="shared" si="2"/>
        <v>gpio3.IO[17]</v>
      </c>
    </row>
    <row r="121" spans="1:14" s="315" customFormat="1" ht="15" customHeight="1">
      <c r="B121" s="388" t="s">
        <v>789</v>
      </c>
      <c r="C121" s="365" t="s">
        <v>509</v>
      </c>
      <c r="D121" s="394"/>
      <c r="E121" s="366"/>
      <c r="F121" s="353" t="s">
        <v>363</v>
      </c>
      <c r="G121" s="354" t="s">
        <v>1235</v>
      </c>
      <c r="H121" s="322" t="s">
        <v>878</v>
      </c>
      <c r="I121" s="396" t="s">
        <v>981</v>
      </c>
      <c r="J121" s="333" t="s">
        <v>764</v>
      </c>
      <c r="K121" s="364" t="s">
        <v>255</v>
      </c>
      <c r="L121" s="349" t="s">
        <v>91</v>
      </c>
      <c r="M121" s="343" t="s">
        <v>433</v>
      </c>
      <c r="N121" s="327" t="str">
        <f t="shared" si="2"/>
        <v>gpio3.IO[0]</v>
      </c>
    </row>
    <row r="122" spans="1:14" s="315" customFormat="1" ht="14.25">
      <c r="B122" s="388" t="s">
        <v>789</v>
      </c>
      <c r="C122" s="365" t="s">
        <v>508</v>
      </c>
      <c r="D122" s="394"/>
      <c r="E122" s="366"/>
      <c r="F122" s="353" t="s">
        <v>360</v>
      </c>
      <c r="G122" s="354" t="s">
        <v>1236</v>
      </c>
      <c r="H122" s="322" t="s">
        <v>882</v>
      </c>
      <c r="I122" s="396" t="s">
        <v>983</v>
      </c>
      <c r="J122" s="333" t="s">
        <v>765</v>
      </c>
      <c r="K122" s="364" t="s">
        <v>258</v>
      </c>
      <c r="L122" s="349" t="s">
        <v>111</v>
      </c>
      <c r="M122" s="343" t="s">
        <v>310</v>
      </c>
      <c r="N122" s="327" t="str">
        <f t="shared" si="2"/>
        <v>gpio3.IO[1]</v>
      </c>
    </row>
    <row r="123" spans="1:14" s="315" customFormat="1" ht="14.25">
      <c r="B123" s="388" t="s">
        <v>789</v>
      </c>
      <c r="C123" s="365" t="s">
        <v>507</v>
      </c>
      <c r="D123" s="394"/>
      <c r="E123" s="366"/>
      <c r="F123" s="353" t="s">
        <v>356</v>
      </c>
      <c r="G123" s="354" t="s">
        <v>1237</v>
      </c>
      <c r="H123" s="322" t="s">
        <v>898</v>
      </c>
      <c r="I123" s="396" t="s">
        <v>984</v>
      </c>
      <c r="J123" s="329" t="s">
        <v>1186</v>
      </c>
      <c r="K123" s="364" t="s">
        <v>261</v>
      </c>
      <c r="L123" s="349" t="s">
        <v>72</v>
      </c>
      <c r="M123" s="343" t="s">
        <v>314</v>
      </c>
      <c r="N123" s="327" t="str">
        <f t="shared" si="2"/>
        <v>gpio3.IO[2]</v>
      </c>
    </row>
    <row r="124" spans="1:14" s="315" customFormat="1" ht="14.25">
      <c r="B124" s="388" t="s">
        <v>789</v>
      </c>
      <c r="C124" s="365" t="s">
        <v>506</v>
      </c>
      <c r="D124" s="394"/>
      <c r="E124" s="366"/>
      <c r="F124" s="353" t="s">
        <v>352</v>
      </c>
      <c r="G124" s="354" t="s">
        <v>1238</v>
      </c>
      <c r="H124" s="322" t="s">
        <v>901</v>
      </c>
      <c r="I124" s="396" t="s">
        <v>273</v>
      </c>
      <c r="J124" s="329" t="s">
        <v>1188</v>
      </c>
      <c r="K124" s="364" t="s">
        <v>265</v>
      </c>
      <c r="L124" s="349" t="s">
        <v>67</v>
      </c>
      <c r="M124" s="343" t="s">
        <v>318</v>
      </c>
      <c r="N124" s="327" t="str">
        <f t="shared" si="2"/>
        <v>gpio3.IO[3]</v>
      </c>
    </row>
    <row r="125" spans="1:14" s="315" customFormat="1" ht="15" customHeight="1">
      <c r="B125" s="388" t="s">
        <v>789</v>
      </c>
      <c r="C125" s="365" t="s">
        <v>505</v>
      </c>
      <c r="D125" s="394"/>
      <c r="E125" s="366"/>
      <c r="F125" s="353" t="s">
        <v>348</v>
      </c>
      <c r="G125" s="354" t="s">
        <v>1250</v>
      </c>
      <c r="H125" s="330" t="s">
        <v>1165</v>
      </c>
      <c r="I125" s="396" t="s">
        <v>447</v>
      </c>
      <c r="J125" s="400" t="s">
        <v>1239</v>
      </c>
      <c r="K125" s="364" t="s">
        <v>267</v>
      </c>
      <c r="L125" s="349" t="s">
        <v>77</v>
      </c>
      <c r="M125" s="343" t="s">
        <v>321</v>
      </c>
      <c r="N125" s="327" t="str">
        <f t="shared" si="2"/>
        <v>gpio3.IO[4]</v>
      </c>
    </row>
    <row r="126" spans="1:14" s="315" customFormat="1" ht="14.25">
      <c r="B126" s="388" t="s">
        <v>789</v>
      </c>
      <c r="C126" s="365" t="s">
        <v>504</v>
      </c>
      <c r="D126" s="394"/>
      <c r="E126" s="366"/>
      <c r="F126" s="353" t="s">
        <v>344</v>
      </c>
      <c r="G126" s="354" t="s">
        <v>1240</v>
      </c>
      <c r="H126" s="330" t="s">
        <v>1166</v>
      </c>
      <c r="I126" s="401" t="s">
        <v>450</v>
      </c>
      <c r="J126" s="354" t="s">
        <v>1248</v>
      </c>
      <c r="K126" s="364" t="s">
        <v>270</v>
      </c>
      <c r="L126" s="349" t="s">
        <v>116</v>
      </c>
      <c r="M126" s="343" t="s">
        <v>324</v>
      </c>
      <c r="N126" s="327" t="str">
        <f t="shared" si="2"/>
        <v>gpio3.IO[5]</v>
      </c>
    </row>
    <row r="127" spans="1:14" s="315" customFormat="1" ht="14.25">
      <c r="B127" s="388" t="s">
        <v>789</v>
      </c>
      <c r="C127" s="365" t="s">
        <v>503</v>
      </c>
      <c r="D127" s="394"/>
      <c r="E127" s="366"/>
      <c r="F127" s="353" t="s">
        <v>134</v>
      </c>
      <c r="G127" s="354" t="s">
        <v>1246</v>
      </c>
      <c r="H127" s="333" t="s">
        <v>785</v>
      </c>
      <c r="I127" s="401" t="s">
        <v>989</v>
      </c>
      <c r="J127" s="334" t="s">
        <v>1016</v>
      </c>
      <c r="K127" s="364" t="s">
        <v>275</v>
      </c>
      <c r="L127" s="349" t="s">
        <v>121</v>
      </c>
      <c r="M127" s="343" t="s">
        <v>327</v>
      </c>
      <c r="N127" s="327" t="str">
        <f t="shared" si="2"/>
        <v>gpio3.IO[6]</v>
      </c>
    </row>
    <row r="128" spans="1:14" s="315" customFormat="1" ht="14.25">
      <c r="B128" s="388" t="s">
        <v>789</v>
      </c>
      <c r="C128" s="365" t="s">
        <v>502</v>
      </c>
      <c r="D128" s="394"/>
      <c r="E128" s="366"/>
      <c r="F128" s="332" t="s">
        <v>971</v>
      </c>
      <c r="G128" s="354" t="s">
        <v>1245</v>
      </c>
      <c r="H128" s="333" t="s">
        <v>784</v>
      </c>
      <c r="I128" s="401" t="s">
        <v>991</v>
      </c>
      <c r="J128" s="334" t="s">
        <v>1015</v>
      </c>
      <c r="K128" s="364" t="s">
        <v>280</v>
      </c>
      <c r="L128" s="349" t="s">
        <v>125</v>
      </c>
      <c r="M128" s="343" t="s">
        <v>331</v>
      </c>
      <c r="N128" s="327" t="str">
        <f t="shared" si="2"/>
        <v>gpio3.IO[7]</v>
      </c>
    </row>
    <row r="129" spans="2:14" s="315" customFormat="1" ht="14.25">
      <c r="B129" s="388" t="s">
        <v>789</v>
      </c>
      <c r="C129" s="365" t="s">
        <v>501</v>
      </c>
      <c r="D129" s="366"/>
      <c r="E129" s="366"/>
      <c r="F129" s="353" t="s">
        <v>328</v>
      </c>
      <c r="G129" s="354" t="s">
        <v>1244</v>
      </c>
      <c r="H129" s="333" t="s">
        <v>760</v>
      </c>
      <c r="I129" s="396" t="s">
        <v>283</v>
      </c>
      <c r="J129" s="334" t="s">
        <v>1017</v>
      </c>
      <c r="K129" s="364" t="s">
        <v>285</v>
      </c>
      <c r="L129" s="332" t="s">
        <v>973</v>
      </c>
      <c r="M129" s="343" t="s">
        <v>335</v>
      </c>
      <c r="N129" s="327" t="str">
        <f t="shared" si="2"/>
        <v>gpio3.IO[8]</v>
      </c>
    </row>
    <row r="130" spans="2:14" s="315" customFormat="1" ht="14.25">
      <c r="B130" s="388" t="s">
        <v>789</v>
      </c>
      <c r="C130" s="365" t="s">
        <v>500</v>
      </c>
      <c r="D130" s="366"/>
      <c r="E130" s="366"/>
      <c r="F130" s="353" t="s">
        <v>332</v>
      </c>
      <c r="G130" s="354" t="s">
        <v>1552</v>
      </c>
      <c r="H130" s="333" t="s">
        <v>761</v>
      </c>
      <c r="I130" s="396" t="s">
        <v>278</v>
      </c>
      <c r="J130" s="334" t="s">
        <v>1018</v>
      </c>
      <c r="K130" s="364" t="s">
        <v>289</v>
      </c>
      <c r="L130" s="394"/>
      <c r="M130" s="343" t="s">
        <v>339</v>
      </c>
      <c r="N130" s="327" t="str">
        <f t="shared" si="2"/>
        <v>gpio3.IO[9]</v>
      </c>
    </row>
    <row r="131" spans="2:14" s="315" customFormat="1" ht="14.25">
      <c r="B131" s="388" t="s">
        <v>789</v>
      </c>
      <c r="C131" s="365" t="s">
        <v>499</v>
      </c>
      <c r="D131" s="366"/>
      <c r="E131" s="366"/>
      <c r="F131" s="353" t="s">
        <v>336</v>
      </c>
      <c r="G131" s="354" t="s">
        <v>1242</v>
      </c>
      <c r="H131" s="333" t="s">
        <v>781</v>
      </c>
      <c r="I131" s="330" t="s">
        <v>1168</v>
      </c>
      <c r="J131" s="334" t="s">
        <v>1132</v>
      </c>
      <c r="K131" s="364" t="s">
        <v>293</v>
      </c>
      <c r="L131" s="349" t="s">
        <v>97</v>
      </c>
      <c r="M131" s="343" t="s">
        <v>343</v>
      </c>
      <c r="N131" s="327" t="str">
        <f t="shared" si="2"/>
        <v>gpio3.IO[10]</v>
      </c>
    </row>
    <row r="132" spans="2:14" s="315" customFormat="1" thickBot="1">
      <c r="B132" s="402" t="s">
        <v>789</v>
      </c>
      <c r="C132" s="367" t="s">
        <v>498</v>
      </c>
      <c r="D132" s="368"/>
      <c r="E132" s="368"/>
      <c r="F132" s="369" t="s">
        <v>340</v>
      </c>
      <c r="G132" s="403" t="s">
        <v>1241</v>
      </c>
      <c r="H132" s="370" t="s">
        <v>780</v>
      </c>
      <c r="I132" s="371" t="s">
        <v>1167</v>
      </c>
      <c r="J132" s="372" t="s">
        <v>1133</v>
      </c>
      <c r="K132" s="373" t="s">
        <v>297</v>
      </c>
      <c r="L132" s="374" t="s">
        <v>101</v>
      </c>
      <c r="M132" s="375" t="s">
        <v>347</v>
      </c>
      <c r="N132" s="376" t="str">
        <f t="shared" si="2"/>
        <v>gpio3.IO[11]</v>
      </c>
    </row>
    <row r="133" spans="2:14" s="315" customFormat="1" ht="14.25">
      <c r="C133" s="377"/>
      <c r="D133" s="377"/>
      <c r="E133" s="377"/>
    </row>
    <row r="134" spans="2:14" s="315" customFormat="1" ht="14.25">
      <c r="C134" s="377"/>
      <c r="D134" s="377"/>
      <c r="E134" s="377"/>
    </row>
    <row r="135" spans="2:14" s="315" customFormat="1" ht="14.25">
      <c r="C135" s="377"/>
      <c r="D135" s="377"/>
      <c r="E135" s="377"/>
    </row>
    <row r="136" spans="2:14" ht="14.25">
      <c r="C136" s="377"/>
      <c r="D136" s="377"/>
      <c r="E136" s="377"/>
    </row>
    <row r="137" spans="2:14" ht="14.25">
      <c r="C137" s="377"/>
      <c r="D137" s="377"/>
      <c r="E137" s="377"/>
    </row>
    <row r="138" spans="2:14" ht="14.25">
      <c r="C138" s="377"/>
      <c r="D138" s="377"/>
      <c r="E138" s="377"/>
    </row>
    <row r="139" spans="2:14" ht="14.25">
      <c r="C139" s="377"/>
      <c r="D139" s="377"/>
      <c r="E139" s="377"/>
    </row>
    <row r="140" spans="2:14" ht="14.25">
      <c r="C140" s="377"/>
      <c r="D140" s="377"/>
      <c r="E140" s="377"/>
    </row>
    <row r="141" spans="2:14" ht="14.25">
      <c r="C141" s="377"/>
      <c r="D141" s="377"/>
      <c r="E141" s="377"/>
    </row>
    <row r="142" spans="2:14" ht="14.25">
      <c r="C142" s="377"/>
      <c r="D142" s="377"/>
      <c r="E142" s="377"/>
    </row>
    <row r="143" spans="2:14" ht="14.25">
      <c r="C143" s="377"/>
      <c r="D143" s="377"/>
      <c r="E143" s="377"/>
    </row>
    <row r="144" spans="2:14" ht="14.25">
      <c r="C144" s="377"/>
      <c r="D144" s="377"/>
      <c r="E144" s="377"/>
    </row>
    <row r="145" spans="3:5" ht="14.25">
      <c r="C145" s="377"/>
      <c r="D145" s="377"/>
      <c r="E145" s="377"/>
    </row>
    <row r="146" spans="3:5" ht="14.25">
      <c r="C146" s="377"/>
      <c r="D146" s="377"/>
      <c r="E146" s="377"/>
    </row>
    <row r="147" spans="3:5" ht="14.25">
      <c r="C147" s="377"/>
      <c r="D147" s="377"/>
      <c r="E147" s="377"/>
    </row>
    <row r="148" spans="3:5" ht="14.25">
      <c r="C148" s="377"/>
      <c r="D148" s="377"/>
      <c r="E148" s="377"/>
    </row>
    <row r="149" spans="3:5" ht="14.25">
      <c r="C149" s="377"/>
      <c r="D149" s="377"/>
      <c r="E149" s="377"/>
    </row>
    <row r="150" spans="3:5" ht="14.25">
      <c r="C150" s="377"/>
      <c r="D150" s="377"/>
      <c r="E150" s="377"/>
    </row>
    <row r="151" spans="3:5" ht="14.25">
      <c r="C151" s="377"/>
      <c r="D151" s="377"/>
      <c r="E151" s="377"/>
    </row>
    <row r="152" spans="3:5" ht="14.25">
      <c r="C152" s="377"/>
      <c r="D152" s="377"/>
      <c r="E152" s="377"/>
    </row>
    <row r="153" spans="3:5" ht="14.25">
      <c r="C153" s="377"/>
      <c r="D153" s="377"/>
      <c r="E153" s="377"/>
    </row>
    <row r="154" spans="3:5" ht="14.25">
      <c r="C154" s="377"/>
      <c r="D154" s="377"/>
      <c r="E154" s="377"/>
    </row>
    <row r="155" spans="3:5" ht="14.25">
      <c r="C155" s="377"/>
      <c r="D155" s="377"/>
      <c r="E155" s="377"/>
    </row>
    <row r="156" spans="3:5" ht="14.25">
      <c r="C156" s="377"/>
      <c r="D156" s="377"/>
      <c r="E156" s="377"/>
    </row>
    <row r="157" spans="3:5" ht="14.25">
      <c r="C157" s="377"/>
      <c r="D157" s="377"/>
      <c r="E157" s="377"/>
    </row>
    <row r="158" spans="3:5" ht="14.25">
      <c r="C158" s="377"/>
      <c r="D158" s="377"/>
      <c r="E158" s="377"/>
    </row>
    <row r="159" spans="3:5" ht="14.25">
      <c r="C159" s="377"/>
      <c r="D159" s="377"/>
      <c r="E159" s="377"/>
    </row>
    <row r="160" spans="3:5" ht="14.25">
      <c r="C160" s="377"/>
      <c r="D160" s="377"/>
      <c r="E160" s="377"/>
    </row>
    <row r="161" spans="3:5" ht="14.25">
      <c r="C161" s="377"/>
      <c r="D161" s="377"/>
      <c r="E161" s="377"/>
    </row>
    <row r="162" spans="3:5" ht="14.25">
      <c r="C162" s="377"/>
      <c r="D162" s="377"/>
      <c r="E162" s="377"/>
    </row>
    <row r="163" spans="3:5" ht="14.25">
      <c r="C163" s="377"/>
      <c r="D163" s="377"/>
      <c r="E163" s="377"/>
    </row>
    <row r="164" spans="3:5" ht="14.25">
      <c r="C164" s="377"/>
      <c r="D164" s="377"/>
      <c r="E164" s="377"/>
    </row>
    <row r="165" spans="3:5" ht="14.25">
      <c r="C165" s="378" t="s">
        <v>460</v>
      </c>
      <c r="D165" s="378"/>
      <c r="E165" s="378"/>
    </row>
    <row r="166" spans="3:5" ht="14.25">
      <c r="C166" s="378" t="s">
        <v>460</v>
      </c>
      <c r="D166" s="378"/>
      <c r="E166" s="378"/>
    </row>
    <row r="167" spans="3:5" ht="14.25">
      <c r="C167" s="378" t="s">
        <v>460</v>
      </c>
      <c r="D167" s="378"/>
      <c r="E167" s="378"/>
    </row>
    <row r="168" spans="3:5" ht="14.25">
      <c r="C168" s="378" t="s">
        <v>460</v>
      </c>
      <c r="D168" s="378"/>
      <c r="E168" s="378"/>
    </row>
    <row r="169" spans="3:5" ht="14.25">
      <c r="C169" s="378" t="s">
        <v>460</v>
      </c>
      <c r="D169" s="378"/>
      <c r="E169" s="378"/>
    </row>
    <row r="170" spans="3:5" ht="14.25">
      <c r="C170" s="378" t="s">
        <v>460</v>
      </c>
      <c r="D170" s="378"/>
      <c r="E170" s="378"/>
    </row>
    <row r="171" spans="3:5" ht="14.25">
      <c r="C171" s="378" t="s">
        <v>460</v>
      </c>
      <c r="D171" s="378"/>
      <c r="E171" s="378"/>
    </row>
    <row r="172" spans="3:5" ht="14.25">
      <c r="C172" s="378" t="s">
        <v>460</v>
      </c>
      <c r="D172" s="378"/>
      <c r="E172" s="378"/>
    </row>
    <row r="173" spans="3:5" ht="14.25">
      <c r="C173" s="378" t="s">
        <v>460</v>
      </c>
      <c r="D173" s="378"/>
      <c r="E173" s="378"/>
    </row>
    <row r="174" spans="3:5" ht="14.25">
      <c r="C174" s="378" t="s">
        <v>460</v>
      </c>
      <c r="D174" s="378"/>
      <c r="E174" s="378"/>
    </row>
    <row r="175" spans="3:5" ht="14.25">
      <c r="C175" s="378" t="s">
        <v>460</v>
      </c>
      <c r="D175" s="378"/>
      <c r="E175" s="378"/>
    </row>
    <row r="176" spans="3:5" ht="14.25">
      <c r="C176" s="378" t="s">
        <v>460</v>
      </c>
      <c r="D176" s="378"/>
      <c r="E176" s="378"/>
    </row>
    <row r="177" spans="3:5" ht="14.25">
      <c r="C177" s="378" t="s">
        <v>460</v>
      </c>
      <c r="D177" s="378"/>
      <c r="E177" s="378"/>
    </row>
    <row r="178" spans="3:5" ht="14.25">
      <c r="C178" s="378" t="s">
        <v>460</v>
      </c>
      <c r="D178" s="378"/>
      <c r="E178" s="378"/>
    </row>
    <row r="179" spans="3:5" ht="14.25">
      <c r="C179" s="378" t="s">
        <v>460</v>
      </c>
      <c r="D179" s="378"/>
      <c r="E179" s="378"/>
    </row>
    <row r="180" spans="3:5" ht="14.25">
      <c r="C180" s="378" t="s">
        <v>460</v>
      </c>
      <c r="D180" s="378"/>
      <c r="E180" s="378"/>
    </row>
    <row r="181" spans="3:5" ht="14.25">
      <c r="C181" s="378" t="s">
        <v>460</v>
      </c>
      <c r="D181" s="378"/>
      <c r="E181" s="378"/>
    </row>
    <row r="182" spans="3:5" ht="14.25">
      <c r="C182" s="378" t="s">
        <v>460</v>
      </c>
      <c r="D182" s="378"/>
      <c r="E182" s="378"/>
    </row>
    <row r="183" spans="3:5" ht="14.25">
      <c r="C183" s="378" t="s">
        <v>460</v>
      </c>
      <c r="D183" s="378"/>
      <c r="E183" s="378"/>
    </row>
    <row r="184" spans="3:5" ht="14.25">
      <c r="C184" s="378" t="s">
        <v>460</v>
      </c>
      <c r="D184" s="378"/>
      <c r="E184" s="378"/>
    </row>
    <row r="185" spans="3:5" ht="14.25">
      <c r="C185" s="378" t="s">
        <v>460</v>
      </c>
      <c r="D185" s="378"/>
      <c r="E185" s="378"/>
    </row>
    <row r="186" spans="3:5" ht="14.25">
      <c r="C186" s="378" t="s">
        <v>460</v>
      </c>
      <c r="D186" s="378"/>
      <c r="E186" s="378"/>
    </row>
    <row r="187" spans="3:5" ht="14.25">
      <c r="C187" s="378" t="s">
        <v>460</v>
      </c>
      <c r="D187" s="378"/>
      <c r="E187" s="378"/>
    </row>
    <row r="188" spans="3:5" ht="14.25">
      <c r="C188" s="378" t="s">
        <v>460</v>
      </c>
      <c r="D188" s="378"/>
      <c r="E188" s="378"/>
    </row>
    <row r="189" spans="3:5" ht="14.25">
      <c r="C189" s="378" t="s">
        <v>460</v>
      </c>
      <c r="D189" s="378"/>
      <c r="E189" s="378"/>
    </row>
    <row r="190" spans="3:5" ht="14.25">
      <c r="C190" s="378" t="s">
        <v>460</v>
      </c>
      <c r="D190" s="378"/>
      <c r="E190" s="378"/>
    </row>
    <row r="191" spans="3:5" ht="14.25">
      <c r="C191" s="378" t="s">
        <v>460</v>
      </c>
      <c r="D191" s="378"/>
      <c r="E191" s="378"/>
    </row>
    <row r="192" spans="3:5" ht="14.25">
      <c r="C192" s="378" t="s">
        <v>460</v>
      </c>
      <c r="D192" s="378"/>
      <c r="E192" s="378"/>
    </row>
    <row r="193" spans="3:5" ht="14.25">
      <c r="C193" s="378" t="s">
        <v>460</v>
      </c>
      <c r="D193" s="378"/>
      <c r="E193" s="378"/>
    </row>
    <row r="194" spans="3:5" ht="14.25">
      <c r="C194" s="378" t="s">
        <v>460</v>
      </c>
      <c r="D194" s="378"/>
      <c r="E194" s="378"/>
    </row>
    <row r="195" spans="3:5" ht="14.25">
      <c r="C195" s="378" t="s">
        <v>460</v>
      </c>
      <c r="D195" s="378"/>
      <c r="E195" s="378"/>
    </row>
    <row r="196" spans="3:5" ht="14.25">
      <c r="C196" s="378" t="s">
        <v>460</v>
      </c>
      <c r="D196" s="378"/>
      <c r="E196" s="378"/>
    </row>
    <row r="197" spans="3:5" ht="14.25">
      <c r="C197" s="378" t="s">
        <v>460</v>
      </c>
      <c r="D197" s="378"/>
      <c r="E197" s="378"/>
    </row>
    <row r="198" spans="3:5" ht="14.25">
      <c r="C198" s="378" t="s">
        <v>460</v>
      </c>
      <c r="D198" s="378"/>
      <c r="E198" s="378"/>
    </row>
    <row r="199" spans="3:5" ht="14.25">
      <c r="C199" s="378" t="s">
        <v>460</v>
      </c>
      <c r="D199" s="378"/>
      <c r="E199" s="378"/>
    </row>
    <row r="200" spans="3:5" ht="14.25">
      <c r="C200" s="378" t="s">
        <v>460</v>
      </c>
      <c r="D200" s="378"/>
      <c r="E200" s="378"/>
    </row>
    <row r="201" spans="3:5" ht="14.25">
      <c r="C201" s="378" t="s">
        <v>460</v>
      </c>
      <c r="D201" s="378"/>
      <c r="E201" s="378"/>
    </row>
    <row r="202" spans="3:5" ht="14.25">
      <c r="C202" s="378" t="s">
        <v>460</v>
      </c>
      <c r="D202" s="378"/>
      <c r="E202" s="378"/>
    </row>
    <row r="203" spans="3:5" ht="14.25">
      <c r="C203" s="378" t="s">
        <v>460</v>
      </c>
      <c r="D203" s="378"/>
      <c r="E203" s="378"/>
    </row>
    <row r="204" spans="3:5" ht="14.25">
      <c r="C204" s="378" t="s">
        <v>460</v>
      </c>
      <c r="D204" s="378"/>
      <c r="E204" s="378"/>
    </row>
    <row r="205" spans="3:5" ht="14.25">
      <c r="C205" s="378" t="s">
        <v>460</v>
      </c>
      <c r="D205" s="378"/>
      <c r="E205" s="378"/>
    </row>
    <row r="206" spans="3:5" ht="14.25">
      <c r="C206" s="378" t="s">
        <v>460</v>
      </c>
      <c r="D206" s="378"/>
      <c r="E206" s="378"/>
    </row>
    <row r="207" spans="3:5" ht="14.25">
      <c r="C207" s="378" t="s">
        <v>460</v>
      </c>
      <c r="D207" s="378"/>
      <c r="E207" s="378"/>
    </row>
    <row r="208" spans="3:5" ht="14.25">
      <c r="C208" s="378" t="s">
        <v>460</v>
      </c>
      <c r="D208" s="378"/>
      <c r="E208" s="378"/>
    </row>
    <row r="209" spans="3:5" ht="14.25">
      <c r="C209" s="378" t="s">
        <v>460</v>
      </c>
      <c r="D209" s="378"/>
      <c r="E209" s="378"/>
    </row>
    <row r="210" spans="3:5" ht="14.25">
      <c r="C210" s="378" t="s">
        <v>460</v>
      </c>
      <c r="D210" s="378"/>
      <c r="E210" s="378"/>
    </row>
    <row r="211" spans="3:5" ht="14.25">
      <c r="C211" s="378" t="s">
        <v>460</v>
      </c>
      <c r="D211" s="378"/>
      <c r="E211" s="378"/>
    </row>
    <row r="212" spans="3:5" ht="14.25">
      <c r="C212" s="378" t="s">
        <v>460</v>
      </c>
      <c r="D212" s="378"/>
      <c r="E212" s="378"/>
    </row>
    <row r="213" spans="3:5" ht="14.25">
      <c r="C213" s="378" t="s">
        <v>460</v>
      </c>
      <c r="D213" s="378"/>
      <c r="E213" s="378"/>
    </row>
    <row r="214" spans="3:5" ht="14.25">
      <c r="C214" s="378" t="s">
        <v>460</v>
      </c>
      <c r="D214" s="378"/>
      <c r="E214" s="378"/>
    </row>
    <row r="215" spans="3:5" ht="14.25">
      <c r="C215" s="378" t="s">
        <v>460</v>
      </c>
      <c r="D215" s="378"/>
      <c r="E215" s="378"/>
    </row>
    <row r="216" spans="3:5" ht="14.25">
      <c r="C216" s="378" t="s">
        <v>460</v>
      </c>
      <c r="D216" s="378"/>
      <c r="E216" s="378"/>
    </row>
    <row r="217" spans="3:5" ht="14.25">
      <c r="C217" s="378" t="s">
        <v>460</v>
      </c>
      <c r="D217" s="378"/>
      <c r="E217" s="378"/>
    </row>
    <row r="218" spans="3:5" ht="14.25">
      <c r="C218" s="378" t="s">
        <v>460</v>
      </c>
      <c r="D218" s="378"/>
      <c r="E218" s="378"/>
    </row>
    <row r="219" spans="3:5" ht="14.25">
      <c r="C219" s="378" t="s">
        <v>460</v>
      </c>
      <c r="D219" s="378"/>
      <c r="E219" s="378"/>
    </row>
    <row r="220" spans="3:5" ht="14.25">
      <c r="C220" s="378" t="s">
        <v>460</v>
      </c>
      <c r="D220" s="378"/>
      <c r="E220" s="378"/>
    </row>
    <row r="221" spans="3:5" ht="14.25">
      <c r="C221" s="378" t="s">
        <v>460</v>
      </c>
      <c r="D221" s="378"/>
      <c r="E221" s="378"/>
    </row>
    <row r="222" spans="3:5" ht="14.25">
      <c r="C222" s="378" t="s">
        <v>460</v>
      </c>
      <c r="D222" s="378"/>
      <c r="E222" s="378"/>
    </row>
    <row r="223" spans="3:5" ht="14.25">
      <c r="C223" s="378" t="s">
        <v>460</v>
      </c>
      <c r="D223" s="378"/>
      <c r="E223" s="378"/>
    </row>
    <row r="224" spans="3:5" ht="14.25">
      <c r="C224" s="378" t="s">
        <v>460</v>
      </c>
      <c r="D224" s="378"/>
      <c r="E224" s="378"/>
    </row>
    <row r="225" spans="3:5" ht="14.25">
      <c r="C225" s="378" t="s">
        <v>460</v>
      </c>
      <c r="D225" s="378"/>
      <c r="E225" s="378"/>
    </row>
    <row r="226" spans="3:5" ht="14.25">
      <c r="C226" s="378" t="s">
        <v>460</v>
      </c>
      <c r="D226" s="378"/>
      <c r="E226" s="378"/>
    </row>
    <row r="227" spans="3:5" ht="14.25">
      <c r="C227" s="378" t="s">
        <v>460</v>
      </c>
      <c r="D227" s="378"/>
      <c r="E227" s="378"/>
    </row>
    <row r="228" spans="3:5" ht="14.25">
      <c r="C228" s="378" t="s">
        <v>460</v>
      </c>
      <c r="D228" s="378"/>
      <c r="E228" s="378"/>
    </row>
    <row r="229" spans="3:5" ht="14.25">
      <c r="C229" s="378" t="s">
        <v>460</v>
      </c>
      <c r="D229" s="378"/>
      <c r="E229" s="378"/>
    </row>
    <row r="230" spans="3:5" ht="14.25">
      <c r="C230" s="378" t="s">
        <v>460</v>
      </c>
      <c r="D230" s="378"/>
      <c r="E230" s="378"/>
    </row>
    <row r="231" spans="3:5" ht="14.25">
      <c r="C231" s="378" t="s">
        <v>460</v>
      </c>
      <c r="D231" s="378"/>
      <c r="E231" s="378"/>
    </row>
    <row r="232" spans="3:5" ht="14.25">
      <c r="C232" s="378" t="s">
        <v>460</v>
      </c>
      <c r="D232" s="378"/>
      <c r="E232" s="378"/>
    </row>
    <row r="233" spans="3:5" ht="14.25">
      <c r="C233" s="378" t="s">
        <v>460</v>
      </c>
      <c r="D233" s="378"/>
      <c r="E233" s="378"/>
    </row>
    <row r="234" spans="3:5" ht="14.25">
      <c r="C234" s="378" t="s">
        <v>460</v>
      </c>
      <c r="D234" s="378"/>
      <c r="E234" s="378"/>
    </row>
    <row r="235" spans="3:5" ht="14.25">
      <c r="C235" s="378" t="s">
        <v>460</v>
      </c>
      <c r="D235" s="378"/>
      <c r="E235" s="378"/>
    </row>
    <row r="236" spans="3:5" ht="14.25">
      <c r="C236" s="378" t="s">
        <v>460</v>
      </c>
      <c r="D236" s="378"/>
      <c r="E236" s="378"/>
    </row>
    <row r="237" spans="3:5" ht="14.25">
      <c r="C237" s="378" t="s">
        <v>460</v>
      </c>
      <c r="D237" s="378"/>
      <c r="E237" s="378"/>
    </row>
    <row r="238" spans="3:5" ht="14.25">
      <c r="C238" s="378" t="s">
        <v>460</v>
      </c>
      <c r="D238" s="378"/>
      <c r="E238" s="378"/>
    </row>
    <row r="239" spans="3:5" ht="14.25">
      <c r="C239" s="378" t="s">
        <v>460</v>
      </c>
      <c r="D239" s="378"/>
      <c r="E239" s="378"/>
    </row>
    <row r="240" spans="3:5" ht="14.25">
      <c r="C240" s="378" t="s">
        <v>460</v>
      </c>
      <c r="D240" s="378"/>
      <c r="E240" s="378"/>
    </row>
    <row r="241" spans="3:5" ht="14.25">
      <c r="C241" s="378" t="s">
        <v>460</v>
      </c>
      <c r="D241" s="378"/>
      <c r="E241" s="378"/>
    </row>
    <row r="242" spans="3:5" ht="14.25">
      <c r="C242" s="378" t="s">
        <v>460</v>
      </c>
      <c r="D242" s="378"/>
      <c r="E242" s="378"/>
    </row>
    <row r="243" spans="3:5" ht="14.25">
      <c r="C243" s="378" t="s">
        <v>460</v>
      </c>
      <c r="D243" s="378"/>
      <c r="E243" s="378"/>
    </row>
    <row r="244" spans="3:5" ht="14.25">
      <c r="C244" s="378" t="s">
        <v>460</v>
      </c>
      <c r="D244" s="378"/>
      <c r="E244" s="378"/>
    </row>
    <row r="245" spans="3:5" ht="14.25">
      <c r="C245" s="378" t="s">
        <v>460</v>
      </c>
      <c r="D245" s="378"/>
      <c r="E245" s="378"/>
    </row>
    <row r="246" spans="3:5" ht="14.25">
      <c r="C246" s="378" t="s">
        <v>460</v>
      </c>
      <c r="D246" s="378"/>
      <c r="E246" s="378"/>
    </row>
    <row r="247" spans="3:5" ht="14.25">
      <c r="C247" s="378" t="s">
        <v>460</v>
      </c>
      <c r="D247" s="378"/>
      <c r="E247" s="378"/>
    </row>
    <row r="248" spans="3:5" ht="14.25">
      <c r="C248" s="378" t="s">
        <v>460</v>
      </c>
      <c r="D248" s="378"/>
      <c r="E248" s="378"/>
    </row>
    <row r="249" spans="3:5" ht="14.25">
      <c r="C249" s="378" t="s">
        <v>460</v>
      </c>
      <c r="D249" s="378"/>
      <c r="E249" s="378"/>
    </row>
    <row r="250" spans="3:5" ht="14.25">
      <c r="C250" s="378" t="s">
        <v>460</v>
      </c>
      <c r="D250" s="378"/>
      <c r="E250" s="378"/>
    </row>
    <row r="251" spans="3:5" ht="14.25">
      <c r="C251" s="378" t="s">
        <v>460</v>
      </c>
      <c r="D251" s="378"/>
      <c r="E251" s="378"/>
    </row>
    <row r="252" spans="3:5" ht="14.25">
      <c r="C252" s="378" t="s">
        <v>460</v>
      </c>
      <c r="D252" s="378"/>
      <c r="E252" s="378"/>
    </row>
    <row r="253" spans="3:5" ht="14.25">
      <c r="C253" s="378" t="s">
        <v>460</v>
      </c>
      <c r="D253" s="378"/>
      <c r="E253" s="378"/>
    </row>
    <row r="254" spans="3:5" ht="14.25">
      <c r="C254" s="378" t="s">
        <v>460</v>
      </c>
      <c r="D254" s="378"/>
      <c r="E254" s="378"/>
    </row>
    <row r="255" spans="3:5" ht="14.25">
      <c r="C255" s="378" t="s">
        <v>460</v>
      </c>
      <c r="D255" s="378"/>
      <c r="E255" s="378"/>
    </row>
    <row r="256" spans="3:5" ht="14.25">
      <c r="C256" s="378" t="s">
        <v>460</v>
      </c>
      <c r="D256" s="378"/>
      <c r="E256" s="378"/>
    </row>
    <row r="257" spans="3:5" ht="14.25">
      <c r="C257" s="378" t="s">
        <v>460</v>
      </c>
      <c r="D257" s="378"/>
      <c r="E257" s="378"/>
    </row>
    <row r="258" spans="3:5" ht="14.25">
      <c r="C258" s="378" t="s">
        <v>460</v>
      </c>
      <c r="D258" s="378"/>
      <c r="E258" s="378"/>
    </row>
    <row r="259" spans="3:5" ht="14.25">
      <c r="C259" s="378" t="s">
        <v>460</v>
      </c>
      <c r="D259" s="378"/>
      <c r="E259" s="378"/>
    </row>
    <row r="260" spans="3:5" ht="14.25">
      <c r="C260" s="378" t="s">
        <v>460</v>
      </c>
      <c r="D260" s="378"/>
      <c r="E260" s="378"/>
    </row>
    <row r="261" spans="3:5" ht="14.25">
      <c r="C261" s="378" t="s">
        <v>460</v>
      </c>
      <c r="D261" s="378"/>
      <c r="E261" s="378"/>
    </row>
    <row r="262" spans="3:5" ht="14.25">
      <c r="C262" s="378" t="s">
        <v>460</v>
      </c>
      <c r="D262" s="378"/>
      <c r="E262" s="378"/>
    </row>
    <row r="263" spans="3:5" ht="14.25">
      <c r="C263" s="378" t="s">
        <v>460</v>
      </c>
      <c r="D263" s="378"/>
      <c r="E263" s="378"/>
    </row>
    <row r="264" spans="3:5" ht="14.25">
      <c r="C264" s="378" t="s">
        <v>460</v>
      </c>
      <c r="D264" s="378"/>
      <c r="E264" s="378"/>
    </row>
    <row r="265" spans="3:5" ht="14.25">
      <c r="C265" s="378" t="s">
        <v>460</v>
      </c>
      <c r="D265" s="378"/>
      <c r="E265" s="378"/>
    </row>
  </sheetData>
  <autoFilter ref="B2:N131">
    <filterColumn colId="2" showButton="0"/>
  </autoFilter>
  <mergeCells count="1">
    <mergeCell ref="D2:E2"/>
  </mergeCells>
  <phoneticPr fontId="46" type="noConversion"/>
  <conditionalFormatting sqref="G97:G98">
    <cfRule type="duplicateValues" dxfId="10" priority="4"/>
  </conditionalFormatting>
  <conditionalFormatting sqref="H105:H106">
    <cfRule type="duplicateValues" dxfId="9" priority="3"/>
  </conditionalFormatting>
  <conditionalFormatting sqref="G97:G98">
    <cfRule type="duplicateValues" dxfId="8" priority="2"/>
  </conditionalFormatting>
  <conditionalFormatting sqref="H105:H106">
    <cfRule type="duplicateValues" dxfId="7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M14" sqref="M14"/>
    </sheetView>
  </sheetViews>
  <sheetFormatPr defaultRowHeight="13.5"/>
  <cols>
    <col min="1" max="1" width="3.75" style="18" bestFit="1" customWidth="1"/>
    <col min="2" max="2" width="5.875" style="9" customWidth="1"/>
    <col min="3" max="3" width="15.75" customWidth="1"/>
    <col min="4" max="8" width="9.125" style="10"/>
    <col min="9" max="9" width="12.375" style="73" customWidth="1"/>
  </cols>
  <sheetData>
    <row r="1" spans="1:9" s="9" customFormat="1">
      <c r="A1" s="449"/>
      <c r="B1" s="447" t="s">
        <v>584</v>
      </c>
      <c r="C1" s="445" t="s">
        <v>633</v>
      </c>
      <c r="D1" s="443" t="s">
        <v>50</v>
      </c>
      <c r="E1" s="98" t="s">
        <v>581</v>
      </c>
      <c r="F1" s="98" t="s">
        <v>583</v>
      </c>
      <c r="G1" s="447" t="s">
        <v>582</v>
      </c>
      <c r="H1" s="445">
        <v>8080</v>
      </c>
      <c r="I1" s="438" t="s">
        <v>636</v>
      </c>
    </row>
    <row r="2" spans="1:9" s="9" customFormat="1" ht="14.25" thickBot="1">
      <c r="A2" s="450"/>
      <c r="B2" s="448"/>
      <c r="C2" s="446"/>
      <c r="D2" s="444"/>
      <c r="E2" s="67" t="s">
        <v>632</v>
      </c>
      <c r="F2" s="67" t="s">
        <v>632</v>
      </c>
      <c r="G2" s="454"/>
      <c r="H2" s="455"/>
      <c r="I2" s="439"/>
    </row>
    <row r="3" spans="1:9">
      <c r="A3" s="456" t="s">
        <v>586</v>
      </c>
      <c r="B3" s="68">
        <v>1</v>
      </c>
      <c r="C3" s="19" t="s">
        <v>793</v>
      </c>
      <c r="D3" s="41" t="s">
        <v>38</v>
      </c>
      <c r="E3" s="39" t="s">
        <v>585</v>
      </c>
      <c r="F3" s="39" t="s">
        <v>585</v>
      </c>
      <c r="G3" s="39" t="s">
        <v>38</v>
      </c>
      <c r="H3" s="40" t="s">
        <v>38</v>
      </c>
      <c r="I3" s="71" t="s">
        <v>637</v>
      </c>
    </row>
    <row r="4" spans="1:9">
      <c r="A4" s="457"/>
      <c r="B4" s="68">
        <v>2</v>
      </c>
      <c r="C4" s="19" t="s">
        <v>794</v>
      </c>
      <c r="D4" s="42" t="s">
        <v>20</v>
      </c>
      <c r="E4" s="20" t="s">
        <v>587</v>
      </c>
      <c r="F4" s="20" t="s">
        <v>587</v>
      </c>
      <c r="G4" s="20" t="s">
        <v>20</v>
      </c>
      <c r="H4" s="32" t="s">
        <v>20</v>
      </c>
      <c r="I4" s="71" t="s">
        <v>637</v>
      </c>
    </row>
    <row r="5" spans="1:9">
      <c r="A5" s="457"/>
      <c r="B5" s="68">
        <v>3</v>
      </c>
      <c r="C5" s="19" t="s">
        <v>795</v>
      </c>
      <c r="D5" s="42" t="s">
        <v>31</v>
      </c>
      <c r="E5" s="20" t="s">
        <v>588</v>
      </c>
      <c r="F5" s="20" t="s">
        <v>588</v>
      </c>
      <c r="G5" s="20" t="s">
        <v>31</v>
      </c>
      <c r="H5" s="32" t="s">
        <v>31</v>
      </c>
      <c r="I5" s="71" t="s">
        <v>637</v>
      </c>
    </row>
    <row r="6" spans="1:9">
      <c r="A6" s="457"/>
      <c r="B6" s="68">
        <v>4</v>
      </c>
      <c r="C6" s="19" t="s">
        <v>796</v>
      </c>
      <c r="D6" s="42" t="s">
        <v>32</v>
      </c>
      <c r="E6" s="20" t="s">
        <v>589</v>
      </c>
      <c r="F6" s="20" t="s">
        <v>589</v>
      </c>
      <c r="G6" s="20" t="s">
        <v>32</v>
      </c>
      <c r="H6" s="32" t="s">
        <v>32</v>
      </c>
      <c r="I6" s="71" t="s">
        <v>637</v>
      </c>
    </row>
    <row r="7" spans="1:9">
      <c r="A7" s="457"/>
      <c r="B7" s="68">
        <v>5</v>
      </c>
      <c r="C7" s="19" t="s">
        <v>797</v>
      </c>
      <c r="D7" s="42" t="s">
        <v>19</v>
      </c>
      <c r="E7" s="20" t="s">
        <v>590</v>
      </c>
      <c r="F7" s="20" t="s">
        <v>590</v>
      </c>
      <c r="G7" s="20" t="s">
        <v>19</v>
      </c>
      <c r="H7" s="32" t="s">
        <v>19</v>
      </c>
      <c r="I7" s="71" t="s">
        <v>637</v>
      </c>
    </row>
    <row r="8" spans="1:9">
      <c r="A8" s="457"/>
      <c r="B8" s="68">
        <v>6</v>
      </c>
      <c r="C8" s="19" t="s">
        <v>798</v>
      </c>
      <c r="D8" s="42" t="s">
        <v>18</v>
      </c>
      <c r="E8" s="20" t="s">
        <v>591</v>
      </c>
      <c r="F8" s="20" t="s">
        <v>591</v>
      </c>
      <c r="G8" s="20" t="s">
        <v>18</v>
      </c>
      <c r="H8" s="32" t="s">
        <v>18</v>
      </c>
      <c r="I8" s="71" t="s">
        <v>637</v>
      </c>
    </row>
    <row r="9" spans="1:9">
      <c r="A9" s="457"/>
      <c r="B9" s="68">
        <v>7</v>
      </c>
      <c r="C9" s="19" t="s">
        <v>799</v>
      </c>
      <c r="D9" s="42" t="s">
        <v>17</v>
      </c>
      <c r="E9" s="20" t="s">
        <v>592</v>
      </c>
      <c r="F9" s="20" t="s">
        <v>592</v>
      </c>
      <c r="G9" s="20" t="s">
        <v>17</v>
      </c>
      <c r="H9" s="32" t="s">
        <v>17</v>
      </c>
      <c r="I9" s="71" t="s">
        <v>637</v>
      </c>
    </row>
    <row r="10" spans="1:9">
      <c r="A10" s="457"/>
      <c r="B10" s="68">
        <v>8</v>
      </c>
      <c r="C10" s="19" t="s">
        <v>800</v>
      </c>
      <c r="D10" s="42" t="s">
        <v>16</v>
      </c>
      <c r="E10" s="20" t="s">
        <v>593</v>
      </c>
      <c r="F10" s="20" t="s">
        <v>593</v>
      </c>
      <c r="G10" s="20" t="s">
        <v>16</v>
      </c>
      <c r="H10" s="32" t="s">
        <v>16</v>
      </c>
      <c r="I10" s="71" t="s">
        <v>637</v>
      </c>
    </row>
    <row r="11" spans="1:9">
      <c r="A11" s="457"/>
      <c r="B11" s="68">
        <v>9</v>
      </c>
      <c r="C11" s="19" t="s">
        <v>809</v>
      </c>
      <c r="D11" s="42" t="s">
        <v>39</v>
      </c>
      <c r="E11" s="29"/>
      <c r="F11" s="20" t="s">
        <v>594</v>
      </c>
      <c r="G11" s="28"/>
      <c r="H11" s="33"/>
      <c r="I11" s="71" t="s">
        <v>637</v>
      </c>
    </row>
    <row r="12" spans="1:9">
      <c r="A12" s="457"/>
      <c r="B12" s="68">
        <v>10</v>
      </c>
      <c r="C12" s="19" t="s">
        <v>801</v>
      </c>
      <c r="D12" s="42" t="s">
        <v>15</v>
      </c>
      <c r="E12" s="20" t="s">
        <v>595</v>
      </c>
      <c r="F12" s="20" t="s">
        <v>595</v>
      </c>
      <c r="G12" s="20" t="s">
        <v>15</v>
      </c>
      <c r="H12" s="32" t="s">
        <v>15</v>
      </c>
      <c r="I12" s="71" t="s">
        <v>637</v>
      </c>
    </row>
    <row r="13" spans="1:9">
      <c r="A13" s="457"/>
      <c r="B13" s="68">
        <v>11</v>
      </c>
      <c r="C13" s="19" t="s">
        <v>802</v>
      </c>
      <c r="D13" s="42" t="s">
        <v>13</v>
      </c>
      <c r="E13" s="20" t="s">
        <v>596</v>
      </c>
      <c r="F13" s="20" t="s">
        <v>596</v>
      </c>
      <c r="G13" s="20" t="s">
        <v>13</v>
      </c>
      <c r="H13" s="32" t="s">
        <v>13</v>
      </c>
      <c r="I13" s="71" t="s">
        <v>637</v>
      </c>
    </row>
    <row r="14" spans="1:9">
      <c r="A14" s="457"/>
      <c r="B14" s="68">
        <v>12</v>
      </c>
      <c r="C14" s="19" t="s">
        <v>803</v>
      </c>
      <c r="D14" s="42" t="s">
        <v>25</v>
      </c>
      <c r="E14" s="20" t="s">
        <v>597</v>
      </c>
      <c r="F14" s="20" t="s">
        <v>597</v>
      </c>
      <c r="G14" s="20" t="s">
        <v>25</v>
      </c>
      <c r="H14" s="32" t="s">
        <v>25</v>
      </c>
      <c r="I14" s="71" t="s">
        <v>637</v>
      </c>
    </row>
    <row r="15" spans="1:9">
      <c r="A15" s="457"/>
      <c r="B15" s="68">
        <v>13</v>
      </c>
      <c r="C15" s="19" t="s">
        <v>804</v>
      </c>
      <c r="D15" s="42" t="s">
        <v>11</v>
      </c>
      <c r="E15" s="20" t="s">
        <v>598</v>
      </c>
      <c r="F15" s="20" t="s">
        <v>598</v>
      </c>
      <c r="G15" s="20" t="s">
        <v>11</v>
      </c>
      <c r="H15" s="32" t="s">
        <v>11</v>
      </c>
      <c r="I15" s="71" t="s">
        <v>637</v>
      </c>
    </row>
    <row r="16" spans="1:9">
      <c r="A16" s="457"/>
      <c r="B16" s="68">
        <v>14</v>
      </c>
      <c r="C16" s="19" t="s">
        <v>805</v>
      </c>
      <c r="D16" s="42" t="s">
        <v>9</v>
      </c>
      <c r="E16" s="20" t="s">
        <v>599</v>
      </c>
      <c r="F16" s="20" t="s">
        <v>599</v>
      </c>
      <c r="G16" s="20" t="s">
        <v>9</v>
      </c>
      <c r="H16" s="32" t="s">
        <v>9</v>
      </c>
      <c r="I16" s="71" t="s">
        <v>637</v>
      </c>
    </row>
    <row r="17" spans="1:9">
      <c r="A17" s="457"/>
      <c r="B17" s="68">
        <v>15</v>
      </c>
      <c r="C17" s="19" t="s">
        <v>806</v>
      </c>
      <c r="D17" s="42" t="s">
        <v>21</v>
      </c>
      <c r="E17" s="20" t="s">
        <v>600</v>
      </c>
      <c r="F17" s="20" t="s">
        <v>600</v>
      </c>
      <c r="G17" s="20" t="s">
        <v>21</v>
      </c>
      <c r="H17" s="32" t="s">
        <v>21</v>
      </c>
      <c r="I17" s="71" t="s">
        <v>637</v>
      </c>
    </row>
    <row r="18" spans="1:9">
      <c r="A18" s="457"/>
      <c r="B18" s="68">
        <v>16</v>
      </c>
      <c r="C18" s="19" t="s">
        <v>807</v>
      </c>
      <c r="D18" s="42" t="s">
        <v>8</v>
      </c>
      <c r="E18" s="20" t="s">
        <v>601</v>
      </c>
      <c r="F18" s="20" t="s">
        <v>601</v>
      </c>
      <c r="G18" s="20" t="s">
        <v>8</v>
      </c>
      <c r="H18" s="32" t="s">
        <v>8</v>
      </c>
      <c r="I18" s="71" t="s">
        <v>637</v>
      </c>
    </row>
    <row r="19" spans="1:9">
      <c r="A19" s="457"/>
      <c r="B19" s="68">
        <v>17</v>
      </c>
      <c r="C19" s="19" t="s">
        <v>808</v>
      </c>
      <c r="D19" s="42" t="s">
        <v>7</v>
      </c>
      <c r="E19" s="20" t="s">
        <v>602</v>
      </c>
      <c r="F19" s="20" t="s">
        <v>602</v>
      </c>
      <c r="G19" s="20" t="s">
        <v>7</v>
      </c>
      <c r="H19" s="32" t="s">
        <v>7</v>
      </c>
      <c r="I19" s="71" t="s">
        <v>637</v>
      </c>
    </row>
    <row r="20" spans="1:9">
      <c r="A20" s="457"/>
      <c r="B20" s="68">
        <v>18</v>
      </c>
      <c r="C20" s="19" t="s">
        <v>810</v>
      </c>
      <c r="D20" s="42" t="s">
        <v>40</v>
      </c>
      <c r="E20" s="29"/>
      <c r="F20" s="20" t="s">
        <v>603</v>
      </c>
      <c r="G20" s="28"/>
      <c r="H20" s="33"/>
      <c r="I20" s="71" t="s">
        <v>637</v>
      </c>
    </row>
    <row r="21" spans="1:9">
      <c r="A21" s="457"/>
      <c r="B21" s="68">
        <v>19</v>
      </c>
      <c r="C21" s="19" t="s">
        <v>811</v>
      </c>
      <c r="D21" s="42" t="s">
        <v>48</v>
      </c>
      <c r="E21" s="20" t="s">
        <v>604</v>
      </c>
      <c r="F21" s="20" t="s">
        <v>604</v>
      </c>
      <c r="G21" s="29"/>
      <c r="H21" s="34"/>
      <c r="I21" s="71" t="s">
        <v>637</v>
      </c>
    </row>
    <row r="22" spans="1:9">
      <c r="A22" s="457"/>
      <c r="B22" s="68">
        <v>20</v>
      </c>
      <c r="C22" s="19" t="s">
        <v>812</v>
      </c>
      <c r="D22" s="42" t="s">
        <v>33</v>
      </c>
      <c r="E22" s="20" t="s">
        <v>605</v>
      </c>
      <c r="F22" s="20" t="s">
        <v>605</v>
      </c>
      <c r="G22" s="29"/>
      <c r="H22" s="34"/>
      <c r="I22" s="71" t="s">
        <v>637</v>
      </c>
    </row>
    <row r="23" spans="1:9">
      <c r="A23" s="457"/>
      <c r="B23" s="68">
        <v>21</v>
      </c>
      <c r="C23" s="19" t="s">
        <v>813</v>
      </c>
      <c r="D23" s="42" t="s">
        <v>30</v>
      </c>
      <c r="E23" s="20" t="s">
        <v>51</v>
      </c>
      <c r="F23" s="20" t="s">
        <v>51</v>
      </c>
      <c r="G23" s="29"/>
      <c r="H23" s="34"/>
      <c r="I23" s="71" t="s">
        <v>637</v>
      </c>
    </row>
    <row r="24" spans="1:9">
      <c r="A24" s="457"/>
      <c r="B24" s="68">
        <v>22</v>
      </c>
      <c r="C24" s="19" t="s">
        <v>814</v>
      </c>
      <c r="D24" s="42" t="s">
        <v>14</v>
      </c>
      <c r="E24" s="20" t="s">
        <v>52</v>
      </c>
      <c r="F24" s="20" t="s">
        <v>52</v>
      </c>
      <c r="G24" s="29"/>
      <c r="H24" s="34"/>
      <c r="I24" s="71" t="s">
        <v>637</v>
      </c>
    </row>
    <row r="25" spans="1:9">
      <c r="A25" s="457"/>
      <c r="B25" s="68">
        <v>23</v>
      </c>
      <c r="C25" s="19" t="s">
        <v>815</v>
      </c>
      <c r="D25" s="42" t="s">
        <v>29</v>
      </c>
      <c r="E25" s="20" t="s">
        <v>53</v>
      </c>
      <c r="F25" s="20" t="s">
        <v>53</v>
      </c>
      <c r="G25" s="29"/>
      <c r="H25" s="34"/>
      <c r="I25" s="71" t="s">
        <v>637</v>
      </c>
    </row>
    <row r="26" spans="1:9">
      <c r="A26" s="457"/>
      <c r="B26" s="68">
        <v>24</v>
      </c>
      <c r="C26" s="19" t="s">
        <v>816</v>
      </c>
      <c r="D26" s="42" t="s">
        <v>28</v>
      </c>
      <c r="E26" s="20" t="s">
        <v>606</v>
      </c>
      <c r="F26" s="20" t="s">
        <v>606</v>
      </c>
      <c r="G26" s="29"/>
      <c r="H26" s="34"/>
      <c r="I26" s="71" t="s">
        <v>637</v>
      </c>
    </row>
    <row r="27" spans="1:9">
      <c r="A27" s="457"/>
      <c r="B27" s="68">
        <v>25</v>
      </c>
      <c r="C27" s="19" t="s">
        <v>817</v>
      </c>
      <c r="D27" s="42" t="s">
        <v>27</v>
      </c>
      <c r="E27" s="20" t="s">
        <v>607</v>
      </c>
      <c r="F27" s="20" t="s">
        <v>607</v>
      </c>
      <c r="G27" s="29"/>
      <c r="H27" s="34"/>
      <c r="I27" s="71" t="s">
        <v>637</v>
      </c>
    </row>
    <row r="28" spans="1:9">
      <c r="A28" s="457"/>
      <c r="B28" s="68">
        <v>26</v>
      </c>
      <c r="C28" s="19" t="s">
        <v>818</v>
      </c>
      <c r="D28" s="42" t="s">
        <v>26</v>
      </c>
      <c r="E28" s="20" t="s">
        <v>54</v>
      </c>
      <c r="F28" s="20" t="s">
        <v>54</v>
      </c>
      <c r="G28" s="30"/>
      <c r="H28" s="35"/>
      <c r="I28" s="71" t="s">
        <v>637</v>
      </c>
    </row>
    <row r="29" spans="1:9">
      <c r="A29" s="457"/>
      <c r="B29" s="68">
        <v>27</v>
      </c>
      <c r="C29" s="19" t="s">
        <v>819</v>
      </c>
      <c r="D29" s="42" t="s">
        <v>12</v>
      </c>
      <c r="E29" s="22" t="s">
        <v>1206</v>
      </c>
      <c r="F29" s="23" t="s">
        <v>1207</v>
      </c>
      <c r="G29" s="24" t="s">
        <v>1178</v>
      </c>
      <c r="H29" s="36" t="s">
        <v>608</v>
      </c>
      <c r="I29" s="71" t="s">
        <v>638</v>
      </c>
    </row>
    <row r="30" spans="1:9">
      <c r="A30" s="457"/>
      <c r="B30" s="68">
        <v>28</v>
      </c>
      <c r="C30" s="19" t="s">
        <v>820</v>
      </c>
      <c r="D30" s="42" t="s">
        <v>24</v>
      </c>
      <c r="E30" s="52"/>
      <c r="F30" s="20" t="s">
        <v>1327</v>
      </c>
      <c r="G30" s="20" t="s">
        <v>609</v>
      </c>
      <c r="H30" s="35"/>
      <c r="I30" s="71" t="s">
        <v>637</v>
      </c>
    </row>
    <row r="31" spans="1:9">
      <c r="A31" s="457"/>
      <c r="B31" s="68">
        <v>29</v>
      </c>
      <c r="C31" s="19" t="s">
        <v>822</v>
      </c>
      <c r="D31" s="42" t="s">
        <v>23</v>
      </c>
      <c r="E31" s="20" t="s">
        <v>1174</v>
      </c>
      <c r="F31" s="20" t="s">
        <v>1174</v>
      </c>
      <c r="G31" s="20" t="s">
        <v>1174</v>
      </c>
      <c r="H31" s="32" t="s">
        <v>610</v>
      </c>
      <c r="I31" s="71" t="s">
        <v>637</v>
      </c>
    </row>
    <row r="32" spans="1:9">
      <c r="A32" s="457"/>
      <c r="B32" s="68">
        <v>30</v>
      </c>
      <c r="C32" s="19" t="s">
        <v>823</v>
      </c>
      <c r="D32" s="42" t="s">
        <v>22</v>
      </c>
      <c r="E32" s="20" t="s">
        <v>1173</v>
      </c>
      <c r="F32" s="20" t="s">
        <v>1173</v>
      </c>
      <c r="G32" s="20" t="s">
        <v>1177</v>
      </c>
      <c r="H32" s="32" t="s">
        <v>611</v>
      </c>
      <c r="I32" s="71" t="s">
        <v>637</v>
      </c>
    </row>
    <row r="33" spans="1:9">
      <c r="A33" s="457"/>
      <c r="B33" s="68">
        <v>31</v>
      </c>
      <c r="C33" s="19" t="s">
        <v>824</v>
      </c>
      <c r="D33" s="42" t="s">
        <v>46</v>
      </c>
      <c r="E33" s="22" t="s">
        <v>1176</v>
      </c>
      <c r="F33" s="23" t="s">
        <v>1176</v>
      </c>
      <c r="G33" s="52"/>
      <c r="H33" s="143"/>
      <c r="I33" s="142" t="s">
        <v>637</v>
      </c>
    </row>
    <row r="34" spans="1:9">
      <c r="A34" s="457"/>
      <c r="B34" s="68">
        <v>32</v>
      </c>
      <c r="C34" s="19" t="s">
        <v>825</v>
      </c>
      <c r="D34" s="42" t="s">
        <v>47</v>
      </c>
      <c r="E34" s="20" t="s">
        <v>1175</v>
      </c>
      <c r="F34" s="20" t="s">
        <v>1175</v>
      </c>
      <c r="G34" s="39" t="s">
        <v>613</v>
      </c>
      <c r="H34" s="40" t="s">
        <v>614</v>
      </c>
      <c r="I34" s="71" t="s">
        <v>637</v>
      </c>
    </row>
    <row r="35" spans="1:9">
      <c r="A35" s="457"/>
      <c r="B35" s="68">
        <v>33</v>
      </c>
      <c r="C35" s="19" t="s">
        <v>821</v>
      </c>
      <c r="D35" s="43" t="s">
        <v>10</v>
      </c>
      <c r="E35" s="28"/>
      <c r="F35" s="25"/>
      <c r="G35" s="25"/>
      <c r="H35" s="33"/>
      <c r="I35" s="71" t="s">
        <v>637</v>
      </c>
    </row>
    <row r="36" spans="1:9">
      <c r="A36" s="457"/>
      <c r="B36" s="68">
        <v>34</v>
      </c>
      <c r="C36" s="19" t="s">
        <v>527</v>
      </c>
      <c r="D36" s="43" t="s">
        <v>44</v>
      </c>
      <c r="E36" s="29"/>
      <c r="F36" s="21"/>
      <c r="G36" s="21"/>
      <c r="H36" s="34"/>
      <c r="I36" s="71" t="s">
        <v>637</v>
      </c>
    </row>
    <row r="37" spans="1:9">
      <c r="A37" s="457"/>
      <c r="B37" s="68">
        <v>35</v>
      </c>
      <c r="C37" s="19" t="s">
        <v>528</v>
      </c>
      <c r="D37" s="43" t="s">
        <v>43</v>
      </c>
      <c r="E37" s="29"/>
      <c r="F37" s="21"/>
      <c r="G37" s="21"/>
      <c r="H37" s="34"/>
      <c r="I37" s="71" t="s">
        <v>637</v>
      </c>
    </row>
    <row r="38" spans="1:9">
      <c r="A38" s="457"/>
      <c r="B38" s="68">
        <v>36</v>
      </c>
      <c r="C38" s="19" t="s">
        <v>529</v>
      </c>
      <c r="D38" s="43" t="s">
        <v>41</v>
      </c>
      <c r="E38" s="29"/>
      <c r="F38" s="21"/>
      <c r="G38" s="21"/>
      <c r="H38" s="34"/>
      <c r="I38" s="71" t="s">
        <v>637</v>
      </c>
    </row>
    <row r="39" spans="1:9">
      <c r="A39" s="457"/>
      <c r="B39" s="68">
        <v>37</v>
      </c>
      <c r="C39" s="19" t="s">
        <v>530</v>
      </c>
      <c r="D39" s="43" t="s">
        <v>42</v>
      </c>
      <c r="E39" s="29"/>
      <c r="F39" s="21"/>
      <c r="G39" s="21"/>
      <c r="H39" s="34"/>
      <c r="I39" s="71" t="s">
        <v>637</v>
      </c>
    </row>
    <row r="40" spans="1:9">
      <c r="A40" s="457"/>
      <c r="B40" s="68">
        <v>38</v>
      </c>
      <c r="C40" s="19" t="s">
        <v>531</v>
      </c>
      <c r="D40" s="43" t="s">
        <v>45</v>
      </c>
      <c r="E40" s="29"/>
      <c r="F40" s="21"/>
      <c r="G40" s="21"/>
      <c r="H40" s="34"/>
      <c r="I40" s="71" t="s">
        <v>637</v>
      </c>
    </row>
    <row r="41" spans="1:9">
      <c r="A41" s="457"/>
      <c r="B41" s="68">
        <v>39</v>
      </c>
      <c r="C41" s="19" t="s">
        <v>532</v>
      </c>
      <c r="D41" s="43" t="s">
        <v>612</v>
      </c>
      <c r="E41" s="30"/>
      <c r="F41" s="31"/>
      <c r="G41" s="31"/>
      <c r="H41" s="35"/>
      <c r="I41" s="71" t="s">
        <v>637</v>
      </c>
    </row>
    <row r="42" spans="1:9">
      <c r="A42" s="457"/>
      <c r="B42" s="68">
        <v>40</v>
      </c>
      <c r="C42" s="19" t="s">
        <v>826</v>
      </c>
      <c r="D42" s="43" t="s">
        <v>680</v>
      </c>
      <c r="E42" s="22" t="s">
        <v>1208</v>
      </c>
      <c r="F42" s="23" t="s">
        <v>1212</v>
      </c>
      <c r="G42" s="24" t="s">
        <v>1178</v>
      </c>
      <c r="H42" s="36" t="s">
        <v>608</v>
      </c>
      <c r="I42" s="71" t="s">
        <v>638</v>
      </c>
    </row>
    <row r="43" spans="1:9">
      <c r="A43" s="457"/>
      <c r="B43" s="68">
        <v>41</v>
      </c>
      <c r="C43" s="19" t="s">
        <v>827</v>
      </c>
      <c r="D43" s="43" t="s">
        <v>680</v>
      </c>
      <c r="E43" s="22" t="s">
        <v>1209</v>
      </c>
      <c r="F43" s="23" t="s">
        <v>1213</v>
      </c>
      <c r="G43" s="24" t="s">
        <v>1178</v>
      </c>
      <c r="H43" s="36" t="s">
        <v>608</v>
      </c>
      <c r="I43" s="71" t="s">
        <v>638</v>
      </c>
    </row>
    <row r="44" spans="1:9">
      <c r="A44" s="457"/>
      <c r="B44" s="68">
        <v>42</v>
      </c>
      <c r="C44" s="19" t="s">
        <v>828</v>
      </c>
      <c r="D44" s="43" t="s">
        <v>680</v>
      </c>
      <c r="E44" s="22" t="s">
        <v>1210</v>
      </c>
      <c r="F44" s="23" t="s">
        <v>1214</v>
      </c>
      <c r="G44" s="24" t="s">
        <v>1178</v>
      </c>
      <c r="H44" s="36" t="s">
        <v>608</v>
      </c>
      <c r="I44" s="71" t="s">
        <v>638</v>
      </c>
    </row>
    <row r="45" spans="1:9">
      <c r="A45" s="457"/>
      <c r="B45" s="68">
        <v>43</v>
      </c>
      <c r="C45" s="19" t="s">
        <v>829</v>
      </c>
      <c r="D45" s="43" t="s">
        <v>680</v>
      </c>
      <c r="E45" s="22" t="s">
        <v>1211</v>
      </c>
      <c r="F45" s="23" t="s">
        <v>1215</v>
      </c>
      <c r="G45" s="24" t="s">
        <v>1178</v>
      </c>
      <c r="H45" s="36" t="s">
        <v>608</v>
      </c>
      <c r="I45" s="71" t="s">
        <v>638</v>
      </c>
    </row>
    <row r="46" spans="1:9">
      <c r="A46" s="458"/>
      <c r="B46" s="100">
        <v>44</v>
      </c>
      <c r="C46" s="101" t="s">
        <v>831</v>
      </c>
      <c r="D46" s="43" t="s">
        <v>680</v>
      </c>
      <c r="E46" s="22" t="s">
        <v>1211</v>
      </c>
      <c r="F46" s="23" t="s">
        <v>1215</v>
      </c>
      <c r="G46" s="144" t="s">
        <v>1179</v>
      </c>
      <c r="H46" s="36" t="s">
        <v>608</v>
      </c>
      <c r="I46" s="71" t="s">
        <v>638</v>
      </c>
    </row>
    <row r="47" spans="1:9" ht="14.25" thickBot="1">
      <c r="A47" s="459"/>
      <c r="B47" s="100">
        <v>45</v>
      </c>
      <c r="C47" s="101" t="s">
        <v>830</v>
      </c>
      <c r="D47" s="43" t="s">
        <v>790</v>
      </c>
      <c r="E47" s="56"/>
      <c r="F47" s="103"/>
      <c r="G47" s="103"/>
      <c r="H47" s="104"/>
      <c r="I47" s="102"/>
    </row>
    <row r="48" spans="1:9">
      <c r="A48" s="451" t="s">
        <v>615</v>
      </c>
      <c r="B48" s="47">
        <v>46</v>
      </c>
      <c r="C48" s="48" t="s">
        <v>616</v>
      </c>
      <c r="D48" s="46"/>
      <c r="E48" s="49" t="s">
        <v>617</v>
      </c>
      <c r="F48" s="49"/>
      <c r="G48" s="49"/>
      <c r="H48" s="50"/>
      <c r="I48" s="74"/>
    </row>
    <row r="49" spans="1:9">
      <c r="A49" s="452"/>
      <c r="B49" s="51">
        <v>47</v>
      </c>
      <c r="C49" s="52" t="s">
        <v>618</v>
      </c>
      <c r="D49" s="44"/>
      <c r="E49" s="53"/>
      <c r="F49" s="53" t="s">
        <v>619</v>
      </c>
      <c r="G49" s="53"/>
      <c r="H49" s="54"/>
      <c r="I49" s="75"/>
    </row>
    <row r="50" spans="1:9">
      <c r="A50" s="452"/>
      <c r="B50" s="51">
        <v>48</v>
      </c>
      <c r="C50" s="52" t="s">
        <v>620</v>
      </c>
      <c r="D50" s="44"/>
      <c r="E50" s="53"/>
      <c r="F50" s="53"/>
      <c r="G50" s="53" t="s">
        <v>621</v>
      </c>
      <c r="H50" s="54"/>
      <c r="I50" s="75"/>
    </row>
    <row r="51" spans="1:9" ht="14.25" thickBot="1">
      <c r="A51" s="453"/>
      <c r="B51" s="55">
        <v>49</v>
      </c>
      <c r="C51" s="56" t="s">
        <v>622</v>
      </c>
      <c r="D51" s="45"/>
      <c r="E51" s="57"/>
      <c r="F51" s="57"/>
      <c r="G51" s="57"/>
      <c r="H51" s="58" t="s">
        <v>623</v>
      </c>
      <c r="I51" s="76"/>
    </row>
    <row r="52" spans="1:9">
      <c r="A52" s="440" t="s">
        <v>34</v>
      </c>
      <c r="B52" s="69" t="s">
        <v>34</v>
      </c>
      <c r="C52" s="59" t="s">
        <v>624</v>
      </c>
      <c r="D52" s="62"/>
      <c r="E52" s="27" t="s">
        <v>625</v>
      </c>
      <c r="F52" s="63"/>
      <c r="G52" s="63"/>
      <c r="H52" s="64"/>
      <c r="I52" s="71" t="s">
        <v>638</v>
      </c>
    </row>
    <row r="53" spans="1:9">
      <c r="A53" s="441"/>
      <c r="B53" s="68" t="s">
        <v>34</v>
      </c>
      <c r="C53" s="60" t="s">
        <v>626</v>
      </c>
      <c r="D53" s="29"/>
      <c r="E53" s="21"/>
      <c r="F53" s="21"/>
      <c r="G53" s="21"/>
      <c r="H53" s="36" t="s">
        <v>627</v>
      </c>
      <c r="I53" s="71" t="s">
        <v>638</v>
      </c>
    </row>
    <row r="54" spans="1:9">
      <c r="A54" s="441"/>
      <c r="B54" s="68" t="s">
        <v>34</v>
      </c>
      <c r="C54" s="60" t="s">
        <v>628</v>
      </c>
      <c r="D54" s="29"/>
      <c r="E54" s="22" t="s">
        <v>629</v>
      </c>
      <c r="F54" s="21"/>
      <c r="G54" s="21"/>
      <c r="H54" s="34"/>
      <c r="I54" s="71" t="s">
        <v>638</v>
      </c>
    </row>
    <row r="55" spans="1:9" ht="14.25" thickBot="1">
      <c r="A55" s="442"/>
      <c r="B55" s="70" t="s">
        <v>34</v>
      </c>
      <c r="C55" s="61" t="s">
        <v>630</v>
      </c>
      <c r="D55" s="65"/>
      <c r="E55" s="26"/>
      <c r="F55" s="26"/>
      <c r="G55" s="38" t="s">
        <v>631</v>
      </c>
      <c r="H55" s="37"/>
      <c r="I55" s="72" t="s">
        <v>638</v>
      </c>
    </row>
  </sheetData>
  <mergeCells count="10">
    <mergeCell ref="I1:I2"/>
    <mergeCell ref="A52:A55"/>
    <mergeCell ref="D1:D2"/>
    <mergeCell ref="C1:C2"/>
    <mergeCell ref="B1:B2"/>
    <mergeCell ref="A1:A2"/>
    <mergeCell ref="A48:A51"/>
    <mergeCell ref="G1:G2"/>
    <mergeCell ref="H1:H2"/>
    <mergeCell ref="A3:A47"/>
  </mergeCells>
  <phoneticPr fontId="4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"/>
  <sheetViews>
    <sheetView workbookViewId="0">
      <selection activeCell="D83" sqref="D83"/>
    </sheetView>
  </sheetViews>
  <sheetFormatPr defaultRowHeight="13.5"/>
  <cols>
    <col min="1" max="9" width="16.75" customWidth="1"/>
  </cols>
  <sheetData>
    <row r="1" spans="1:9">
      <c r="A1" s="94" t="s">
        <v>682</v>
      </c>
      <c r="B1" s="161" t="s">
        <v>55</v>
      </c>
      <c r="C1" s="161" t="s">
        <v>56</v>
      </c>
      <c r="D1" s="161" t="s">
        <v>57</v>
      </c>
      <c r="E1" s="161" t="s">
        <v>58</v>
      </c>
      <c r="F1" s="161" t="s">
        <v>59</v>
      </c>
      <c r="G1" s="161" t="s">
        <v>60</v>
      </c>
      <c r="H1" s="161" t="s">
        <v>61</v>
      </c>
      <c r="I1" s="86" t="s">
        <v>62</v>
      </c>
    </row>
    <row r="2" spans="1:9" ht="14.25">
      <c r="A2" s="107" t="s">
        <v>0</v>
      </c>
      <c r="B2" s="218"/>
      <c r="C2" s="218"/>
      <c r="D2" s="218"/>
      <c r="E2" s="218"/>
      <c r="F2" s="218"/>
      <c r="G2" s="218"/>
      <c r="H2" s="218"/>
      <c r="I2" s="219"/>
    </row>
    <row r="3" spans="1:9" ht="14.25">
      <c r="A3" s="107" t="s">
        <v>1</v>
      </c>
      <c r="B3" s="218"/>
      <c r="C3" s="218"/>
      <c r="D3" s="218"/>
      <c r="E3" s="218"/>
      <c r="F3" s="218"/>
      <c r="G3" s="218"/>
      <c r="H3" s="218"/>
      <c r="I3" s="219"/>
    </row>
    <row r="4" spans="1:9" ht="14.25">
      <c r="A4" s="107" t="s">
        <v>2</v>
      </c>
      <c r="B4" s="218"/>
      <c r="C4" s="218"/>
      <c r="D4" s="218"/>
      <c r="E4" s="218"/>
      <c r="F4" s="218"/>
      <c r="G4" s="218"/>
      <c r="H4" s="218"/>
      <c r="I4" s="219"/>
    </row>
    <row r="5" spans="1:9" ht="14.25">
      <c r="A5" s="107" t="s">
        <v>1137</v>
      </c>
      <c r="B5" s="218"/>
      <c r="C5" s="218"/>
      <c r="D5" s="218"/>
      <c r="E5" s="218"/>
      <c r="F5" s="218"/>
      <c r="G5" s="210"/>
      <c r="H5" s="218"/>
      <c r="I5" s="220"/>
    </row>
    <row r="6" spans="1:9" ht="14.25">
      <c r="A6" s="145" t="s">
        <v>791</v>
      </c>
      <c r="B6" s="218"/>
      <c r="C6" s="218"/>
      <c r="D6" s="218"/>
      <c r="E6" s="218"/>
      <c r="F6" s="218"/>
      <c r="G6" s="210"/>
      <c r="H6" s="218"/>
      <c r="I6" s="219"/>
    </row>
    <row r="7" spans="1:9" ht="14.25">
      <c r="A7" s="145" t="s">
        <v>1155</v>
      </c>
      <c r="B7" s="218"/>
      <c r="C7" s="218"/>
      <c r="D7" s="218"/>
      <c r="E7" s="218"/>
      <c r="F7" s="218"/>
      <c r="G7" s="210"/>
      <c r="H7" s="218"/>
      <c r="I7" s="219"/>
    </row>
    <row r="8" spans="1:9">
      <c r="A8" s="108" t="s">
        <v>1023</v>
      </c>
      <c r="B8" s="105" t="s">
        <v>836</v>
      </c>
      <c r="C8" s="207"/>
      <c r="D8" s="208"/>
      <c r="E8" s="208"/>
      <c r="F8" s="209"/>
      <c r="G8" s="210"/>
      <c r="H8" s="208"/>
      <c r="I8" s="221"/>
    </row>
    <row r="9" spans="1:9">
      <c r="A9" s="108" t="s">
        <v>1024</v>
      </c>
      <c r="B9" s="105" t="s">
        <v>840</v>
      </c>
      <c r="C9" s="207"/>
      <c r="D9" s="208"/>
      <c r="E9" s="208"/>
      <c r="F9" s="209"/>
      <c r="G9" s="210"/>
      <c r="H9" s="208"/>
      <c r="I9" s="221"/>
    </row>
    <row r="10" spans="1:9">
      <c r="A10" s="108" t="s">
        <v>1025</v>
      </c>
      <c r="B10" s="105" t="s">
        <v>844</v>
      </c>
      <c r="C10" s="207"/>
      <c r="D10" s="208"/>
      <c r="E10" s="208"/>
      <c r="F10" s="209"/>
      <c r="G10" s="210"/>
      <c r="H10" s="208"/>
      <c r="I10" s="221"/>
    </row>
    <row r="11" spans="1:9">
      <c r="A11" s="108" t="s">
        <v>1026</v>
      </c>
      <c r="B11" s="105" t="s">
        <v>847</v>
      </c>
      <c r="C11" s="207"/>
      <c r="D11" s="208"/>
      <c r="E11" s="208"/>
      <c r="F11" s="209"/>
      <c r="G11" s="210"/>
      <c r="H11" s="208"/>
      <c r="I11" s="221"/>
    </row>
    <row r="12" spans="1:9">
      <c r="A12" s="108" t="s">
        <v>1027</v>
      </c>
      <c r="B12" s="105" t="s">
        <v>850</v>
      </c>
      <c r="C12" s="207"/>
      <c r="D12" s="212"/>
      <c r="E12" s="208"/>
      <c r="F12" s="209"/>
      <c r="G12" s="210"/>
      <c r="H12" s="208"/>
      <c r="I12" s="222"/>
    </row>
    <row r="13" spans="1:9">
      <c r="A13" s="108" t="s">
        <v>1028</v>
      </c>
      <c r="B13" s="105" t="s">
        <v>853</v>
      </c>
      <c r="C13" s="207"/>
      <c r="D13" s="213"/>
      <c r="E13" s="208"/>
      <c r="F13" s="209"/>
      <c r="G13" s="210"/>
      <c r="H13" s="208"/>
      <c r="I13" s="222"/>
    </row>
    <row r="14" spans="1:9">
      <c r="A14" s="108" t="s">
        <v>1029</v>
      </c>
      <c r="B14" s="105" t="s">
        <v>857</v>
      </c>
      <c r="C14" s="207"/>
      <c r="D14" s="213"/>
      <c r="E14" s="208"/>
      <c r="F14" s="209"/>
      <c r="G14" s="210"/>
      <c r="H14" s="208"/>
      <c r="I14" s="222"/>
    </row>
    <row r="15" spans="1:9">
      <c r="A15" s="108" t="s">
        <v>1030</v>
      </c>
      <c r="B15" s="105" t="s">
        <v>860</v>
      </c>
      <c r="C15" s="207"/>
      <c r="D15" s="213"/>
      <c r="E15" s="208"/>
      <c r="F15" s="209"/>
      <c r="G15" s="210"/>
      <c r="H15" s="208"/>
      <c r="I15" s="222"/>
    </row>
    <row r="16" spans="1:9">
      <c r="A16" s="108" t="s">
        <v>1031</v>
      </c>
      <c r="B16" s="105" t="s">
        <v>863</v>
      </c>
      <c r="C16" s="207"/>
      <c r="D16" s="213"/>
      <c r="E16" s="208"/>
      <c r="F16" s="209"/>
      <c r="G16" s="210"/>
      <c r="H16" s="208"/>
      <c r="I16" s="222"/>
    </row>
    <row r="17" spans="1:9">
      <c r="A17" s="108" t="s">
        <v>1032</v>
      </c>
      <c r="B17" s="105" t="s">
        <v>866</v>
      </c>
      <c r="C17" s="207"/>
      <c r="D17" s="213"/>
      <c r="E17" s="208"/>
      <c r="F17" s="209"/>
      <c r="G17" s="210"/>
      <c r="H17" s="208"/>
      <c r="I17" s="222"/>
    </row>
    <row r="18" spans="1:9">
      <c r="A18" s="108" t="s">
        <v>1033</v>
      </c>
      <c r="B18" s="105" t="s">
        <v>869</v>
      </c>
      <c r="C18" s="207"/>
      <c r="D18" s="213"/>
      <c r="E18" s="208"/>
      <c r="F18" s="209"/>
      <c r="G18" s="210"/>
      <c r="H18" s="208"/>
      <c r="I18" s="222"/>
    </row>
    <row r="19" spans="1:9">
      <c r="A19" s="108" t="s">
        <v>1034</v>
      </c>
      <c r="B19" s="105" t="s">
        <v>872</v>
      </c>
      <c r="C19" s="207"/>
      <c r="D19" s="207"/>
      <c r="E19" s="211"/>
      <c r="F19" s="209"/>
      <c r="G19" s="210"/>
      <c r="H19" s="208"/>
      <c r="I19" s="222"/>
    </row>
    <row r="20" spans="1:9">
      <c r="A20" s="108" t="s">
        <v>1035</v>
      </c>
      <c r="B20" s="109" t="s">
        <v>875</v>
      </c>
      <c r="C20" s="208"/>
      <c r="D20" s="207"/>
      <c r="E20" s="211"/>
      <c r="F20" s="207"/>
      <c r="G20" s="210"/>
      <c r="H20" s="208"/>
      <c r="I20" s="222"/>
    </row>
    <row r="21" spans="1:9">
      <c r="A21" s="108" t="s">
        <v>1036</v>
      </c>
      <c r="B21" s="109" t="s">
        <v>879</v>
      </c>
      <c r="C21" s="208"/>
      <c r="D21" s="207"/>
      <c r="E21" s="212"/>
      <c r="F21" s="207"/>
      <c r="G21" s="210"/>
      <c r="H21" s="208"/>
      <c r="I21" s="222"/>
    </row>
    <row r="22" spans="1:9">
      <c r="A22" s="108" t="s">
        <v>1037</v>
      </c>
      <c r="B22" s="109" t="s">
        <v>883</v>
      </c>
      <c r="C22" s="208"/>
      <c r="D22" s="207"/>
      <c r="E22" s="212"/>
      <c r="F22" s="207"/>
      <c r="G22" s="210"/>
      <c r="H22" s="208"/>
      <c r="I22" s="222"/>
    </row>
    <row r="23" spans="1:9">
      <c r="A23" s="108" t="s">
        <v>1038</v>
      </c>
      <c r="B23" s="109" t="s">
        <v>885</v>
      </c>
      <c r="C23" s="208"/>
      <c r="D23" s="207"/>
      <c r="E23" s="212"/>
      <c r="F23" s="207"/>
      <c r="G23" s="210"/>
      <c r="H23" s="208"/>
      <c r="I23" s="222"/>
    </row>
    <row r="24" spans="1:9">
      <c r="A24" s="108" t="s">
        <v>1039</v>
      </c>
      <c r="B24" s="109" t="s">
        <v>888</v>
      </c>
      <c r="C24" s="208"/>
      <c r="D24" s="207"/>
      <c r="E24" s="212"/>
      <c r="F24" s="207"/>
      <c r="G24" s="210"/>
      <c r="H24" s="214"/>
      <c r="I24" s="222"/>
    </row>
    <row r="25" spans="1:9">
      <c r="A25" s="108" t="s">
        <v>1040</v>
      </c>
      <c r="B25" s="109" t="s">
        <v>891</v>
      </c>
      <c r="C25" s="207"/>
      <c r="D25" s="207"/>
      <c r="E25" s="208"/>
      <c r="F25" s="207"/>
      <c r="G25" s="210"/>
      <c r="H25" s="214"/>
      <c r="I25" s="222"/>
    </row>
    <row r="26" spans="1:9">
      <c r="A26" s="108" t="s">
        <v>1041</v>
      </c>
      <c r="B26" s="105" t="s">
        <v>894</v>
      </c>
      <c r="C26" s="207"/>
      <c r="D26" s="207"/>
      <c r="E26" s="208"/>
      <c r="F26" s="207"/>
      <c r="G26" s="210"/>
      <c r="H26" s="214"/>
      <c r="I26" s="222"/>
    </row>
    <row r="27" spans="1:9">
      <c r="A27" s="108" t="s">
        <v>1042</v>
      </c>
      <c r="B27" s="105" t="s">
        <v>897</v>
      </c>
      <c r="C27" s="207"/>
      <c r="D27" s="207"/>
      <c r="E27" s="215"/>
      <c r="F27" s="207"/>
      <c r="G27" s="210"/>
      <c r="H27" s="214"/>
      <c r="I27" s="222"/>
    </row>
    <row r="28" spans="1:9">
      <c r="A28" s="108" t="s">
        <v>1043</v>
      </c>
      <c r="B28" s="105" t="s">
        <v>900</v>
      </c>
      <c r="C28" s="207"/>
      <c r="D28" s="207"/>
      <c r="E28" s="215"/>
      <c r="F28" s="207"/>
      <c r="G28" s="210"/>
      <c r="H28" s="214"/>
      <c r="I28" s="222"/>
    </row>
    <row r="29" spans="1:9">
      <c r="A29" s="108" t="s">
        <v>1044</v>
      </c>
      <c r="B29" s="105" t="s">
        <v>903</v>
      </c>
      <c r="C29" s="207"/>
      <c r="D29" s="207"/>
      <c r="E29" s="215"/>
      <c r="F29" s="207"/>
      <c r="G29" s="210"/>
      <c r="H29" s="214"/>
      <c r="I29" s="222"/>
    </row>
    <row r="30" spans="1:9">
      <c r="A30" s="108" t="s">
        <v>1045</v>
      </c>
      <c r="B30" s="105" t="s">
        <v>906</v>
      </c>
      <c r="C30" s="207"/>
      <c r="D30" s="207"/>
      <c r="E30" s="215"/>
      <c r="F30" s="207"/>
      <c r="G30" s="210"/>
      <c r="H30" s="214"/>
      <c r="I30" s="222"/>
    </row>
    <row r="31" spans="1:9">
      <c r="A31" s="108" t="s">
        <v>1046</v>
      </c>
      <c r="B31" s="105" t="s">
        <v>909</v>
      </c>
      <c r="C31" s="207"/>
      <c r="D31" s="207"/>
      <c r="E31" s="215"/>
      <c r="F31" s="207"/>
      <c r="G31" s="210"/>
      <c r="H31" s="214"/>
      <c r="I31" s="222"/>
    </row>
    <row r="32" spans="1:9">
      <c r="A32" s="108" t="s">
        <v>1047</v>
      </c>
      <c r="B32" s="111" t="s">
        <v>912</v>
      </c>
      <c r="C32" s="207"/>
      <c r="D32" s="207"/>
      <c r="E32" s="215"/>
      <c r="F32" s="207"/>
      <c r="G32" s="210"/>
      <c r="H32" s="214"/>
      <c r="I32" s="222"/>
    </row>
    <row r="33" spans="1:9">
      <c r="A33" s="108" t="s">
        <v>1048</v>
      </c>
      <c r="B33" s="111" t="s">
        <v>914</v>
      </c>
      <c r="C33" s="207"/>
      <c r="D33" s="207"/>
      <c r="E33" s="215"/>
      <c r="F33" s="215"/>
      <c r="G33" s="210"/>
      <c r="H33" s="214"/>
      <c r="I33" s="222"/>
    </row>
    <row r="34" spans="1:9">
      <c r="A34" s="108" t="s">
        <v>1049</v>
      </c>
      <c r="B34" s="105" t="s">
        <v>916</v>
      </c>
      <c r="C34" s="207"/>
      <c r="D34" s="207"/>
      <c r="E34" s="215"/>
      <c r="F34" s="209"/>
      <c r="G34" s="210"/>
      <c r="H34" s="214"/>
      <c r="I34" s="222"/>
    </row>
    <row r="35" spans="1:9">
      <c r="A35" s="108" t="s">
        <v>1050</v>
      </c>
      <c r="B35" s="105" t="s">
        <v>918</v>
      </c>
      <c r="C35" s="207"/>
      <c r="D35" s="207"/>
      <c r="E35" s="208"/>
      <c r="F35" s="209"/>
      <c r="G35" s="210"/>
      <c r="H35" s="214"/>
      <c r="I35" s="222"/>
    </row>
    <row r="36" spans="1:9">
      <c r="A36" s="108" t="s">
        <v>1051</v>
      </c>
      <c r="B36" s="105" t="s">
        <v>920</v>
      </c>
      <c r="C36" s="207"/>
      <c r="D36" s="207"/>
      <c r="E36" s="208"/>
      <c r="F36" s="209"/>
      <c r="G36" s="210"/>
      <c r="H36" s="214"/>
      <c r="I36" s="222"/>
    </row>
    <row r="37" spans="1:9">
      <c r="A37" s="108" t="s">
        <v>1052</v>
      </c>
      <c r="B37" s="105" t="s">
        <v>922</v>
      </c>
      <c r="C37" s="207"/>
      <c r="D37" s="207"/>
      <c r="E37" s="208"/>
      <c r="F37" s="209"/>
      <c r="G37" s="210"/>
      <c r="H37" s="214"/>
      <c r="I37" s="222"/>
    </row>
    <row r="38" spans="1:9">
      <c r="A38" s="108" t="s">
        <v>1053</v>
      </c>
      <c r="B38" s="105" t="s">
        <v>924</v>
      </c>
      <c r="C38" s="207"/>
      <c r="D38" s="207"/>
      <c r="E38" s="208"/>
      <c r="F38" s="216"/>
      <c r="G38" s="210"/>
      <c r="H38" s="214"/>
      <c r="I38" s="222"/>
    </row>
    <row r="39" spans="1:9">
      <c r="A39" s="108" t="s">
        <v>1054</v>
      </c>
      <c r="B39" s="105" t="s">
        <v>926</v>
      </c>
      <c r="C39" s="207"/>
      <c r="D39" s="207"/>
      <c r="E39" s="208"/>
      <c r="F39" s="216"/>
      <c r="G39" s="210"/>
      <c r="H39" s="214"/>
      <c r="I39" s="222"/>
    </row>
    <row r="40" spans="1:9">
      <c r="A40" s="108" t="s">
        <v>1055</v>
      </c>
      <c r="B40" s="105" t="s">
        <v>928</v>
      </c>
      <c r="C40" s="207"/>
      <c r="D40" s="207"/>
      <c r="E40" s="208"/>
      <c r="F40" s="216"/>
      <c r="G40" s="210"/>
      <c r="H40" s="214"/>
      <c r="I40" s="222"/>
    </row>
    <row r="41" spans="1:9">
      <c r="A41" s="108" t="s">
        <v>1056</v>
      </c>
      <c r="B41" s="105" t="s">
        <v>930</v>
      </c>
      <c r="C41" s="207"/>
      <c r="D41" s="211"/>
      <c r="E41" s="212"/>
      <c r="F41" s="216"/>
      <c r="G41" s="210"/>
      <c r="H41" s="214"/>
      <c r="I41" s="222"/>
    </row>
    <row r="42" spans="1:9">
      <c r="A42" s="108" t="s">
        <v>1057</v>
      </c>
      <c r="B42" s="105" t="s">
        <v>932</v>
      </c>
      <c r="C42" s="207"/>
      <c r="D42" s="211"/>
      <c r="E42" s="212"/>
      <c r="F42" s="216"/>
      <c r="G42" s="210"/>
      <c r="H42" s="214"/>
      <c r="I42" s="222"/>
    </row>
    <row r="43" spans="1:9">
      <c r="A43" s="108" t="s">
        <v>1058</v>
      </c>
      <c r="B43" s="105" t="s">
        <v>934</v>
      </c>
      <c r="C43" s="208"/>
      <c r="D43" s="208"/>
      <c r="E43" s="212"/>
      <c r="F43" s="216"/>
      <c r="G43" s="210"/>
      <c r="H43" s="211"/>
      <c r="I43" s="222"/>
    </row>
    <row r="44" spans="1:9">
      <c r="A44" s="108" t="s">
        <v>1059</v>
      </c>
      <c r="B44" s="105" t="s">
        <v>936</v>
      </c>
      <c r="C44" s="208"/>
      <c r="D44" s="208"/>
      <c r="E44" s="212"/>
      <c r="F44" s="216"/>
      <c r="G44" s="210"/>
      <c r="H44" s="211"/>
      <c r="I44" s="223"/>
    </row>
    <row r="45" spans="1:9">
      <c r="A45" s="108" t="s">
        <v>1060</v>
      </c>
      <c r="B45" s="105" t="s">
        <v>939</v>
      </c>
      <c r="C45" s="208"/>
      <c r="D45" s="208"/>
      <c r="E45" s="212"/>
      <c r="F45" s="216"/>
      <c r="G45" s="210"/>
      <c r="H45" s="211"/>
      <c r="I45" s="223"/>
    </row>
    <row r="46" spans="1:9">
      <c r="A46" s="108" t="s">
        <v>1061</v>
      </c>
      <c r="B46" s="105" t="s">
        <v>942</v>
      </c>
      <c r="C46" s="207"/>
      <c r="D46" s="207"/>
      <c r="E46" s="212"/>
      <c r="F46" s="216"/>
      <c r="G46" s="210"/>
      <c r="H46" s="211"/>
      <c r="I46" s="222"/>
    </row>
    <row r="47" spans="1:9">
      <c r="A47" s="108" t="s">
        <v>1062</v>
      </c>
      <c r="B47" s="152" t="s">
        <v>1065</v>
      </c>
      <c r="C47" s="207"/>
      <c r="D47" s="207"/>
      <c r="E47" s="212"/>
      <c r="F47" s="208"/>
      <c r="G47" s="210"/>
      <c r="H47" s="211"/>
      <c r="I47" s="222"/>
    </row>
    <row r="48" spans="1:9">
      <c r="A48" s="108" t="s">
        <v>1063</v>
      </c>
      <c r="B48" s="152" t="s">
        <v>1066</v>
      </c>
      <c r="C48" s="207"/>
      <c r="D48" s="208"/>
      <c r="E48" s="208"/>
      <c r="F48" s="217"/>
      <c r="G48" s="210"/>
      <c r="H48" s="211"/>
      <c r="I48" s="222"/>
    </row>
    <row r="49" spans="1:9">
      <c r="A49" s="108" t="s">
        <v>1064</v>
      </c>
      <c r="B49" s="109" t="s">
        <v>969</v>
      </c>
      <c r="C49" s="207"/>
      <c r="D49" s="208"/>
      <c r="E49" s="208"/>
      <c r="F49" s="217"/>
      <c r="G49" s="210"/>
      <c r="H49" s="211"/>
      <c r="I49" s="224"/>
    </row>
    <row r="50" spans="1:9">
      <c r="A50" s="112" t="s">
        <v>462</v>
      </c>
      <c r="B50" s="207"/>
      <c r="C50" s="207"/>
      <c r="D50" s="207"/>
      <c r="E50" s="207"/>
      <c r="F50" s="207"/>
      <c r="G50" s="207"/>
      <c r="H50" s="207"/>
      <c r="I50" s="225"/>
    </row>
    <row r="51" spans="1:9">
      <c r="A51" s="112" t="s">
        <v>471</v>
      </c>
      <c r="B51" s="207"/>
      <c r="C51" s="207"/>
      <c r="D51" s="207"/>
      <c r="E51" s="207"/>
      <c r="F51" s="207"/>
      <c r="G51" s="207"/>
      <c r="H51" s="207"/>
      <c r="I51" s="225"/>
    </row>
    <row r="52" spans="1:9">
      <c r="A52" s="112" t="s">
        <v>470</v>
      </c>
      <c r="B52" s="207"/>
      <c r="C52" s="207"/>
      <c r="D52" s="207"/>
      <c r="E52" s="207"/>
      <c r="F52" s="207"/>
      <c r="G52" s="207"/>
      <c r="H52" s="207"/>
      <c r="I52" s="225"/>
    </row>
    <row r="53" spans="1:9">
      <c r="A53" s="112" t="s">
        <v>469</v>
      </c>
      <c r="B53" s="207"/>
      <c r="C53" s="207"/>
      <c r="D53" s="207"/>
      <c r="E53" s="207"/>
      <c r="F53" s="207"/>
      <c r="G53" s="207"/>
      <c r="H53" s="207"/>
      <c r="I53" s="225"/>
    </row>
    <row r="54" spans="1:9">
      <c r="A54" s="112" t="s">
        <v>468</v>
      </c>
      <c r="B54" s="207"/>
      <c r="C54" s="207"/>
      <c r="D54" s="207"/>
      <c r="E54" s="207"/>
      <c r="F54" s="207"/>
      <c r="G54" s="207"/>
      <c r="H54" s="207"/>
      <c r="I54" s="225"/>
    </row>
    <row r="55" spans="1:9">
      <c r="A55" s="112" t="s">
        <v>467</v>
      </c>
      <c r="B55" s="207"/>
      <c r="C55" s="207"/>
      <c r="D55" s="207"/>
      <c r="E55" s="207"/>
      <c r="F55" s="207"/>
      <c r="G55" s="207"/>
      <c r="H55" s="207"/>
      <c r="I55" s="225"/>
    </row>
    <row r="56" spans="1:9">
      <c r="A56" s="112" t="s">
        <v>466</v>
      </c>
      <c r="B56" s="207"/>
      <c r="C56" s="207"/>
      <c r="D56" s="207"/>
      <c r="E56" s="207"/>
      <c r="F56" s="207"/>
      <c r="G56" s="207"/>
      <c r="H56" s="207"/>
      <c r="I56" s="225"/>
    </row>
    <row r="57" spans="1:9">
      <c r="A57" s="112" t="s">
        <v>465</v>
      </c>
      <c r="B57" s="207"/>
      <c r="C57" s="207"/>
      <c r="D57" s="207"/>
      <c r="E57" s="207"/>
      <c r="F57" s="207"/>
      <c r="G57" s="207"/>
      <c r="H57" s="207"/>
      <c r="I57" s="225"/>
    </row>
    <row r="58" spans="1:9">
      <c r="A58" s="112" t="s">
        <v>464</v>
      </c>
      <c r="B58" s="207"/>
      <c r="C58" s="207"/>
      <c r="D58" s="207"/>
      <c r="E58" s="207"/>
      <c r="F58" s="207"/>
      <c r="G58" s="207"/>
      <c r="H58" s="207"/>
      <c r="I58" s="225"/>
    </row>
    <row r="59" spans="1:9">
      <c r="A59" s="112" t="s">
        <v>463</v>
      </c>
      <c r="B59" s="207"/>
      <c r="C59" s="207"/>
      <c r="D59" s="207"/>
      <c r="E59" s="207"/>
      <c r="F59" s="207"/>
      <c r="G59" s="207"/>
      <c r="H59" s="207"/>
      <c r="I59" s="225"/>
    </row>
    <row r="60" spans="1:9">
      <c r="A60" s="112" t="s">
        <v>472</v>
      </c>
      <c r="B60" s="207"/>
      <c r="C60" s="207"/>
      <c r="D60" s="207"/>
      <c r="E60" s="207"/>
      <c r="F60" s="207"/>
      <c r="G60" s="207"/>
      <c r="H60" s="207"/>
      <c r="I60" s="225"/>
    </row>
    <row r="61" spans="1:9">
      <c r="A61" s="112" t="s">
        <v>473</v>
      </c>
      <c r="B61" s="207"/>
      <c r="C61" s="207"/>
      <c r="D61" s="207"/>
      <c r="E61" s="207"/>
      <c r="F61" s="207"/>
      <c r="G61" s="207"/>
      <c r="H61" s="207"/>
      <c r="I61" s="225"/>
    </row>
    <row r="62" spans="1:9">
      <c r="A62" s="112" t="s">
        <v>474</v>
      </c>
      <c r="B62" s="207"/>
      <c r="C62" s="207"/>
      <c r="D62" s="207"/>
      <c r="E62" s="207"/>
      <c r="F62" s="207"/>
      <c r="G62" s="207"/>
      <c r="H62" s="207"/>
      <c r="I62" s="225"/>
    </row>
    <row r="63" spans="1:9">
      <c r="A63" s="112" t="s">
        <v>475</v>
      </c>
      <c r="B63" s="207"/>
      <c r="C63" s="207"/>
      <c r="D63" s="207"/>
      <c r="E63" s="207"/>
      <c r="F63" s="207"/>
      <c r="G63" s="207"/>
      <c r="H63" s="207"/>
      <c r="I63" s="225"/>
    </row>
    <row r="64" spans="1:9">
      <c r="A64" s="112" t="s">
        <v>476</v>
      </c>
      <c r="B64" s="207"/>
      <c r="C64" s="207"/>
      <c r="D64" s="207"/>
      <c r="E64" s="207"/>
      <c r="F64" s="207"/>
      <c r="G64" s="207"/>
      <c r="H64" s="207"/>
      <c r="I64" s="225"/>
    </row>
    <row r="65" spans="1:9">
      <c r="A65" s="112" t="s">
        <v>511</v>
      </c>
      <c r="B65" s="207"/>
      <c r="C65" s="207"/>
      <c r="D65" s="207"/>
      <c r="E65" s="207"/>
      <c r="F65" s="207"/>
      <c r="G65" s="207"/>
      <c r="H65" s="207"/>
      <c r="I65" s="225"/>
    </row>
    <row r="66" spans="1:9">
      <c r="A66" s="112" t="s">
        <v>491</v>
      </c>
      <c r="B66" s="207"/>
      <c r="C66" s="207"/>
      <c r="D66" s="207"/>
      <c r="E66" s="207"/>
      <c r="F66" s="207"/>
      <c r="G66" s="207"/>
      <c r="H66" s="207"/>
      <c r="I66" s="225"/>
    </row>
    <row r="67" spans="1:9">
      <c r="A67" s="112" t="s">
        <v>490</v>
      </c>
      <c r="B67" s="207"/>
      <c r="C67" s="207"/>
      <c r="D67" s="207"/>
      <c r="E67" s="207"/>
      <c r="F67" s="207"/>
      <c r="G67" s="207"/>
      <c r="H67" s="207"/>
      <c r="I67" s="225"/>
    </row>
    <row r="68" spans="1:9">
      <c r="A68" s="112" t="s">
        <v>489</v>
      </c>
      <c r="B68" s="207"/>
      <c r="C68" s="207"/>
      <c r="D68" s="207"/>
      <c r="E68" s="207"/>
      <c r="F68" s="207"/>
      <c r="G68" s="207"/>
      <c r="H68" s="207"/>
      <c r="I68" s="225"/>
    </row>
    <row r="69" spans="1:9">
      <c r="A69" s="112" t="s">
        <v>488</v>
      </c>
      <c r="B69" s="207"/>
      <c r="C69" s="207"/>
      <c r="D69" s="207"/>
      <c r="E69" s="207"/>
      <c r="F69" s="207"/>
      <c r="G69" s="207"/>
      <c r="H69" s="207"/>
      <c r="I69" s="225"/>
    </row>
    <row r="70" spans="1:9">
      <c r="A70" s="112" t="s">
        <v>487</v>
      </c>
      <c r="B70" s="155" t="s">
        <v>1235</v>
      </c>
      <c r="C70" s="207"/>
      <c r="D70" s="207"/>
      <c r="E70" s="207"/>
      <c r="F70" s="207"/>
      <c r="G70" s="207"/>
      <c r="H70" s="117" t="s">
        <v>352</v>
      </c>
      <c r="I70" s="225"/>
    </row>
    <row r="71" spans="1:9">
      <c r="A71" s="112" t="s">
        <v>486</v>
      </c>
      <c r="B71" s="147" t="s">
        <v>1236</v>
      </c>
      <c r="C71" s="207"/>
      <c r="D71" s="207"/>
      <c r="E71" s="207"/>
      <c r="F71" s="207"/>
      <c r="G71" s="207"/>
      <c r="H71" s="117" t="s">
        <v>356</v>
      </c>
      <c r="I71" s="225"/>
    </row>
    <row r="72" spans="1:9">
      <c r="A72" s="112" t="s">
        <v>485</v>
      </c>
      <c r="B72" s="147" t="s">
        <v>1237</v>
      </c>
      <c r="C72" s="207"/>
      <c r="D72" s="207"/>
      <c r="E72" s="207"/>
      <c r="F72" s="207"/>
      <c r="G72" s="207"/>
      <c r="H72" s="117" t="s">
        <v>360</v>
      </c>
      <c r="I72" s="225"/>
    </row>
    <row r="73" spans="1:9">
      <c r="A73" s="112" t="s">
        <v>484</v>
      </c>
      <c r="B73" s="147" t="s">
        <v>1238</v>
      </c>
      <c r="C73" s="207"/>
      <c r="D73" s="207"/>
      <c r="E73" s="207"/>
      <c r="F73" s="207"/>
      <c r="G73" s="207"/>
      <c r="H73" s="117" t="s">
        <v>363</v>
      </c>
      <c r="I73" s="225"/>
    </row>
    <row r="74" spans="1:9">
      <c r="A74" s="112" t="s">
        <v>483</v>
      </c>
      <c r="B74" s="147" t="s">
        <v>1239</v>
      </c>
      <c r="C74" s="207"/>
      <c r="D74" s="207"/>
      <c r="E74" s="207"/>
      <c r="F74" s="207"/>
      <c r="G74" s="207"/>
      <c r="H74" s="117" t="s">
        <v>344</v>
      </c>
      <c r="I74" s="225"/>
    </row>
    <row r="75" spans="1:9">
      <c r="A75" s="112" t="s">
        <v>482</v>
      </c>
      <c r="B75" s="147" t="s">
        <v>1240</v>
      </c>
      <c r="C75" s="207"/>
      <c r="D75" s="207"/>
      <c r="E75" s="207"/>
      <c r="F75" s="207"/>
      <c r="G75" s="207"/>
      <c r="H75" s="117" t="s">
        <v>348</v>
      </c>
      <c r="I75" s="225"/>
    </row>
    <row r="76" spans="1:9">
      <c r="A76" s="112" t="s">
        <v>481</v>
      </c>
      <c r="B76" s="147" t="s">
        <v>1241</v>
      </c>
      <c r="C76" s="207"/>
      <c r="D76" s="207"/>
      <c r="E76" s="207"/>
      <c r="F76" s="207"/>
      <c r="G76" s="207"/>
      <c r="H76" s="207"/>
      <c r="I76" s="225"/>
    </row>
    <row r="77" spans="1:9">
      <c r="A77" s="112" t="s">
        <v>480</v>
      </c>
      <c r="B77" s="147" t="s">
        <v>1242</v>
      </c>
      <c r="C77" s="207"/>
      <c r="D77" s="207"/>
      <c r="E77" s="207"/>
      <c r="F77" s="207"/>
      <c r="G77" s="207"/>
      <c r="H77" s="207"/>
      <c r="I77" s="225"/>
    </row>
    <row r="78" spans="1:9">
      <c r="A78" s="112" t="s">
        <v>479</v>
      </c>
      <c r="B78" s="147" t="s">
        <v>1243</v>
      </c>
      <c r="C78" s="207"/>
      <c r="D78" s="207"/>
      <c r="E78" s="207"/>
      <c r="F78" s="207"/>
      <c r="G78" s="207"/>
      <c r="H78" s="117" t="s">
        <v>328</v>
      </c>
      <c r="I78" s="225"/>
    </row>
    <row r="79" spans="1:9">
      <c r="A79" s="112" t="s">
        <v>478</v>
      </c>
      <c r="B79" s="147" t="s">
        <v>1244</v>
      </c>
      <c r="C79" s="207"/>
      <c r="D79" s="207"/>
      <c r="E79" s="207"/>
      <c r="F79" s="207"/>
      <c r="G79" s="207"/>
      <c r="H79" s="117" t="s">
        <v>332</v>
      </c>
      <c r="I79" s="225"/>
    </row>
    <row r="80" spans="1:9">
      <c r="A80" s="112" t="s">
        <v>477</v>
      </c>
      <c r="B80" s="147" t="s">
        <v>1245</v>
      </c>
      <c r="C80" s="207"/>
      <c r="D80" s="207"/>
      <c r="E80" s="207"/>
      <c r="F80" s="207"/>
      <c r="G80" s="207"/>
      <c r="H80" s="117" t="s">
        <v>336</v>
      </c>
      <c r="I80" s="225"/>
    </row>
    <row r="81" spans="1:9">
      <c r="A81" s="112" t="s">
        <v>693</v>
      </c>
      <c r="B81" s="147" t="s">
        <v>1246</v>
      </c>
      <c r="C81" s="207"/>
      <c r="D81" s="207"/>
      <c r="E81" s="207"/>
      <c r="F81" s="207"/>
      <c r="G81" s="207"/>
      <c r="H81" s="117" t="s">
        <v>340</v>
      </c>
      <c r="I81" s="225"/>
    </row>
    <row r="82" spans="1:9">
      <c r="A82" s="114" t="s">
        <v>1067</v>
      </c>
      <c r="B82" s="207"/>
      <c r="C82" s="207"/>
      <c r="D82" s="207"/>
      <c r="E82" s="207"/>
      <c r="F82" s="207"/>
      <c r="G82" s="207"/>
      <c r="H82" s="207"/>
      <c r="I82" s="225"/>
    </row>
    <row r="83" spans="1:9">
      <c r="A83" s="114" t="s">
        <v>1068</v>
      </c>
      <c r="B83" s="207"/>
      <c r="C83" s="207"/>
      <c r="D83" s="207"/>
      <c r="E83" s="207"/>
      <c r="F83" s="207"/>
      <c r="G83" s="207"/>
      <c r="H83" s="207"/>
      <c r="I83" s="225"/>
    </row>
    <row r="84" spans="1:9">
      <c r="A84" s="114" t="s">
        <v>1069</v>
      </c>
      <c r="B84" s="207"/>
      <c r="C84" s="207"/>
      <c r="D84" s="207"/>
      <c r="E84" s="207"/>
      <c r="F84" s="207"/>
      <c r="G84" s="207"/>
      <c r="H84" s="207"/>
      <c r="I84" s="225"/>
    </row>
    <row r="85" spans="1:9">
      <c r="A85" s="114" t="s">
        <v>1070</v>
      </c>
      <c r="B85" s="207"/>
      <c r="C85" s="207"/>
      <c r="D85" s="207"/>
      <c r="E85" s="207"/>
      <c r="F85" s="207"/>
      <c r="G85" s="207"/>
      <c r="H85" s="207"/>
      <c r="I85" s="225"/>
    </row>
    <row r="86" spans="1:9">
      <c r="A86" s="114" t="s">
        <v>1071</v>
      </c>
      <c r="B86" s="207"/>
      <c r="C86" s="207"/>
      <c r="D86" s="207"/>
      <c r="E86" s="207"/>
      <c r="F86" s="207"/>
      <c r="G86" s="207"/>
      <c r="H86" s="207"/>
      <c r="I86" s="225"/>
    </row>
    <row r="87" spans="1:9">
      <c r="A87" s="114" t="s">
        <v>1072</v>
      </c>
      <c r="B87" s="207"/>
      <c r="C87" s="207"/>
      <c r="D87" s="207"/>
      <c r="E87" s="207"/>
      <c r="F87" s="207"/>
      <c r="G87" s="207"/>
      <c r="H87" s="207"/>
      <c r="I87" s="225"/>
    </row>
    <row r="88" spans="1:9">
      <c r="A88" s="114" t="s">
        <v>1073</v>
      </c>
      <c r="B88" s="207"/>
      <c r="C88" s="207"/>
      <c r="D88" s="207"/>
      <c r="E88" s="207"/>
      <c r="F88" s="207"/>
      <c r="G88" s="207"/>
      <c r="H88" s="207"/>
      <c r="I88" s="225"/>
    </row>
    <row r="89" spans="1:9">
      <c r="A89" s="114" t="s">
        <v>1074</v>
      </c>
      <c r="B89" s="207"/>
      <c r="C89" s="207"/>
      <c r="D89" s="207"/>
      <c r="E89" s="207"/>
      <c r="F89" s="207"/>
      <c r="G89" s="207"/>
      <c r="H89" s="207"/>
      <c r="I89" s="225"/>
    </row>
    <row r="90" spans="1:9">
      <c r="A90" s="114" t="s">
        <v>1075</v>
      </c>
      <c r="B90" s="207"/>
      <c r="C90" s="207"/>
      <c r="D90" s="207"/>
      <c r="E90" s="207"/>
      <c r="F90" s="207"/>
      <c r="G90" s="207"/>
      <c r="H90" s="207"/>
      <c r="I90" s="225"/>
    </row>
    <row r="91" spans="1:9">
      <c r="A91" s="114" t="s">
        <v>1076</v>
      </c>
      <c r="B91" s="207"/>
      <c r="C91" s="207"/>
      <c r="D91" s="207"/>
      <c r="E91" s="207"/>
      <c r="F91" s="207"/>
      <c r="G91" s="207"/>
      <c r="H91" s="207"/>
      <c r="I91" s="225"/>
    </row>
    <row r="92" spans="1:9">
      <c r="A92" s="114" t="s">
        <v>1077</v>
      </c>
      <c r="B92" s="207"/>
      <c r="C92" s="207"/>
      <c r="D92" s="207"/>
      <c r="E92" s="207"/>
      <c r="F92" s="207"/>
      <c r="G92" s="207"/>
      <c r="H92" s="207"/>
      <c r="I92" s="225"/>
    </row>
    <row r="93" spans="1:9">
      <c r="A93" s="114" t="s">
        <v>1078</v>
      </c>
      <c r="B93" s="207"/>
      <c r="C93" s="207"/>
      <c r="D93" s="207"/>
      <c r="E93" s="207"/>
      <c r="F93" s="207"/>
      <c r="G93" s="207"/>
      <c r="H93" s="207"/>
      <c r="I93" s="225"/>
    </row>
    <row r="94" spans="1:9">
      <c r="A94" s="114" t="s">
        <v>1079</v>
      </c>
      <c r="B94" s="207"/>
      <c r="C94" s="207"/>
      <c r="D94" s="207"/>
      <c r="E94" s="207"/>
      <c r="F94" s="207"/>
      <c r="G94" s="207"/>
      <c r="H94" s="207"/>
      <c r="I94" s="225"/>
    </row>
    <row r="95" spans="1:9">
      <c r="A95" s="114" t="s">
        <v>1080</v>
      </c>
      <c r="B95" s="207"/>
      <c r="C95" s="207"/>
      <c r="D95" s="207"/>
      <c r="E95" s="207"/>
      <c r="F95" s="207"/>
      <c r="G95" s="207"/>
      <c r="H95" s="207"/>
      <c r="I95" s="225"/>
    </row>
    <row r="96" spans="1:9">
      <c r="A96" s="114" t="s">
        <v>1081</v>
      </c>
      <c r="B96" s="207"/>
      <c r="C96" s="207"/>
      <c r="D96" s="207"/>
      <c r="E96" s="207"/>
      <c r="F96" s="207"/>
      <c r="G96" s="207"/>
      <c r="H96" s="207"/>
      <c r="I96" s="225"/>
    </row>
    <row r="97" spans="1:9">
      <c r="A97" s="114" t="s">
        <v>1082</v>
      </c>
      <c r="B97" s="207"/>
      <c r="C97" s="207"/>
      <c r="D97" s="207"/>
      <c r="E97" s="207"/>
      <c r="F97" s="207"/>
      <c r="G97" s="207"/>
      <c r="H97" s="207"/>
      <c r="I97" s="225"/>
    </row>
    <row r="98" spans="1:9">
      <c r="A98" s="114" t="s">
        <v>1138</v>
      </c>
      <c r="B98" s="207"/>
      <c r="C98" s="207"/>
      <c r="D98" s="207"/>
      <c r="E98" s="207"/>
      <c r="F98" s="207"/>
      <c r="G98" s="207"/>
      <c r="H98" s="207"/>
      <c r="I98" s="225"/>
    </row>
    <row r="99" spans="1:9">
      <c r="A99" s="114" t="s">
        <v>1139</v>
      </c>
      <c r="B99" s="207"/>
      <c r="C99" s="207"/>
      <c r="D99" s="207"/>
      <c r="E99" s="207"/>
      <c r="F99" s="207"/>
      <c r="G99" s="207"/>
      <c r="H99" s="207"/>
      <c r="I99" s="225"/>
    </row>
    <row r="100" spans="1:9">
      <c r="A100" s="114" t="s">
        <v>1140</v>
      </c>
      <c r="B100" s="207"/>
      <c r="C100" s="207"/>
      <c r="D100" s="207"/>
      <c r="E100" s="207"/>
      <c r="F100" s="207"/>
      <c r="G100" s="207"/>
      <c r="H100" s="207"/>
      <c r="I100" s="225"/>
    </row>
    <row r="101" spans="1:9">
      <c r="A101" s="114" t="s">
        <v>1141</v>
      </c>
      <c r="B101" s="207"/>
      <c r="C101" s="207"/>
      <c r="D101" s="207"/>
      <c r="E101" s="207"/>
      <c r="F101" s="207"/>
      <c r="G101" s="207"/>
      <c r="H101" s="207"/>
      <c r="I101" s="225"/>
    </row>
    <row r="102" spans="1:9">
      <c r="A102" s="114" t="s">
        <v>1142</v>
      </c>
      <c r="B102" s="207"/>
      <c r="C102" s="207"/>
      <c r="D102" s="207"/>
      <c r="E102" s="207"/>
      <c r="F102" s="207"/>
      <c r="G102" s="207"/>
      <c r="H102" s="207"/>
      <c r="I102" s="225"/>
    </row>
    <row r="103" spans="1:9">
      <c r="A103" s="114" t="s">
        <v>1143</v>
      </c>
      <c r="B103" s="207"/>
      <c r="C103" s="207"/>
      <c r="D103" s="207"/>
      <c r="E103" s="207"/>
      <c r="F103" s="207"/>
      <c r="G103" s="207"/>
      <c r="H103" s="207"/>
      <c r="I103" s="225"/>
    </row>
    <row r="104" spans="1:9">
      <c r="A104" s="114" t="s">
        <v>1144</v>
      </c>
      <c r="B104" s="207"/>
      <c r="C104" s="207"/>
      <c r="D104" s="207"/>
      <c r="E104" s="207"/>
      <c r="F104" s="207"/>
      <c r="G104" s="207"/>
      <c r="H104" s="207"/>
      <c r="I104" s="225"/>
    </row>
    <row r="105" spans="1:9">
      <c r="A105" s="114" t="s">
        <v>1145</v>
      </c>
      <c r="B105" s="207"/>
      <c r="C105" s="207"/>
      <c r="D105" s="207"/>
      <c r="E105" s="207"/>
      <c r="F105" s="207"/>
      <c r="G105" s="207"/>
      <c r="H105" s="207"/>
      <c r="I105" s="225"/>
    </row>
    <row r="106" spans="1:9">
      <c r="A106" s="114" t="s">
        <v>1146</v>
      </c>
      <c r="B106" s="207"/>
      <c r="C106" s="207"/>
      <c r="D106" s="207"/>
      <c r="E106" s="207"/>
      <c r="F106" s="207"/>
      <c r="G106" s="207"/>
      <c r="H106" s="207"/>
      <c r="I106" s="225"/>
    </row>
    <row r="107" spans="1:9">
      <c r="A107" s="114" t="s">
        <v>1147</v>
      </c>
      <c r="B107" s="207"/>
      <c r="C107" s="207"/>
      <c r="D107" s="207"/>
      <c r="E107" s="207"/>
      <c r="F107" s="207"/>
      <c r="G107" s="207"/>
      <c r="H107" s="207"/>
      <c r="I107" s="225"/>
    </row>
    <row r="108" spans="1:9">
      <c r="A108" s="114" t="s">
        <v>1148</v>
      </c>
      <c r="B108" s="207"/>
      <c r="C108" s="207"/>
      <c r="D108" s="207"/>
      <c r="E108" s="207"/>
      <c r="F108" s="207"/>
      <c r="G108" s="207"/>
      <c r="H108" s="207"/>
      <c r="I108" s="225"/>
    </row>
    <row r="109" spans="1:9">
      <c r="A109" s="114" t="s">
        <v>1149</v>
      </c>
      <c r="B109" s="207"/>
      <c r="C109" s="207"/>
      <c r="D109" s="207"/>
      <c r="E109" s="207"/>
      <c r="F109" s="207"/>
      <c r="G109" s="207"/>
      <c r="H109" s="207"/>
      <c r="I109" s="225"/>
    </row>
    <row r="110" spans="1:9">
      <c r="A110" s="114" t="s">
        <v>1150</v>
      </c>
      <c r="B110" s="207"/>
      <c r="C110" s="207"/>
      <c r="D110" s="207"/>
      <c r="E110" s="207"/>
      <c r="F110" s="207"/>
      <c r="G110" s="207"/>
      <c r="H110" s="207"/>
      <c r="I110" s="225"/>
    </row>
    <row r="111" spans="1:9">
      <c r="A111" s="114" t="s">
        <v>1151</v>
      </c>
      <c r="B111" s="207"/>
      <c r="C111" s="207"/>
      <c r="D111" s="207"/>
      <c r="E111" s="207"/>
      <c r="F111" s="207"/>
      <c r="G111" s="207"/>
      <c r="H111" s="207"/>
      <c r="I111" s="225"/>
    </row>
    <row r="112" spans="1:9">
      <c r="A112" s="114" t="s">
        <v>1152</v>
      </c>
      <c r="B112" s="207"/>
      <c r="C112" s="207"/>
      <c r="D112" s="207"/>
      <c r="E112" s="207"/>
      <c r="F112" s="207"/>
      <c r="G112" s="207"/>
      <c r="H112" s="207"/>
      <c r="I112" s="225"/>
    </row>
    <row r="113" spans="1:9">
      <c r="A113" s="114" t="s">
        <v>1153</v>
      </c>
      <c r="B113" s="207"/>
      <c r="C113" s="207"/>
      <c r="D113" s="207"/>
      <c r="E113" s="207"/>
      <c r="F113" s="207"/>
      <c r="G113" s="207"/>
      <c r="H113" s="207"/>
      <c r="I113" s="225"/>
    </row>
    <row r="114" spans="1:9">
      <c r="A114" s="115" t="s">
        <v>497</v>
      </c>
      <c r="B114" s="110" t="s">
        <v>415</v>
      </c>
      <c r="C114" s="207"/>
      <c r="D114" s="207"/>
      <c r="E114" s="207"/>
      <c r="F114" s="207"/>
      <c r="G114" s="207"/>
      <c r="H114" s="151" t="s">
        <v>1239</v>
      </c>
      <c r="I114" s="225"/>
    </row>
    <row r="115" spans="1:9">
      <c r="A115" s="115" t="s">
        <v>496</v>
      </c>
      <c r="B115" s="110" t="s">
        <v>419</v>
      </c>
      <c r="C115" s="207"/>
      <c r="D115" s="207"/>
      <c r="E115" s="207"/>
      <c r="F115" s="207"/>
      <c r="G115" s="207"/>
      <c r="H115" s="149" t="s">
        <v>1247</v>
      </c>
      <c r="I115" s="225"/>
    </row>
    <row r="116" spans="1:9">
      <c r="A116" s="115" t="s">
        <v>495</v>
      </c>
      <c r="B116" s="110" t="s">
        <v>422</v>
      </c>
      <c r="C116" s="207"/>
      <c r="D116" s="207"/>
      <c r="E116" s="207"/>
      <c r="F116" s="207"/>
      <c r="G116" s="207"/>
      <c r="H116" s="207"/>
      <c r="I116" s="225"/>
    </row>
    <row r="117" spans="1:9">
      <c r="A117" s="115" t="s">
        <v>494</v>
      </c>
      <c r="B117" s="110" t="s">
        <v>425</v>
      </c>
      <c r="C117" s="207"/>
      <c r="D117" s="207"/>
      <c r="E117" s="207"/>
      <c r="F117" s="207"/>
      <c r="G117" s="207"/>
      <c r="H117" s="207"/>
      <c r="I117" s="225"/>
    </row>
    <row r="118" spans="1:9">
      <c r="A118" s="115" t="s">
        <v>493</v>
      </c>
      <c r="B118" s="110" t="s">
        <v>428</v>
      </c>
      <c r="C118" s="207"/>
      <c r="D118" s="207"/>
      <c r="E118" s="207"/>
      <c r="F118" s="149" t="s">
        <v>1248</v>
      </c>
      <c r="G118" s="207"/>
      <c r="H118" s="207"/>
      <c r="I118" s="225"/>
    </row>
    <row r="119" spans="1:9">
      <c r="A119" s="115" t="s">
        <v>492</v>
      </c>
      <c r="B119" s="110" t="s">
        <v>431</v>
      </c>
      <c r="C119" s="207"/>
      <c r="D119" s="207"/>
      <c r="E119" s="207"/>
      <c r="F119" s="149" t="s">
        <v>1249</v>
      </c>
      <c r="G119" s="207"/>
      <c r="H119" s="207"/>
      <c r="I119" s="225"/>
    </row>
    <row r="120" spans="1:9">
      <c r="A120" s="116" t="s">
        <v>509</v>
      </c>
      <c r="B120" s="117" t="s">
        <v>363</v>
      </c>
      <c r="C120" s="149" t="s">
        <v>1235</v>
      </c>
      <c r="D120" s="207"/>
      <c r="E120" s="207"/>
      <c r="F120" s="207"/>
      <c r="G120" s="207"/>
      <c r="H120" s="207"/>
      <c r="I120" s="225"/>
    </row>
    <row r="121" spans="1:9">
      <c r="A121" s="116" t="s">
        <v>508</v>
      </c>
      <c r="B121" s="117" t="s">
        <v>360</v>
      </c>
      <c r="C121" s="149" t="s">
        <v>1236</v>
      </c>
      <c r="D121" s="207"/>
      <c r="E121" s="207"/>
      <c r="F121" s="207"/>
      <c r="G121" s="207"/>
      <c r="H121" s="207"/>
      <c r="I121" s="225"/>
    </row>
    <row r="122" spans="1:9">
      <c r="A122" s="116" t="s">
        <v>507</v>
      </c>
      <c r="B122" s="117" t="s">
        <v>356</v>
      </c>
      <c r="C122" s="149" t="s">
        <v>1237</v>
      </c>
      <c r="D122" s="207"/>
      <c r="E122" s="207"/>
      <c r="F122" s="207"/>
      <c r="G122" s="207"/>
      <c r="H122" s="207"/>
      <c r="I122" s="225"/>
    </row>
    <row r="123" spans="1:9">
      <c r="A123" s="116" t="s">
        <v>506</v>
      </c>
      <c r="B123" s="117" t="s">
        <v>352</v>
      </c>
      <c r="C123" s="149" t="s">
        <v>1238</v>
      </c>
      <c r="D123" s="207"/>
      <c r="E123" s="207"/>
      <c r="F123" s="207"/>
      <c r="G123" s="207"/>
      <c r="H123" s="207"/>
      <c r="I123" s="225"/>
    </row>
    <row r="124" spans="1:9">
      <c r="A124" s="116" t="s">
        <v>505</v>
      </c>
      <c r="B124" s="117" t="s">
        <v>348</v>
      </c>
      <c r="C124" s="149" t="s">
        <v>1250</v>
      </c>
      <c r="D124" s="207"/>
      <c r="E124" s="207"/>
      <c r="F124" s="149" t="s">
        <v>1239</v>
      </c>
      <c r="G124" s="207"/>
      <c r="H124" s="207"/>
      <c r="I124" s="225"/>
    </row>
    <row r="125" spans="1:9">
      <c r="A125" s="116" t="s">
        <v>504</v>
      </c>
      <c r="B125" s="117" t="s">
        <v>344</v>
      </c>
      <c r="C125" s="149" t="s">
        <v>1240</v>
      </c>
      <c r="D125" s="207"/>
      <c r="E125" s="207"/>
      <c r="F125" s="149" t="s">
        <v>1248</v>
      </c>
      <c r="G125" s="207"/>
      <c r="H125" s="207"/>
      <c r="I125" s="225"/>
    </row>
    <row r="126" spans="1:9">
      <c r="A126" s="116" t="s">
        <v>503</v>
      </c>
      <c r="B126" s="207"/>
      <c r="C126" s="149" t="s">
        <v>1246</v>
      </c>
      <c r="D126" s="207"/>
      <c r="E126" s="207"/>
      <c r="F126" s="207"/>
      <c r="G126" s="207"/>
      <c r="H126" s="207"/>
      <c r="I126" s="225"/>
    </row>
    <row r="127" spans="1:9">
      <c r="A127" s="116" t="s">
        <v>502</v>
      </c>
      <c r="B127" s="207"/>
      <c r="C127" s="149" t="s">
        <v>1245</v>
      </c>
      <c r="D127" s="207"/>
      <c r="E127" s="207"/>
      <c r="F127" s="207"/>
      <c r="G127" s="207"/>
      <c r="H127" s="207"/>
      <c r="I127" s="225"/>
    </row>
    <row r="128" spans="1:9">
      <c r="A128" s="116" t="s">
        <v>501</v>
      </c>
      <c r="B128" s="117" t="s">
        <v>328</v>
      </c>
      <c r="C128" s="149" t="s">
        <v>1244</v>
      </c>
      <c r="D128" s="207"/>
      <c r="E128" s="207"/>
      <c r="F128" s="207"/>
      <c r="G128" s="207"/>
      <c r="H128" s="207"/>
      <c r="I128" s="225"/>
    </row>
    <row r="129" spans="1:9">
      <c r="A129" s="116" t="s">
        <v>500</v>
      </c>
      <c r="B129" s="117" t="s">
        <v>332</v>
      </c>
      <c r="C129" s="149" t="s">
        <v>1243</v>
      </c>
      <c r="D129" s="207"/>
      <c r="E129" s="207"/>
      <c r="F129" s="207"/>
      <c r="G129" s="207"/>
      <c r="H129" s="207"/>
      <c r="I129" s="225"/>
    </row>
    <row r="130" spans="1:9">
      <c r="A130" s="116" t="s">
        <v>499</v>
      </c>
      <c r="B130" s="117" t="s">
        <v>336</v>
      </c>
      <c r="C130" s="149" t="s">
        <v>1242</v>
      </c>
      <c r="D130" s="207"/>
      <c r="E130" s="207"/>
      <c r="F130" s="207"/>
      <c r="G130" s="207"/>
      <c r="H130" s="207"/>
      <c r="I130" s="225"/>
    </row>
    <row r="131" spans="1:9" ht="14.25" thickBot="1">
      <c r="A131" s="119" t="s">
        <v>498</v>
      </c>
      <c r="B131" s="120" t="s">
        <v>340</v>
      </c>
      <c r="C131" s="150" t="s">
        <v>1241</v>
      </c>
      <c r="D131" s="226"/>
      <c r="E131" s="226"/>
      <c r="F131" s="226"/>
      <c r="G131" s="226"/>
      <c r="H131" s="226"/>
      <c r="I131" s="227"/>
    </row>
  </sheetData>
  <phoneticPr fontId="4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topLeftCell="A43" zoomScale="115" zoomScaleNormal="115" workbookViewId="0">
      <selection activeCell="P106" sqref="P106"/>
    </sheetView>
  </sheetViews>
  <sheetFormatPr defaultRowHeight="13.5"/>
  <cols>
    <col min="1" max="1" width="12.25" customWidth="1"/>
    <col min="2" max="2" width="17" customWidth="1"/>
    <col min="3" max="3" width="9.125" style="9"/>
    <col min="4" max="4" width="22.375" customWidth="1"/>
    <col min="5" max="5" width="14.25" customWidth="1"/>
    <col min="6" max="6" width="17.375" hidden="1" customWidth="1"/>
    <col min="7" max="7" width="12.625" style="9" customWidth="1"/>
  </cols>
  <sheetData>
    <row r="1" spans="1:7">
      <c r="A1" s="184" t="s">
        <v>1303</v>
      </c>
      <c r="B1" s="185" t="s">
        <v>1302</v>
      </c>
      <c r="C1" s="185" t="s">
        <v>1304</v>
      </c>
      <c r="D1" s="185" t="s">
        <v>1305</v>
      </c>
      <c r="E1" s="185" t="s">
        <v>6</v>
      </c>
      <c r="F1" s="185"/>
      <c r="G1" s="186" t="s">
        <v>1306</v>
      </c>
    </row>
    <row r="2" spans="1:7" ht="15" customHeight="1">
      <c r="A2" s="437" t="s">
        <v>1095</v>
      </c>
      <c r="B2" s="128" t="s">
        <v>776</v>
      </c>
      <c r="C2" s="11">
        <v>2</v>
      </c>
      <c r="D2" s="113" t="s">
        <v>474</v>
      </c>
      <c r="E2" s="180"/>
      <c r="F2" s="180" t="str">
        <f>VLOOKUP(D2,PinMuxPub!$C$3:$M$132,BOOT!C2+4,FALSE)</f>
        <v>lpuart1.TX</v>
      </c>
      <c r="G2" s="187" t="str">
        <f>IF(B2=F2,"OK","NG")</f>
        <v>OK</v>
      </c>
    </row>
    <row r="3" spans="1:7" ht="15" customHeight="1">
      <c r="A3" s="437"/>
      <c r="B3" s="128" t="s">
        <v>777</v>
      </c>
      <c r="C3" s="11">
        <v>2</v>
      </c>
      <c r="D3" s="113" t="s">
        <v>475</v>
      </c>
      <c r="E3" s="180"/>
      <c r="F3" s="180" t="str">
        <f>VLOOKUP(D3,PinMuxPub!$C$3:$M$132,BOOT!C3+4,FALSE)</f>
        <v>lpuart1.RX</v>
      </c>
      <c r="G3" s="187" t="str">
        <f t="shared" ref="G3:G54" si="0">IF(B3=F3,"OK","NG")</f>
        <v>OK</v>
      </c>
    </row>
    <row r="4" spans="1:7" ht="15" customHeight="1">
      <c r="A4" s="437"/>
      <c r="B4" s="128" t="s">
        <v>778</v>
      </c>
      <c r="C4" s="11">
        <v>2</v>
      </c>
      <c r="D4" s="113" t="s">
        <v>476</v>
      </c>
      <c r="E4" s="180"/>
      <c r="F4" s="180" t="str">
        <f>VLOOKUP(D4,PinMuxPub!$C$3:$M$132,BOOT!C4+4,FALSE)</f>
        <v>lpuart1.CTS_B</v>
      </c>
      <c r="G4" s="187" t="str">
        <f t="shared" si="0"/>
        <v>OK</v>
      </c>
    </row>
    <row r="5" spans="1:7" ht="15" customHeight="1">
      <c r="A5" s="437"/>
      <c r="B5" s="128" t="s">
        <v>779</v>
      </c>
      <c r="C5" s="11">
        <v>2</v>
      </c>
      <c r="D5" s="113" t="s">
        <v>511</v>
      </c>
      <c r="E5" s="180"/>
      <c r="F5" s="180" t="str">
        <f>VLOOKUP(D5,PinMuxPub!$C$3:$M$132,BOOT!C5+4,FALSE)</f>
        <v>lpuart1.RTS_B</v>
      </c>
      <c r="G5" s="187" t="str">
        <f t="shared" si="0"/>
        <v>OK</v>
      </c>
    </row>
    <row r="6" spans="1:7" ht="15" customHeight="1">
      <c r="A6" s="437" t="s">
        <v>1289</v>
      </c>
      <c r="B6" s="128" t="s">
        <v>782</v>
      </c>
      <c r="C6" s="11">
        <v>2</v>
      </c>
      <c r="D6" s="113" t="s">
        <v>491</v>
      </c>
      <c r="E6" s="180"/>
      <c r="F6" s="180" t="str">
        <f>VLOOKUP(D6,PinMuxPub!$C$3:$M$132,BOOT!C6+4,FALSE)</f>
        <v>lpuart2.CTS_B</v>
      </c>
      <c r="G6" s="187" t="str">
        <f t="shared" si="0"/>
        <v>OK</v>
      </c>
    </row>
    <row r="7" spans="1:7" ht="15" customHeight="1">
      <c r="A7" s="437"/>
      <c r="B7" s="128" t="s">
        <v>783</v>
      </c>
      <c r="C7" s="11">
        <v>2</v>
      </c>
      <c r="D7" s="113" t="s">
        <v>490</v>
      </c>
      <c r="E7" s="180"/>
      <c r="F7" s="180" t="str">
        <f>VLOOKUP(D7,PinMuxPub!$C$3:$M$132,BOOT!C7+4,FALSE)</f>
        <v>lpuart2.RTS_B</v>
      </c>
      <c r="G7" s="187" t="str">
        <f t="shared" si="0"/>
        <v>OK</v>
      </c>
    </row>
    <row r="8" spans="1:7" ht="15" customHeight="1">
      <c r="A8" s="437"/>
      <c r="B8" s="128" t="s">
        <v>780</v>
      </c>
      <c r="C8" s="11">
        <v>2</v>
      </c>
      <c r="D8" s="113" t="s">
        <v>489</v>
      </c>
      <c r="E8" s="180"/>
      <c r="F8" s="180" t="str">
        <f>VLOOKUP(D8,PinMuxPub!$C$3:$M$132,BOOT!C8+4,FALSE)</f>
        <v>lpuart2.TX</v>
      </c>
      <c r="G8" s="187" t="str">
        <f t="shared" si="0"/>
        <v>OK</v>
      </c>
    </row>
    <row r="9" spans="1:7" ht="15" customHeight="1">
      <c r="A9" s="437"/>
      <c r="B9" s="128" t="s">
        <v>781</v>
      </c>
      <c r="C9" s="11">
        <v>2</v>
      </c>
      <c r="D9" s="113" t="s">
        <v>488</v>
      </c>
      <c r="E9" s="180"/>
      <c r="F9" s="180" t="str">
        <f>VLOOKUP(D9,PinMuxPub!$C$3:$M$132,BOOT!C9+4,FALSE)</f>
        <v>lpuart2.RX</v>
      </c>
      <c r="G9" s="187" t="str">
        <f t="shared" si="0"/>
        <v>OK</v>
      </c>
    </row>
    <row r="10" spans="1:7" ht="15" customHeight="1">
      <c r="A10" s="437" t="s">
        <v>1129</v>
      </c>
      <c r="B10" s="87" t="s">
        <v>935</v>
      </c>
      <c r="C10" s="82">
        <v>4</v>
      </c>
      <c r="D10" s="181" t="s">
        <v>497</v>
      </c>
      <c r="E10" s="180"/>
      <c r="F10" s="180" t="str">
        <f>VLOOKUP(D10,PinMuxPub!$C$3:$M$132,BOOT!C10+4,FALSE)</f>
        <v>lpspi1.SCK</v>
      </c>
      <c r="G10" s="187" t="str">
        <f t="shared" si="0"/>
        <v>OK</v>
      </c>
    </row>
    <row r="11" spans="1:7">
      <c r="A11" s="437"/>
      <c r="B11" s="87" t="s">
        <v>941</v>
      </c>
      <c r="C11" s="82">
        <v>4</v>
      </c>
      <c r="D11" s="181" t="s">
        <v>495</v>
      </c>
      <c r="E11" s="180"/>
      <c r="F11" s="180" t="str">
        <f>VLOOKUP(D11,PinMuxPub!$C$3:$M$132,BOOT!C11+4,FALSE)</f>
        <v>lpspi1.SDO</v>
      </c>
      <c r="G11" s="187" t="str">
        <f t="shared" si="0"/>
        <v>OK</v>
      </c>
    </row>
    <row r="12" spans="1:7">
      <c r="A12" s="437"/>
      <c r="B12" s="87" t="s">
        <v>943</v>
      </c>
      <c r="C12" s="82">
        <v>4</v>
      </c>
      <c r="D12" s="181" t="s">
        <v>494</v>
      </c>
      <c r="E12" s="180"/>
      <c r="F12" s="180" t="str">
        <f>VLOOKUP(D12,PinMuxPub!$C$3:$M$132,BOOT!C12+4,FALSE)</f>
        <v>lpspi1.SDI</v>
      </c>
      <c r="G12" s="187" t="str">
        <f t="shared" si="0"/>
        <v>OK</v>
      </c>
    </row>
    <row r="13" spans="1:7">
      <c r="A13" s="437"/>
      <c r="B13" s="87" t="s">
        <v>938</v>
      </c>
      <c r="C13" s="82">
        <v>4</v>
      </c>
      <c r="D13" s="181" t="s">
        <v>496</v>
      </c>
      <c r="E13" s="180"/>
      <c r="F13" s="180" t="str">
        <f>VLOOKUP(D13,PinMuxPub!$C$3:$M$132,BOOT!C13+4,FALSE)</f>
        <v>lpspi1.PCS0</v>
      </c>
      <c r="G13" s="187" t="str">
        <f t="shared" si="0"/>
        <v>OK</v>
      </c>
    </row>
    <row r="14" spans="1:7">
      <c r="A14" s="437" t="s">
        <v>1115</v>
      </c>
      <c r="B14" s="87" t="s">
        <v>1015</v>
      </c>
      <c r="C14" s="82">
        <v>4</v>
      </c>
      <c r="D14" s="117" t="s">
        <v>502</v>
      </c>
      <c r="E14" s="180"/>
      <c r="F14" s="180" t="str">
        <f>VLOOKUP(D14,PinMuxPub!$C$3:$M$132,BOOT!C14+4,FALSE)</f>
        <v>lpspi2.SCK</v>
      </c>
      <c r="G14" s="187" t="str">
        <f t="shared" si="0"/>
        <v>OK</v>
      </c>
    </row>
    <row r="15" spans="1:7">
      <c r="A15" s="437"/>
      <c r="B15" s="87" t="s">
        <v>1017</v>
      </c>
      <c r="C15" s="82">
        <v>4</v>
      </c>
      <c r="D15" s="117" t="s">
        <v>501</v>
      </c>
      <c r="E15" s="180"/>
      <c r="F15" s="180" t="str">
        <f>VLOOKUP(D15,PinMuxPub!$C$3:$M$132,BOOT!C15+4,FALSE)</f>
        <v>lpspi2.SDO</v>
      </c>
      <c r="G15" s="187" t="str">
        <f t="shared" si="0"/>
        <v>OK</v>
      </c>
    </row>
    <row r="16" spans="1:7">
      <c r="A16" s="437"/>
      <c r="B16" s="87" t="s">
        <v>1018</v>
      </c>
      <c r="C16" s="82">
        <v>4</v>
      </c>
      <c r="D16" s="117" t="s">
        <v>500</v>
      </c>
      <c r="E16" s="180"/>
      <c r="F16" s="180" t="str">
        <f>VLOOKUP(D16,PinMuxPub!$C$3:$M$132,BOOT!C16+4,FALSE)</f>
        <v>lpspi2.SDI</v>
      </c>
      <c r="G16" s="187" t="str">
        <f t="shared" si="0"/>
        <v>OK</v>
      </c>
    </row>
    <row r="17" spans="1:7">
      <c r="A17" s="437"/>
      <c r="B17" s="87" t="s">
        <v>1016</v>
      </c>
      <c r="C17" s="82">
        <v>4</v>
      </c>
      <c r="D17" s="117" t="s">
        <v>503</v>
      </c>
      <c r="E17" s="180"/>
      <c r="F17" s="180" t="str">
        <f>VLOOKUP(D17,PinMuxPub!$C$3:$M$132,BOOT!C17+4,FALSE)</f>
        <v>lpspi2.PCS0</v>
      </c>
      <c r="G17" s="187" t="str">
        <f t="shared" si="0"/>
        <v>OK</v>
      </c>
    </row>
    <row r="18" spans="1:7">
      <c r="A18" s="437" t="s">
        <v>1219</v>
      </c>
      <c r="B18" s="87" t="s">
        <v>961</v>
      </c>
      <c r="C18" s="11">
        <v>7</v>
      </c>
      <c r="D18" s="113" t="s">
        <v>462</v>
      </c>
      <c r="E18" s="180"/>
      <c r="F18" s="180" t="str">
        <f>VLOOKUP(D18,PinMuxPub!$C$3:$M$132,BOOT!C18+4,FALSE)</f>
        <v>lpspi3.SCK</v>
      </c>
      <c r="G18" s="187" t="str">
        <f t="shared" si="0"/>
        <v>OK</v>
      </c>
    </row>
    <row r="19" spans="1:7">
      <c r="A19" s="437"/>
      <c r="B19" s="87" t="s">
        <v>962</v>
      </c>
      <c r="C19" s="11">
        <v>7</v>
      </c>
      <c r="D19" s="113" t="s">
        <v>471</v>
      </c>
      <c r="E19" s="180"/>
      <c r="F19" s="180" t="str">
        <f>VLOOKUP(D19,PinMuxPub!$C$3:$M$132,BOOT!C19+4,FALSE)</f>
        <v>lpspi3.SDO</v>
      </c>
      <c r="G19" s="187" t="str">
        <f t="shared" si="0"/>
        <v>OK</v>
      </c>
    </row>
    <row r="20" spans="1:7">
      <c r="A20" s="437"/>
      <c r="B20" s="87" t="s">
        <v>963</v>
      </c>
      <c r="C20" s="11">
        <v>7</v>
      </c>
      <c r="D20" s="113" t="s">
        <v>470</v>
      </c>
      <c r="E20" s="180"/>
      <c r="F20" s="180" t="str">
        <f>VLOOKUP(D20,PinMuxPub!$C$3:$M$132,BOOT!C20+4,FALSE)</f>
        <v>lpspi3.SDI</v>
      </c>
      <c r="G20" s="187" t="str">
        <f t="shared" si="0"/>
        <v>OK</v>
      </c>
    </row>
    <row r="21" spans="1:7">
      <c r="A21" s="437"/>
      <c r="B21" s="87" t="s">
        <v>960</v>
      </c>
      <c r="C21" s="11">
        <v>7</v>
      </c>
      <c r="D21" s="113" t="s">
        <v>469</v>
      </c>
      <c r="E21" s="180"/>
      <c r="F21" s="180" t="str">
        <f>VLOOKUP(D21,PinMuxPub!$C$3:$M$132,BOOT!C21+4,FALSE)</f>
        <v>lpspi3.PCS0</v>
      </c>
      <c r="G21" s="187" t="str">
        <f t="shared" si="0"/>
        <v>OK</v>
      </c>
    </row>
    <row r="22" spans="1:7">
      <c r="A22" s="437" t="s">
        <v>1218</v>
      </c>
      <c r="B22" s="87" t="s">
        <v>944</v>
      </c>
      <c r="C22" s="11">
        <v>3</v>
      </c>
      <c r="D22" s="183" t="s">
        <v>1070</v>
      </c>
      <c r="E22" s="180"/>
      <c r="F22" s="180" t="str">
        <f>VLOOKUP(D22,PinMuxPub!$C$3:$M$132,BOOT!C22+4,FALSE)</f>
        <v>lpspi4.SCK</v>
      </c>
      <c r="G22" s="187" t="str">
        <f t="shared" si="0"/>
        <v>OK</v>
      </c>
    </row>
    <row r="23" spans="1:7">
      <c r="A23" s="437"/>
      <c r="B23" s="87" t="s">
        <v>1087</v>
      </c>
      <c r="C23" s="11">
        <v>3</v>
      </c>
      <c r="D23" s="183" t="s">
        <v>1069</v>
      </c>
      <c r="E23" s="180"/>
      <c r="F23" s="180" t="str">
        <f>VLOOKUP(D23,PinMuxPub!$C$3:$M$132,BOOT!C23+4,FALSE)</f>
        <v>lpspi4.SDO</v>
      </c>
      <c r="G23" s="187" t="str">
        <f t="shared" si="0"/>
        <v>OK</v>
      </c>
    </row>
    <row r="24" spans="1:7">
      <c r="A24" s="437"/>
      <c r="B24" s="87" t="s">
        <v>949</v>
      </c>
      <c r="C24" s="11">
        <v>3</v>
      </c>
      <c r="D24" s="183" t="s">
        <v>1068</v>
      </c>
      <c r="E24" s="180"/>
      <c r="F24" s="180" t="str">
        <f>VLOOKUP(D24,PinMuxPub!$C$3:$M$132,BOOT!C24+4,FALSE)</f>
        <v>lpspi4.SDI</v>
      </c>
      <c r="G24" s="187" t="str">
        <f t="shared" si="0"/>
        <v>OK</v>
      </c>
    </row>
    <row r="25" spans="1:7">
      <c r="A25" s="437"/>
      <c r="B25" s="87" t="s">
        <v>946</v>
      </c>
      <c r="C25" s="11">
        <v>3</v>
      </c>
      <c r="D25" s="183" t="s">
        <v>1067</v>
      </c>
      <c r="E25" s="180"/>
      <c r="F25" s="180" t="str">
        <f>VLOOKUP(D25,PinMuxPub!$C$3:$M$132,BOOT!C25+4,FALSE)</f>
        <v>lpspi4.PCS0</v>
      </c>
      <c r="G25" s="187" t="str">
        <f t="shared" si="0"/>
        <v>OK</v>
      </c>
    </row>
    <row r="26" spans="1:7" ht="15">
      <c r="A26" s="437" t="s">
        <v>582</v>
      </c>
      <c r="B26" s="105" t="s">
        <v>836</v>
      </c>
      <c r="C26" s="204">
        <v>0</v>
      </c>
      <c r="D26" s="182" t="s">
        <v>1023</v>
      </c>
      <c r="E26" s="180"/>
      <c r="F26" s="180" t="str">
        <f>VLOOKUP(D26,PinMuxPub!$C$3:$M$132,BOOT!C26+4,FALSE)</f>
        <v>semc.DATA[0]</v>
      </c>
      <c r="G26" s="187" t="str">
        <f t="shared" si="0"/>
        <v>OK</v>
      </c>
    </row>
    <row r="27" spans="1:7" ht="15">
      <c r="A27" s="437"/>
      <c r="B27" s="105" t="s">
        <v>840</v>
      </c>
      <c r="C27" s="204">
        <v>0</v>
      </c>
      <c r="D27" s="182" t="s">
        <v>1024</v>
      </c>
      <c r="E27" s="180"/>
      <c r="F27" s="180" t="str">
        <f>VLOOKUP(D27,PinMuxPub!$C$3:$M$132,BOOT!C27+4,FALSE)</f>
        <v>semc.DATA[1]</v>
      </c>
      <c r="G27" s="187" t="str">
        <f t="shared" si="0"/>
        <v>OK</v>
      </c>
    </row>
    <row r="28" spans="1:7" ht="15">
      <c r="A28" s="437"/>
      <c r="B28" s="105" t="s">
        <v>844</v>
      </c>
      <c r="C28" s="204">
        <v>0</v>
      </c>
      <c r="D28" s="182" t="s">
        <v>1025</v>
      </c>
      <c r="E28" s="180"/>
      <c r="F28" s="180" t="str">
        <f>VLOOKUP(D28,PinMuxPub!$C$3:$M$132,BOOT!C28+4,FALSE)</f>
        <v>semc.DATA[2]</v>
      </c>
      <c r="G28" s="187" t="str">
        <f t="shared" si="0"/>
        <v>OK</v>
      </c>
    </row>
    <row r="29" spans="1:7" ht="15">
      <c r="A29" s="437"/>
      <c r="B29" s="105" t="s">
        <v>847</v>
      </c>
      <c r="C29" s="204">
        <v>0</v>
      </c>
      <c r="D29" s="182" t="s">
        <v>1026</v>
      </c>
      <c r="E29" s="180"/>
      <c r="F29" s="180" t="str">
        <f>VLOOKUP(D29,PinMuxPub!$C$3:$M$132,BOOT!C29+4,FALSE)</f>
        <v>semc.DATA[3]</v>
      </c>
      <c r="G29" s="187" t="str">
        <f t="shared" si="0"/>
        <v>OK</v>
      </c>
    </row>
    <row r="30" spans="1:7" ht="15">
      <c r="A30" s="437"/>
      <c r="B30" s="105" t="s">
        <v>850</v>
      </c>
      <c r="C30" s="204">
        <v>0</v>
      </c>
      <c r="D30" s="182" t="s">
        <v>1027</v>
      </c>
      <c r="E30" s="180"/>
      <c r="F30" s="180" t="str">
        <f>VLOOKUP(D30,PinMuxPub!$C$3:$M$132,BOOT!C30+4,FALSE)</f>
        <v>semc.DATA[4]</v>
      </c>
      <c r="G30" s="187" t="str">
        <f t="shared" si="0"/>
        <v>OK</v>
      </c>
    </row>
    <row r="31" spans="1:7" ht="15">
      <c r="A31" s="437"/>
      <c r="B31" s="105" t="s">
        <v>853</v>
      </c>
      <c r="C31" s="204">
        <v>0</v>
      </c>
      <c r="D31" s="182" t="s">
        <v>1028</v>
      </c>
      <c r="E31" s="180"/>
      <c r="F31" s="180" t="str">
        <f>VLOOKUP(D31,PinMuxPub!$C$3:$M$132,BOOT!C31+4,FALSE)</f>
        <v>semc.DATA[5]</v>
      </c>
      <c r="G31" s="187" t="str">
        <f t="shared" si="0"/>
        <v>OK</v>
      </c>
    </row>
    <row r="32" spans="1:7" ht="15">
      <c r="A32" s="437"/>
      <c r="B32" s="105" t="s">
        <v>857</v>
      </c>
      <c r="C32" s="204">
        <v>0</v>
      </c>
      <c r="D32" s="182" t="s">
        <v>1029</v>
      </c>
      <c r="E32" s="180"/>
      <c r="F32" s="180" t="str">
        <f>VLOOKUP(D32,PinMuxPub!$C$3:$M$132,BOOT!C32+4,FALSE)</f>
        <v>semc.DATA[6]</v>
      </c>
      <c r="G32" s="187" t="str">
        <f t="shared" si="0"/>
        <v>OK</v>
      </c>
    </row>
    <row r="33" spans="1:7" ht="15">
      <c r="A33" s="437"/>
      <c r="B33" s="105" t="s">
        <v>860</v>
      </c>
      <c r="C33" s="204">
        <v>0</v>
      </c>
      <c r="D33" s="182" t="s">
        <v>1030</v>
      </c>
      <c r="E33" s="180"/>
      <c r="F33" s="180" t="str">
        <f>VLOOKUP(D33,PinMuxPub!$C$3:$M$132,BOOT!C33+4,FALSE)</f>
        <v>semc.DATA[7]</v>
      </c>
      <c r="G33" s="187" t="str">
        <f t="shared" si="0"/>
        <v>OK</v>
      </c>
    </row>
    <row r="34" spans="1:7" ht="15">
      <c r="A34" s="437"/>
      <c r="B34" s="105" t="s">
        <v>924</v>
      </c>
      <c r="C34" s="204">
        <v>0</v>
      </c>
      <c r="D34" s="182" t="s">
        <v>1053</v>
      </c>
      <c r="E34" s="180"/>
      <c r="F34" s="180" t="str">
        <f>VLOOKUP(D34,PinMuxPub!$C$3:$M$132,BOOT!C34+4,FALSE)</f>
        <v>semc.DATA[8]</v>
      </c>
      <c r="G34" s="187" t="str">
        <f t="shared" si="0"/>
        <v>OK</v>
      </c>
    </row>
    <row r="35" spans="1:7" ht="15">
      <c r="A35" s="437"/>
      <c r="B35" s="105" t="s">
        <v>926</v>
      </c>
      <c r="C35" s="204">
        <v>0</v>
      </c>
      <c r="D35" s="182" t="s">
        <v>1054</v>
      </c>
      <c r="E35" s="180"/>
      <c r="F35" s="180" t="str">
        <f>VLOOKUP(D35,PinMuxPub!$C$3:$M$132,BOOT!C35+4,FALSE)</f>
        <v>semc.DATA[9]</v>
      </c>
      <c r="G35" s="187" t="str">
        <f t="shared" si="0"/>
        <v>OK</v>
      </c>
    </row>
    <row r="36" spans="1:7" ht="15">
      <c r="A36" s="437"/>
      <c r="B36" s="105" t="s">
        <v>928</v>
      </c>
      <c r="C36" s="204">
        <v>0</v>
      </c>
      <c r="D36" s="182" t="s">
        <v>1055</v>
      </c>
      <c r="E36" s="180"/>
      <c r="F36" s="180" t="str">
        <f>VLOOKUP(D36,PinMuxPub!$C$3:$M$132,BOOT!C36+4,FALSE)</f>
        <v>semc.DATA[10]</v>
      </c>
      <c r="G36" s="187" t="str">
        <f t="shared" si="0"/>
        <v>OK</v>
      </c>
    </row>
    <row r="37" spans="1:7" ht="15">
      <c r="A37" s="437"/>
      <c r="B37" s="105" t="s">
        <v>930</v>
      </c>
      <c r="C37" s="204">
        <v>0</v>
      </c>
      <c r="D37" s="182" t="s">
        <v>1056</v>
      </c>
      <c r="E37" s="180"/>
      <c r="F37" s="180" t="str">
        <f>VLOOKUP(D37,PinMuxPub!$C$3:$M$132,BOOT!C37+4,FALSE)</f>
        <v>semc.DATA[11]</v>
      </c>
      <c r="G37" s="187" t="str">
        <f t="shared" si="0"/>
        <v>OK</v>
      </c>
    </row>
    <row r="38" spans="1:7" ht="15">
      <c r="A38" s="437"/>
      <c r="B38" s="105" t="s">
        <v>932</v>
      </c>
      <c r="C38" s="204">
        <v>0</v>
      </c>
      <c r="D38" s="182" t="s">
        <v>1057</v>
      </c>
      <c r="E38" s="180"/>
      <c r="F38" s="180" t="str">
        <f>VLOOKUP(D38,PinMuxPub!$C$3:$M$132,BOOT!C38+4,FALSE)</f>
        <v>semc.DATA[12]</v>
      </c>
      <c r="G38" s="187" t="str">
        <f t="shared" si="0"/>
        <v>OK</v>
      </c>
    </row>
    <row r="39" spans="1:7" ht="15">
      <c r="A39" s="437"/>
      <c r="B39" s="105" t="s">
        <v>934</v>
      </c>
      <c r="C39" s="204">
        <v>0</v>
      </c>
      <c r="D39" s="182" t="s">
        <v>1058</v>
      </c>
      <c r="E39" s="180"/>
      <c r="F39" s="180" t="str">
        <f>VLOOKUP(D39,PinMuxPub!$C$3:$M$132,BOOT!C39+4,FALSE)</f>
        <v>semc.DATA[13]</v>
      </c>
      <c r="G39" s="187" t="str">
        <f t="shared" si="0"/>
        <v>OK</v>
      </c>
    </row>
    <row r="40" spans="1:7" ht="15">
      <c r="A40" s="437"/>
      <c r="B40" s="105" t="s">
        <v>936</v>
      </c>
      <c r="C40" s="204">
        <v>0</v>
      </c>
      <c r="D40" s="182" t="s">
        <v>1059</v>
      </c>
      <c r="E40" s="180"/>
      <c r="F40" s="180" t="str">
        <f>VLOOKUP(D40,PinMuxPub!$C$3:$M$132,BOOT!C40+4,FALSE)</f>
        <v>semc.DATA[14]</v>
      </c>
      <c r="G40" s="187" t="str">
        <f t="shared" si="0"/>
        <v>OK</v>
      </c>
    </row>
    <row r="41" spans="1:7" ht="15">
      <c r="A41" s="437"/>
      <c r="B41" s="105" t="s">
        <v>939</v>
      </c>
      <c r="C41" s="204">
        <v>0</v>
      </c>
      <c r="D41" s="182" t="s">
        <v>1060</v>
      </c>
      <c r="E41" s="180"/>
      <c r="F41" s="180" t="str">
        <f>VLOOKUP(D41,PinMuxPub!$C$3:$M$132,BOOT!C41+4,FALSE)</f>
        <v>semc.DATA[15]</v>
      </c>
      <c r="G41" s="187" t="str">
        <f t="shared" si="0"/>
        <v>OK</v>
      </c>
    </row>
    <row r="42" spans="1:7" ht="15">
      <c r="A42" s="437"/>
      <c r="B42" s="105" t="s">
        <v>894</v>
      </c>
      <c r="C42" s="204">
        <v>0</v>
      </c>
      <c r="D42" s="182" t="s">
        <v>1041</v>
      </c>
      <c r="E42" s="180"/>
      <c r="F42" s="180" t="str">
        <f>VLOOKUP(D42,PinMuxPub!$C$3:$M$132,BOOT!C42+4,FALSE)</f>
        <v>semc.ADDR[9]</v>
      </c>
      <c r="G42" s="187" t="str">
        <f t="shared" si="0"/>
        <v>OK</v>
      </c>
    </row>
    <row r="43" spans="1:7" ht="15">
      <c r="A43" s="437"/>
      <c r="B43" s="105" t="s">
        <v>897</v>
      </c>
      <c r="C43" s="204">
        <v>0</v>
      </c>
      <c r="D43" s="182" t="s">
        <v>1042</v>
      </c>
      <c r="E43" s="180"/>
      <c r="F43" s="180" t="str">
        <f>VLOOKUP(D43,PinMuxPub!$C$3:$M$132,BOOT!C43+4,FALSE)</f>
        <v>semc.ADDR[11]</v>
      </c>
      <c r="G43" s="187" t="str">
        <f t="shared" si="0"/>
        <v>OK</v>
      </c>
    </row>
    <row r="44" spans="1:7" ht="15">
      <c r="A44" s="437"/>
      <c r="B44" s="105" t="s">
        <v>900</v>
      </c>
      <c r="C44" s="204">
        <v>0</v>
      </c>
      <c r="D44" s="182" t="s">
        <v>1043</v>
      </c>
      <c r="E44" s="180"/>
      <c r="F44" s="180" t="str">
        <f>VLOOKUP(D44,PinMuxPub!$C$3:$M$132,BOOT!C44+4,FALSE)</f>
        <v>semc.ADDR[12]</v>
      </c>
      <c r="G44" s="187" t="str">
        <f t="shared" si="0"/>
        <v>OK</v>
      </c>
    </row>
    <row r="45" spans="1:7" ht="15">
      <c r="A45" s="437"/>
      <c r="B45" s="105" t="s">
        <v>906</v>
      </c>
      <c r="C45" s="204">
        <v>0</v>
      </c>
      <c r="D45" s="182" t="s">
        <v>1045</v>
      </c>
      <c r="E45" s="180"/>
      <c r="F45" s="180" t="str">
        <f>VLOOKUP(D45,PinMuxPub!$C$3:$M$132,BOOT!C45+4,FALSE)</f>
        <v>semc.BA1</v>
      </c>
      <c r="G45" s="187" t="str">
        <f t="shared" si="0"/>
        <v>OK</v>
      </c>
    </row>
    <row r="46" spans="1:7" ht="15">
      <c r="A46" s="437"/>
      <c r="B46" s="109" t="s">
        <v>969</v>
      </c>
      <c r="C46" s="205">
        <v>0</v>
      </c>
      <c r="D46" s="182" t="s">
        <v>1064</v>
      </c>
      <c r="E46" s="180"/>
      <c r="F46" s="180" t="str">
        <f>VLOOKUP(D46,PinMuxPub!$C$3:$M$132,BOOT!C46+4,FALSE)</f>
        <v>semc.CSX[0]</v>
      </c>
      <c r="G46" s="187" t="str">
        <f t="shared" si="0"/>
        <v>OK</v>
      </c>
    </row>
    <row r="47" spans="1:7" ht="15">
      <c r="A47" s="437" t="s">
        <v>581</v>
      </c>
      <c r="B47" s="105" t="s">
        <v>836</v>
      </c>
      <c r="C47" s="204">
        <v>0</v>
      </c>
      <c r="D47" s="182" t="s">
        <v>1023</v>
      </c>
      <c r="E47" s="180"/>
      <c r="F47" s="180" t="str">
        <f>VLOOKUP(D47,PinMuxPub!$C$3:$M$132,BOOT!C47+4,FALSE)</f>
        <v>semc.DATA[0]</v>
      </c>
      <c r="G47" s="187" t="str">
        <f t="shared" si="0"/>
        <v>OK</v>
      </c>
    </row>
    <row r="48" spans="1:7" ht="15">
      <c r="A48" s="437"/>
      <c r="B48" s="105" t="s">
        <v>840</v>
      </c>
      <c r="C48" s="204">
        <v>0</v>
      </c>
      <c r="D48" s="182" t="s">
        <v>1024</v>
      </c>
      <c r="E48" s="180"/>
      <c r="F48" s="180" t="str">
        <f>VLOOKUP(D48,PinMuxPub!$C$3:$M$132,BOOT!C48+4,FALSE)</f>
        <v>semc.DATA[1]</v>
      </c>
      <c r="G48" s="187" t="str">
        <f t="shared" si="0"/>
        <v>OK</v>
      </c>
    </row>
    <row r="49" spans="1:7" ht="15">
      <c r="A49" s="437"/>
      <c r="B49" s="105" t="s">
        <v>844</v>
      </c>
      <c r="C49" s="204">
        <v>0</v>
      </c>
      <c r="D49" s="182" t="s">
        <v>1025</v>
      </c>
      <c r="E49" s="180"/>
      <c r="F49" s="180" t="str">
        <f>VLOOKUP(D49,PinMuxPub!$C$3:$M$132,BOOT!C49+4,FALSE)</f>
        <v>semc.DATA[2]</v>
      </c>
      <c r="G49" s="187" t="str">
        <f t="shared" si="0"/>
        <v>OK</v>
      </c>
    </row>
    <row r="50" spans="1:7" ht="15">
      <c r="A50" s="437"/>
      <c r="B50" s="105" t="s">
        <v>847</v>
      </c>
      <c r="C50" s="204">
        <v>0</v>
      </c>
      <c r="D50" s="182" t="s">
        <v>1026</v>
      </c>
      <c r="E50" s="180"/>
      <c r="F50" s="180" t="str">
        <f>VLOOKUP(D50,PinMuxPub!$C$3:$M$132,BOOT!C50+4,FALSE)</f>
        <v>semc.DATA[3]</v>
      </c>
      <c r="G50" s="187" t="str">
        <f t="shared" si="0"/>
        <v>OK</v>
      </c>
    </row>
    <row r="51" spans="1:7" ht="15">
      <c r="A51" s="437"/>
      <c r="B51" s="105" t="s">
        <v>850</v>
      </c>
      <c r="C51" s="204">
        <v>0</v>
      </c>
      <c r="D51" s="182" t="s">
        <v>1027</v>
      </c>
      <c r="E51" s="180"/>
      <c r="F51" s="180" t="str">
        <f>VLOOKUP(D51,PinMuxPub!$C$3:$M$132,BOOT!C51+4,FALSE)</f>
        <v>semc.DATA[4]</v>
      </c>
      <c r="G51" s="187" t="str">
        <f t="shared" si="0"/>
        <v>OK</v>
      </c>
    </row>
    <row r="52" spans="1:7" ht="15">
      <c r="A52" s="437"/>
      <c r="B52" s="105" t="s">
        <v>853</v>
      </c>
      <c r="C52" s="204">
        <v>0</v>
      </c>
      <c r="D52" s="182" t="s">
        <v>1028</v>
      </c>
      <c r="E52" s="180"/>
      <c r="F52" s="180" t="str">
        <f>VLOOKUP(D52,PinMuxPub!$C$3:$M$132,BOOT!C52+4,FALSE)</f>
        <v>semc.DATA[5]</v>
      </c>
      <c r="G52" s="187" t="str">
        <f t="shared" si="0"/>
        <v>OK</v>
      </c>
    </row>
    <row r="53" spans="1:7" ht="15">
      <c r="A53" s="437"/>
      <c r="B53" s="105" t="s">
        <v>857</v>
      </c>
      <c r="C53" s="204">
        <v>0</v>
      </c>
      <c r="D53" s="182" t="s">
        <v>1029</v>
      </c>
      <c r="E53" s="180"/>
      <c r="F53" s="180" t="str">
        <f>VLOOKUP(D53,PinMuxPub!$C$3:$M$132,BOOT!C53+4,FALSE)</f>
        <v>semc.DATA[6]</v>
      </c>
      <c r="G53" s="187" t="str">
        <f t="shared" si="0"/>
        <v>OK</v>
      </c>
    </row>
    <row r="54" spans="1:7" ht="15">
      <c r="A54" s="437"/>
      <c r="B54" s="105" t="s">
        <v>860</v>
      </c>
      <c r="C54" s="204">
        <v>0</v>
      </c>
      <c r="D54" s="182" t="s">
        <v>1030</v>
      </c>
      <c r="E54" s="180"/>
      <c r="F54" s="180" t="str">
        <f>VLOOKUP(D54,PinMuxPub!$C$3:$M$132,BOOT!C54+4,FALSE)</f>
        <v>semc.DATA[7]</v>
      </c>
      <c r="G54" s="187" t="str">
        <f t="shared" si="0"/>
        <v>OK</v>
      </c>
    </row>
    <row r="55" spans="1:7" ht="15">
      <c r="A55" s="437"/>
      <c r="B55" s="105" t="s">
        <v>924</v>
      </c>
      <c r="C55" s="204">
        <v>0</v>
      </c>
      <c r="D55" s="182" t="s">
        <v>1053</v>
      </c>
      <c r="E55" s="180"/>
      <c r="F55" s="180" t="str">
        <f>VLOOKUP(D55,PinMuxPub!$C$3:$M$132,BOOT!C55+4,FALSE)</f>
        <v>semc.DATA[8]</v>
      </c>
      <c r="G55" s="187" t="str">
        <f t="shared" ref="G55:G115" si="1">IF(B55=F55,"OK","NG")</f>
        <v>OK</v>
      </c>
    </row>
    <row r="56" spans="1:7" ht="15">
      <c r="A56" s="437"/>
      <c r="B56" s="105" t="s">
        <v>926</v>
      </c>
      <c r="C56" s="204">
        <v>0</v>
      </c>
      <c r="D56" s="182" t="s">
        <v>1054</v>
      </c>
      <c r="E56" s="180"/>
      <c r="F56" s="180" t="str">
        <f>VLOOKUP(D56,PinMuxPub!$C$3:$M$132,BOOT!C56+4,FALSE)</f>
        <v>semc.DATA[9]</v>
      </c>
      <c r="G56" s="187" t="str">
        <f t="shared" si="1"/>
        <v>OK</v>
      </c>
    </row>
    <row r="57" spans="1:7" ht="15">
      <c r="A57" s="437"/>
      <c r="B57" s="105" t="s">
        <v>928</v>
      </c>
      <c r="C57" s="204">
        <v>0</v>
      </c>
      <c r="D57" s="182" t="s">
        <v>1055</v>
      </c>
      <c r="E57" s="180"/>
      <c r="F57" s="180" t="str">
        <f>VLOOKUP(D57,PinMuxPub!$C$3:$M$132,BOOT!C57+4,FALSE)</f>
        <v>semc.DATA[10]</v>
      </c>
      <c r="G57" s="187" t="str">
        <f t="shared" si="1"/>
        <v>OK</v>
      </c>
    </row>
    <row r="58" spans="1:7" ht="15">
      <c r="A58" s="437"/>
      <c r="B58" s="105" t="s">
        <v>930</v>
      </c>
      <c r="C58" s="204">
        <v>0</v>
      </c>
      <c r="D58" s="182" t="s">
        <v>1056</v>
      </c>
      <c r="E58" s="180"/>
      <c r="F58" s="180" t="str">
        <f>VLOOKUP(D58,PinMuxPub!$C$3:$M$132,BOOT!C58+4,FALSE)</f>
        <v>semc.DATA[11]</v>
      </c>
      <c r="G58" s="187" t="str">
        <f t="shared" si="1"/>
        <v>OK</v>
      </c>
    </row>
    <row r="59" spans="1:7" ht="15">
      <c r="A59" s="437"/>
      <c r="B59" s="105" t="s">
        <v>932</v>
      </c>
      <c r="C59" s="204">
        <v>0</v>
      </c>
      <c r="D59" s="182" t="s">
        <v>1057</v>
      </c>
      <c r="E59" s="180"/>
      <c r="F59" s="180" t="str">
        <f>VLOOKUP(D59,PinMuxPub!$C$3:$M$132,BOOT!C59+4,FALSE)</f>
        <v>semc.DATA[12]</v>
      </c>
      <c r="G59" s="187" t="str">
        <f t="shared" si="1"/>
        <v>OK</v>
      </c>
    </row>
    <row r="60" spans="1:7" ht="15">
      <c r="A60" s="437"/>
      <c r="B60" s="105" t="s">
        <v>934</v>
      </c>
      <c r="C60" s="204">
        <v>0</v>
      </c>
      <c r="D60" s="182" t="s">
        <v>1058</v>
      </c>
      <c r="E60" s="180"/>
      <c r="F60" s="180" t="str">
        <f>VLOOKUP(D60,PinMuxPub!$C$3:$M$132,BOOT!C60+4,FALSE)</f>
        <v>semc.DATA[13]</v>
      </c>
      <c r="G60" s="187" t="str">
        <f t="shared" si="1"/>
        <v>OK</v>
      </c>
    </row>
    <row r="61" spans="1:7" ht="15">
      <c r="A61" s="437"/>
      <c r="B61" s="105" t="s">
        <v>936</v>
      </c>
      <c r="C61" s="204">
        <v>0</v>
      </c>
      <c r="D61" s="182" t="s">
        <v>1059</v>
      </c>
      <c r="E61" s="180"/>
      <c r="F61" s="180" t="str">
        <f>VLOOKUP(D61,PinMuxPub!$C$3:$M$132,BOOT!C61+4,FALSE)</f>
        <v>semc.DATA[14]</v>
      </c>
      <c r="G61" s="187" t="str">
        <f t="shared" si="1"/>
        <v>OK</v>
      </c>
    </row>
    <row r="62" spans="1:7" ht="15">
      <c r="A62" s="437"/>
      <c r="B62" s="105" t="s">
        <v>939</v>
      </c>
      <c r="C62" s="204">
        <v>0</v>
      </c>
      <c r="D62" s="182" t="s">
        <v>1060</v>
      </c>
      <c r="E62" s="180"/>
      <c r="F62" s="180" t="str">
        <f>VLOOKUP(D62,PinMuxPub!$C$3:$M$132,BOOT!C62+4,FALSE)</f>
        <v>semc.DATA[15]</v>
      </c>
      <c r="G62" s="187" t="str">
        <f t="shared" si="1"/>
        <v>OK</v>
      </c>
    </row>
    <row r="63" spans="1:7" ht="15">
      <c r="A63" s="437"/>
      <c r="B63" s="105" t="s">
        <v>866</v>
      </c>
      <c r="C63" s="204">
        <v>0</v>
      </c>
      <c r="D63" s="182" t="s">
        <v>1032</v>
      </c>
      <c r="E63" s="180"/>
      <c r="F63" s="180" t="str">
        <f>VLOOKUP(D63,PinMuxPub!$C$3:$M$132,BOOT!C63+4,FALSE)</f>
        <v>semc.ADDR[0]</v>
      </c>
      <c r="G63" s="187" t="str">
        <f t="shared" si="1"/>
        <v>OK</v>
      </c>
    </row>
    <row r="64" spans="1:7" ht="15">
      <c r="A64" s="437"/>
      <c r="B64" s="105" t="s">
        <v>869</v>
      </c>
      <c r="C64" s="204">
        <v>0</v>
      </c>
      <c r="D64" s="182" t="s">
        <v>1033</v>
      </c>
      <c r="E64" s="180"/>
      <c r="F64" s="180" t="str">
        <f>VLOOKUP(D64,PinMuxPub!$C$3:$M$132,BOOT!C64+4,FALSE)</f>
        <v>semc.ADDR[1]</v>
      </c>
      <c r="G64" s="187" t="str">
        <f t="shared" si="1"/>
        <v>OK</v>
      </c>
    </row>
    <row r="65" spans="1:7" ht="15">
      <c r="A65" s="437"/>
      <c r="B65" s="105" t="s">
        <v>872</v>
      </c>
      <c r="C65" s="204">
        <v>0</v>
      </c>
      <c r="D65" s="182" t="s">
        <v>1034</v>
      </c>
      <c r="E65" s="180"/>
      <c r="F65" s="180" t="str">
        <f>VLOOKUP(D65,PinMuxPub!$C$3:$M$132,BOOT!C65+4,FALSE)</f>
        <v>semc.ADDR[2]</v>
      </c>
      <c r="G65" s="187" t="str">
        <f t="shared" si="1"/>
        <v>OK</v>
      </c>
    </row>
    <row r="66" spans="1:7" ht="15">
      <c r="A66" s="437"/>
      <c r="B66" s="109" t="s">
        <v>875</v>
      </c>
      <c r="C66" s="204">
        <v>0</v>
      </c>
      <c r="D66" s="182" t="s">
        <v>1035</v>
      </c>
      <c r="E66" s="180"/>
      <c r="F66" s="180" t="str">
        <f>VLOOKUP(D66,PinMuxPub!$C$3:$M$132,BOOT!C66+4,FALSE)</f>
        <v>semc.ADDR[3]</v>
      </c>
      <c r="G66" s="187" t="str">
        <f t="shared" si="1"/>
        <v>OK</v>
      </c>
    </row>
    <row r="67" spans="1:7" ht="15">
      <c r="A67" s="437"/>
      <c r="B67" s="109" t="s">
        <v>879</v>
      </c>
      <c r="C67" s="204">
        <v>0</v>
      </c>
      <c r="D67" s="182" t="s">
        <v>1036</v>
      </c>
      <c r="E67" s="180"/>
      <c r="F67" s="180" t="str">
        <f>VLOOKUP(D67,PinMuxPub!$C$3:$M$132,BOOT!C67+4,FALSE)</f>
        <v>semc.ADDR[4]</v>
      </c>
      <c r="G67" s="187" t="str">
        <f t="shared" si="1"/>
        <v>OK</v>
      </c>
    </row>
    <row r="68" spans="1:7" ht="15">
      <c r="A68" s="437"/>
      <c r="B68" s="109" t="s">
        <v>883</v>
      </c>
      <c r="C68" s="204">
        <v>0</v>
      </c>
      <c r="D68" s="182" t="s">
        <v>1037</v>
      </c>
      <c r="E68" s="180"/>
      <c r="F68" s="180" t="str">
        <f>VLOOKUP(D68,PinMuxPub!$C$3:$M$132,BOOT!C68+4,FALSE)</f>
        <v>semc.ADDR[5]</v>
      </c>
      <c r="G68" s="187" t="str">
        <f t="shared" si="1"/>
        <v>OK</v>
      </c>
    </row>
    <row r="69" spans="1:7" ht="15">
      <c r="A69" s="437"/>
      <c r="B69" s="109" t="s">
        <v>885</v>
      </c>
      <c r="C69" s="204">
        <v>0</v>
      </c>
      <c r="D69" s="182" t="s">
        <v>1038</v>
      </c>
      <c r="E69" s="180"/>
      <c r="F69" s="180" t="str">
        <f>VLOOKUP(D69,PinMuxPub!$C$3:$M$132,BOOT!C69+4,FALSE)</f>
        <v>semc.ADDR[6]</v>
      </c>
      <c r="G69" s="187" t="str">
        <f t="shared" si="1"/>
        <v>OK</v>
      </c>
    </row>
    <row r="70" spans="1:7" ht="15">
      <c r="A70" s="437"/>
      <c r="B70" s="109" t="s">
        <v>888</v>
      </c>
      <c r="C70" s="204">
        <v>0</v>
      </c>
      <c r="D70" s="182" t="s">
        <v>1039</v>
      </c>
      <c r="E70" s="180"/>
      <c r="F70" s="180" t="str">
        <f>VLOOKUP(D70,PinMuxPub!$C$3:$M$132,BOOT!C70+4,FALSE)</f>
        <v>semc.ADDR[7]</v>
      </c>
      <c r="G70" s="187" t="str">
        <f t="shared" si="1"/>
        <v>OK</v>
      </c>
    </row>
    <row r="71" spans="1:7" ht="15">
      <c r="A71" s="437"/>
      <c r="B71" s="105" t="s">
        <v>897</v>
      </c>
      <c r="C71" s="204">
        <v>0</v>
      </c>
      <c r="D71" s="182" t="s">
        <v>1042</v>
      </c>
      <c r="E71" s="180"/>
      <c r="F71" s="180" t="str">
        <f>VLOOKUP(D71,PinMuxPub!$C$3:$M$132,BOOT!C71+4,FALSE)</f>
        <v>semc.ADDR[11]</v>
      </c>
      <c r="G71" s="187" t="str">
        <f t="shared" si="1"/>
        <v>OK</v>
      </c>
    </row>
    <row r="72" spans="1:7" ht="15">
      <c r="A72" s="437"/>
      <c r="B72" s="105" t="s">
        <v>900</v>
      </c>
      <c r="C72" s="204">
        <v>0</v>
      </c>
      <c r="D72" s="182" t="s">
        <v>1043</v>
      </c>
      <c r="E72" s="180"/>
      <c r="F72" s="180" t="str">
        <f>VLOOKUP(D72,PinMuxPub!$C$3:$M$132,BOOT!C72+4,FALSE)</f>
        <v>semc.ADDR[12]</v>
      </c>
      <c r="G72" s="187" t="str">
        <f t="shared" si="1"/>
        <v>OK</v>
      </c>
    </row>
    <row r="73" spans="1:7" ht="15">
      <c r="A73" s="437"/>
      <c r="B73" s="105" t="s">
        <v>903</v>
      </c>
      <c r="C73" s="204">
        <v>0</v>
      </c>
      <c r="D73" s="182" t="s">
        <v>1044</v>
      </c>
      <c r="E73" s="180"/>
      <c r="F73" s="180" t="str">
        <f>VLOOKUP(D73,PinMuxPub!$C$3:$M$132,BOOT!C73+4,FALSE)</f>
        <v>semc.BA0</v>
      </c>
      <c r="G73" s="187" t="str">
        <f t="shared" si="1"/>
        <v>OK</v>
      </c>
    </row>
    <row r="74" spans="1:7" ht="15">
      <c r="A74" s="437"/>
      <c r="B74" s="105" t="s">
        <v>906</v>
      </c>
      <c r="C74" s="204">
        <v>0</v>
      </c>
      <c r="D74" s="182" t="s">
        <v>1045</v>
      </c>
      <c r="E74" s="180"/>
      <c r="F74" s="180" t="str">
        <f>VLOOKUP(D74,PinMuxPub!$C$3:$M$132,BOOT!C74+4,FALSE)</f>
        <v>semc.BA1</v>
      </c>
      <c r="G74" s="187" t="str">
        <f t="shared" si="1"/>
        <v>OK</v>
      </c>
    </row>
    <row r="75" spans="1:7" ht="15">
      <c r="A75" s="437"/>
      <c r="B75" s="109" t="s">
        <v>969</v>
      </c>
      <c r="C75" s="205">
        <v>0</v>
      </c>
      <c r="D75" s="182" t="s">
        <v>1064</v>
      </c>
      <c r="E75" s="180"/>
      <c r="F75" s="180" t="str">
        <f>VLOOKUP(D75,PinMuxPub!$C$3:$M$132,BOOT!C75+4,FALSE)</f>
        <v>semc.CSX[0]</v>
      </c>
      <c r="G75" s="187" t="str">
        <f t="shared" si="1"/>
        <v>OK</v>
      </c>
    </row>
    <row r="76" spans="1:7" ht="15">
      <c r="A76" s="424" t="s">
        <v>1319</v>
      </c>
      <c r="B76" s="148" t="s">
        <v>109</v>
      </c>
      <c r="C76" s="311">
        <v>6</v>
      </c>
      <c r="D76" s="183" t="s">
        <v>1150</v>
      </c>
      <c r="E76" s="180"/>
      <c r="F76" s="180" t="str">
        <f>VLOOKUP(D76,PinMuxPub!$C$3:$M$132,BOOT!C76+4,FALSE)</f>
        <v>usdhc1.CD_B</v>
      </c>
      <c r="G76" s="187" t="str">
        <f t="shared" ref="G76:G79" si="2">IF(B76=F76,"OK","NG")</f>
        <v>OK</v>
      </c>
    </row>
    <row r="77" spans="1:7" ht="15">
      <c r="A77" s="430"/>
      <c r="B77" s="148" t="s">
        <v>105</v>
      </c>
      <c r="C77" s="311">
        <v>6</v>
      </c>
      <c r="D77" s="183" t="s">
        <v>1151</v>
      </c>
      <c r="E77" s="180"/>
      <c r="F77" s="180" t="str">
        <f>VLOOKUP(D77,PinMuxPub!$C$3:$M$132,BOOT!C77+4,FALSE)</f>
        <v>usdhc1.WP</v>
      </c>
      <c r="G77" s="187" t="str">
        <f t="shared" si="2"/>
        <v>OK</v>
      </c>
    </row>
    <row r="78" spans="1:7" ht="15">
      <c r="A78" s="430"/>
      <c r="B78" s="146" t="s">
        <v>119</v>
      </c>
      <c r="C78" s="311">
        <v>6</v>
      </c>
      <c r="D78" s="183" t="s">
        <v>1152</v>
      </c>
      <c r="E78" s="180"/>
      <c r="F78" s="180" t="str">
        <f>VLOOKUP(D78,PinMuxPub!$C$3:$M$132,BOOT!C78+4,FALSE)</f>
        <v>usdhc1.VSELECT</v>
      </c>
      <c r="G78" s="187" t="str">
        <f t="shared" si="2"/>
        <v>OK</v>
      </c>
    </row>
    <row r="79" spans="1:7" ht="15">
      <c r="A79" s="430"/>
      <c r="B79" s="146" t="s">
        <v>114</v>
      </c>
      <c r="C79" s="311">
        <v>6</v>
      </c>
      <c r="D79" s="183" t="s">
        <v>1153</v>
      </c>
      <c r="E79" s="180"/>
      <c r="F79" s="180" t="str">
        <f>VLOOKUP(D79,PinMuxPub!$C$3:$M$132,BOOT!C79+4,FALSE)</f>
        <v>usdhc1.RESET_B</v>
      </c>
      <c r="G79" s="187" t="str">
        <f t="shared" si="2"/>
        <v>OK</v>
      </c>
    </row>
    <row r="80" spans="1:7" ht="15">
      <c r="A80" s="430"/>
      <c r="B80" s="110" t="s">
        <v>415</v>
      </c>
      <c r="C80" s="204">
        <v>0</v>
      </c>
      <c r="D80" s="181" t="s">
        <v>497</v>
      </c>
      <c r="E80" s="180"/>
      <c r="F80" s="180" t="str">
        <f>VLOOKUP(D80,PinMuxPub!$C$3:$M$132,BOOT!C80+4,FALSE)</f>
        <v>usdhc1.CMD</v>
      </c>
      <c r="G80" s="187" t="str">
        <f t="shared" si="1"/>
        <v>OK</v>
      </c>
    </row>
    <row r="81" spans="1:7" ht="15">
      <c r="A81" s="430"/>
      <c r="B81" s="110" t="s">
        <v>419</v>
      </c>
      <c r="C81" s="204">
        <v>0</v>
      </c>
      <c r="D81" s="181" t="s">
        <v>496</v>
      </c>
      <c r="E81" s="180"/>
      <c r="F81" s="180" t="str">
        <f>VLOOKUP(D81,PinMuxPub!$C$3:$M$132,BOOT!C81+4,FALSE)</f>
        <v>usdhc1.CLK</v>
      </c>
      <c r="G81" s="187" t="str">
        <f t="shared" si="1"/>
        <v>OK</v>
      </c>
    </row>
    <row r="82" spans="1:7" ht="15">
      <c r="A82" s="430"/>
      <c r="B82" s="110" t="s">
        <v>422</v>
      </c>
      <c r="C82" s="204">
        <v>0</v>
      </c>
      <c r="D82" s="181" t="s">
        <v>495</v>
      </c>
      <c r="E82" s="180"/>
      <c r="F82" s="180" t="str">
        <f>VLOOKUP(D82,PinMuxPub!$C$3:$M$132,BOOT!C82+4,FALSE)</f>
        <v>usdhc1.DATA0</v>
      </c>
      <c r="G82" s="187" t="str">
        <f t="shared" si="1"/>
        <v>OK</v>
      </c>
    </row>
    <row r="83" spans="1:7" ht="15">
      <c r="A83" s="430"/>
      <c r="B83" s="110" t="s">
        <v>425</v>
      </c>
      <c r="C83" s="204">
        <v>0</v>
      </c>
      <c r="D83" s="181" t="s">
        <v>494</v>
      </c>
      <c r="E83" s="180"/>
      <c r="F83" s="180" t="str">
        <f>VLOOKUP(D83,PinMuxPub!$C$3:$M$132,BOOT!C83+4,FALSE)</f>
        <v>usdhc1.DATA1</v>
      </c>
      <c r="G83" s="187" t="str">
        <f t="shared" si="1"/>
        <v>OK</v>
      </c>
    </row>
    <row r="84" spans="1:7" ht="15">
      <c r="A84" s="430"/>
      <c r="B84" s="110" t="s">
        <v>428</v>
      </c>
      <c r="C84" s="204">
        <v>0</v>
      </c>
      <c r="D84" s="181" t="s">
        <v>493</v>
      </c>
      <c r="E84" s="180"/>
      <c r="F84" s="180" t="str">
        <f>VLOOKUP(D84,PinMuxPub!$C$3:$M$132,BOOT!C84+4,FALSE)</f>
        <v>usdhc1.DATA2</v>
      </c>
      <c r="G84" s="187" t="str">
        <f t="shared" si="1"/>
        <v>OK</v>
      </c>
    </row>
    <row r="85" spans="1:7" ht="15">
      <c r="A85" s="428"/>
      <c r="B85" s="110" t="s">
        <v>431</v>
      </c>
      <c r="C85" s="204">
        <v>0</v>
      </c>
      <c r="D85" s="181" t="s">
        <v>492</v>
      </c>
      <c r="E85" s="180"/>
      <c r="F85" s="180" t="str">
        <f>VLOOKUP(D85,PinMuxPub!$C$3:$M$132,BOOT!C85+4,FALSE)</f>
        <v>usdhc1.DATA3</v>
      </c>
      <c r="G85" s="187" t="str">
        <f t="shared" si="1"/>
        <v>OK</v>
      </c>
    </row>
    <row r="86" spans="1:7" ht="15">
      <c r="A86" s="424" t="s">
        <v>1320</v>
      </c>
      <c r="B86" s="117" t="s">
        <v>130</v>
      </c>
      <c r="C86" s="311">
        <v>6</v>
      </c>
      <c r="D86" s="312" t="s">
        <v>1061</v>
      </c>
      <c r="E86" s="180"/>
      <c r="F86" s="180" t="str">
        <f>VLOOKUP(D86,PinMuxPub!$C$3:$M$132,BOOT!C86+4,FALSE)</f>
        <v>usdhc2.VSELECT</v>
      </c>
      <c r="G86" s="187" t="str">
        <f t="shared" ref="G86" si="3">IF(B86=F86,"OK","NG")</f>
        <v>OK</v>
      </c>
    </row>
    <row r="87" spans="1:7" ht="15">
      <c r="A87" s="430"/>
      <c r="B87" s="117" t="s">
        <v>127</v>
      </c>
      <c r="C87" s="204">
        <v>6</v>
      </c>
      <c r="D87" s="312" t="s">
        <v>1062</v>
      </c>
      <c r="E87" s="180"/>
      <c r="F87" s="180" t="str">
        <f>VLOOKUP(D87,PinMuxPub!$C$3:$M$132,BOOT!C87+4,FALSE)</f>
        <v>usdhc2.CD_B</v>
      </c>
      <c r="G87" s="187" t="str">
        <f t="shared" si="1"/>
        <v>OK</v>
      </c>
    </row>
    <row r="88" spans="1:7" ht="15">
      <c r="A88" s="430"/>
      <c r="B88" s="117" t="s">
        <v>123</v>
      </c>
      <c r="C88" s="311">
        <v>6</v>
      </c>
      <c r="D88" s="312" t="s">
        <v>1060</v>
      </c>
      <c r="E88" s="180"/>
      <c r="F88" s="180" t="str">
        <f>VLOOKUP(D88,PinMuxPub!$C$3:$M$132,BOOT!C88+4,FALSE)</f>
        <v>usdhc2.WP</v>
      </c>
      <c r="G88" s="187" t="str">
        <f t="shared" si="1"/>
        <v>OK</v>
      </c>
    </row>
    <row r="89" spans="1:7" ht="15">
      <c r="A89" s="430"/>
      <c r="B89" s="117" t="s">
        <v>363</v>
      </c>
      <c r="C89" s="204">
        <v>0</v>
      </c>
      <c r="D89" s="117" t="s">
        <v>509</v>
      </c>
      <c r="E89" s="180"/>
      <c r="F89" s="180" t="str">
        <f>VLOOKUP(D89,PinMuxPub!$C$3:$M$132,BOOT!C89+4,FALSE)</f>
        <v>usdhc2.DATA3</v>
      </c>
      <c r="G89" s="187" t="str">
        <f t="shared" ref="G89" si="4">IF(B89=F89,"OK","NG")</f>
        <v>OK</v>
      </c>
    </row>
    <row r="90" spans="1:7" ht="15">
      <c r="A90" s="430"/>
      <c r="B90" s="117" t="s">
        <v>360</v>
      </c>
      <c r="C90" s="204">
        <v>0</v>
      </c>
      <c r="D90" s="117" t="s">
        <v>508</v>
      </c>
      <c r="E90" s="180"/>
      <c r="F90" s="180" t="str">
        <f>VLOOKUP(D90,PinMuxPub!$C$3:$M$132,BOOT!C90+4,FALSE)</f>
        <v>usdhc2.DATA2</v>
      </c>
      <c r="G90" s="187" t="str">
        <f t="shared" si="1"/>
        <v>OK</v>
      </c>
    </row>
    <row r="91" spans="1:7" ht="15">
      <c r="A91" s="430"/>
      <c r="B91" s="117" t="s">
        <v>356</v>
      </c>
      <c r="C91" s="204">
        <v>0</v>
      </c>
      <c r="D91" s="117" t="s">
        <v>507</v>
      </c>
      <c r="E91" s="180"/>
      <c r="F91" s="180" t="str">
        <f>VLOOKUP(D91,PinMuxPub!$C$3:$M$132,BOOT!C91+4,FALSE)</f>
        <v>usdhc2.DATA1</v>
      </c>
      <c r="G91" s="187" t="str">
        <f t="shared" si="1"/>
        <v>OK</v>
      </c>
    </row>
    <row r="92" spans="1:7" ht="15">
      <c r="A92" s="430"/>
      <c r="B92" s="117" t="s">
        <v>352</v>
      </c>
      <c r="C92" s="204">
        <v>0</v>
      </c>
      <c r="D92" s="117" t="s">
        <v>506</v>
      </c>
      <c r="E92" s="180"/>
      <c r="F92" s="180" t="str">
        <f>VLOOKUP(D92,PinMuxPub!$C$3:$M$132,BOOT!C92+4,FALSE)</f>
        <v>usdhc2.DATA0</v>
      </c>
      <c r="G92" s="187" t="str">
        <f t="shared" si="1"/>
        <v>OK</v>
      </c>
    </row>
    <row r="93" spans="1:7" ht="15">
      <c r="A93" s="430"/>
      <c r="B93" s="117" t="s">
        <v>348</v>
      </c>
      <c r="C93" s="204">
        <v>0</v>
      </c>
      <c r="D93" s="117" t="s">
        <v>505</v>
      </c>
      <c r="E93" s="180"/>
      <c r="F93" s="180" t="str">
        <f>VLOOKUP(D93,PinMuxPub!$C$3:$M$132,BOOT!C93+4,FALSE)</f>
        <v>usdhc2.CLK</v>
      </c>
      <c r="G93" s="187" t="str">
        <f t="shared" si="1"/>
        <v>OK</v>
      </c>
    </row>
    <row r="94" spans="1:7" ht="15">
      <c r="A94" s="430"/>
      <c r="B94" s="117" t="s">
        <v>344</v>
      </c>
      <c r="C94" s="204">
        <v>0</v>
      </c>
      <c r="D94" s="117" t="s">
        <v>504</v>
      </c>
      <c r="E94" s="180"/>
      <c r="F94" s="180" t="str">
        <f>VLOOKUP(D94,PinMuxPub!$C$3:$M$132,BOOT!C94+4,FALSE)</f>
        <v>usdhc2.CMD</v>
      </c>
      <c r="G94" s="187" t="str">
        <f t="shared" si="1"/>
        <v>OK</v>
      </c>
    </row>
    <row r="95" spans="1:7" ht="15">
      <c r="A95" s="430"/>
      <c r="B95" s="117" t="s">
        <v>134</v>
      </c>
      <c r="C95" s="204">
        <v>0</v>
      </c>
      <c r="D95" s="117" t="s">
        <v>503</v>
      </c>
      <c r="E95" s="180"/>
      <c r="F95" s="180" t="str">
        <f>VLOOKUP(D95,PinMuxPub!$C$3:$M$132,BOOT!C95+4,FALSE)</f>
        <v>usdhc2.RESET_B</v>
      </c>
      <c r="G95" s="187" t="str">
        <f t="shared" si="1"/>
        <v>OK</v>
      </c>
    </row>
    <row r="96" spans="1:7" ht="15">
      <c r="A96" s="430"/>
      <c r="B96" s="117" t="s">
        <v>328</v>
      </c>
      <c r="C96" s="204">
        <v>0</v>
      </c>
      <c r="D96" s="117" t="s">
        <v>501</v>
      </c>
      <c r="E96" s="180"/>
      <c r="F96" s="180" t="str">
        <f>VLOOKUP(D96,PinMuxPub!$C$3:$M$132,BOOT!C96+4,FALSE)</f>
        <v>usdhc2.DATA4</v>
      </c>
      <c r="G96" s="187" t="str">
        <f t="shared" si="1"/>
        <v>OK</v>
      </c>
    </row>
    <row r="97" spans="1:7" ht="15">
      <c r="A97" s="430"/>
      <c r="B97" s="117" t="s">
        <v>332</v>
      </c>
      <c r="C97" s="204">
        <v>0</v>
      </c>
      <c r="D97" s="117" t="s">
        <v>500</v>
      </c>
      <c r="E97" s="180"/>
      <c r="F97" s="180" t="str">
        <f>VLOOKUP(D97,PinMuxPub!$C$3:$M$132,BOOT!C97+4,FALSE)</f>
        <v>usdhc2.DATA5</v>
      </c>
      <c r="G97" s="187" t="str">
        <f t="shared" si="1"/>
        <v>OK</v>
      </c>
    </row>
    <row r="98" spans="1:7" ht="15">
      <c r="A98" s="430"/>
      <c r="B98" s="117" t="s">
        <v>336</v>
      </c>
      <c r="C98" s="204">
        <v>0</v>
      </c>
      <c r="D98" s="117" t="s">
        <v>499</v>
      </c>
      <c r="E98" s="180"/>
      <c r="F98" s="180" t="str">
        <f>VLOOKUP(D98,PinMuxPub!$C$3:$M$132,BOOT!C98+4,FALSE)</f>
        <v>usdhc2.DATA6</v>
      </c>
      <c r="G98" s="187" t="str">
        <f t="shared" si="1"/>
        <v>OK</v>
      </c>
    </row>
    <row r="99" spans="1:7" ht="15">
      <c r="A99" s="428"/>
      <c r="B99" s="117" t="s">
        <v>340</v>
      </c>
      <c r="C99" s="204">
        <v>0</v>
      </c>
      <c r="D99" s="117" t="s">
        <v>498</v>
      </c>
      <c r="E99" s="180"/>
      <c r="F99" s="180" t="str">
        <f>VLOOKUP(D99,PinMuxPub!$C$3:$M$132,BOOT!C99+4,FALSE)</f>
        <v>usdhc2.DATA7</v>
      </c>
      <c r="G99" s="187" t="str">
        <f t="shared" si="1"/>
        <v>OK</v>
      </c>
    </row>
    <row r="100" spans="1:7" ht="15">
      <c r="A100" s="424" t="s">
        <v>1321</v>
      </c>
      <c r="B100" s="149" t="s">
        <v>1290</v>
      </c>
      <c r="C100" s="204">
        <v>1</v>
      </c>
      <c r="D100" s="117" t="s">
        <v>509</v>
      </c>
      <c r="E100" s="180"/>
      <c r="F100" s="180" t="str">
        <f>VLOOKUP(D100,PinMuxPub!$C$3:$M$132,BOOT!C100+4,FALSE)</f>
        <v>flexspi.B_DATA[3]</v>
      </c>
      <c r="G100" s="187" t="str">
        <f t="shared" si="1"/>
        <v>OK</v>
      </c>
    </row>
    <row r="101" spans="1:7" ht="15">
      <c r="A101" s="430"/>
      <c r="B101" s="149" t="s">
        <v>1291</v>
      </c>
      <c r="C101" s="204">
        <v>1</v>
      </c>
      <c r="D101" s="117" t="s">
        <v>508</v>
      </c>
      <c r="E101" s="180"/>
      <c r="F101" s="180" t="str">
        <f>VLOOKUP(D101,PinMuxPub!$C$3:$M$132,BOOT!C101+4,FALSE)</f>
        <v>flexspi.B_DATA[2]</v>
      </c>
      <c r="G101" s="187" t="str">
        <f t="shared" si="1"/>
        <v>OK</v>
      </c>
    </row>
    <row r="102" spans="1:7" ht="15">
      <c r="A102" s="430"/>
      <c r="B102" s="149" t="s">
        <v>1292</v>
      </c>
      <c r="C102" s="204">
        <v>1</v>
      </c>
      <c r="D102" s="117" t="s">
        <v>507</v>
      </c>
      <c r="E102" s="180"/>
      <c r="F102" s="180" t="str">
        <f>VLOOKUP(D102,PinMuxPub!$C$3:$M$132,BOOT!C102+4,FALSE)</f>
        <v>flexspi.B_DATA[1]</v>
      </c>
      <c r="G102" s="187" t="str">
        <f t="shared" si="1"/>
        <v>OK</v>
      </c>
    </row>
    <row r="103" spans="1:7" ht="15">
      <c r="A103" s="430"/>
      <c r="B103" s="149" t="s">
        <v>1293</v>
      </c>
      <c r="C103" s="204">
        <v>1</v>
      </c>
      <c r="D103" s="117" t="s">
        <v>506</v>
      </c>
      <c r="E103" s="180"/>
      <c r="F103" s="180" t="str">
        <f>VLOOKUP(D103,PinMuxPub!$C$3:$M$132,BOOT!C103+4,FALSE)</f>
        <v>flexspi.B_DATA[0]</v>
      </c>
      <c r="G103" s="187" t="str">
        <f t="shared" si="1"/>
        <v>OK</v>
      </c>
    </row>
    <row r="104" spans="1:7" ht="15">
      <c r="A104" s="430"/>
      <c r="B104" s="149" t="s">
        <v>1294</v>
      </c>
      <c r="C104" s="204">
        <v>1</v>
      </c>
      <c r="D104" s="117" t="s">
        <v>505</v>
      </c>
      <c r="E104" s="180"/>
      <c r="F104" s="180" t="str">
        <f>VLOOKUP(D104,PinMuxPub!$C$3:$M$132,BOOT!C104+4,FALSE)</f>
        <v>flexspi.B_SCLK</v>
      </c>
      <c r="G104" s="187" t="str">
        <f t="shared" si="1"/>
        <v>OK</v>
      </c>
    </row>
    <row r="105" spans="1:7" ht="15">
      <c r="A105" s="430"/>
      <c r="B105" s="151" t="s">
        <v>1324</v>
      </c>
      <c r="C105" s="204">
        <v>4</v>
      </c>
      <c r="D105" s="181" t="s">
        <v>492</v>
      </c>
      <c r="E105" s="180"/>
      <c r="F105" s="180" t="str">
        <f>VLOOKUP(D105,PinMuxPub!$C$3:$M$132,BOOT!C105+4,FALSE)</f>
        <v>flexspi.B_DQS</v>
      </c>
      <c r="G105" s="187" t="str">
        <f t="shared" ref="G105:G107" si="5">IF(B105=F105,"OK","NG")</f>
        <v>OK</v>
      </c>
    </row>
    <row r="106" spans="1:7" ht="15">
      <c r="A106" s="430"/>
      <c r="B106" s="151" t="s">
        <v>1325</v>
      </c>
      <c r="C106" s="204">
        <v>4</v>
      </c>
      <c r="D106" s="181" t="s">
        <v>493</v>
      </c>
      <c r="E106" s="180"/>
      <c r="F106" s="180" t="str">
        <f>VLOOKUP(D106,PinMuxPub!$C$3:$M$132,BOOT!C106+4,FALSE)</f>
        <v>flexspi.B_SS0_B</v>
      </c>
      <c r="G106" s="187" t="str">
        <f t="shared" si="5"/>
        <v>OK</v>
      </c>
    </row>
    <row r="107" spans="1:7" ht="15">
      <c r="A107" s="430"/>
      <c r="B107" s="151" t="s">
        <v>1326</v>
      </c>
      <c r="C107" s="204">
        <v>6</v>
      </c>
      <c r="D107" s="181" t="s">
        <v>496</v>
      </c>
      <c r="E107" s="180"/>
      <c r="F107" s="180" t="str">
        <f>VLOOKUP(D107,PinMuxPub!$C$3:$M$132,BOOT!C107+4,FALSE)</f>
        <v>flexspi.B_SS1_B</v>
      </c>
      <c r="G107" s="187" t="str">
        <f t="shared" si="5"/>
        <v>OK</v>
      </c>
    </row>
    <row r="108" spans="1:7" ht="15">
      <c r="A108" s="430"/>
      <c r="B108" s="149" t="s">
        <v>1295</v>
      </c>
      <c r="C108" s="204">
        <v>1</v>
      </c>
      <c r="D108" s="117" t="s">
        <v>504</v>
      </c>
      <c r="E108" s="180"/>
      <c r="F108" s="180" t="str">
        <f>VLOOKUP(D108,PinMuxPub!$C$3:$M$132,BOOT!C108+4,FALSE)</f>
        <v>flexspi.A_DQS</v>
      </c>
      <c r="G108" s="187" t="str">
        <f t="shared" si="1"/>
        <v>OK</v>
      </c>
    </row>
    <row r="109" spans="1:7" ht="15">
      <c r="A109" s="430"/>
      <c r="B109" s="149" t="s">
        <v>1296</v>
      </c>
      <c r="C109" s="204">
        <v>1</v>
      </c>
      <c r="D109" s="117" t="s">
        <v>503</v>
      </c>
      <c r="E109" s="180"/>
      <c r="F109" s="180" t="str">
        <f>VLOOKUP(D109,PinMuxPub!$C$3:$M$132,BOOT!C109+4,FALSE)</f>
        <v>flexspi.A_SS0_B</v>
      </c>
      <c r="G109" s="187" t="str">
        <f t="shared" si="1"/>
        <v>OK</v>
      </c>
    </row>
    <row r="110" spans="1:7" ht="15">
      <c r="A110" s="430"/>
      <c r="B110" s="151" t="s">
        <v>1323</v>
      </c>
      <c r="C110" s="204">
        <v>6</v>
      </c>
      <c r="D110" s="181" t="s">
        <v>497</v>
      </c>
      <c r="E110" s="180"/>
      <c r="F110" s="180" t="str">
        <f>VLOOKUP(D110,PinMuxPub!$C$3:$M$132,BOOT!C110+4,FALSE)</f>
        <v>flexspi.A_SS1_B</v>
      </c>
      <c r="G110" s="187" t="str">
        <f t="shared" ref="G110" si="6">IF(B110=F110,"OK","NG")</f>
        <v>OK</v>
      </c>
    </row>
    <row r="111" spans="1:7" ht="15">
      <c r="A111" s="430"/>
      <c r="B111" s="149" t="s">
        <v>1297</v>
      </c>
      <c r="C111" s="204">
        <v>1</v>
      </c>
      <c r="D111" s="117" t="s">
        <v>502</v>
      </c>
      <c r="E111" s="180"/>
      <c r="F111" s="180" t="str">
        <f>VLOOKUP(D111,PinMuxPub!$C$3:$M$132,BOOT!C111+4,FALSE)</f>
        <v>flexspi.A_SCLK</v>
      </c>
      <c r="G111" s="187" t="str">
        <f t="shared" si="1"/>
        <v>OK</v>
      </c>
    </row>
    <row r="112" spans="1:7" ht="15">
      <c r="A112" s="430"/>
      <c r="B112" s="149" t="s">
        <v>1298</v>
      </c>
      <c r="C112" s="204">
        <v>1</v>
      </c>
      <c r="D112" s="117" t="s">
        <v>501</v>
      </c>
      <c r="E112" s="180"/>
      <c r="F112" s="180" t="str">
        <f>VLOOKUP(D112,PinMuxPub!$C$3:$M$132,BOOT!C112+4,FALSE)</f>
        <v>flexspi.A_DATA[0]</v>
      </c>
      <c r="G112" s="187" t="str">
        <f t="shared" si="1"/>
        <v>OK</v>
      </c>
    </row>
    <row r="113" spans="1:7" ht="15">
      <c r="A113" s="430"/>
      <c r="B113" s="149" t="s">
        <v>1299</v>
      </c>
      <c r="C113" s="204">
        <v>1</v>
      </c>
      <c r="D113" s="117" t="s">
        <v>500</v>
      </c>
      <c r="E113" s="180"/>
      <c r="F113" s="180" t="str">
        <f>VLOOKUP(D113,PinMuxPub!$C$3:$M$132,BOOT!C113+4,FALSE)</f>
        <v>flexspi.A_DATA[1]</v>
      </c>
      <c r="G113" s="187" t="str">
        <f t="shared" si="1"/>
        <v>OK</v>
      </c>
    </row>
    <row r="114" spans="1:7" ht="15">
      <c r="A114" s="430"/>
      <c r="B114" s="149" t="s">
        <v>1300</v>
      </c>
      <c r="C114" s="204">
        <v>1</v>
      </c>
      <c r="D114" s="117" t="s">
        <v>499</v>
      </c>
      <c r="E114" s="180"/>
      <c r="F114" s="180" t="str">
        <f>VLOOKUP(D114,PinMuxPub!$C$3:$M$132,BOOT!C114+4,FALSE)</f>
        <v>flexspi.A_DATA[2]</v>
      </c>
      <c r="G114" s="187" t="str">
        <f t="shared" si="1"/>
        <v>OK</v>
      </c>
    </row>
    <row r="115" spans="1:7" ht="15.75" thickBot="1">
      <c r="A115" s="436"/>
      <c r="B115" s="150" t="s">
        <v>1301</v>
      </c>
      <c r="C115" s="206">
        <v>1</v>
      </c>
      <c r="D115" s="120" t="s">
        <v>498</v>
      </c>
      <c r="E115" s="188"/>
      <c r="F115" s="188" t="str">
        <f>VLOOKUP(D115,PinMuxPub!$C$3:$M$132,BOOT!C115+4,FALSE)</f>
        <v>flexspi.A_DATA[3]</v>
      </c>
      <c r="G115" s="189" t="str">
        <f t="shared" si="1"/>
        <v>OK</v>
      </c>
    </row>
  </sheetData>
  <mergeCells count="11">
    <mergeCell ref="A100:A115"/>
    <mergeCell ref="A2:A5"/>
    <mergeCell ref="A6:A9"/>
    <mergeCell ref="A10:A13"/>
    <mergeCell ref="A14:A17"/>
    <mergeCell ref="A18:A21"/>
    <mergeCell ref="A22:A25"/>
    <mergeCell ref="A26:A46"/>
    <mergeCell ref="A47:A75"/>
    <mergeCell ref="A76:A85"/>
    <mergeCell ref="A86:A99"/>
  </mergeCells>
  <phoneticPr fontId="46" type="noConversion"/>
  <conditionalFormatting sqref="G1:G1048576">
    <cfRule type="cellIs" dxfId="6" priority="1" operator="equal">
      <formula>"OK"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topLeftCell="A103" workbookViewId="0">
      <selection activeCell="I20" sqref="I20"/>
    </sheetView>
  </sheetViews>
  <sheetFormatPr defaultColWidth="9.125" defaultRowHeight="13.5"/>
  <cols>
    <col min="1" max="7" width="16.75" style="190" customWidth="1"/>
    <col min="8" max="16384" width="9.125" style="190"/>
  </cols>
  <sheetData>
    <row r="1" spans="1:6" ht="32.1" customHeight="1">
      <c r="A1" s="198" t="s">
        <v>1307</v>
      </c>
      <c r="B1" s="199" t="s">
        <v>1308</v>
      </c>
      <c r="C1" s="199" t="s">
        <v>1309</v>
      </c>
      <c r="D1" s="199" t="s">
        <v>1310</v>
      </c>
      <c r="E1" s="199" t="s">
        <v>1318</v>
      </c>
      <c r="F1" s="200" t="s">
        <v>1311</v>
      </c>
    </row>
    <row r="2" spans="1:6" ht="15.95" customHeight="1">
      <c r="A2" s="201" t="s">
        <v>0</v>
      </c>
      <c r="B2" s="197" t="s">
        <v>695</v>
      </c>
      <c r="C2" s="180" t="s">
        <v>1312</v>
      </c>
      <c r="D2" s="180" t="s">
        <v>1315</v>
      </c>
      <c r="E2" s="180" t="s">
        <v>1315</v>
      </c>
      <c r="F2" s="187" t="s">
        <v>1314</v>
      </c>
    </row>
    <row r="3" spans="1:6" ht="15.95" customHeight="1">
      <c r="A3" s="201" t="s">
        <v>1</v>
      </c>
      <c r="B3" s="197" t="s">
        <v>695</v>
      </c>
      <c r="C3" s="180" t="s">
        <v>1312</v>
      </c>
      <c r="D3" s="180" t="s">
        <v>1316</v>
      </c>
      <c r="E3" s="180" t="s">
        <v>1316</v>
      </c>
      <c r="F3" s="187" t="s">
        <v>1314</v>
      </c>
    </row>
    <row r="4" spans="1:6" ht="15.95" customHeight="1">
      <c r="A4" s="201" t="s">
        <v>2</v>
      </c>
      <c r="B4" s="197" t="s">
        <v>695</v>
      </c>
      <c r="C4" s="180" t="s">
        <v>1312</v>
      </c>
      <c r="D4" s="180" t="s">
        <v>1316</v>
      </c>
      <c r="E4" s="180" t="s">
        <v>1316</v>
      </c>
      <c r="F4" s="187" t="s">
        <v>1314</v>
      </c>
    </row>
    <row r="5" spans="1:6" ht="15.95" customHeight="1">
      <c r="A5" s="201" t="s">
        <v>1137</v>
      </c>
      <c r="B5" s="197" t="s">
        <v>695</v>
      </c>
      <c r="C5" s="180" t="s">
        <v>1312</v>
      </c>
      <c r="D5" s="180" t="s">
        <v>1316</v>
      </c>
      <c r="E5" s="180" t="s">
        <v>1316</v>
      </c>
      <c r="F5" s="187" t="s">
        <v>1314</v>
      </c>
    </row>
    <row r="6" spans="1:6" ht="15.95" customHeight="1">
      <c r="A6" s="202" t="s">
        <v>791</v>
      </c>
      <c r="B6" s="197" t="s">
        <v>695</v>
      </c>
      <c r="C6" s="180" t="s">
        <v>1312</v>
      </c>
      <c r="D6" s="180" t="s">
        <v>1316</v>
      </c>
      <c r="E6" s="180" t="s">
        <v>1316</v>
      </c>
      <c r="F6" s="187" t="s">
        <v>1314</v>
      </c>
    </row>
    <row r="7" spans="1:6" ht="15.95" customHeight="1">
      <c r="A7" s="202" t="s">
        <v>1155</v>
      </c>
      <c r="B7" s="197" t="s">
        <v>695</v>
      </c>
      <c r="C7" s="180" t="s">
        <v>1312</v>
      </c>
      <c r="D7" s="180" t="s">
        <v>1328</v>
      </c>
      <c r="E7" s="180" t="s">
        <v>1328</v>
      </c>
      <c r="F7" s="187" t="s">
        <v>1314</v>
      </c>
    </row>
    <row r="8" spans="1:6" ht="15.95" customHeight="1">
      <c r="A8" s="191" t="s">
        <v>1023</v>
      </c>
      <c r="B8" s="197" t="s">
        <v>1154</v>
      </c>
      <c r="C8" s="180" t="s">
        <v>1312</v>
      </c>
      <c r="D8" s="180" t="s">
        <v>1313</v>
      </c>
      <c r="E8" s="180" t="s">
        <v>1313</v>
      </c>
      <c r="F8" s="187" t="s">
        <v>1314</v>
      </c>
    </row>
    <row r="9" spans="1:6" ht="15.95" customHeight="1">
      <c r="A9" s="191" t="s">
        <v>1024</v>
      </c>
      <c r="B9" s="197" t="s">
        <v>1154</v>
      </c>
      <c r="C9" s="180" t="s">
        <v>1312</v>
      </c>
      <c r="D9" s="180" t="s">
        <v>1313</v>
      </c>
      <c r="E9" s="180" t="s">
        <v>1313</v>
      </c>
      <c r="F9" s="187" t="s">
        <v>1314</v>
      </c>
    </row>
    <row r="10" spans="1:6" ht="15.95" customHeight="1">
      <c r="A10" s="191" t="s">
        <v>1025</v>
      </c>
      <c r="B10" s="197" t="s">
        <v>1154</v>
      </c>
      <c r="C10" s="180" t="s">
        <v>1312</v>
      </c>
      <c r="D10" s="180" t="s">
        <v>1313</v>
      </c>
      <c r="E10" s="180" t="s">
        <v>1313</v>
      </c>
      <c r="F10" s="187" t="s">
        <v>1314</v>
      </c>
    </row>
    <row r="11" spans="1:6" ht="15.95" customHeight="1">
      <c r="A11" s="191" t="s">
        <v>1026</v>
      </c>
      <c r="B11" s="197" t="s">
        <v>1154</v>
      </c>
      <c r="C11" s="180" t="s">
        <v>1312</v>
      </c>
      <c r="D11" s="180" t="s">
        <v>1313</v>
      </c>
      <c r="E11" s="180" t="s">
        <v>1313</v>
      </c>
      <c r="F11" s="187" t="s">
        <v>1314</v>
      </c>
    </row>
    <row r="12" spans="1:6" ht="15.95" customHeight="1">
      <c r="A12" s="191" t="s">
        <v>1027</v>
      </c>
      <c r="B12" s="197" t="s">
        <v>1154</v>
      </c>
      <c r="C12" s="180" t="s">
        <v>1312</v>
      </c>
      <c r="D12" s="180" t="s">
        <v>1313</v>
      </c>
      <c r="E12" s="180" t="s">
        <v>1313</v>
      </c>
      <c r="F12" s="187" t="s">
        <v>1314</v>
      </c>
    </row>
    <row r="13" spans="1:6" ht="15.95" customHeight="1">
      <c r="A13" s="191" t="s">
        <v>1028</v>
      </c>
      <c r="B13" s="197" t="s">
        <v>1154</v>
      </c>
      <c r="C13" s="180" t="s">
        <v>1312</v>
      </c>
      <c r="D13" s="180" t="s">
        <v>1313</v>
      </c>
      <c r="E13" s="180" t="s">
        <v>1313</v>
      </c>
      <c r="F13" s="187" t="s">
        <v>1314</v>
      </c>
    </row>
    <row r="14" spans="1:6" ht="15.95" customHeight="1">
      <c r="A14" s="191" t="s">
        <v>1029</v>
      </c>
      <c r="B14" s="197" t="s">
        <v>1154</v>
      </c>
      <c r="C14" s="180" t="s">
        <v>1312</v>
      </c>
      <c r="D14" s="180" t="s">
        <v>1313</v>
      </c>
      <c r="E14" s="180" t="s">
        <v>1313</v>
      </c>
      <c r="F14" s="187" t="s">
        <v>1314</v>
      </c>
    </row>
    <row r="15" spans="1:6" ht="15.95" customHeight="1">
      <c r="A15" s="191" t="s">
        <v>1030</v>
      </c>
      <c r="B15" s="197" t="s">
        <v>1154</v>
      </c>
      <c r="C15" s="180" t="s">
        <v>1312</v>
      </c>
      <c r="D15" s="180" t="s">
        <v>1313</v>
      </c>
      <c r="E15" s="180" t="s">
        <v>1313</v>
      </c>
      <c r="F15" s="187" t="s">
        <v>1314</v>
      </c>
    </row>
    <row r="16" spans="1:6" ht="15.95" customHeight="1">
      <c r="A16" s="191" t="s">
        <v>1031</v>
      </c>
      <c r="B16" s="197" t="s">
        <v>1154</v>
      </c>
      <c r="C16" s="180" t="s">
        <v>1312</v>
      </c>
      <c r="D16" s="180" t="s">
        <v>1313</v>
      </c>
      <c r="E16" s="180" t="s">
        <v>1313</v>
      </c>
      <c r="F16" s="187" t="s">
        <v>1314</v>
      </c>
    </row>
    <row r="17" spans="1:6" ht="15.95" customHeight="1">
      <c r="A17" s="191" t="s">
        <v>1032</v>
      </c>
      <c r="B17" s="197" t="s">
        <v>1154</v>
      </c>
      <c r="C17" s="180" t="s">
        <v>1312</v>
      </c>
      <c r="D17" s="180" t="s">
        <v>1313</v>
      </c>
      <c r="E17" s="180" t="s">
        <v>1313</v>
      </c>
      <c r="F17" s="187" t="s">
        <v>1314</v>
      </c>
    </row>
    <row r="18" spans="1:6" ht="15.95" customHeight="1">
      <c r="A18" s="191" t="s">
        <v>1033</v>
      </c>
      <c r="B18" s="197" t="s">
        <v>1154</v>
      </c>
      <c r="C18" s="180" t="s">
        <v>1312</v>
      </c>
      <c r="D18" s="180" t="s">
        <v>1313</v>
      </c>
      <c r="E18" s="180" t="s">
        <v>1313</v>
      </c>
      <c r="F18" s="187" t="s">
        <v>1314</v>
      </c>
    </row>
    <row r="19" spans="1:6" ht="15.95" customHeight="1">
      <c r="A19" s="191" t="s">
        <v>1034</v>
      </c>
      <c r="B19" s="197" t="s">
        <v>1154</v>
      </c>
      <c r="C19" s="180" t="s">
        <v>1312</v>
      </c>
      <c r="D19" s="180" t="s">
        <v>1313</v>
      </c>
      <c r="E19" s="180" t="s">
        <v>1313</v>
      </c>
      <c r="F19" s="187" t="s">
        <v>1314</v>
      </c>
    </row>
    <row r="20" spans="1:6" ht="15.95" customHeight="1">
      <c r="A20" s="191" t="s">
        <v>1035</v>
      </c>
      <c r="B20" s="197" t="s">
        <v>1154</v>
      </c>
      <c r="C20" s="180" t="s">
        <v>1312</v>
      </c>
      <c r="D20" s="180" t="s">
        <v>1313</v>
      </c>
      <c r="E20" s="180" t="s">
        <v>1313</v>
      </c>
      <c r="F20" s="187" t="s">
        <v>1314</v>
      </c>
    </row>
    <row r="21" spans="1:6" ht="15.95" customHeight="1">
      <c r="A21" s="191" t="s">
        <v>1036</v>
      </c>
      <c r="B21" s="197" t="s">
        <v>1154</v>
      </c>
      <c r="C21" s="180" t="s">
        <v>1312</v>
      </c>
      <c r="D21" s="180" t="s">
        <v>1313</v>
      </c>
      <c r="E21" s="180" t="s">
        <v>1313</v>
      </c>
      <c r="F21" s="187" t="s">
        <v>1314</v>
      </c>
    </row>
    <row r="22" spans="1:6" ht="15.95" customHeight="1">
      <c r="A22" s="191" t="s">
        <v>1037</v>
      </c>
      <c r="B22" s="197" t="s">
        <v>1154</v>
      </c>
      <c r="C22" s="180" t="s">
        <v>1312</v>
      </c>
      <c r="D22" s="180" t="s">
        <v>1313</v>
      </c>
      <c r="E22" s="180" t="s">
        <v>1313</v>
      </c>
      <c r="F22" s="187" t="s">
        <v>1314</v>
      </c>
    </row>
    <row r="23" spans="1:6" ht="15.95" customHeight="1">
      <c r="A23" s="191" t="s">
        <v>1038</v>
      </c>
      <c r="B23" s="197" t="s">
        <v>1154</v>
      </c>
      <c r="C23" s="180" t="s">
        <v>1312</v>
      </c>
      <c r="D23" s="180" t="s">
        <v>1313</v>
      </c>
      <c r="E23" s="180" t="s">
        <v>1313</v>
      </c>
      <c r="F23" s="187" t="s">
        <v>1314</v>
      </c>
    </row>
    <row r="24" spans="1:6" ht="15.95" customHeight="1">
      <c r="A24" s="191" t="s">
        <v>1039</v>
      </c>
      <c r="B24" s="197" t="s">
        <v>1154</v>
      </c>
      <c r="C24" s="180" t="s">
        <v>1312</v>
      </c>
      <c r="D24" s="180" t="s">
        <v>1313</v>
      </c>
      <c r="E24" s="180" t="s">
        <v>1313</v>
      </c>
      <c r="F24" s="187" t="s">
        <v>1314</v>
      </c>
    </row>
    <row r="25" spans="1:6" ht="15.95" customHeight="1">
      <c r="A25" s="191" t="s">
        <v>1040</v>
      </c>
      <c r="B25" s="197" t="s">
        <v>1154</v>
      </c>
      <c r="C25" s="180" t="s">
        <v>1312</v>
      </c>
      <c r="D25" s="180" t="s">
        <v>1313</v>
      </c>
      <c r="E25" s="180" t="s">
        <v>1313</v>
      </c>
      <c r="F25" s="187" t="s">
        <v>1314</v>
      </c>
    </row>
    <row r="26" spans="1:6" ht="15.95" customHeight="1">
      <c r="A26" s="191" t="s">
        <v>1041</v>
      </c>
      <c r="B26" s="197" t="s">
        <v>1154</v>
      </c>
      <c r="C26" s="180" t="s">
        <v>1312</v>
      </c>
      <c r="D26" s="180" t="s">
        <v>1313</v>
      </c>
      <c r="E26" s="180" t="s">
        <v>1313</v>
      </c>
      <c r="F26" s="187" t="s">
        <v>1314</v>
      </c>
    </row>
    <row r="27" spans="1:6" ht="15.95" customHeight="1">
      <c r="A27" s="191" t="s">
        <v>1042</v>
      </c>
      <c r="B27" s="197" t="s">
        <v>1154</v>
      </c>
      <c r="C27" s="180" t="s">
        <v>1312</v>
      </c>
      <c r="D27" s="180" t="s">
        <v>1313</v>
      </c>
      <c r="E27" s="180" t="s">
        <v>1313</v>
      </c>
      <c r="F27" s="187" t="s">
        <v>1314</v>
      </c>
    </row>
    <row r="28" spans="1:6" ht="15.95" customHeight="1">
      <c r="A28" s="191" t="s">
        <v>1043</v>
      </c>
      <c r="B28" s="197" t="s">
        <v>1154</v>
      </c>
      <c r="C28" s="180" t="s">
        <v>1312</v>
      </c>
      <c r="D28" s="180" t="s">
        <v>1313</v>
      </c>
      <c r="E28" s="180" t="s">
        <v>1313</v>
      </c>
      <c r="F28" s="187" t="s">
        <v>1314</v>
      </c>
    </row>
    <row r="29" spans="1:6" ht="15.95" customHeight="1">
      <c r="A29" s="191" t="s">
        <v>1044</v>
      </c>
      <c r="B29" s="197" t="s">
        <v>1154</v>
      </c>
      <c r="C29" s="180" t="s">
        <v>1312</v>
      </c>
      <c r="D29" s="180" t="s">
        <v>1313</v>
      </c>
      <c r="E29" s="180" t="s">
        <v>1313</v>
      </c>
      <c r="F29" s="187" t="s">
        <v>1314</v>
      </c>
    </row>
    <row r="30" spans="1:6" ht="15.95" customHeight="1">
      <c r="A30" s="191" t="s">
        <v>1045</v>
      </c>
      <c r="B30" s="197" t="s">
        <v>1154</v>
      </c>
      <c r="C30" s="180" t="s">
        <v>1312</v>
      </c>
      <c r="D30" s="180" t="s">
        <v>1313</v>
      </c>
      <c r="E30" s="180" t="s">
        <v>1313</v>
      </c>
      <c r="F30" s="187" t="s">
        <v>1314</v>
      </c>
    </row>
    <row r="31" spans="1:6" ht="15.95" customHeight="1">
      <c r="A31" s="191" t="s">
        <v>1046</v>
      </c>
      <c r="B31" s="197" t="s">
        <v>1154</v>
      </c>
      <c r="C31" s="180" t="s">
        <v>1312</v>
      </c>
      <c r="D31" s="180" t="s">
        <v>1313</v>
      </c>
      <c r="E31" s="180" t="s">
        <v>1313</v>
      </c>
      <c r="F31" s="187" t="s">
        <v>1314</v>
      </c>
    </row>
    <row r="32" spans="1:6" ht="15.95" customHeight="1">
      <c r="A32" s="191" t="s">
        <v>1047</v>
      </c>
      <c r="B32" s="197" t="s">
        <v>1154</v>
      </c>
      <c r="C32" s="180" t="s">
        <v>1312</v>
      </c>
      <c r="D32" s="180" t="s">
        <v>1313</v>
      </c>
      <c r="E32" s="180" t="s">
        <v>1313</v>
      </c>
      <c r="F32" s="187" t="s">
        <v>1314</v>
      </c>
    </row>
    <row r="33" spans="1:6" ht="15.95" customHeight="1">
      <c r="A33" s="191" t="s">
        <v>1048</v>
      </c>
      <c r="B33" s="197" t="s">
        <v>1154</v>
      </c>
      <c r="C33" s="180" t="s">
        <v>1312</v>
      </c>
      <c r="D33" s="180" t="s">
        <v>1313</v>
      </c>
      <c r="E33" s="180" t="s">
        <v>1313</v>
      </c>
      <c r="F33" s="187" t="s">
        <v>1314</v>
      </c>
    </row>
    <row r="34" spans="1:6" ht="15.95" customHeight="1">
      <c r="A34" s="191" t="s">
        <v>1049</v>
      </c>
      <c r="B34" s="197" t="s">
        <v>1154</v>
      </c>
      <c r="C34" s="180" t="s">
        <v>1312</v>
      </c>
      <c r="D34" s="180" t="s">
        <v>1313</v>
      </c>
      <c r="E34" s="180" t="s">
        <v>1313</v>
      </c>
      <c r="F34" s="187" t="s">
        <v>1314</v>
      </c>
    </row>
    <row r="35" spans="1:6" ht="15.95" customHeight="1">
      <c r="A35" s="191" t="s">
        <v>1050</v>
      </c>
      <c r="B35" s="197" t="s">
        <v>1154</v>
      </c>
      <c r="C35" s="180" t="s">
        <v>1312</v>
      </c>
      <c r="D35" s="180" t="s">
        <v>1315</v>
      </c>
      <c r="E35" s="180" t="s">
        <v>1315</v>
      </c>
      <c r="F35" s="187" t="s">
        <v>1314</v>
      </c>
    </row>
    <row r="36" spans="1:6" ht="15.95" customHeight="1">
      <c r="A36" s="191" t="s">
        <v>1051</v>
      </c>
      <c r="B36" s="197" t="s">
        <v>1154</v>
      </c>
      <c r="C36" s="180" t="s">
        <v>1312</v>
      </c>
      <c r="D36" s="180" t="s">
        <v>1313</v>
      </c>
      <c r="E36" s="180" t="s">
        <v>1313</v>
      </c>
      <c r="F36" s="187" t="s">
        <v>1314</v>
      </c>
    </row>
    <row r="37" spans="1:6" ht="15.95" customHeight="1">
      <c r="A37" s="191" t="s">
        <v>1052</v>
      </c>
      <c r="B37" s="197" t="s">
        <v>1154</v>
      </c>
      <c r="C37" s="180" t="s">
        <v>1312</v>
      </c>
      <c r="D37" s="180" t="s">
        <v>1313</v>
      </c>
      <c r="E37" s="180" t="s">
        <v>1313</v>
      </c>
      <c r="F37" s="187" t="s">
        <v>1314</v>
      </c>
    </row>
    <row r="38" spans="1:6" ht="15.95" customHeight="1">
      <c r="A38" s="191" t="s">
        <v>1053</v>
      </c>
      <c r="B38" s="197" t="s">
        <v>1154</v>
      </c>
      <c r="C38" s="180" t="s">
        <v>1312</v>
      </c>
      <c r="D38" s="180" t="s">
        <v>1313</v>
      </c>
      <c r="E38" s="180" t="s">
        <v>1313</v>
      </c>
      <c r="F38" s="187" t="s">
        <v>1314</v>
      </c>
    </row>
    <row r="39" spans="1:6" ht="15.95" customHeight="1">
      <c r="A39" s="191" t="s">
        <v>1054</v>
      </c>
      <c r="B39" s="197" t="s">
        <v>1154</v>
      </c>
      <c r="C39" s="180" t="s">
        <v>1312</v>
      </c>
      <c r="D39" s="180" t="s">
        <v>1313</v>
      </c>
      <c r="E39" s="180" t="s">
        <v>1313</v>
      </c>
      <c r="F39" s="187" t="s">
        <v>1314</v>
      </c>
    </row>
    <row r="40" spans="1:6" ht="15.95" customHeight="1">
      <c r="A40" s="191" t="s">
        <v>1055</v>
      </c>
      <c r="B40" s="197" t="s">
        <v>1154</v>
      </c>
      <c r="C40" s="180" t="s">
        <v>1312</v>
      </c>
      <c r="D40" s="180" t="s">
        <v>1313</v>
      </c>
      <c r="E40" s="180" t="s">
        <v>1313</v>
      </c>
      <c r="F40" s="187" t="s">
        <v>1314</v>
      </c>
    </row>
    <row r="41" spans="1:6" ht="15.95" customHeight="1">
      <c r="A41" s="191" t="s">
        <v>1056</v>
      </c>
      <c r="B41" s="197" t="s">
        <v>1154</v>
      </c>
      <c r="C41" s="180" t="s">
        <v>1312</v>
      </c>
      <c r="D41" s="180" t="s">
        <v>1313</v>
      </c>
      <c r="E41" s="180" t="s">
        <v>1313</v>
      </c>
      <c r="F41" s="187" t="s">
        <v>1314</v>
      </c>
    </row>
    <row r="42" spans="1:6" ht="15.95" customHeight="1">
      <c r="A42" s="191" t="s">
        <v>1057</v>
      </c>
      <c r="B42" s="197" t="s">
        <v>1154</v>
      </c>
      <c r="C42" s="180" t="s">
        <v>1312</v>
      </c>
      <c r="D42" s="180" t="s">
        <v>1313</v>
      </c>
      <c r="E42" s="180" t="s">
        <v>1313</v>
      </c>
      <c r="F42" s="187" t="s">
        <v>1314</v>
      </c>
    </row>
    <row r="43" spans="1:6" ht="15.95" customHeight="1">
      <c r="A43" s="191" t="s">
        <v>1058</v>
      </c>
      <c r="B43" s="197" t="s">
        <v>1154</v>
      </c>
      <c r="C43" s="180" t="s">
        <v>1312</v>
      </c>
      <c r="D43" s="180" t="s">
        <v>1313</v>
      </c>
      <c r="E43" s="180" t="s">
        <v>1313</v>
      </c>
      <c r="F43" s="187" t="s">
        <v>1314</v>
      </c>
    </row>
    <row r="44" spans="1:6" ht="15.95" customHeight="1">
      <c r="A44" s="191" t="s">
        <v>1059</v>
      </c>
      <c r="B44" s="197" t="s">
        <v>1154</v>
      </c>
      <c r="C44" s="180" t="s">
        <v>1312</v>
      </c>
      <c r="D44" s="180" t="s">
        <v>1313</v>
      </c>
      <c r="E44" s="180" t="s">
        <v>1313</v>
      </c>
      <c r="F44" s="187" t="s">
        <v>1314</v>
      </c>
    </row>
    <row r="45" spans="1:6" ht="15.95" customHeight="1">
      <c r="A45" s="191" t="s">
        <v>1060</v>
      </c>
      <c r="B45" s="197" t="s">
        <v>1154</v>
      </c>
      <c r="C45" s="180" t="s">
        <v>1312</v>
      </c>
      <c r="D45" s="180" t="s">
        <v>1313</v>
      </c>
      <c r="E45" s="180" t="s">
        <v>1313</v>
      </c>
      <c r="F45" s="187" t="s">
        <v>1314</v>
      </c>
    </row>
    <row r="46" spans="1:6" ht="15.95" customHeight="1">
      <c r="A46" s="191" t="s">
        <v>1061</v>
      </c>
      <c r="B46" s="197" t="s">
        <v>1154</v>
      </c>
      <c r="C46" s="180" t="s">
        <v>1312</v>
      </c>
      <c r="D46" s="180" t="s">
        <v>1313</v>
      </c>
      <c r="E46" s="180" t="s">
        <v>1313</v>
      </c>
      <c r="F46" s="187" t="s">
        <v>1314</v>
      </c>
    </row>
    <row r="47" spans="1:6" ht="15.95" customHeight="1">
      <c r="A47" s="191" t="s">
        <v>1062</v>
      </c>
      <c r="B47" s="197" t="s">
        <v>1154</v>
      </c>
      <c r="C47" s="180" t="s">
        <v>1312</v>
      </c>
      <c r="D47" s="180" t="s">
        <v>1313</v>
      </c>
      <c r="E47" s="180" t="s">
        <v>1313</v>
      </c>
      <c r="F47" s="187" t="s">
        <v>1314</v>
      </c>
    </row>
    <row r="48" spans="1:6" ht="15.95" customHeight="1">
      <c r="A48" s="191" t="s">
        <v>1063</v>
      </c>
      <c r="B48" s="197" t="s">
        <v>1154</v>
      </c>
      <c r="C48" s="180" t="s">
        <v>1312</v>
      </c>
      <c r="D48" s="180" t="s">
        <v>1313</v>
      </c>
      <c r="E48" s="180" t="s">
        <v>1313</v>
      </c>
      <c r="F48" s="187" t="s">
        <v>1314</v>
      </c>
    </row>
    <row r="49" spans="1:6" ht="15.95" customHeight="1">
      <c r="A49" s="191" t="s">
        <v>1064</v>
      </c>
      <c r="B49" s="197" t="s">
        <v>1154</v>
      </c>
      <c r="C49" s="180" t="s">
        <v>1312</v>
      </c>
      <c r="D49" s="180" t="s">
        <v>1313</v>
      </c>
      <c r="E49" s="180" t="s">
        <v>1313</v>
      </c>
      <c r="F49" s="187" t="s">
        <v>1314</v>
      </c>
    </row>
    <row r="50" spans="1:6" ht="15.95" customHeight="1">
      <c r="A50" s="192" t="s">
        <v>462</v>
      </c>
      <c r="B50" s="197" t="s">
        <v>697</v>
      </c>
      <c r="C50" s="180" t="s">
        <v>1312</v>
      </c>
      <c r="D50" s="180" t="s">
        <v>1313</v>
      </c>
      <c r="E50" s="180" t="s">
        <v>1313</v>
      </c>
      <c r="F50" s="187" t="s">
        <v>1314</v>
      </c>
    </row>
    <row r="51" spans="1:6" ht="15.95" customHeight="1">
      <c r="A51" s="192" t="s">
        <v>471</v>
      </c>
      <c r="B51" s="197" t="s">
        <v>697</v>
      </c>
      <c r="C51" s="180" t="s">
        <v>1312</v>
      </c>
      <c r="D51" s="180" t="s">
        <v>1313</v>
      </c>
      <c r="E51" s="180" t="s">
        <v>1313</v>
      </c>
      <c r="F51" s="187" t="s">
        <v>1314</v>
      </c>
    </row>
    <row r="52" spans="1:6" ht="15.95" customHeight="1">
      <c r="A52" s="192" t="s">
        <v>470</v>
      </c>
      <c r="B52" s="197" t="s">
        <v>697</v>
      </c>
      <c r="C52" s="180" t="s">
        <v>1312</v>
      </c>
      <c r="D52" s="180" t="s">
        <v>1313</v>
      </c>
      <c r="E52" s="180" t="s">
        <v>1313</v>
      </c>
      <c r="F52" s="187" t="s">
        <v>1314</v>
      </c>
    </row>
    <row r="53" spans="1:6" ht="15.95" customHeight="1">
      <c r="A53" s="192" t="s">
        <v>469</v>
      </c>
      <c r="B53" s="197" t="s">
        <v>697</v>
      </c>
      <c r="C53" s="180" t="s">
        <v>1312</v>
      </c>
      <c r="D53" s="180" t="s">
        <v>1313</v>
      </c>
      <c r="E53" s="180" t="s">
        <v>1313</v>
      </c>
      <c r="F53" s="187" t="s">
        <v>1314</v>
      </c>
    </row>
    <row r="54" spans="1:6" ht="15.95" customHeight="1">
      <c r="A54" s="192" t="s">
        <v>468</v>
      </c>
      <c r="B54" s="197" t="s">
        <v>697</v>
      </c>
      <c r="C54" s="180" t="s">
        <v>1312</v>
      </c>
      <c r="D54" s="180" t="s">
        <v>1315</v>
      </c>
      <c r="E54" s="180" t="s">
        <v>1315</v>
      </c>
      <c r="F54" s="187" t="s">
        <v>1314</v>
      </c>
    </row>
    <row r="55" spans="1:6" ht="15.95" customHeight="1">
      <c r="A55" s="192" t="s">
        <v>467</v>
      </c>
      <c r="B55" s="197" t="s">
        <v>697</v>
      </c>
      <c r="C55" s="180" t="s">
        <v>1312</v>
      </c>
      <c r="D55" s="180" t="s">
        <v>1315</v>
      </c>
      <c r="E55" s="180" t="s">
        <v>1315</v>
      </c>
      <c r="F55" s="187" t="s">
        <v>1314</v>
      </c>
    </row>
    <row r="56" spans="1:6" ht="15.95" customHeight="1">
      <c r="A56" s="192" t="s">
        <v>466</v>
      </c>
      <c r="B56" s="197" t="s">
        <v>697</v>
      </c>
      <c r="C56" s="180" t="s">
        <v>1312</v>
      </c>
      <c r="D56" s="180" t="s">
        <v>1317</v>
      </c>
      <c r="E56" s="180" t="s">
        <v>1317</v>
      </c>
      <c r="F56" s="187" t="s">
        <v>1314</v>
      </c>
    </row>
    <row r="57" spans="1:6" ht="15.95" customHeight="1">
      <c r="A57" s="192" t="s">
        <v>465</v>
      </c>
      <c r="B57" s="197" t="s">
        <v>697</v>
      </c>
      <c r="C57" s="180" t="s">
        <v>1312</v>
      </c>
      <c r="D57" s="180" t="s">
        <v>1317</v>
      </c>
      <c r="E57" s="180" t="s">
        <v>1317</v>
      </c>
      <c r="F57" s="187" t="s">
        <v>1314</v>
      </c>
    </row>
    <row r="58" spans="1:6" ht="15.95" customHeight="1">
      <c r="A58" s="192" t="s">
        <v>464</v>
      </c>
      <c r="B58" s="197" t="s">
        <v>697</v>
      </c>
      <c r="C58" s="180" t="s">
        <v>1312</v>
      </c>
      <c r="D58" s="180" t="s">
        <v>1316</v>
      </c>
      <c r="E58" s="180" t="s">
        <v>1316</v>
      </c>
      <c r="F58" s="187" t="s">
        <v>1314</v>
      </c>
    </row>
    <row r="59" spans="1:6" ht="15.95" customHeight="1">
      <c r="A59" s="192" t="s">
        <v>463</v>
      </c>
      <c r="B59" s="197" t="s">
        <v>697</v>
      </c>
      <c r="C59" s="180" t="s">
        <v>1312</v>
      </c>
      <c r="D59" s="180" t="s">
        <v>1317</v>
      </c>
      <c r="E59" s="180" t="s">
        <v>1317</v>
      </c>
      <c r="F59" s="187" t="s">
        <v>1314</v>
      </c>
    </row>
    <row r="60" spans="1:6" ht="15.95" customHeight="1">
      <c r="A60" s="192" t="s">
        <v>472</v>
      </c>
      <c r="B60" s="197" t="s">
        <v>697</v>
      </c>
      <c r="C60" s="180" t="s">
        <v>1312</v>
      </c>
      <c r="D60" s="180" t="s">
        <v>1313</v>
      </c>
      <c r="E60" s="180" t="s">
        <v>1313</v>
      </c>
      <c r="F60" s="187" t="s">
        <v>1314</v>
      </c>
    </row>
    <row r="61" spans="1:6" ht="15.95" customHeight="1">
      <c r="A61" s="192" t="s">
        <v>473</v>
      </c>
      <c r="B61" s="197" t="s">
        <v>697</v>
      </c>
      <c r="C61" s="180" t="s">
        <v>1312</v>
      </c>
      <c r="D61" s="180" t="s">
        <v>1317</v>
      </c>
      <c r="E61" s="180" t="s">
        <v>1317</v>
      </c>
      <c r="F61" s="187" t="s">
        <v>1314</v>
      </c>
    </row>
    <row r="62" spans="1:6" ht="15.95" customHeight="1">
      <c r="A62" s="192" t="s">
        <v>474</v>
      </c>
      <c r="B62" s="197" t="s">
        <v>697</v>
      </c>
      <c r="C62" s="180" t="s">
        <v>1312</v>
      </c>
      <c r="D62" s="180" t="s">
        <v>1313</v>
      </c>
      <c r="E62" s="180" t="s">
        <v>1313</v>
      </c>
      <c r="F62" s="187" t="s">
        <v>1314</v>
      </c>
    </row>
    <row r="63" spans="1:6" ht="15.95" customHeight="1">
      <c r="A63" s="192" t="s">
        <v>475</v>
      </c>
      <c r="B63" s="197" t="s">
        <v>697</v>
      </c>
      <c r="C63" s="180" t="s">
        <v>1312</v>
      </c>
      <c r="D63" s="180" t="s">
        <v>1313</v>
      </c>
      <c r="E63" s="180" t="s">
        <v>1313</v>
      </c>
      <c r="F63" s="187" t="s">
        <v>1314</v>
      </c>
    </row>
    <row r="64" spans="1:6" ht="15.95" customHeight="1">
      <c r="A64" s="192" t="s">
        <v>476</v>
      </c>
      <c r="B64" s="197" t="s">
        <v>697</v>
      </c>
      <c r="C64" s="180" t="s">
        <v>1312</v>
      </c>
      <c r="D64" s="180" t="s">
        <v>1313</v>
      </c>
      <c r="E64" s="180" t="s">
        <v>1313</v>
      </c>
      <c r="F64" s="187" t="s">
        <v>1314</v>
      </c>
    </row>
    <row r="65" spans="1:6" ht="15.95" customHeight="1">
      <c r="A65" s="192" t="s">
        <v>511</v>
      </c>
      <c r="B65" s="197" t="s">
        <v>697</v>
      </c>
      <c r="C65" s="180" t="s">
        <v>1312</v>
      </c>
      <c r="D65" s="180" t="s">
        <v>1313</v>
      </c>
      <c r="E65" s="180" t="s">
        <v>1313</v>
      </c>
      <c r="F65" s="187" t="s">
        <v>1314</v>
      </c>
    </row>
    <row r="66" spans="1:6" ht="15.95" customHeight="1">
      <c r="A66" s="192" t="s">
        <v>491</v>
      </c>
      <c r="B66" s="197" t="s">
        <v>697</v>
      </c>
      <c r="C66" s="180" t="s">
        <v>1312</v>
      </c>
      <c r="D66" s="180" t="s">
        <v>1313</v>
      </c>
      <c r="E66" s="180" t="s">
        <v>1313</v>
      </c>
      <c r="F66" s="187" t="s">
        <v>1314</v>
      </c>
    </row>
    <row r="67" spans="1:6" ht="15.95" customHeight="1">
      <c r="A67" s="192" t="s">
        <v>490</v>
      </c>
      <c r="B67" s="197" t="s">
        <v>697</v>
      </c>
      <c r="C67" s="180" t="s">
        <v>1312</v>
      </c>
      <c r="D67" s="180" t="s">
        <v>1313</v>
      </c>
      <c r="E67" s="180" t="s">
        <v>1313</v>
      </c>
      <c r="F67" s="187" t="s">
        <v>1314</v>
      </c>
    </row>
    <row r="68" spans="1:6" ht="15.95" customHeight="1">
      <c r="A68" s="192" t="s">
        <v>489</v>
      </c>
      <c r="B68" s="197" t="s">
        <v>697</v>
      </c>
      <c r="C68" s="180" t="s">
        <v>1312</v>
      </c>
      <c r="D68" s="180" t="s">
        <v>1313</v>
      </c>
      <c r="E68" s="180" t="s">
        <v>1313</v>
      </c>
      <c r="F68" s="187" t="s">
        <v>1314</v>
      </c>
    </row>
    <row r="69" spans="1:6" ht="15.95" customHeight="1">
      <c r="A69" s="192" t="s">
        <v>488</v>
      </c>
      <c r="B69" s="197" t="s">
        <v>697</v>
      </c>
      <c r="C69" s="180" t="s">
        <v>1312</v>
      </c>
      <c r="D69" s="180" t="s">
        <v>1313</v>
      </c>
      <c r="E69" s="180" t="s">
        <v>1313</v>
      </c>
      <c r="F69" s="187" t="s">
        <v>1314</v>
      </c>
    </row>
    <row r="70" spans="1:6" ht="15.95" customHeight="1">
      <c r="A70" s="192" t="s">
        <v>487</v>
      </c>
      <c r="B70" s="197" t="s">
        <v>697</v>
      </c>
      <c r="C70" s="180" t="s">
        <v>1312</v>
      </c>
      <c r="D70" s="180" t="s">
        <v>1313</v>
      </c>
      <c r="E70" s="180" t="s">
        <v>1313</v>
      </c>
      <c r="F70" s="187" t="s">
        <v>1314</v>
      </c>
    </row>
    <row r="71" spans="1:6" ht="15.95" customHeight="1">
      <c r="A71" s="192" t="s">
        <v>486</v>
      </c>
      <c r="B71" s="197" t="s">
        <v>697</v>
      </c>
      <c r="C71" s="180" t="s">
        <v>1312</v>
      </c>
      <c r="D71" s="180" t="s">
        <v>1313</v>
      </c>
      <c r="E71" s="180" t="s">
        <v>1313</v>
      </c>
      <c r="F71" s="187" t="s">
        <v>1314</v>
      </c>
    </row>
    <row r="72" spans="1:6" ht="15.95" customHeight="1">
      <c r="A72" s="192" t="s">
        <v>485</v>
      </c>
      <c r="B72" s="197" t="s">
        <v>697</v>
      </c>
      <c r="C72" s="180" t="s">
        <v>1312</v>
      </c>
      <c r="D72" s="180" t="s">
        <v>1313</v>
      </c>
      <c r="E72" s="180" t="s">
        <v>1313</v>
      </c>
      <c r="F72" s="187" t="s">
        <v>1314</v>
      </c>
    </row>
    <row r="73" spans="1:6" ht="15.95" customHeight="1">
      <c r="A73" s="192" t="s">
        <v>484</v>
      </c>
      <c r="B73" s="197" t="s">
        <v>697</v>
      </c>
      <c r="C73" s="180" t="s">
        <v>1312</v>
      </c>
      <c r="D73" s="180" t="s">
        <v>1313</v>
      </c>
      <c r="E73" s="180" t="s">
        <v>1313</v>
      </c>
      <c r="F73" s="187" t="s">
        <v>1314</v>
      </c>
    </row>
    <row r="74" spans="1:6" ht="15.95" customHeight="1">
      <c r="A74" s="192" t="s">
        <v>483</v>
      </c>
      <c r="B74" s="197" t="s">
        <v>697</v>
      </c>
      <c r="C74" s="180" t="s">
        <v>1312</v>
      </c>
      <c r="D74" s="180" t="s">
        <v>1313</v>
      </c>
      <c r="E74" s="180" t="s">
        <v>1313</v>
      </c>
      <c r="F74" s="187" t="s">
        <v>1314</v>
      </c>
    </row>
    <row r="75" spans="1:6" ht="15.95" customHeight="1">
      <c r="A75" s="192" t="s">
        <v>482</v>
      </c>
      <c r="B75" s="197" t="s">
        <v>697</v>
      </c>
      <c r="C75" s="180" t="s">
        <v>1312</v>
      </c>
      <c r="D75" s="180" t="s">
        <v>1313</v>
      </c>
      <c r="E75" s="180" t="s">
        <v>1313</v>
      </c>
      <c r="F75" s="187" t="s">
        <v>1314</v>
      </c>
    </row>
    <row r="76" spans="1:6" ht="15.95" customHeight="1">
      <c r="A76" s="192" t="s">
        <v>481</v>
      </c>
      <c r="B76" s="197" t="s">
        <v>697</v>
      </c>
      <c r="C76" s="180" t="s">
        <v>1312</v>
      </c>
      <c r="D76" s="180" t="s">
        <v>1313</v>
      </c>
      <c r="E76" s="180" t="s">
        <v>1313</v>
      </c>
      <c r="F76" s="187" t="s">
        <v>1314</v>
      </c>
    </row>
    <row r="77" spans="1:6" ht="15.95" customHeight="1">
      <c r="A77" s="192" t="s">
        <v>480</v>
      </c>
      <c r="B77" s="197" t="s">
        <v>697</v>
      </c>
      <c r="C77" s="180" t="s">
        <v>1312</v>
      </c>
      <c r="D77" s="180" t="s">
        <v>1313</v>
      </c>
      <c r="E77" s="180" t="s">
        <v>1313</v>
      </c>
      <c r="F77" s="187" t="s">
        <v>1314</v>
      </c>
    </row>
    <row r="78" spans="1:6" ht="15.95" customHeight="1">
      <c r="A78" s="192" t="s">
        <v>479</v>
      </c>
      <c r="B78" s="197" t="s">
        <v>697</v>
      </c>
      <c r="C78" s="180" t="s">
        <v>1312</v>
      </c>
      <c r="D78" s="180" t="s">
        <v>1313</v>
      </c>
      <c r="E78" s="180" t="s">
        <v>1313</v>
      </c>
      <c r="F78" s="187" t="s">
        <v>1314</v>
      </c>
    </row>
    <row r="79" spans="1:6" ht="15.95" customHeight="1">
      <c r="A79" s="192" t="s">
        <v>478</v>
      </c>
      <c r="B79" s="197" t="s">
        <v>697</v>
      </c>
      <c r="C79" s="180" t="s">
        <v>1312</v>
      </c>
      <c r="D79" s="180" t="s">
        <v>1313</v>
      </c>
      <c r="E79" s="180" t="s">
        <v>1313</v>
      </c>
      <c r="F79" s="187" t="s">
        <v>1314</v>
      </c>
    </row>
    <row r="80" spans="1:6" ht="15.95" customHeight="1">
      <c r="A80" s="192" t="s">
        <v>477</v>
      </c>
      <c r="B80" s="197" t="s">
        <v>697</v>
      </c>
      <c r="C80" s="180" t="s">
        <v>1312</v>
      </c>
      <c r="D80" s="180" t="s">
        <v>1313</v>
      </c>
      <c r="E80" s="180" t="s">
        <v>1313</v>
      </c>
      <c r="F80" s="187" t="s">
        <v>1314</v>
      </c>
    </row>
    <row r="81" spans="1:6" ht="15.95" customHeight="1">
      <c r="A81" s="192" t="s">
        <v>693</v>
      </c>
      <c r="B81" s="197" t="s">
        <v>697</v>
      </c>
      <c r="C81" s="180" t="s">
        <v>1312</v>
      </c>
      <c r="D81" s="180" t="s">
        <v>1313</v>
      </c>
      <c r="E81" s="180" t="s">
        <v>1313</v>
      </c>
      <c r="F81" s="187" t="s">
        <v>1314</v>
      </c>
    </row>
    <row r="82" spans="1:6" ht="15.95" customHeight="1">
      <c r="A82" s="193" t="s">
        <v>1067</v>
      </c>
      <c r="B82" s="197" t="s">
        <v>697</v>
      </c>
      <c r="C82" s="180" t="s">
        <v>1312</v>
      </c>
      <c r="D82" s="180" t="s">
        <v>1313</v>
      </c>
      <c r="E82" s="180" t="s">
        <v>1313</v>
      </c>
      <c r="F82" s="187" t="s">
        <v>1314</v>
      </c>
    </row>
    <row r="83" spans="1:6" ht="15.95" customHeight="1">
      <c r="A83" s="193" t="s">
        <v>1068</v>
      </c>
      <c r="B83" s="197" t="s">
        <v>697</v>
      </c>
      <c r="C83" s="180" t="s">
        <v>1312</v>
      </c>
      <c r="D83" s="180" t="s">
        <v>1313</v>
      </c>
      <c r="E83" s="180" t="s">
        <v>1313</v>
      </c>
      <c r="F83" s="187" t="s">
        <v>1314</v>
      </c>
    </row>
    <row r="84" spans="1:6" ht="15.95" customHeight="1">
      <c r="A84" s="193" t="s">
        <v>1069</v>
      </c>
      <c r="B84" s="197" t="s">
        <v>697</v>
      </c>
      <c r="C84" s="180" t="s">
        <v>1312</v>
      </c>
      <c r="D84" s="180" t="s">
        <v>1313</v>
      </c>
      <c r="E84" s="180" t="s">
        <v>1313</v>
      </c>
      <c r="F84" s="187" t="s">
        <v>1314</v>
      </c>
    </row>
    <row r="85" spans="1:6" ht="15.95" customHeight="1">
      <c r="A85" s="193" t="s">
        <v>1070</v>
      </c>
      <c r="B85" s="197" t="s">
        <v>697</v>
      </c>
      <c r="C85" s="180" t="s">
        <v>1312</v>
      </c>
      <c r="D85" s="180" t="s">
        <v>1313</v>
      </c>
      <c r="E85" s="180" t="s">
        <v>1313</v>
      </c>
      <c r="F85" s="187" t="s">
        <v>1314</v>
      </c>
    </row>
    <row r="86" spans="1:6" ht="15.95" customHeight="1">
      <c r="A86" s="193" t="s">
        <v>1071</v>
      </c>
      <c r="B86" s="197" t="s">
        <v>697</v>
      </c>
      <c r="C86" s="180" t="s">
        <v>1312</v>
      </c>
      <c r="D86" s="180" t="s">
        <v>1313</v>
      </c>
      <c r="E86" s="180" t="s">
        <v>1315</v>
      </c>
      <c r="F86" s="187" t="s">
        <v>1314</v>
      </c>
    </row>
    <row r="87" spans="1:6" ht="15.95" customHeight="1">
      <c r="A87" s="193" t="s">
        <v>1072</v>
      </c>
      <c r="B87" s="197" t="s">
        <v>697</v>
      </c>
      <c r="C87" s="180" t="s">
        <v>1312</v>
      </c>
      <c r="D87" s="180" t="s">
        <v>1313</v>
      </c>
      <c r="E87" s="180" t="s">
        <v>1315</v>
      </c>
      <c r="F87" s="187" t="s">
        <v>1314</v>
      </c>
    </row>
    <row r="88" spans="1:6" ht="15.95" customHeight="1">
      <c r="A88" s="193" t="s">
        <v>1073</v>
      </c>
      <c r="B88" s="197" t="s">
        <v>697</v>
      </c>
      <c r="C88" s="180" t="s">
        <v>1312</v>
      </c>
      <c r="D88" s="180" t="s">
        <v>1313</v>
      </c>
      <c r="E88" s="180" t="s">
        <v>1315</v>
      </c>
      <c r="F88" s="187" t="s">
        <v>1314</v>
      </c>
    </row>
    <row r="89" spans="1:6" ht="15.95" customHeight="1">
      <c r="A89" s="193" t="s">
        <v>1074</v>
      </c>
      <c r="B89" s="197" t="s">
        <v>697</v>
      </c>
      <c r="C89" s="180" t="s">
        <v>1312</v>
      </c>
      <c r="D89" s="180" t="s">
        <v>1313</v>
      </c>
      <c r="E89" s="180" t="s">
        <v>1315</v>
      </c>
      <c r="F89" s="187" t="s">
        <v>1314</v>
      </c>
    </row>
    <row r="90" spans="1:6" ht="15.95" customHeight="1">
      <c r="A90" s="193" t="s">
        <v>1075</v>
      </c>
      <c r="B90" s="197" t="s">
        <v>697</v>
      </c>
      <c r="C90" s="180" t="s">
        <v>1312</v>
      </c>
      <c r="D90" s="180" t="s">
        <v>1313</v>
      </c>
      <c r="E90" s="180" t="s">
        <v>1315</v>
      </c>
      <c r="F90" s="187" t="s">
        <v>1314</v>
      </c>
    </row>
    <row r="91" spans="1:6" ht="15.95" customHeight="1">
      <c r="A91" s="193" t="s">
        <v>1076</v>
      </c>
      <c r="B91" s="197" t="s">
        <v>697</v>
      </c>
      <c r="C91" s="180" t="s">
        <v>1312</v>
      </c>
      <c r="D91" s="180" t="s">
        <v>1313</v>
      </c>
      <c r="E91" s="180" t="s">
        <v>1315</v>
      </c>
      <c r="F91" s="187" t="s">
        <v>1314</v>
      </c>
    </row>
    <row r="92" spans="1:6" ht="15.95" customHeight="1">
      <c r="A92" s="193" t="s">
        <v>1077</v>
      </c>
      <c r="B92" s="197" t="s">
        <v>697</v>
      </c>
      <c r="C92" s="180" t="s">
        <v>1312</v>
      </c>
      <c r="D92" s="180" t="s">
        <v>1313</v>
      </c>
      <c r="E92" s="180" t="s">
        <v>1315</v>
      </c>
      <c r="F92" s="187" t="s">
        <v>1314</v>
      </c>
    </row>
    <row r="93" spans="1:6" ht="15.95" customHeight="1">
      <c r="A93" s="193" t="s">
        <v>1078</v>
      </c>
      <c r="B93" s="197" t="s">
        <v>697</v>
      </c>
      <c r="C93" s="180" t="s">
        <v>1312</v>
      </c>
      <c r="D93" s="180" t="s">
        <v>1313</v>
      </c>
      <c r="E93" s="180" t="s">
        <v>1315</v>
      </c>
      <c r="F93" s="187" t="s">
        <v>1314</v>
      </c>
    </row>
    <row r="94" spans="1:6" ht="15.95" customHeight="1">
      <c r="A94" s="193" t="s">
        <v>1079</v>
      </c>
      <c r="B94" s="197" t="s">
        <v>697</v>
      </c>
      <c r="C94" s="180" t="s">
        <v>1312</v>
      </c>
      <c r="D94" s="180" t="s">
        <v>1313</v>
      </c>
      <c r="E94" s="180" t="s">
        <v>1315</v>
      </c>
      <c r="F94" s="187" t="s">
        <v>1314</v>
      </c>
    </row>
    <row r="95" spans="1:6" ht="15.95" customHeight="1">
      <c r="A95" s="193" t="s">
        <v>1080</v>
      </c>
      <c r="B95" s="197" t="s">
        <v>697</v>
      </c>
      <c r="C95" s="180" t="s">
        <v>1312</v>
      </c>
      <c r="D95" s="180" t="s">
        <v>1313</v>
      </c>
      <c r="E95" s="180" t="s">
        <v>1315</v>
      </c>
      <c r="F95" s="187" t="s">
        <v>1314</v>
      </c>
    </row>
    <row r="96" spans="1:6" ht="15.95" customHeight="1">
      <c r="A96" s="193" t="s">
        <v>1081</v>
      </c>
      <c r="B96" s="197" t="s">
        <v>697</v>
      </c>
      <c r="C96" s="180" t="s">
        <v>1312</v>
      </c>
      <c r="D96" s="180" t="s">
        <v>1313</v>
      </c>
      <c r="E96" s="180" t="s">
        <v>1315</v>
      </c>
      <c r="F96" s="187" t="s">
        <v>1314</v>
      </c>
    </row>
    <row r="97" spans="1:6" ht="15.95" customHeight="1">
      <c r="A97" s="193" t="s">
        <v>1082</v>
      </c>
      <c r="B97" s="197" t="s">
        <v>697</v>
      </c>
      <c r="C97" s="180" t="s">
        <v>1312</v>
      </c>
      <c r="D97" s="180" t="s">
        <v>1313</v>
      </c>
      <c r="E97" s="180" t="s">
        <v>1315</v>
      </c>
      <c r="F97" s="187" t="s">
        <v>1314</v>
      </c>
    </row>
    <row r="98" spans="1:6" ht="15.95" customHeight="1">
      <c r="A98" s="193" t="s">
        <v>1138</v>
      </c>
      <c r="B98" s="197" t="s">
        <v>697</v>
      </c>
      <c r="C98" s="180" t="s">
        <v>1312</v>
      </c>
      <c r="D98" s="180" t="s">
        <v>1313</v>
      </c>
      <c r="E98" s="180" t="s">
        <v>1313</v>
      </c>
      <c r="F98" s="187" t="s">
        <v>1314</v>
      </c>
    </row>
    <row r="99" spans="1:6" ht="15.95" customHeight="1">
      <c r="A99" s="193" t="s">
        <v>1139</v>
      </c>
      <c r="B99" s="197" t="s">
        <v>697</v>
      </c>
      <c r="C99" s="180" t="s">
        <v>1312</v>
      </c>
      <c r="D99" s="180" t="s">
        <v>1313</v>
      </c>
      <c r="E99" s="180" t="s">
        <v>1313</v>
      </c>
      <c r="F99" s="187" t="s">
        <v>1314</v>
      </c>
    </row>
    <row r="100" spans="1:6" ht="15.95" customHeight="1">
      <c r="A100" s="193" t="s">
        <v>1140</v>
      </c>
      <c r="B100" s="197" t="s">
        <v>697</v>
      </c>
      <c r="C100" s="180" t="s">
        <v>1312</v>
      </c>
      <c r="D100" s="180" t="s">
        <v>1313</v>
      </c>
      <c r="E100" s="180" t="s">
        <v>1313</v>
      </c>
      <c r="F100" s="187" t="s">
        <v>1314</v>
      </c>
    </row>
    <row r="101" spans="1:6" ht="15.95" customHeight="1">
      <c r="A101" s="193" t="s">
        <v>1141</v>
      </c>
      <c r="B101" s="197" t="s">
        <v>697</v>
      </c>
      <c r="C101" s="180" t="s">
        <v>1312</v>
      </c>
      <c r="D101" s="180" t="s">
        <v>1313</v>
      </c>
      <c r="E101" s="180" t="s">
        <v>1313</v>
      </c>
      <c r="F101" s="187" t="s">
        <v>1314</v>
      </c>
    </row>
    <row r="102" spans="1:6" ht="15.95" customHeight="1">
      <c r="A102" s="193" t="s">
        <v>1142</v>
      </c>
      <c r="B102" s="197" t="s">
        <v>697</v>
      </c>
      <c r="C102" s="180" t="s">
        <v>1312</v>
      </c>
      <c r="D102" s="180" t="s">
        <v>1313</v>
      </c>
      <c r="E102" s="180" t="s">
        <v>1313</v>
      </c>
      <c r="F102" s="187" t="s">
        <v>1314</v>
      </c>
    </row>
    <row r="103" spans="1:6" ht="15.95" customHeight="1">
      <c r="A103" s="193" t="s">
        <v>1143</v>
      </c>
      <c r="B103" s="197" t="s">
        <v>697</v>
      </c>
      <c r="C103" s="180" t="s">
        <v>1312</v>
      </c>
      <c r="D103" s="180" t="s">
        <v>1313</v>
      </c>
      <c r="E103" s="180" t="s">
        <v>1313</v>
      </c>
      <c r="F103" s="187" t="s">
        <v>1314</v>
      </c>
    </row>
    <row r="104" spans="1:6" ht="15.95" customHeight="1">
      <c r="A104" s="193" t="s">
        <v>1144</v>
      </c>
      <c r="B104" s="197" t="s">
        <v>697</v>
      </c>
      <c r="C104" s="180" t="s">
        <v>1312</v>
      </c>
      <c r="D104" s="180" t="s">
        <v>1313</v>
      </c>
      <c r="E104" s="180" t="s">
        <v>1313</v>
      </c>
      <c r="F104" s="187" t="s">
        <v>1314</v>
      </c>
    </row>
    <row r="105" spans="1:6" ht="15.95" customHeight="1">
      <c r="A105" s="193" t="s">
        <v>1145</v>
      </c>
      <c r="B105" s="197" t="s">
        <v>697</v>
      </c>
      <c r="C105" s="180" t="s">
        <v>1312</v>
      </c>
      <c r="D105" s="180" t="s">
        <v>1313</v>
      </c>
      <c r="E105" s="180" t="s">
        <v>1313</v>
      </c>
      <c r="F105" s="187" t="s">
        <v>1314</v>
      </c>
    </row>
    <row r="106" spans="1:6" ht="15.95" customHeight="1">
      <c r="A106" s="193" t="s">
        <v>1146</v>
      </c>
      <c r="B106" s="197" t="s">
        <v>697</v>
      </c>
      <c r="C106" s="180" t="s">
        <v>1312</v>
      </c>
      <c r="D106" s="180" t="s">
        <v>1313</v>
      </c>
      <c r="E106" s="180" t="s">
        <v>1313</v>
      </c>
      <c r="F106" s="187" t="s">
        <v>1314</v>
      </c>
    </row>
    <row r="107" spans="1:6" ht="15.95" customHeight="1">
      <c r="A107" s="193" t="s">
        <v>1147</v>
      </c>
      <c r="B107" s="197" t="s">
        <v>697</v>
      </c>
      <c r="C107" s="180" t="s">
        <v>1312</v>
      </c>
      <c r="D107" s="180" t="s">
        <v>1313</v>
      </c>
      <c r="E107" s="180" t="s">
        <v>1313</v>
      </c>
      <c r="F107" s="187" t="s">
        <v>1314</v>
      </c>
    </row>
    <row r="108" spans="1:6" ht="15.95" customHeight="1">
      <c r="A108" s="193" t="s">
        <v>1148</v>
      </c>
      <c r="B108" s="197" t="s">
        <v>697</v>
      </c>
      <c r="C108" s="180" t="s">
        <v>1312</v>
      </c>
      <c r="D108" s="180" t="s">
        <v>1313</v>
      </c>
      <c r="E108" s="180" t="s">
        <v>1313</v>
      </c>
      <c r="F108" s="187" t="s">
        <v>1314</v>
      </c>
    </row>
    <row r="109" spans="1:6" ht="15.95" customHeight="1">
      <c r="A109" s="193" t="s">
        <v>1149</v>
      </c>
      <c r="B109" s="197" t="s">
        <v>697</v>
      </c>
      <c r="C109" s="180" t="s">
        <v>1312</v>
      </c>
      <c r="D109" s="180" t="s">
        <v>1313</v>
      </c>
      <c r="E109" s="180" t="s">
        <v>1313</v>
      </c>
      <c r="F109" s="187" t="s">
        <v>1314</v>
      </c>
    </row>
    <row r="110" spans="1:6" ht="15.95" customHeight="1">
      <c r="A110" s="193" t="s">
        <v>1150</v>
      </c>
      <c r="B110" s="197" t="s">
        <v>697</v>
      </c>
      <c r="C110" s="180" t="s">
        <v>1312</v>
      </c>
      <c r="D110" s="180" t="s">
        <v>1313</v>
      </c>
      <c r="E110" s="180" t="s">
        <v>1313</v>
      </c>
      <c r="F110" s="187" t="s">
        <v>1314</v>
      </c>
    </row>
    <row r="111" spans="1:6" ht="15.95" customHeight="1">
      <c r="A111" s="193" t="s">
        <v>1151</v>
      </c>
      <c r="B111" s="197" t="s">
        <v>697</v>
      </c>
      <c r="C111" s="180" t="s">
        <v>1312</v>
      </c>
      <c r="D111" s="180" t="s">
        <v>1313</v>
      </c>
      <c r="E111" s="180" t="s">
        <v>1313</v>
      </c>
      <c r="F111" s="187" t="s">
        <v>1314</v>
      </c>
    </row>
    <row r="112" spans="1:6" ht="15.95" customHeight="1">
      <c r="A112" s="193" t="s">
        <v>1152</v>
      </c>
      <c r="B112" s="197" t="s">
        <v>697</v>
      </c>
      <c r="C112" s="180" t="s">
        <v>1312</v>
      </c>
      <c r="D112" s="180" t="s">
        <v>1313</v>
      </c>
      <c r="E112" s="180" t="s">
        <v>1313</v>
      </c>
      <c r="F112" s="187" t="s">
        <v>1314</v>
      </c>
    </row>
    <row r="113" spans="1:6" ht="15.95" customHeight="1">
      <c r="A113" s="193" t="s">
        <v>1153</v>
      </c>
      <c r="B113" s="197" t="s">
        <v>697</v>
      </c>
      <c r="C113" s="180" t="s">
        <v>1312</v>
      </c>
      <c r="D113" s="180" t="s">
        <v>1313</v>
      </c>
      <c r="E113" s="180" t="s">
        <v>1313</v>
      </c>
      <c r="F113" s="187" t="s">
        <v>1314</v>
      </c>
    </row>
    <row r="114" spans="1:6" ht="15.95" customHeight="1">
      <c r="A114" s="194" t="s">
        <v>497</v>
      </c>
      <c r="B114" s="197" t="s">
        <v>688</v>
      </c>
      <c r="C114" s="180" t="s">
        <v>1312</v>
      </c>
      <c r="D114" s="180" t="s">
        <v>1313</v>
      </c>
      <c r="E114" s="180" t="s">
        <v>1313</v>
      </c>
      <c r="F114" s="187" t="s">
        <v>1314</v>
      </c>
    </row>
    <row r="115" spans="1:6" ht="15.95" customHeight="1">
      <c r="A115" s="194" t="s">
        <v>496</v>
      </c>
      <c r="B115" s="197" t="s">
        <v>688</v>
      </c>
      <c r="C115" s="180" t="s">
        <v>1312</v>
      </c>
      <c r="D115" s="180" t="s">
        <v>1313</v>
      </c>
      <c r="E115" s="180" t="s">
        <v>1313</v>
      </c>
      <c r="F115" s="187" t="s">
        <v>1314</v>
      </c>
    </row>
    <row r="116" spans="1:6" ht="15.95" customHeight="1">
      <c r="A116" s="194" t="s">
        <v>495</v>
      </c>
      <c r="B116" s="197" t="s">
        <v>688</v>
      </c>
      <c r="C116" s="180" t="s">
        <v>1312</v>
      </c>
      <c r="D116" s="180" t="s">
        <v>1313</v>
      </c>
      <c r="E116" s="180" t="s">
        <v>1313</v>
      </c>
      <c r="F116" s="187" t="s">
        <v>1314</v>
      </c>
    </row>
    <row r="117" spans="1:6" ht="15.95" customHeight="1">
      <c r="A117" s="194" t="s">
        <v>494</v>
      </c>
      <c r="B117" s="197" t="s">
        <v>688</v>
      </c>
      <c r="C117" s="180" t="s">
        <v>1312</v>
      </c>
      <c r="D117" s="180" t="s">
        <v>1313</v>
      </c>
      <c r="E117" s="180" t="s">
        <v>1313</v>
      </c>
      <c r="F117" s="187" t="s">
        <v>1314</v>
      </c>
    </row>
    <row r="118" spans="1:6" ht="15.95" customHeight="1">
      <c r="A118" s="194" t="s">
        <v>493</v>
      </c>
      <c r="B118" s="197" t="s">
        <v>688</v>
      </c>
      <c r="C118" s="180" t="s">
        <v>1312</v>
      </c>
      <c r="D118" s="180" t="s">
        <v>1313</v>
      </c>
      <c r="E118" s="180" t="s">
        <v>1313</v>
      </c>
      <c r="F118" s="187" t="s">
        <v>1314</v>
      </c>
    </row>
    <row r="119" spans="1:6" ht="15.95" customHeight="1">
      <c r="A119" s="194" t="s">
        <v>492</v>
      </c>
      <c r="B119" s="197" t="s">
        <v>688</v>
      </c>
      <c r="C119" s="180" t="s">
        <v>1312</v>
      </c>
      <c r="D119" s="180" t="s">
        <v>1313</v>
      </c>
      <c r="E119" s="180" t="s">
        <v>1313</v>
      </c>
      <c r="F119" s="187" t="s">
        <v>1314</v>
      </c>
    </row>
    <row r="120" spans="1:6" ht="15.95" customHeight="1">
      <c r="A120" s="195" t="s">
        <v>509</v>
      </c>
      <c r="B120" s="197" t="s">
        <v>696</v>
      </c>
      <c r="C120" s="180" t="s">
        <v>1312</v>
      </c>
      <c r="D120" s="180" t="s">
        <v>1313</v>
      </c>
      <c r="E120" s="180" t="s">
        <v>1313</v>
      </c>
      <c r="F120" s="187" t="s">
        <v>1314</v>
      </c>
    </row>
    <row r="121" spans="1:6" ht="15.95" customHeight="1">
      <c r="A121" s="195" t="s">
        <v>508</v>
      </c>
      <c r="B121" s="197" t="s">
        <v>696</v>
      </c>
      <c r="C121" s="180" t="s">
        <v>1312</v>
      </c>
      <c r="D121" s="180" t="s">
        <v>1313</v>
      </c>
      <c r="E121" s="180" t="s">
        <v>1313</v>
      </c>
      <c r="F121" s="187" t="s">
        <v>1314</v>
      </c>
    </row>
    <row r="122" spans="1:6" ht="15.95" customHeight="1">
      <c r="A122" s="195" t="s">
        <v>507</v>
      </c>
      <c r="B122" s="197" t="s">
        <v>696</v>
      </c>
      <c r="C122" s="180" t="s">
        <v>1312</v>
      </c>
      <c r="D122" s="180" t="s">
        <v>1313</v>
      </c>
      <c r="E122" s="180" t="s">
        <v>1313</v>
      </c>
      <c r="F122" s="187" t="s">
        <v>1314</v>
      </c>
    </row>
    <row r="123" spans="1:6" ht="15.95" customHeight="1">
      <c r="A123" s="195" t="s">
        <v>506</v>
      </c>
      <c r="B123" s="197" t="s">
        <v>696</v>
      </c>
      <c r="C123" s="180" t="s">
        <v>1312</v>
      </c>
      <c r="D123" s="180" t="s">
        <v>1313</v>
      </c>
      <c r="E123" s="180" t="s">
        <v>1313</v>
      </c>
      <c r="F123" s="187" t="s">
        <v>1314</v>
      </c>
    </row>
    <row r="124" spans="1:6" ht="15.95" customHeight="1">
      <c r="A124" s="195" t="s">
        <v>505</v>
      </c>
      <c r="B124" s="197" t="s">
        <v>696</v>
      </c>
      <c r="C124" s="180" t="s">
        <v>1312</v>
      </c>
      <c r="D124" s="180" t="s">
        <v>1313</v>
      </c>
      <c r="E124" s="180" t="s">
        <v>1313</v>
      </c>
      <c r="F124" s="187" t="s">
        <v>1314</v>
      </c>
    </row>
    <row r="125" spans="1:6" ht="15.95" customHeight="1">
      <c r="A125" s="195" t="s">
        <v>504</v>
      </c>
      <c r="B125" s="197" t="s">
        <v>696</v>
      </c>
      <c r="C125" s="180" t="s">
        <v>1312</v>
      </c>
      <c r="D125" s="180" t="s">
        <v>1313</v>
      </c>
      <c r="E125" s="180" t="s">
        <v>1313</v>
      </c>
      <c r="F125" s="187" t="s">
        <v>1314</v>
      </c>
    </row>
    <row r="126" spans="1:6" ht="15.95" customHeight="1">
      <c r="A126" s="195" t="s">
        <v>503</v>
      </c>
      <c r="B126" s="197" t="s">
        <v>696</v>
      </c>
      <c r="C126" s="180" t="s">
        <v>1312</v>
      </c>
      <c r="D126" s="180" t="s">
        <v>1313</v>
      </c>
      <c r="E126" s="180" t="s">
        <v>1313</v>
      </c>
      <c r="F126" s="187" t="s">
        <v>1314</v>
      </c>
    </row>
    <row r="127" spans="1:6" ht="15.95" customHeight="1">
      <c r="A127" s="195" t="s">
        <v>502</v>
      </c>
      <c r="B127" s="197" t="s">
        <v>696</v>
      </c>
      <c r="C127" s="180" t="s">
        <v>1312</v>
      </c>
      <c r="D127" s="180" t="s">
        <v>1313</v>
      </c>
      <c r="E127" s="180" t="s">
        <v>1313</v>
      </c>
      <c r="F127" s="187" t="s">
        <v>1314</v>
      </c>
    </row>
    <row r="128" spans="1:6" ht="15.95" customHeight="1">
      <c r="A128" s="195" t="s">
        <v>501</v>
      </c>
      <c r="B128" s="197" t="s">
        <v>696</v>
      </c>
      <c r="C128" s="180" t="s">
        <v>1312</v>
      </c>
      <c r="D128" s="180" t="s">
        <v>1313</v>
      </c>
      <c r="E128" s="180" t="s">
        <v>1313</v>
      </c>
      <c r="F128" s="187" t="s">
        <v>1314</v>
      </c>
    </row>
    <row r="129" spans="1:6" ht="15.95" customHeight="1">
      <c r="A129" s="195" t="s">
        <v>500</v>
      </c>
      <c r="B129" s="197" t="s">
        <v>696</v>
      </c>
      <c r="C129" s="180" t="s">
        <v>1312</v>
      </c>
      <c r="D129" s="180" t="s">
        <v>1313</v>
      </c>
      <c r="E129" s="180" t="s">
        <v>1313</v>
      </c>
      <c r="F129" s="187" t="s">
        <v>1314</v>
      </c>
    </row>
    <row r="130" spans="1:6" ht="15.95" customHeight="1">
      <c r="A130" s="195" t="s">
        <v>499</v>
      </c>
      <c r="B130" s="197" t="s">
        <v>696</v>
      </c>
      <c r="C130" s="180" t="s">
        <v>1312</v>
      </c>
      <c r="D130" s="180" t="s">
        <v>1313</v>
      </c>
      <c r="E130" s="180" t="s">
        <v>1313</v>
      </c>
      <c r="F130" s="187" t="s">
        <v>1314</v>
      </c>
    </row>
    <row r="131" spans="1:6" ht="15.95" customHeight="1" thickBot="1">
      <c r="A131" s="196" t="s">
        <v>498</v>
      </c>
      <c r="B131" s="203" t="s">
        <v>696</v>
      </c>
      <c r="C131" s="188" t="s">
        <v>1312</v>
      </c>
      <c r="D131" s="188" t="s">
        <v>1313</v>
      </c>
      <c r="E131" s="188" t="s">
        <v>1313</v>
      </c>
      <c r="F131" s="189" t="s">
        <v>1314</v>
      </c>
    </row>
  </sheetData>
  <phoneticPr fontId="46" type="noConversion"/>
  <conditionalFormatting sqref="D2:E6 D8:E131">
    <cfRule type="cellIs" dxfId="5" priority="3" operator="equal">
      <formula>"5K PU"</formula>
    </cfRule>
    <cfRule type="cellIs" dxfId="4" priority="4" operator="equal">
      <formula>"47K PU"</formula>
    </cfRule>
    <cfRule type="cellIs" dxfId="3" priority="5" operator="equal">
      <formula>"100K PU"</formula>
    </cfRule>
    <cfRule type="cellIs" dxfId="2" priority="6" operator="equal">
      <formula>"100K PD"</formula>
    </cfRule>
  </conditionalFormatting>
  <conditionalFormatting sqref="F2:F131">
    <cfRule type="cellIs" dxfId="1" priority="1" operator="equal">
      <formula>"N"</formula>
    </cfRule>
    <cfRule type="cellIs" dxfId="0" priority="2" operator="equal">
      <formula>"Y"</formula>
    </cfRule>
  </conditionalFormatting>
  <dataValidations count="1">
    <dataValidation type="list" allowBlank="1" showInputMessage="1" showErrorMessage="1" sqref="D2:E6 D8:E131">
      <formula1>"22K PU, 47K PU, 100K PU, 100K PD, Keeper, No PU/PD/Keeper"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56189490866E4E8FDBCBBDB814D657" ma:contentTypeVersion="33" ma:contentTypeDescription="Create a new document." ma:contentTypeScope="" ma:versionID="b41e1f610578797f0ba7d031ee7390be">
  <xsd:schema xmlns:xsd="http://www.w3.org/2001/XMLSchema" xmlns:xs="http://www.w3.org/2001/XMLSchema" xmlns:p="http://schemas.microsoft.com/office/2006/metadata/properties" xmlns:ns2="ef83543a-63d2-408a-9f10-f2275945a2ff" xmlns:ns3="c4672b8b-43e2-4139-8cd1-27ad03f081e7" xmlns:ns4="d79c7bf1-1763-4f32-926f-7892bffab64d" targetNamespace="http://schemas.microsoft.com/office/2006/metadata/properties" ma:root="true" ma:fieldsID="5d81d5cd9e5da6b694ed4ab2bd51e9bf" ns2:_="" ns3:_="" ns4:_="">
    <xsd:import namespace="ef83543a-63d2-408a-9f10-f2275945a2ff"/>
    <xsd:import namespace="c4672b8b-43e2-4139-8cd1-27ad03f081e7"/>
    <xsd:import namespace="d79c7bf1-1763-4f32-926f-7892bffab64d"/>
    <xsd:element name="properties">
      <xsd:complexType>
        <xsd:sequence>
          <xsd:element name="documentManagement">
            <xsd:complexType>
              <xsd:all>
                <xsd:element ref="ns2:nxp_description" minOccurs="0"/>
                <xsd:element ref="ns2:NPI_x0020_Record" minOccurs="0"/>
                <xsd:element ref="ns2:Delete_x0020_Date" minOccurs="0"/>
                <xsd:element ref="ns2:e3175812bfbd472883b52b9233b4580b" minOccurs="0"/>
                <xsd:element ref="ns3:TaxCatchAll" minOccurs="0"/>
                <xsd:element ref="ns2:h3b4ebf34afd43c09cb17427cbdddf25" minOccurs="0"/>
                <xsd:element ref="ns4:SharedWithUsers" minOccurs="0"/>
                <xsd:element ref="ns4:SharedWithDetails" minOccurs="0"/>
                <xsd:element ref="ns2:nb207f868db644ff82e8ae5f0d09ba79" minOccurs="0"/>
                <xsd:element ref="ns2:iced8cea4e784e5b8a13f88886074984" minOccurs="0"/>
                <xsd:element ref="ns2:a3c9644943934c60b9084e198c1b9c13" minOccurs="0"/>
                <xsd:element ref="ns4:TaxKeywordTaxHTField" minOccurs="0"/>
                <xsd:element ref="ns2:Content_x0020_Date" minOccurs="0"/>
                <xsd:element ref="ns2:Product"/>
                <xsd:element ref="ns3:dd399bed73eb4e21ba4b4b5eeb50a8b4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83543a-63d2-408a-9f10-f2275945a2ff" elementFormDefault="qualified">
    <xsd:import namespace="http://schemas.microsoft.com/office/2006/documentManagement/types"/>
    <xsd:import namespace="http://schemas.microsoft.com/office/infopath/2007/PartnerControls"/>
    <xsd:element name="nxp_description" ma:index="9" nillable="true" ma:displayName="NXP Description" ma:description="free text field describing the doc." ma:internalName="nxp_description">
      <xsd:simpleType>
        <xsd:restriction base="dms:Text">
          <xsd:maxLength value="255"/>
        </xsd:restriction>
      </xsd:simpleType>
    </xsd:element>
    <xsd:element name="NPI_x0020_Record" ma:index="12" nillable="true" ma:displayName="NPI Record" ma:default="0" ma:description="Set true for anything required by our internal processes.  &quot;Audit&quot; views will filter on &quot;yes&quot;" ma:internalName="NPI_x0020_Record">
      <xsd:simpleType>
        <xsd:restriction base="dms:Boolean"/>
      </xsd:simpleType>
    </xsd:element>
    <xsd:element name="Delete_x0020_Date" ma:index="15" nillable="true" ma:displayName="Delete Date" ma:default="2099-01-01T00:00:00Z" ma:description="( FSL SOP4-15) says that we hold docs for a period of time then delete them, to prevent endless liability for customer support for long EOL parts.  As a general rule, Engineering documents should be held for EOL+7 years.  The actual meaning here is that a tool can and will delete any file with an expired date (any date in the past).  So when a product is officially EOL add 7 years to that date for those files for the specific purpose of deleting them." ma:format="DateOnly" ma:internalName="Delete_x0020_Date">
      <xsd:simpleType>
        <xsd:restriction base="dms:DateTime"/>
      </xsd:simpleType>
    </xsd:element>
    <xsd:element name="e3175812bfbd472883b52b9233b4580b" ma:index="16" nillable="true" ma:taxonomy="true" ma:internalName="e3175812bfbd472883b52b9233b4580b" ma:taxonomyFieldName="iCAP" ma:displayName="iCAP" ma:default="1;#COMPANY INTERNAL|fba6ddd2-c0d6-406a-843f-19fb8f95d116" ma:fieldId="{e3175812-bfbd-4728-83b5-2b9233b4580b}" ma:sspId="7ae9cabe-f4d8-44ae-a6f0-8d11cb15c1ae" ma:termSetId="970493f6-76f1-4e13-a881-a1ba5fc91cd9" ma:anchorId="02e21758-4547-4981-bd78-06720c9cfdb9" ma:open="false" ma:isKeyword="false">
      <xsd:complexType>
        <xsd:sequence>
          <xsd:element ref="pc:Terms" minOccurs="0" maxOccurs="1"/>
        </xsd:sequence>
      </xsd:complexType>
    </xsd:element>
    <xsd:element name="h3b4ebf34afd43c09cb17427cbdddf25" ma:index="18" nillable="true" ma:taxonomy="true" ma:internalName="h3b4ebf34afd43c09cb17427cbdddf25" ma:taxonomyFieldName="Phase_x0020_Gate" ma:displayName="Phase Gate" ma:default="" ma:fieldId="{13b4ebf3-4afd-43c0-9cb1-7427cbdddf25}" ma:sspId="7ae9cabe-f4d8-44ae-a6f0-8d11cb15c1ae" ma:termSetId="d2ccdbce-830d-4eac-9d33-71add9b1cc0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nb207f868db644ff82e8ae5f0d09ba79" ma:index="21" nillable="true" ma:taxonomy="true" ma:internalName="nb207f868db644ff82e8ae5f0d09ba79" ma:taxonomyFieldName="Team_x0020_Role" ma:displayName="Team Role" ma:default="" ma:fieldId="{7b207f86-8db6-44ff-82e8-ae5f0d09ba79}" ma:sspId="7ae9cabe-f4d8-44ae-a6f0-8d11cb15c1ae" ma:termSetId="34cee638-dded-44d4-94a5-21bf4912d8b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ced8cea4e784e5b8a13f88886074984" ma:index="22" nillable="true" ma:taxonomy="true" ma:internalName="iced8cea4e784e5b8a13f88886074984" ma:taxonomyFieldName="Category" ma:displayName="Category" ma:default="" ma:fieldId="{2ced8cea-4e78-4e5b-8a13-f88886074984}" ma:sspId="7ae9cabe-f4d8-44ae-a6f0-8d11cb15c1ae" ma:termSetId="cc8520be-380f-467c-b1c3-837e0ecb60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3c9644943934c60b9084e198c1b9c13" ma:index="23" nillable="true" ma:taxonomy="true" ma:internalName="a3c9644943934c60b9084e198c1b9c13" ma:taxonomyFieldName="Doc_x0020_Type" ma:displayName="Doc Type" ma:default="" ma:fieldId="{a3c96449-4393-4c60-b908-4e198c1b9c13}" ma:sspId="7ae9cabe-f4d8-44ae-a6f0-8d11cb15c1ae" ma:termSetId="3a8f40e7-07a0-45d3-b0eb-34d39b76fe2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ontent_x0020_Date" ma:index="26" nillable="true" ma:displayName="Content Date" ma:description="Date associated with the content.  Typically publish or presentation dates" ma:format="DateOnly" ma:internalName="Content_x0020_Date">
      <xsd:simpleType>
        <xsd:restriction base="dms:DateTime"/>
      </xsd:simpleType>
    </xsd:element>
    <xsd:element name="Product" ma:index="27" ma:displayName="Product" ma:default="i.MXRT_512" ma:description="Leave default, set to project name for this library" ma:format="Dropdown" ma:internalName="Product">
      <xsd:simpleType>
        <xsd:restriction base="dms:Choice">
          <xsd:enumeration value="i.MXRT_512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72b8b-43e2-4139-8cd1-27ad03f081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description="" ma:hidden="true" ma:list="{97c0a75c-1299-46ef-ab35-07d498ace433}" ma:internalName="TaxCatchAll" ma:showField="CatchAllData" ma:web="d79c7bf1-1763-4f32-926f-7892bffab6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d399bed73eb4e21ba4b4b5eeb50a8b4" ma:index="29" nillable="true" ma:taxonomy="true" ma:internalName="dd399bed73eb4e21ba4b4b5eeb50a8b4" ma:taxonomyFieldName="Security" ma:displayName="Security" ma:default="1;#Internal|fba6ddd2-c0d6-406a-843f-19fb8f95d116" ma:fieldId="{dd399bed-73eb-4e21-ba4b-4b5eeb50a8b4}" ma:sspId="7ae9cabe-f4d8-44ae-a6f0-8d11cb15c1ae" ma:termSetId="970493f6-76f1-4e13-a881-a1ba5fc91cd9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c7bf1-1763-4f32-926f-7892bffab64d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description="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KeywordTaxHTField" ma:index="25" nillable="true" ma:taxonomy="true" ma:internalName="TaxKeywordTaxHTField" ma:taxonomyFieldName="TaxKeyword" ma:displayName="Keywords" ma:readOnly="false" ma:fieldId="{23f27201-bee3-471e-b2e7-b64fd8b7ca38}" ma:taxonomyMulti="true" ma:sspId="7ae9cabe-f4d8-44ae-a6f0-8d11cb15c1ae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3175812bfbd472883b52b9233b4580b xmlns="ef83543a-63d2-408a-9f10-f2275945a2ff">
      <Terms xmlns="http://schemas.microsoft.com/office/infopath/2007/PartnerControls">
        <TermInfo xmlns="http://schemas.microsoft.com/office/infopath/2007/PartnerControls">
          <TermName xmlns="http://schemas.microsoft.com/office/infopath/2007/PartnerControls">COMPANY INTERNAL</TermName>
          <TermId xmlns="http://schemas.microsoft.com/office/infopath/2007/PartnerControls">fba6ddd2-c0d6-406a-843f-19fb8f95d116</TermId>
        </TermInfo>
      </Terms>
    </e3175812bfbd472883b52b9233b4580b>
    <a3c9644943934c60b9084e198c1b9c13 xmlns="ef83543a-63d2-408a-9f10-f2275945a2ff">
      <Terms xmlns="http://schemas.microsoft.com/office/infopath/2007/PartnerControls"/>
    </a3c9644943934c60b9084e198c1b9c13>
    <h3b4ebf34afd43c09cb17427cbdddf25 xmlns="ef83543a-63d2-408a-9f10-f2275945a2ff">
      <Terms xmlns="http://schemas.microsoft.com/office/infopath/2007/PartnerControls"/>
    </h3b4ebf34afd43c09cb17427cbdddf25>
    <iced8cea4e784e5b8a13f88886074984 xmlns="ef83543a-63d2-408a-9f10-f2275945a2ff">
      <Terms xmlns="http://schemas.microsoft.com/office/infopath/2007/PartnerControls"/>
    </iced8cea4e784e5b8a13f88886074984>
    <Content_x0020_Date xmlns="ef83543a-63d2-408a-9f10-f2275945a2ff" xsi:nil="true"/>
    <TaxCatchAll xmlns="c4672b8b-43e2-4139-8cd1-27ad03f081e7">
      <Value>1</Value>
    </TaxCatchAll>
    <Product xmlns="ef83543a-63d2-408a-9f10-f2275945a2ff">i.MXRT_512</Product>
    <TaxKeywordTaxHTField xmlns="d79c7bf1-1763-4f32-926f-7892bffab64d">
      <Terms xmlns="http://schemas.microsoft.com/office/infopath/2007/PartnerControls"/>
    </TaxKeywordTaxHTField>
    <NPI_x0020_Record xmlns="ef83543a-63d2-408a-9f10-f2275945a2ff">false</NPI_x0020_Record>
    <nb207f868db644ff82e8ae5f0d09ba79 xmlns="ef83543a-63d2-408a-9f10-f2275945a2ff">
      <Terms xmlns="http://schemas.microsoft.com/office/infopath/2007/PartnerControls"/>
    </nb207f868db644ff82e8ae5f0d09ba79>
    <nxp_description xmlns="ef83543a-63d2-408a-9f10-f2275945a2ff" xsi:nil="true"/>
    <dd399bed73eb4e21ba4b4b5eeb50a8b4 xmlns="c4672b8b-43e2-4139-8cd1-27ad03f081e7">
      <Terms xmlns="http://schemas.microsoft.com/office/infopath/2007/PartnerControls">
        <TermInfo xmlns="http://schemas.microsoft.com/office/infopath/2007/PartnerControls">
          <TermName xmlns="http://schemas.microsoft.com/office/infopath/2007/PartnerControls">COMPANY INTERNAL</TermName>
          <TermId xmlns="http://schemas.microsoft.com/office/infopath/2007/PartnerControls">fba6ddd2-c0d6-406a-843f-19fb8f95d116</TermId>
        </TermInfo>
      </Terms>
    </dd399bed73eb4e21ba4b4b5eeb50a8b4>
    <Delete_x0020_Date xmlns="ef83543a-63d2-408a-9f10-f2275945a2ff">2098-12-31T07:00:00+00:00</Delete_x0020_Date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704757-AD55-4D44-BB36-2532F91CCC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83543a-63d2-408a-9f10-f2275945a2ff"/>
    <ds:schemaRef ds:uri="c4672b8b-43e2-4139-8cd1-27ad03f081e7"/>
    <ds:schemaRef ds:uri="d79c7bf1-1763-4f32-926f-7892bffab6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18E56D-B833-407A-A015-894EFCAC8A68}">
  <ds:schemaRefs>
    <ds:schemaRef ds:uri="http://purl.org/dc/elements/1.1/"/>
    <ds:schemaRef ds:uri="http://schemas.microsoft.com/office/2006/metadata/properties"/>
    <ds:schemaRef ds:uri="c4672b8b-43e2-4139-8cd1-27ad03f081e7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d79c7bf1-1763-4f32-926f-7892bffab64d"/>
    <ds:schemaRef ds:uri="http://schemas.microsoft.com/office/2006/documentManagement/types"/>
    <ds:schemaRef ds:uri="ef83543a-63d2-408a-9f10-f2275945a2f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1A2329-9ABA-4AB9-8050-251CF76383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Sheet1</vt:lpstr>
      <vt:lpstr>Rev History</vt:lpstr>
      <vt:lpstr>Pinout</vt:lpstr>
      <vt:lpstr>PinMuxPub</vt:lpstr>
      <vt:lpstr>PinMuxInt</vt:lpstr>
      <vt:lpstr>SEMC_IO_MUX</vt:lpstr>
      <vt:lpstr>PriorityMux</vt:lpstr>
      <vt:lpstr>BOOT</vt:lpstr>
      <vt:lpstr>PAD Settings</vt:lpstr>
      <vt:lpstr>XBAR IO MAP</vt:lpstr>
      <vt:lpstr>PinList</vt:lpstr>
      <vt:lpstr>Alias</vt:lpstr>
      <vt:lpstr>BDIF</vt:lpstr>
      <vt:lpstr>BallMap</vt:lpstr>
      <vt:lpstr>SelectInput</vt:lpstr>
    </vt:vector>
  </TitlesOfParts>
  <Company>Freescale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Sun Matt-B00630</dc:creator>
  <cp:keywords/>
  <cp:lastModifiedBy>HP</cp:lastModifiedBy>
  <dcterms:created xsi:type="dcterms:W3CDTF">2013-04-01T17:39:07Z</dcterms:created>
  <dcterms:modified xsi:type="dcterms:W3CDTF">2018-03-18T11:05:22Z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0x0101007E56189490866E4E8FDBCBBDB814D657</vt:lpwstr>
  </property>
  <property fmtid="{D5CDD505-2E9C-101B-9397-08002B2CF9AE}" pid="3" name="TaxKeyword">
    <vt:lpwstr/>
  </property>
  <property fmtid="{D5CDD505-2E9C-101B-9397-08002B2CF9AE}" pid="4" name="Category">
    <vt:lpwstr/>
  </property>
  <property fmtid="{D5CDD505-2E9C-101B-9397-08002B2CF9AE}" pid="5" name="Security">
    <vt:lpwstr>1;#COMPANY INTERNAL|fba6ddd2-c0d6-406a-843f-19fb8f95d116</vt:lpwstr>
  </property>
  <property fmtid="{D5CDD505-2E9C-101B-9397-08002B2CF9AE}" pid="6" name="Team Role">
    <vt:lpwstr/>
  </property>
  <property fmtid="{D5CDD505-2E9C-101B-9397-08002B2CF9AE}" pid="7" name="Doc Type">
    <vt:lpwstr/>
  </property>
  <property fmtid="{D5CDD505-2E9C-101B-9397-08002B2CF9AE}" pid="8" name="Phase Gate">
    <vt:lpwstr/>
  </property>
  <property fmtid="{D5CDD505-2E9C-101B-9397-08002B2CF9AE}" pid="9" name="iCAP">
    <vt:lpwstr>1;#COMPANY INTERNAL|fba6ddd2-c0d6-406a-843f-19fb8f95d116</vt:lpwstr>
  </property>
</Properties>
</file>